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FB34ED07-995B-4A98-9A70-4FA298728F26}" xr6:coauthVersionLast="47" xr6:coauthVersionMax="47" xr10:uidLastSave="{00000000-0000-0000-0000-000000000000}"/>
  <bookViews>
    <workbookView xWindow="-108" yWindow="-108" windowWidth="41496" windowHeight="16896" activeTab="3" xr2:uid="{00000000-000D-0000-FFFF-FFFF00000000}"/>
  </bookViews>
  <sheets>
    <sheet name="LOG" sheetId="18" r:id="rId1"/>
    <sheet name="Intro" sheetId="16" r:id="rId2"/>
    <sheet name="ETS_Emi_Coeff" sheetId="9" r:id="rId3"/>
    <sheet name="NETS_Emi_Coeff" sheetId="17" r:id="rId4"/>
    <sheet name="CO2-qoute-share" sheetId="12" r:id="rId5"/>
    <sheet name="NA117_CO2_GJ" sheetId="6" r:id="rId6"/>
    <sheet name="CO2-qoute-data-2012" sheetId="1" r:id="rId7"/>
    <sheet name="E-mat-AnvGJ2012" sheetId="8" r:id="rId8"/>
    <sheet name="Mapping" sheetId="7" r:id="rId9"/>
  </sheets>
  <definedNames>
    <definedName name="_xlnm._FilterDatabase" localSheetId="6" hidden="1">'CO2-qoute-data-2012'!$A$5:$EC$380</definedName>
    <definedName name="Kriterieområde1NR117_E_mat_Energi" comment="Brændselsaggregering">'E-mat-AnvGJ2012'!$F$139:$AY$255</definedName>
    <definedName name="Kriterieområde1NR117_Kvoteomf_Energi" comment="Brændselsaggregering">NA117_CO2_GJ!$E$130:$AI$246</definedName>
    <definedName name="Kriterieområde2NR117_E_mat_Energi">'E-mat-AnvGJ2012'!$BC$12:$CV$128</definedName>
    <definedName name="Kriterieområde2NR117_Kvoteomf_Energi" comment="Sektoraggregering">NA117_CO2_GJ!$AL$11:$BP$127</definedName>
    <definedName name="SumområdeNR117_Anv_E_mat" comment="Anvendelse energimatricer (GJ)">'E-mat-AnvGJ2012'!$F$12:$AY$128</definedName>
    <definedName name="SumområdeNR117_Kvoteomf_Energi" comment="Kvote omfattet energiforbrug">NA117_CO2_GJ!$E$11:$AI$127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5" i="17" l="1"/>
  <c r="G95" i="17" s="1"/>
  <c r="H95" i="17" s="1"/>
  <c r="J95" i="17"/>
  <c r="J89" i="17"/>
  <c r="J83" i="17"/>
  <c r="J77" i="17"/>
  <c r="J71" i="17"/>
  <c r="J65" i="17"/>
  <c r="J59" i="17"/>
  <c r="J53" i="17"/>
  <c r="J47" i="17"/>
  <c r="J41" i="17"/>
  <c r="J35" i="17"/>
  <c r="J29" i="17"/>
  <c r="J35" i="9"/>
  <c r="J41" i="9"/>
  <c r="J47" i="9"/>
  <c r="J53" i="9"/>
  <c r="J59" i="9"/>
  <c r="J65" i="9"/>
  <c r="J71" i="9"/>
  <c r="J77" i="9"/>
  <c r="J83" i="9"/>
  <c r="J89" i="9"/>
  <c r="J95" i="9"/>
  <c r="S95" i="9"/>
  <c r="R95" i="9"/>
  <c r="N95" i="9" s="1"/>
  <c r="G95" i="9" s="1"/>
  <c r="H95" i="9" s="1"/>
  <c r="S89" i="9"/>
  <c r="R89" i="9"/>
  <c r="N89" i="9" s="1"/>
  <c r="G89" i="9" s="1"/>
  <c r="H89" i="9" s="1"/>
  <c r="S83" i="9"/>
  <c r="R83" i="9"/>
  <c r="N83" i="9" s="1"/>
  <c r="G83" i="9" s="1"/>
  <c r="H83" i="9" s="1"/>
  <c r="S77" i="9"/>
  <c r="R77" i="9"/>
  <c r="N77" i="9" s="1"/>
  <c r="G77" i="9" s="1"/>
  <c r="H77" i="9" s="1"/>
  <c r="S71" i="9"/>
  <c r="R71" i="9"/>
  <c r="S65" i="9"/>
  <c r="R65" i="9"/>
  <c r="N65" i="9" s="1"/>
  <c r="G65" i="9" s="1"/>
  <c r="H65" i="9" s="1"/>
  <c r="S59" i="9"/>
  <c r="R59" i="9"/>
  <c r="S53" i="9"/>
  <c r="R53" i="9"/>
  <c r="N53" i="9"/>
  <c r="G53" i="9" s="1"/>
  <c r="H53" i="9" s="1"/>
  <c r="S47" i="9"/>
  <c r="R47" i="9"/>
  <c r="N47" i="9" s="1"/>
  <c r="G47" i="9" s="1"/>
  <c r="H47" i="9" s="1"/>
  <c r="S41" i="9"/>
  <c r="R41" i="9"/>
  <c r="N41" i="9" s="1"/>
  <c r="G41" i="9" s="1"/>
  <c r="H41" i="9" s="1"/>
  <c r="S35" i="9"/>
  <c r="R35" i="9"/>
  <c r="N35" i="9" s="1"/>
  <c r="G35" i="9" s="1"/>
  <c r="N29" i="9"/>
  <c r="G29" i="9" s="1"/>
  <c r="H29" i="9" s="1"/>
  <c r="N30" i="9"/>
  <c r="G30" i="9" s="1"/>
  <c r="H30" i="9" s="1"/>
  <c r="H107" i="9"/>
  <c r="G107" i="9" s="1"/>
  <c r="G106" i="9"/>
  <c r="N89" i="17" l="1"/>
  <c r="G89" i="17" s="1"/>
  <c r="H89" i="17" s="1"/>
  <c r="N83" i="17"/>
  <c r="G83" i="17" s="1"/>
  <c r="H83" i="17" s="1"/>
  <c r="N77" i="17"/>
  <c r="G77" i="17" s="1"/>
  <c r="H77" i="17" s="1"/>
  <c r="N65" i="17"/>
  <c r="G65" i="17" s="1"/>
  <c r="H65" i="17" s="1"/>
  <c r="N53" i="17"/>
  <c r="G53" i="17" s="1"/>
  <c r="H53" i="17" s="1"/>
  <c r="N47" i="17"/>
  <c r="G47" i="17" s="1"/>
  <c r="H47" i="17" s="1"/>
  <c r="N41" i="17"/>
  <c r="G41" i="17" s="1"/>
  <c r="H41" i="17" s="1"/>
  <c r="N35" i="17"/>
  <c r="G35" i="17" s="1"/>
  <c r="H35" i="17" s="1"/>
  <c r="N29" i="17"/>
  <c r="G29" i="17" s="1"/>
  <c r="H29" i="17" s="1"/>
  <c r="N71" i="9"/>
  <c r="N59" i="9"/>
  <c r="H35" i="9"/>
  <c r="H106" i="9"/>
  <c r="G105" i="9"/>
  <c r="H105" i="9" s="1"/>
  <c r="G104" i="9"/>
  <c r="H104" i="9" s="1"/>
  <c r="G71" i="9" l="1"/>
  <c r="H71" i="9" s="1"/>
  <c r="N71" i="17"/>
  <c r="G71" i="17" s="1"/>
  <c r="H71" i="17" s="1"/>
  <c r="G59" i="9"/>
  <c r="H59" i="9" s="1"/>
  <c r="N59" i="17"/>
  <c r="G59" i="17" s="1"/>
  <c r="H59" i="17" s="1"/>
  <c r="G100" i="9"/>
  <c r="H98" i="9" l="1"/>
  <c r="N97" i="17" l="1"/>
  <c r="G97" i="17" s="1"/>
  <c r="H97" i="17" s="1"/>
  <c r="G97" i="9"/>
  <c r="H97" i="9" s="1"/>
  <c r="D4" i="18"/>
  <c r="O2" i="1"/>
  <c r="M2" i="1"/>
  <c r="M3" i="1"/>
  <c r="O3" i="1"/>
  <c r="F52" i="6"/>
  <c r="G52" i="6"/>
  <c r="S52" i="6"/>
  <c r="F54" i="6"/>
  <c r="G54" i="6"/>
  <c r="S54" i="6"/>
  <c r="G9" i="9"/>
  <c r="H9" i="9" s="1"/>
  <c r="D5" i="18"/>
  <c r="D6" i="18"/>
  <c r="N4" i="17"/>
  <c r="G4" i="17" s="1"/>
  <c r="H4" i="17" s="1"/>
  <c r="N5" i="17"/>
  <c r="G5" i="17" s="1"/>
  <c r="H5" i="17" s="1"/>
  <c r="N6" i="17"/>
  <c r="G6" i="17" s="1"/>
  <c r="H6" i="17" s="1"/>
  <c r="N7" i="17"/>
  <c r="G7" i="17" s="1"/>
  <c r="H7" i="17" s="1"/>
  <c r="N8" i="17"/>
  <c r="G8" i="17" s="1"/>
  <c r="H8" i="17" s="1"/>
  <c r="N9" i="17"/>
  <c r="G9" i="17" s="1"/>
  <c r="H9" i="17" s="1"/>
  <c r="N14" i="17"/>
  <c r="G14" i="17" s="1"/>
  <c r="H14" i="17" s="1"/>
  <c r="N15" i="17"/>
  <c r="G15" i="17" s="1"/>
  <c r="H15" i="17" s="1"/>
  <c r="N20" i="17"/>
  <c r="G20" i="17" s="1"/>
  <c r="H20" i="17" s="1"/>
  <c r="N21" i="17"/>
  <c r="G21" i="17" s="1"/>
  <c r="H21" i="17" s="1"/>
  <c r="D9" i="18"/>
  <c r="D10" i="18"/>
  <c r="D11" i="18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G4" i="9"/>
  <c r="H4" i="9" s="1"/>
  <c r="G5" i="9"/>
  <c r="H5" i="9" s="1"/>
  <c r="N101" i="17"/>
  <c r="G101" i="17" s="1"/>
  <c r="H101" i="17" s="1"/>
  <c r="N100" i="17"/>
  <c r="G100" i="17" s="1"/>
  <c r="H100" i="17" s="1"/>
  <c r="N99" i="17"/>
  <c r="G99" i="17" s="1"/>
  <c r="H99" i="17" s="1"/>
  <c r="N98" i="17"/>
  <c r="G98" i="17" s="1"/>
  <c r="H98" i="17" s="1"/>
  <c r="N96" i="17"/>
  <c r="G96" i="17" s="1"/>
  <c r="H96" i="17" s="1"/>
  <c r="G7" i="9"/>
  <c r="H7" i="9" s="1"/>
  <c r="G8" i="9"/>
  <c r="H8" i="9" s="1"/>
  <c r="G14" i="9"/>
  <c r="H14" i="9" s="1"/>
  <c r="G20" i="9"/>
  <c r="H20" i="9" s="1"/>
  <c r="G6" i="9"/>
  <c r="H6" i="9" s="1"/>
  <c r="G15" i="9"/>
  <c r="H15" i="9" s="1"/>
  <c r="G21" i="9"/>
  <c r="H21" i="9" s="1"/>
  <c r="G102" i="9"/>
  <c r="H102" i="9" s="1"/>
  <c r="G101" i="9"/>
  <c r="H101" i="9" s="1"/>
  <c r="H100" i="9"/>
  <c r="G99" i="9"/>
  <c r="H99" i="9" s="1"/>
  <c r="G96" i="9"/>
  <c r="H96" i="9" s="1"/>
  <c r="O21" i="6"/>
  <c r="BC12" i="8"/>
  <c r="BD12" i="8"/>
  <c r="AY255" i="8"/>
  <c r="AX255" i="8"/>
  <c r="AW255" i="8"/>
  <c r="AV255" i="8"/>
  <c r="AU255" i="8"/>
  <c r="AT255" i="8"/>
  <c r="AS255" i="8"/>
  <c r="AR255" i="8"/>
  <c r="AQ255" i="8"/>
  <c r="AP255" i="8"/>
  <c r="AO255" i="8"/>
  <c r="AN255" i="8"/>
  <c r="AM255" i="8"/>
  <c r="AL255" i="8"/>
  <c r="AK255" i="8"/>
  <c r="AJ255" i="8"/>
  <c r="AI255" i="8"/>
  <c r="AH255" i="8"/>
  <c r="AG255" i="8"/>
  <c r="AF255" i="8"/>
  <c r="AE255" i="8"/>
  <c r="AD255" i="8"/>
  <c r="AC255" i="8"/>
  <c r="AB255" i="8"/>
  <c r="AA255" i="8"/>
  <c r="Z255" i="8"/>
  <c r="Y255" i="8"/>
  <c r="X255" i="8"/>
  <c r="W255" i="8"/>
  <c r="V255" i="8"/>
  <c r="U255" i="8"/>
  <c r="T255" i="8"/>
  <c r="S255" i="8"/>
  <c r="R255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AY254" i="8"/>
  <c r="AX254" i="8"/>
  <c r="AW254" i="8"/>
  <c r="AV254" i="8"/>
  <c r="AU254" i="8"/>
  <c r="AT254" i="8"/>
  <c r="AS254" i="8"/>
  <c r="AR254" i="8"/>
  <c r="AQ254" i="8"/>
  <c r="AP254" i="8"/>
  <c r="AO254" i="8"/>
  <c r="AN254" i="8"/>
  <c r="AM254" i="8"/>
  <c r="AL254" i="8"/>
  <c r="AK254" i="8"/>
  <c r="AJ254" i="8"/>
  <c r="AI254" i="8"/>
  <c r="AH254" i="8"/>
  <c r="AG254" i="8"/>
  <c r="AF254" i="8"/>
  <c r="AE254" i="8"/>
  <c r="AD254" i="8"/>
  <c r="AC254" i="8"/>
  <c r="AB254" i="8"/>
  <c r="AA254" i="8"/>
  <c r="Z254" i="8"/>
  <c r="Y254" i="8"/>
  <c r="X254" i="8"/>
  <c r="W254" i="8"/>
  <c r="V254" i="8"/>
  <c r="U254" i="8"/>
  <c r="T254" i="8"/>
  <c r="S254" i="8"/>
  <c r="R254" i="8"/>
  <c r="Q254" i="8"/>
  <c r="P254" i="8"/>
  <c r="O254" i="8"/>
  <c r="N254" i="8"/>
  <c r="M254" i="8"/>
  <c r="L254" i="8"/>
  <c r="K254" i="8"/>
  <c r="J254" i="8"/>
  <c r="I254" i="8"/>
  <c r="H254" i="8"/>
  <c r="G254" i="8"/>
  <c r="F254" i="8"/>
  <c r="AY253" i="8"/>
  <c r="AX253" i="8"/>
  <c r="AW253" i="8"/>
  <c r="AV253" i="8"/>
  <c r="AU253" i="8"/>
  <c r="AT253" i="8"/>
  <c r="AS253" i="8"/>
  <c r="AR253" i="8"/>
  <c r="AQ253" i="8"/>
  <c r="AP253" i="8"/>
  <c r="AO253" i="8"/>
  <c r="AN253" i="8"/>
  <c r="AM253" i="8"/>
  <c r="AL253" i="8"/>
  <c r="AK253" i="8"/>
  <c r="AJ253" i="8"/>
  <c r="AI253" i="8"/>
  <c r="AH253" i="8"/>
  <c r="AG253" i="8"/>
  <c r="AF253" i="8"/>
  <c r="AE253" i="8"/>
  <c r="AD253" i="8"/>
  <c r="AC253" i="8"/>
  <c r="AB253" i="8"/>
  <c r="AA253" i="8"/>
  <c r="Z253" i="8"/>
  <c r="Y253" i="8"/>
  <c r="X253" i="8"/>
  <c r="W253" i="8"/>
  <c r="V253" i="8"/>
  <c r="U253" i="8"/>
  <c r="T253" i="8"/>
  <c r="S253" i="8"/>
  <c r="R253" i="8"/>
  <c r="Q253" i="8"/>
  <c r="P253" i="8"/>
  <c r="O253" i="8"/>
  <c r="N253" i="8"/>
  <c r="M253" i="8"/>
  <c r="L253" i="8"/>
  <c r="K253" i="8"/>
  <c r="J253" i="8"/>
  <c r="I253" i="8"/>
  <c r="H253" i="8"/>
  <c r="G253" i="8"/>
  <c r="F253" i="8"/>
  <c r="AY252" i="8"/>
  <c r="AX252" i="8"/>
  <c r="AW252" i="8"/>
  <c r="AV252" i="8"/>
  <c r="AU252" i="8"/>
  <c r="AT252" i="8"/>
  <c r="AS252" i="8"/>
  <c r="AR252" i="8"/>
  <c r="AQ252" i="8"/>
  <c r="AP252" i="8"/>
  <c r="AO252" i="8"/>
  <c r="AN252" i="8"/>
  <c r="AM252" i="8"/>
  <c r="AL252" i="8"/>
  <c r="AK252" i="8"/>
  <c r="AJ252" i="8"/>
  <c r="AI252" i="8"/>
  <c r="AH252" i="8"/>
  <c r="AG252" i="8"/>
  <c r="AF252" i="8"/>
  <c r="AE252" i="8"/>
  <c r="AD252" i="8"/>
  <c r="AC252" i="8"/>
  <c r="AB252" i="8"/>
  <c r="AA252" i="8"/>
  <c r="Z252" i="8"/>
  <c r="Y252" i="8"/>
  <c r="X252" i="8"/>
  <c r="W252" i="8"/>
  <c r="V252" i="8"/>
  <c r="U252" i="8"/>
  <c r="T252" i="8"/>
  <c r="S252" i="8"/>
  <c r="R252" i="8"/>
  <c r="Q252" i="8"/>
  <c r="P252" i="8"/>
  <c r="O252" i="8"/>
  <c r="N252" i="8"/>
  <c r="M252" i="8"/>
  <c r="L252" i="8"/>
  <c r="K252" i="8"/>
  <c r="J252" i="8"/>
  <c r="I252" i="8"/>
  <c r="H252" i="8"/>
  <c r="G252" i="8"/>
  <c r="F252" i="8"/>
  <c r="AY251" i="8"/>
  <c r="AX251" i="8"/>
  <c r="AW251" i="8"/>
  <c r="AV251" i="8"/>
  <c r="AU251" i="8"/>
  <c r="AT251" i="8"/>
  <c r="AS251" i="8"/>
  <c r="AR251" i="8"/>
  <c r="AQ251" i="8"/>
  <c r="AP251" i="8"/>
  <c r="AO251" i="8"/>
  <c r="AN251" i="8"/>
  <c r="AM251" i="8"/>
  <c r="AL251" i="8"/>
  <c r="AK251" i="8"/>
  <c r="AJ251" i="8"/>
  <c r="AI251" i="8"/>
  <c r="AH251" i="8"/>
  <c r="AG251" i="8"/>
  <c r="AF251" i="8"/>
  <c r="AE251" i="8"/>
  <c r="AD251" i="8"/>
  <c r="AC251" i="8"/>
  <c r="AB251" i="8"/>
  <c r="AA251" i="8"/>
  <c r="Z251" i="8"/>
  <c r="Y251" i="8"/>
  <c r="X251" i="8"/>
  <c r="W251" i="8"/>
  <c r="V251" i="8"/>
  <c r="U251" i="8"/>
  <c r="T251" i="8"/>
  <c r="S251" i="8"/>
  <c r="R251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AY250" i="8"/>
  <c r="AX250" i="8"/>
  <c r="AW250" i="8"/>
  <c r="AV250" i="8"/>
  <c r="AU250" i="8"/>
  <c r="AT250" i="8"/>
  <c r="AS250" i="8"/>
  <c r="AR250" i="8"/>
  <c r="AQ250" i="8"/>
  <c r="AP250" i="8"/>
  <c r="AO250" i="8"/>
  <c r="AN250" i="8"/>
  <c r="AM250" i="8"/>
  <c r="AL250" i="8"/>
  <c r="AK250" i="8"/>
  <c r="AJ250" i="8"/>
  <c r="AI250" i="8"/>
  <c r="AH250" i="8"/>
  <c r="AG250" i="8"/>
  <c r="AF250" i="8"/>
  <c r="AE250" i="8"/>
  <c r="AD250" i="8"/>
  <c r="AC250" i="8"/>
  <c r="AB250" i="8"/>
  <c r="AA250" i="8"/>
  <c r="Z250" i="8"/>
  <c r="Y250" i="8"/>
  <c r="X250" i="8"/>
  <c r="W250" i="8"/>
  <c r="V250" i="8"/>
  <c r="U250" i="8"/>
  <c r="T250" i="8"/>
  <c r="S250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AY249" i="8"/>
  <c r="AX249" i="8"/>
  <c r="AW249" i="8"/>
  <c r="AV249" i="8"/>
  <c r="AU249" i="8"/>
  <c r="AT249" i="8"/>
  <c r="AS249" i="8"/>
  <c r="AR249" i="8"/>
  <c r="AQ249" i="8"/>
  <c r="AP249" i="8"/>
  <c r="AO249" i="8"/>
  <c r="AN249" i="8"/>
  <c r="AM249" i="8"/>
  <c r="AL249" i="8"/>
  <c r="AK249" i="8"/>
  <c r="AJ249" i="8"/>
  <c r="AI249" i="8"/>
  <c r="AH249" i="8"/>
  <c r="AG249" i="8"/>
  <c r="AF249" i="8"/>
  <c r="AE249" i="8"/>
  <c r="AD249" i="8"/>
  <c r="AC249" i="8"/>
  <c r="AB249" i="8"/>
  <c r="AA249" i="8"/>
  <c r="Z249" i="8"/>
  <c r="Y249" i="8"/>
  <c r="X249" i="8"/>
  <c r="W249" i="8"/>
  <c r="V249" i="8"/>
  <c r="U249" i="8"/>
  <c r="T249" i="8"/>
  <c r="S249" i="8"/>
  <c r="R249" i="8"/>
  <c r="Q249" i="8"/>
  <c r="P249" i="8"/>
  <c r="O249" i="8"/>
  <c r="N249" i="8"/>
  <c r="M249" i="8"/>
  <c r="L249" i="8"/>
  <c r="K249" i="8"/>
  <c r="J249" i="8"/>
  <c r="I249" i="8"/>
  <c r="H249" i="8"/>
  <c r="G249" i="8"/>
  <c r="F249" i="8"/>
  <c r="AY248" i="8"/>
  <c r="AX248" i="8"/>
  <c r="AW248" i="8"/>
  <c r="AV248" i="8"/>
  <c r="AU248" i="8"/>
  <c r="AT248" i="8"/>
  <c r="AS248" i="8"/>
  <c r="AR248" i="8"/>
  <c r="AQ248" i="8"/>
  <c r="AP248" i="8"/>
  <c r="AO248" i="8"/>
  <c r="AN248" i="8"/>
  <c r="AM248" i="8"/>
  <c r="AL248" i="8"/>
  <c r="AK248" i="8"/>
  <c r="AJ248" i="8"/>
  <c r="AI248" i="8"/>
  <c r="AH248" i="8"/>
  <c r="AG248" i="8"/>
  <c r="AF248" i="8"/>
  <c r="AE248" i="8"/>
  <c r="AD248" i="8"/>
  <c r="AC248" i="8"/>
  <c r="AB248" i="8"/>
  <c r="AA248" i="8"/>
  <c r="Z248" i="8"/>
  <c r="Y248" i="8"/>
  <c r="X248" i="8"/>
  <c r="W248" i="8"/>
  <c r="V248" i="8"/>
  <c r="U248" i="8"/>
  <c r="T248" i="8"/>
  <c r="S248" i="8"/>
  <c r="R248" i="8"/>
  <c r="Q248" i="8"/>
  <c r="P248" i="8"/>
  <c r="O248" i="8"/>
  <c r="N248" i="8"/>
  <c r="M248" i="8"/>
  <c r="L248" i="8"/>
  <c r="K248" i="8"/>
  <c r="J248" i="8"/>
  <c r="I248" i="8"/>
  <c r="H248" i="8"/>
  <c r="G248" i="8"/>
  <c r="F248" i="8"/>
  <c r="AY247" i="8"/>
  <c r="AX247" i="8"/>
  <c r="AW247" i="8"/>
  <c r="AV247" i="8"/>
  <c r="AU247" i="8"/>
  <c r="AT247" i="8"/>
  <c r="AS247" i="8"/>
  <c r="AR247" i="8"/>
  <c r="AQ247" i="8"/>
  <c r="AP247" i="8"/>
  <c r="AO247" i="8"/>
  <c r="AN247" i="8"/>
  <c r="AM247" i="8"/>
  <c r="AL247" i="8"/>
  <c r="AK247" i="8"/>
  <c r="AJ247" i="8"/>
  <c r="AI247" i="8"/>
  <c r="AH247" i="8"/>
  <c r="AG247" i="8"/>
  <c r="AF247" i="8"/>
  <c r="AE247" i="8"/>
  <c r="AD247" i="8"/>
  <c r="AC247" i="8"/>
  <c r="AB247" i="8"/>
  <c r="AA247" i="8"/>
  <c r="Z247" i="8"/>
  <c r="Y247" i="8"/>
  <c r="X247" i="8"/>
  <c r="W247" i="8"/>
  <c r="V247" i="8"/>
  <c r="U247" i="8"/>
  <c r="T247" i="8"/>
  <c r="S247" i="8"/>
  <c r="R247" i="8"/>
  <c r="Q247" i="8"/>
  <c r="P247" i="8"/>
  <c r="O247" i="8"/>
  <c r="N247" i="8"/>
  <c r="M247" i="8"/>
  <c r="L247" i="8"/>
  <c r="K247" i="8"/>
  <c r="J247" i="8"/>
  <c r="I247" i="8"/>
  <c r="H247" i="8"/>
  <c r="G247" i="8"/>
  <c r="F247" i="8"/>
  <c r="AY246" i="8"/>
  <c r="AX246" i="8"/>
  <c r="AW246" i="8"/>
  <c r="AV246" i="8"/>
  <c r="AU246" i="8"/>
  <c r="AT246" i="8"/>
  <c r="AS246" i="8"/>
  <c r="AR246" i="8"/>
  <c r="AQ246" i="8"/>
  <c r="AP246" i="8"/>
  <c r="AO246" i="8"/>
  <c r="AN246" i="8"/>
  <c r="AM246" i="8"/>
  <c r="AL246" i="8"/>
  <c r="AK246" i="8"/>
  <c r="AJ246" i="8"/>
  <c r="AI246" i="8"/>
  <c r="AH246" i="8"/>
  <c r="AG246" i="8"/>
  <c r="AF246" i="8"/>
  <c r="AE246" i="8"/>
  <c r="AD246" i="8"/>
  <c r="AC246" i="8"/>
  <c r="AB246" i="8"/>
  <c r="AA246" i="8"/>
  <c r="Z246" i="8"/>
  <c r="Y246" i="8"/>
  <c r="X246" i="8"/>
  <c r="W246" i="8"/>
  <c r="V246" i="8"/>
  <c r="U246" i="8"/>
  <c r="T246" i="8"/>
  <c r="S246" i="8"/>
  <c r="R246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AY245" i="8"/>
  <c r="AX245" i="8"/>
  <c r="AW245" i="8"/>
  <c r="AV245" i="8"/>
  <c r="AU245" i="8"/>
  <c r="AT245" i="8"/>
  <c r="AS245" i="8"/>
  <c r="AR245" i="8"/>
  <c r="AQ245" i="8"/>
  <c r="AP245" i="8"/>
  <c r="AO245" i="8"/>
  <c r="AN245" i="8"/>
  <c r="AM245" i="8"/>
  <c r="AL245" i="8"/>
  <c r="AK245" i="8"/>
  <c r="AJ245" i="8"/>
  <c r="AI245" i="8"/>
  <c r="AH245" i="8"/>
  <c r="AG245" i="8"/>
  <c r="AF245" i="8"/>
  <c r="AE245" i="8"/>
  <c r="AD245" i="8"/>
  <c r="AC245" i="8"/>
  <c r="AB245" i="8"/>
  <c r="AA245" i="8"/>
  <c r="Z245" i="8"/>
  <c r="Y245" i="8"/>
  <c r="X245" i="8"/>
  <c r="W245" i="8"/>
  <c r="V245" i="8"/>
  <c r="U245" i="8"/>
  <c r="T245" i="8"/>
  <c r="S245" i="8"/>
  <c r="R245" i="8"/>
  <c r="Q245" i="8"/>
  <c r="P245" i="8"/>
  <c r="O245" i="8"/>
  <c r="N245" i="8"/>
  <c r="M245" i="8"/>
  <c r="L245" i="8"/>
  <c r="K245" i="8"/>
  <c r="J245" i="8"/>
  <c r="I245" i="8"/>
  <c r="H245" i="8"/>
  <c r="G245" i="8"/>
  <c r="F245" i="8"/>
  <c r="AY244" i="8"/>
  <c r="AX244" i="8"/>
  <c r="AW244" i="8"/>
  <c r="AV244" i="8"/>
  <c r="AU244" i="8"/>
  <c r="AT244" i="8"/>
  <c r="AS244" i="8"/>
  <c r="AR244" i="8"/>
  <c r="AQ244" i="8"/>
  <c r="AP244" i="8"/>
  <c r="AO244" i="8"/>
  <c r="AN244" i="8"/>
  <c r="AM244" i="8"/>
  <c r="AL244" i="8"/>
  <c r="AK244" i="8"/>
  <c r="AJ244" i="8"/>
  <c r="AI244" i="8"/>
  <c r="AH244" i="8"/>
  <c r="AG244" i="8"/>
  <c r="AF244" i="8"/>
  <c r="AE244" i="8"/>
  <c r="AD244" i="8"/>
  <c r="AC244" i="8"/>
  <c r="AB244" i="8"/>
  <c r="AA244" i="8"/>
  <c r="Z244" i="8"/>
  <c r="Y244" i="8"/>
  <c r="X244" i="8"/>
  <c r="W244" i="8"/>
  <c r="V244" i="8"/>
  <c r="U244" i="8"/>
  <c r="T244" i="8"/>
  <c r="S244" i="8"/>
  <c r="R244" i="8"/>
  <c r="Q244" i="8"/>
  <c r="P244" i="8"/>
  <c r="O244" i="8"/>
  <c r="N244" i="8"/>
  <c r="M244" i="8"/>
  <c r="L244" i="8"/>
  <c r="K244" i="8"/>
  <c r="J244" i="8"/>
  <c r="I244" i="8"/>
  <c r="H244" i="8"/>
  <c r="G244" i="8"/>
  <c r="F244" i="8"/>
  <c r="AY243" i="8"/>
  <c r="AX243" i="8"/>
  <c r="AW243" i="8"/>
  <c r="AV243" i="8"/>
  <c r="AU243" i="8"/>
  <c r="AT243" i="8"/>
  <c r="AS243" i="8"/>
  <c r="AR243" i="8"/>
  <c r="AQ243" i="8"/>
  <c r="AP243" i="8"/>
  <c r="AO243" i="8"/>
  <c r="AN243" i="8"/>
  <c r="AM243" i="8"/>
  <c r="AL243" i="8"/>
  <c r="AK243" i="8"/>
  <c r="AJ243" i="8"/>
  <c r="AI243" i="8"/>
  <c r="AH243" i="8"/>
  <c r="AG243" i="8"/>
  <c r="AF243" i="8"/>
  <c r="AE243" i="8"/>
  <c r="AD243" i="8"/>
  <c r="AC243" i="8"/>
  <c r="AB243" i="8"/>
  <c r="AA243" i="8"/>
  <c r="Z243" i="8"/>
  <c r="Y243" i="8"/>
  <c r="X243" i="8"/>
  <c r="W243" i="8"/>
  <c r="V243" i="8"/>
  <c r="U243" i="8"/>
  <c r="T243" i="8"/>
  <c r="S243" i="8"/>
  <c r="R243" i="8"/>
  <c r="Q243" i="8"/>
  <c r="P243" i="8"/>
  <c r="O243" i="8"/>
  <c r="N243" i="8"/>
  <c r="M243" i="8"/>
  <c r="L243" i="8"/>
  <c r="K243" i="8"/>
  <c r="J243" i="8"/>
  <c r="I243" i="8"/>
  <c r="H243" i="8"/>
  <c r="G243" i="8"/>
  <c r="F243" i="8"/>
  <c r="AY242" i="8"/>
  <c r="AX242" i="8"/>
  <c r="AW242" i="8"/>
  <c r="AV242" i="8"/>
  <c r="AU242" i="8"/>
  <c r="AT242" i="8"/>
  <c r="AS242" i="8"/>
  <c r="AR242" i="8"/>
  <c r="AQ242" i="8"/>
  <c r="AP242" i="8"/>
  <c r="AO242" i="8"/>
  <c r="AN242" i="8"/>
  <c r="AM242" i="8"/>
  <c r="AL242" i="8"/>
  <c r="AK242" i="8"/>
  <c r="AJ242" i="8"/>
  <c r="AI242" i="8"/>
  <c r="AH242" i="8"/>
  <c r="AG242" i="8"/>
  <c r="AF242" i="8"/>
  <c r="AE242" i="8"/>
  <c r="AD242" i="8"/>
  <c r="AC242" i="8"/>
  <c r="AB242" i="8"/>
  <c r="AA242" i="8"/>
  <c r="Z242" i="8"/>
  <c r="Y242" i="8"/>
  <c r="X242" i="8"/>
  <c r="W242" i="8"/>
  <c r="V242" i="8"/>
  <c r="U242" i="8"/>
  <c r="T242" i="8"/>
  <c r="S242" i="8"/>
  <c r="R242" i="8"/>
  <c r="Q242" i="8"/>
  <c r="P242" i="8"/>
  <c r="O242" i="8"/>
  <c r="N242" i="8"/>
  <c r="M242" i="8"/>
  <c r="L242" i="8"/>
  <c r="K242" i="8"/>
  <c r="J242" i="8"/>
  <c r="I242" i="8"/>
  <c r="H242" i="8"/>
  <c r="G242" i="8"/>
  <c r="F242" i="8"/>
  <c r="AY241" i="8"/>
  <c r="AX241" i="8"/>
  <c r="AW241" i="8"/>
  <c r="AV241" i="8"/>
  <c r="AU241" i="8"/>
  <c r="AT241" i="8"/>
  <c r="AS241" i="8"/>
  <c r="AR241" i="8"/>
  <c r="AQ241" i="8"/>
  <c r="AP241" i="8"/>
  <c r="AO241" i="8"/>
  <c r="AN241" i="8"/>
  <c r="AM241" i="8"/>
  <c r="AL241" i="8"/>
  <c r="AK241" i="8"/>
  <c r="AJ241" i="8"/>
  <c r="AI241" i="8"/>
  <c r="AH241" i="8"/>
  <c r="AG241" i="8"/>
  <c r="AF241" i="8"/>
  <c r="AE241" i="8"/>
  <c r="AD241" i="8"/>
  <c r="AC241" i="8"/>
  <c r="AB241" i="8"/>
  <c r="AA241" i="8"/>
  <c r="Z241" i="8"/>
  <c r="Y241" i="8"/>
  <c r="X241" i="8"/>
  <c r="W241" i="8"/>
  <c r="V241" i="8"/>
  <c r="U241" i="8"/>
  <c r="T241" i="8"/>
  <c r="S241" i="8"/>
  <c r="R241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AY240" i="8"/>
  <c r="AX240" i="8"/>
  <c r="AW240" i="8"/>
  <c r="AV240" i="8"/>
  <c r="AU240" i="8"/>
  <c r="AT240" i="8"/>
  <c r="AS240" i="8"/>
  <c r="AR240" i="8"/>
  <c r="AQ240" i="8"/>
  <c r="AP240" i="8"/>
  <c r="AO240" i="8"/>
  <c r="AN240" i="8"/>
  <c r="AM240" i="8"/>
  <c r="AL240" i="8"/>
  <c r="AK240" i="8"/>
  <c r="AJ240" i="8"/>
  <c r="AI240" i="8"/>
  <c r="AH240" i="8"/>
  <c r="AG240" i="8"/>
  <c r="AF240" i="8"/>
  <c r="AE240" i="8"/>
  <c r="AD240" i="8"/>
  <c r="AC240" i="8"/>
  <c r="AB240" i="8"/>
  <c r="AA240" i="8"/>
  <c r="Z240" i="8"/>
  <c r="Y240" i="8"/>
  <c r="X240" i="8"/>
  <c r="W240" i="8"/>
  <c r="V240" i="8"/>
  <c r="U240" i="8"/>
  <c r="T240" i="8"/>
  <c r="S240" i="8"/>
  <c r="R240" i="8"/>
  <c r="Q240" i="8"/>
  <c r="P240" i="8"/>
  <c r="O240" i="8"/>
  <c r="N240" i="8"/>
  <c r="M240" i="8"/>
  <c r="L240" i="8"/>
  <c r="K240" i="8"/>
  <c r="J240" i="8"/>
  <c r="I240" i="8"/>
  <c r="H240" i="8"/>
  <c r="G240" i="8"/>
  <c r="F240" i="8"/>
  <c r="AY239" i="8"/>
  <c r="AX239" i="8"/>
  <c r="AW239" i="8"/>
  <c r="AV239" i="8"/>
  <c r="AU239" i="8"/>
  <c r="AT239" i="8"/>
  <c r="AS239" i="8"/>
  <c r="AR239" i="8"/>
  <c r="AQ239" i="8"/>
  <c r="AP239" i="8"/>
  <c r="AO239" i="8"/>
  <c r="AN239" i="8"/>
  <c r="AM239" i="8"/>
  <c r="AL239" i="8"/>
  <c r="AK239" i="8"/>
  <c r="AJ239" i="8"/>
  <c r="AI239" i="8"/>
  <c r="AH239" i="8"/>
  <c r="AG239" i="8"/>
  <c r="AF239" i="8"/>
  <c r="AE239" i="8"/>
  <c r="AD239" i="8"/>
  <c r="AC239" i="8"/>
  <c r="AB239" i="8"/>
  <c r="AA239" i="8"/>
  <c r="Z239" i="8"/>
  <c r="Y239" i="8"/>
  <c r="X239" i="8"/>
  <c r="W239" i="8"/>
  <c r="V239" i="8"/>
  <c r="U239" i="8"/>
  <c r="T239" i="8"/>
  <c r="S239" i="8"/>
  <c r="R239" i="8"/>
  <c r="Q239" i="8"/>
  <c r="P239" i="8"/>
  <c r="O239" i="8"/>
  <c r="N239" i="8"/>
  <c r="M239" i="8"/>
  <c r="L239" i="8"/>
  <c r="K239" i="8"/>
  <c r="J239" i="8"/>
  <c r="I239" i="8"/>
  <c r="H239" i="8"/>
  <c r="G239" i="8"/>
  <c r="F239" i="8"/>
  <c r="AY238" i="8"/>
  <c r="AX238" i="8"/>
  <c r="AW238" i="8"/>
  <c r="AV238" i="8"/>
  <c r="AU238" i="8"/>
  <c r="AT238" i="8"/>
  <c r="AS238" i="8"/>
  <c r="AR238" i="8"/>
  <c r="AQ238" i="8"/>
  <c r="AP238" i="8"/>
  <c r="AO238" i="8"/>
  <c r="AN238" i="8"/>
  <c r="AM238" i="8"/>
  <c r="AL238" i="8"/>
  <c r="AK238" i="8"/>
  <c r="AJ238" i="8"/>
  <c r="AI238" i="8"/>
  <c r="AH238" i="8"/>
  <c r="AG238" i="8"/>
  <c r="AF238" i="8"/>
  <c r="AE238" i="8"/>
  <c r="AD238" i="8"/>
  <c r="AC238" i="8"/>
  <c r="AB238" i="8"/>
  <c r="AA238" i="8"/>
  <c r="Z238" i="8"/>
  <c r="Y238" i="8"/>
  <c r="X238" i="8"/>
  <c r="W238" i="8"/>
  <c r="V238" i="8"/>
  <c r="U238" i="8"/>
  <c r="T238" i="8"/>
  <c r="S238" i="8"/>
  <c r="R2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AY237" i="8"/>
  <c r="AX237" i="8"/>
  <c r="AW237" i="8"/>
  <c r="AV237" i="8"/>
  <c r="AU237" i="8"/>
  <c r="AT237" i="8"/>
  <c r="AS237" i="8"/>
  <c r="AR237" i="8"/>
  <c r="AQ237" i="8"/>
  <c r="AP237" i="8"/>
  <c r="AO237" i="8"/>
  <c r="AN237" i="8"/>
  <c r="AM237" i="8"/>
  <c r="AL237" i="8"/>
  <c r="AK237" i="8"/>
  <c r="AJ237" i="8"/>
  <c r="AI237" i="8"/>
  <c r="AH237" i="8"/>
  <c r="AG237" i="8"/>
  <c r="AF237" i="8"/>
  <c r="AE237" i="8"/>
  <c r="AD237" i="8"/>
  <c r="AC237" i="8"/>
  <c r="AB237" i="8"/>
  <c r="AA237" i="8"/>
  <c r="Z237" i="8"/>
  <c r="Y237" i="8"/>
  <c r="X237" i="8"/>
  <c r="W237" i="8"/>
  <c r="V237" i="8"/>
  <c r="U237" i="8"/>
  <c r="T237" i="8"/>
  <c r="S237" i="8"/>
  <c r="R237" i="8"/>
  <c r="Q237" i="8"/>
  <c r="P237" i="8"/>
  <c r="O237" i="8"/>
  <c r="N237" i="8"/>
  <c r="M237" i="8"/>
  <c r="L237" i="8"/>
  <c r="K237" i="8"/>
  <c r="J237" i="8"/>
  <c r="I237" i="8"/>
  <c r="H237" i="8"/>
  <c r="G237" i="8"/>
  <c r="F237" i="8"/>
  <c r="AY236" i="8"/>
  <c r="AX236" i="8"/>
  <c r="AW236" i="8"/>
  <c r="AV236" i="8"/>
  <c r="AU236" i="8"/>
  <c r="AT236" i="8"/>
  <c r="AS236" i="8"/>
  <c r="AR236" i="8"/>
  <c r="AQ236" i="8"/>
  <c r="AP236" i="8"/>
  <c r="AO236" i="8"/>
  <c r="AN236" i="8"/>
  <c r="AM236" i="8"/>
  <c r="AL236" i="8"/>
  <c r="AK236" i="8"/>
  <c r="AJ236" i="8"/>
  <c r="AI236" i="8"/>
  <c r="AH236" i="8"/>
  <c r="AG236" i="8"/>
  <c r="AF236" i="8"/>
  <c r="AE236" i="8"/>
  <c r="AD236" i="8"/>
  <c r="AC236" i="8"/>
  <c r="AB236" i="8"/>
  <c r="AA236" i="8"/>
  <c r="Z236" i="8"/>
  <c r="Y236" i="8"/>
  <c r="X236" i="8"/>
  <c r="W236" i="8"/>
  <c r="V236" i="8"/>
  <c r="U236" i="8"/>
  <c r="T236" i="8"/>
  <c r="S236" i="8"/>
  <c r="R236" i="8"/>
  <c r="Q236" i="8"/>
  <c r="P236" i="8"/>
  <c r="O236" i="8"/>
  <c r="N236" i="8"/>
  <c r="M236" i="8"/>
  <c r="L236" i="8"/>
  <c r="K236" i="8"/>
  <c r="J236" i="8"/>
  <c r="I236" i="8"/>
  <c r="H236" i="8"/>
  <c r="G236" i="8"/>
  <c r="F236" i="8"/>
  <c r="AY235" i="8"/>
  <c r="AX235" i="8"/>
  <c r="AW235" i="8"/>
  <c r="AV235" i="8"/>
  <c r="AU235" i="8"/>
  <c r="AT235" i="8"/>
  <c r="AS235" i="8"/>
  <c r="AR235" i="8"/>
  <c r="AQ235" i="8"/>
  <c r="AP235" i="8"/>
  <c r="AO235" i="8"/>
  <c r="AN235" i="8"/>
  <c r="AM235" i="8"/>
  <c r="AL235" i="8"/>
  <c r="AK235" i="8"/>
  <c r="AJ235" i="8"/>
  <c r="AI235" i="8"/>
  <c r="AH235" i="8"/>
  <c r="AG235" i="8"/>
  <c r="AF235" i="8"/>
  <c r="AE235" i="8"/>
  <c r="AD235" i="8"/>
  <c r="AC235" i="8"/>
  <c r="AB235" i="8"/>
  <c r="AA235" i="8"/>
  <c r="Z235" i="8"/>
  <c r="Y235" i="8"/>
  <c r="X235" i="8"/>
  <c r="W235" i="8"/>
  <c r="V235" i="8"/>
  <c r="U235" i="8"/>
  <c r="T235" i="8"/>
  <c r="S235" i="8"/>
  <c r="R235" i="8"/>
  <c r="Q235" i="8"/>
  <c r="P235" i="8"/>
  <c r="O235" i="8"/>
  <c r="N235" i="8"/>
  <c r="M235" i="8"/>
  <c r="L235" i="8"/>
  <c r="K235" i="8"/>
  <c r="J235" i="8"/>
  <c r="I235" i="8"/>
  <c r="H235" i="8"/>
  <c r="G235" i="8"/>
  <c r="F235" i="8"/>
  <c r="AY234" i="8"/>
  <c r="AX234" i="8"/>
  <c r="AW234" i="8"/>
  <c r="AV234" i="8"/>
  <c r="AU234" i="8"/>
  <c r="AT234" i="8"/>
  <c r="AS234" i="8"/>
  <c r="AR234" i="8"/>
  <c r="AQ234" i="8"/>
  <c r="AP234" i="8"/>
  <c r="AO234" i="8"/>
  <c r="AN234" i="8"/>
  <c r="AM234" i="8"/>
  <c r="AL234" i="8"/>
  <c r="AK234" i="8"/>
  <c r="AJ234" i="8"/>
  <c r="AI234" i="8"/>
  <c r="AH234" i="8"/>
  <c r="AG234" i="8"/>
  <c r="AF234" i="8"/>
  <c r="AE234" i="8"/>
  <c r="AD234" i="8"/>
  <c r="AC234" i="8"/>
  <c r="AB234" i="8"/>
  <c r="AA234" i="8"/>
  <c r="Z234" i="8"/>
  <c r="Y234" i="8"/>
  <c r="X234" i="8"/>
  <c r="W234" i="8"/>
  <c r="V234" i="8"/>
  <c r="U234" i="8"/>
  <c r="T234" i="8"/>
  <c r="S234" i="8"/>
  <c r="R234" i="8"/>
  <c r="Q234" i="8"/>
  <c r="P234" i="8"/>
  <c r="O234" i="8"/>
  <c r="N234" i="8"/>
  <c r="M234" i="8"/>
  <c r="L234" i="8"/>
  <c r="K234" i="8"/>
  <c r="J234" i="8"/>
  <c r="I234" i="8"/>
  <c r="H234" i="8"/>
  <c r="G234" i="8"/>
  <c r="F234" i="8"/>
  <c r="AY233" i="8"/>
  <c r="AX233" i="8"/>
  <c r="AW233" i="8"/>
  <c r="AV233" i="8"/>
  <c r="AU233" i="8"/>
  <c r="AT233" i="8"/>
  <c r="AS233" i="8"/>
  <c r="AR233" i="8"/>
  <c r="AQ233" i="8"/>
  <c r="AP233" i="8"/>
  <c r="AO233" i="8"/>
  <c r="AN233" i="8"/>
  <c r="AM233" i="8"/>
  <c r="AL233" i="8"/>
  <c r="AK233" i="8"/>
  <c r="AJ233" i="8"/>
  <c r="AI233" i="8"/>
  <c r="AH233" i="8"/>
  <c r="AG233" i="8"/>
  <c r="AF233" i="8"/>
  <c r="AE233" i="8"/>
  <c r="AD233" i="8"/>
  <c r="AC233" i="8"/>
  <c r="AB233" i="8"/>
  <c r="AA233" i="8"/>
  <c r="Z233" i="8"/>
  <c r="Y233" i="8"/>
  <c r="X233" i="8"/>
  <c r="W233" i="8"/>
  <c r="V233" i="8"/>
  <c r="U233" i="8"/>
  <c r="T233" i="8"/>
  <c r="S233" i="8"/>
  <c r="R233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AY232" i="8"/>
  <c r="AX232" i="8"/>
  <c r="AW232" i="8"/>
  <c r="AV232" i="8"/>
  <c r="AU232" i="8"/>
  <c r="AT232" i="8"/>
  <c r="AS232" i="8"/>
  <c r="AR232" i="8"/>
  <c r="AQ232" i="8"/>
  <c r="AP232" i="8"/>
  <c r="AO232" i="8"/>
  <c r="AN232" i="8"/>
  <c r="AM232" i="8"/>
  <c r="AL232" i="8"/>
  <c r="AK232" i="8"/>
  <c r="AJ232" i="8"/>
  <c r="AI232" i="8"/>
  <c r="AH232" i="8"/>
  <c r="AG232" i="8"/>
  <c r="AF232" i="8"/>
  <c r="AE232" i="8"/>
  <c r="AD232" i="8"/>
  <c r="AC232" i="8"/>
  <c r="AB232" i="8"/>
  <c r="AA232" i="8"/>
  <c r="Z232" i="8"/>
  <c r="Y232" i="8"/>
  <c r="X232" i="8"/>
  <c r="W232" i="8"/>
  <c r="V232" i="8"/>
  <c r="U232" i="8"/>
  <c r="T232" i="8"/>
  <c r="S232" i="8"/>
  <c r="R232" i="8"/>
  <c r="Q232" i="8"/>
  <c r="P232" i="8"/>
  <c r="O232" i="8"/>
  <c r="N232" i="8"/>
  <c r="M232" i="8"/>
  <c r="L232" i="8"/>
  <c r="K232" i="8"/>
  <c r="J232" i="8"/>
  <c r="I232" i="8"/>
  <c r="H232" i="8"/>
  <c r="G232" i="8"/>
  <c r="F232" i="8"/>
  <c r="AY231" i="8"/>
  <c r="AX231" i="8"/>
  <c r="AW231" i="8"/>
  <c r="AV231" i="8"/>
  <c r="AU231" i="8"/>
  <c r="AT231" i="8"/>
  <c r="AS231" i="8"/>
  <c r="AR231" i="8"/>
  <c r="AQ231" i="8"/>
  <c r="AP231" i="8"/>
  <c r="AO231" i="8"/>
  <c r="AN231" i="8"/>
  <c r="AM231" i="8"/>
  <c r="AL231" i="8"/>
  <c r="AK231" i="8"/>
  <c r="AJ231" i="8"/>
  <c r="AI231" i="8"/>
  <c r="AH231" i="8"/>
  <c r="AG231" i="8"/>
  <c r="AF231" i="8"/>
  <c r="AE231" i="8"/>
  <c r="AD231" i="8"/>
  <c r="AC231" i="8"/>
  <c r="AB231" i="8"/>
  <c r="AA231" i="8"/>
  <c r="Z231" i="8"/>
  <c r="Y231" i="8"/>
  <c r="X231" i="8"/>
  <c r="W231" i="8"/>
  <c r="V231" i="8"/>
  <c r="U231" i="8"/>
  <c r="T231" i="8"/>
  <c r="S231" i="8"/>
  <c r="R231" i="8"/>
  <c r="Q231" i="8"/>
  <c r="P231" i="8"/>
  <c r="O231" i="8"/>
  <c r="N231" i="8"/>
  <c r="M231" i="8"/>
  <c r="L231" i="8"/>
  <c r="K231" i="8"/>
  <c r="J231" i="8"/>
  <c r="I231" i="8"/>
  <c r="H231" i="8"/>
  <c r="G231" i="8"/>
  <c r="F231" i="8"/>
  <c r="AY230" i="8"/>
  <c r="AX230" i="8"/>
  <c r="AW230" i="8"/>
  <c r="AV230" i="8"/>
  <c r="AU230" i="8"/>
  <c r="AT230" i="8"/>
  <c r="AS230" i="8"/>
  <c r="AR230" i="8"/>
  <c r="AQ230" i="8"/>
  <c r="AP230" i="8"/>
  <c r="AO230" i="8"/>
  <c r="AN230" i="8"/>
  <c r="AM230" i="8"/>
  <c r="AL230" i="8"/>
  <c r="AK230" i="8"/>
  <c r="AJ230" i="8"/>
  <c r="AI230" i="8"/>
  <c r="AH230" i="8"/>
  <c r="AG230" i="8"/>
  <c r="AF230" i="8"/>
  <c r="AE230" i="8"/>
  <c r="AD230" i="8"/>
  <c r="AC230" i="8"/>
  <c r="AB230" i="8"/>
  <c r="AA230" i="8"/>
  <c r="Z230" i="8"/>
  <c r="Y230" i="8"/>
  <c r="X230" i="8"/>
  <c r="W230" i="8"/>
  <c r="V230" i="8"/>
  <c r="U230" i="8"/>
  <c r="T230" i="8"/>
  <c r="S230" i="8"/>
  <c r="R230" i="8"/>
  <c r="Q230" i="8"/>
  <c r="P230" i="8"/>
  <c r="O230" i="8"/>
  <c r="N230" i="8"/>
  <c r="M230" i="8"/>
  <c r="L230" i="8"/>
  <c r="K230" i="8"/>
  <c r="J230" i="8"/>
  <c r="I230" i="8"/>
  <c r="H230" i="8"/>
  <c r="G230" i="8"/>
  <c r="F230" i="8"/>
  <c r="AY229" i="8"/>
  <c r="AX229" i="8"/>
  <c r="AW229" i="8"/>
  <c r="AV229" i="8"/>
  <c r="AU229" i="8"/>
  <c r="AT229" i="8"/>
  <c r="AS229" i="8"/>
  <c r="AR229" i="8"/>
  <c r="AQ229" i="8"/>
  <c r="AP229" i="8"/>
  <c r="AO229" i="8"/>
  <c r="AN229" i="8"/>
  <c r="AM229" i="8"/>
  <c r="AL229" i="8"/>
  <c r="AK229" i="8"/>
  <c r="AJ229" i="8"/>
  <c r="AI229" i="8"/>
  <c r="AH229" i="8"/>
  <c r="AG229" i="8"/>
  <c r="AF229" i="8"/>
  <c r="AE229" i="8"/>
  <c r="AD229" i="8"/>
  <c r="AC229" i="8"/>
  <c r="AB229" i="8"/>
  <c r="AA229" i="8"/>
  <c r="Z229" i="8"/>
  <c r="Y229" i="8"/>
  <c r="X229" i="8"/>
  <c r="W229" i="8"/>
  <c r="V229" i="8"/>
  <c r="U229" i="8"/>
  <c r="T229" i="8"/>
  <c r="S229" i="8"/>
  <c r="R229" i="8"/>
  <c r="Q229" i="8"/>
  <c r="P229" i="8"/>
  <c r="O229" i="8"/>
  <c r="N229" i="8"/>
  <c r="M229" i="8"/>
  <c r="L229" i="8"/>
  <c r="K229" i="8"/>
  <c r="J229" i="8"/>
  <c r="I229" i="8"/>
  <c r="H229" i="8"/>
  <c r="G229" i="8"/>
  <c r="F229" i="8"/>
  <c r="AY228" i="8"/>
  <c r="AX228" i="8"/>
  <c r="AW228" i="8"/>
  <c r="AV228" i="8"/>
  <c r="AU228" i="8"/>
  <c r="AT228" i="8"/>
  <c r="AS228" i="8"/>
  <c r="AR228" i="8"/>
  <c r="AQ228" i="8"/>
  <c r="AP228" i="8"/>
  <c r="AO228" i="8"/>
  <c r="AN228" i="8"/>
  <c r="AM228" i="8"/>
  <c r="AL228" i="8"/>
  <c r="AK228" i="8"/>
  <c r="AJ228" i="8"/>
  <c r="AI228" i="8"/>
  <c r="AH228" i="8"/>
  <c r="AG228" i="8"/>
  <c r="AF228" i="8"/>
  <c r="AE228" i="8"/>
  <c r="AD228" i="8"/>
  <c r="AC228" i="8"/>
  <c r="AB228" i="8"/>
  <c r="AA228" i="8"/>
  <c r="Z228" i="8"/>
  <c r="Y228" i="8"/>
  <c r="X228" i="8"/>
  <c r="W228" i="8"/>
  <c r="V228" i="8"/>
  <c r="U228" i="8"/>
  <c r="T228" i="8"/>
  <c r="S228" i="8"/>
  <c r="R228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AY227" i="8"/>
  <c r="AX227" i="8"/>
  <c r="AW227" i="8"/>
  <c r="AV227" i="8"/>
  <c r="AU227" i="8"/>
  <c r="AT227" i="8"/>
  <c r="AS227" i="8"/>
  <c r="AR227" i="8"/>
  <c r="AQ227" i="8"/>
  <c r="AP227" i="8"/>
  <c r="AO227" i="8"/>
  <c r="AN227" i="8"/>
  <c r="AM227" i="8"/>
  <c r="AL227" i="8"/>
  <c r="AK227" i="8"/>
  <c r="AJ227" i="8"/>
  <c r="AI227" i="8"/>
  <c r="AH227" i="8"/>
  <c r="AG227" i="8"/>
  <c r="AF227" i="8"/>
  <c r="AE227" i="8"/>
  <c r="AD227" i="8"/>
  <c r="AC227" i="8"/>
  <c r="AB227" i="8"/>
  <c r="AA227" i="8"/>
  <c r="Z227" i="8"/>
  <c r="Y227" i="8"/>
  <c r="X227" i="8"/>
  <c r="W227" i="8"/>
  <c r="V227" i="8"/>
  <c r="U227" i="8"/>
  <c r="T227" i="8"/>
  <c r="S227" i="8"/>
  <c r="R227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AY226" i="8"/>
  <c r="AX226" i="8"/>
  <c r="AW226" i="8"/>
  <c r="AV226" i="8"/>
  <c r="AU226" i="8"/>
  <c r="AT226" i="8"/>
  <c r="AS226" i="8"/>
  <c r="AR226" i="8"/>
  <c r="AQ226" i="8"/>
  <c r="AP226" i="8"/>
  <c r="AO226" i="8"/>
  <c r="AN226" i="8"/>
  <c r="AM226" i="8"/>
  <c r="AL226" i="8"/>
  <c r="AK226" i="8"/>
  <c r="AJ226" i="8"/>
  <c r="AI226" i="8"/>
  <c r="AH226" i="8"/>
  <c r="AG226" i="8"/>
  <c r="AF226" i="8"/>
  <c r="AE226" i="8"/>
  <c r="AD226" i="8"/>
  <c r="AC226" i="8"/>
  <c r="AB226" i="8"/>
  <c r="AA226" i="8"/>
  <c r="Z226" i="8"/>
  <c r="Y226" i="8"/>
  <c r="X226" i="8"/>
  <c r="W226" i="8"/>
  <c r="V226" i="8"/>
  <c r="U226" i="8"/>
  <c r="T226" i="8"/>
  <c r="S226" i="8"/>
  <c r="R226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AY225" i="8"/>
  <c r="AX225" i="8"/>
  <c r="AW225" i="8"/>
  <c r="AV225" i="8"/>
  <c r="AU225" i="8"/>
  <c r="AT225" i="8"/>
  <c r="AS225" i="8"/>
  <c r="AR225" i="8"/>
  <c r="AQ225" i="8"/>
  <c r="AP225" i="8"/>
  <c r="AO225" i="8"/>
  <c r="AN225" i="8"/>
  <c r="AM225" i="8"/>
  <c r="AL225" i="8"/>
  <c r="AK225" i="8"/>
  <c r="AJ225" i="8"/>
  <c r="AI225" i="8"/>
  <c r="AH225" i="8"/>
  <c r="AG225" i="8"/>
  <c r="AF225" i="8"/>
  <c r="AE225" i="8"/>
  <c r="AD225" i="8"/>
  <c r="AC225" i="8"/>
  <c r="AB225" i="8"/>
  <c r="AA225" i="8"/>
  <c r="Z225" i="8"/>
  <c r="Y225" i="8"/>
  <c r="X225" i="8"/>
  <c r="W225" i="8"/>
  <c r="V225" i="8"/>
  <c r="U225" i="8"/>
  <c r="T225" i="8"/>
  <c r="S225" i="8"/>
  <c r="R225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AY224" i="8"/>
  <c r="AX224" i="8"/>
  <c r="AW224" i="8"/>
  <c r="AV224" i="8"/>
  <c r="AU224" i="8"/>
  <c r="AT224" i="8"/>
  <c r="AS224" i="8"/>
  <c r="AR224" i="8"/>
  <c r="AQ224" i="8"/>
  <c r="AP224" i="8"/>
  <c r="AO224" i="8"/>
  <c r="AN224" i="8"/>
  <c r="AM224" i="8"/>
  <c r="AL224" i="8"/>
  <c r="AK224" i="8"/>
  <c r="AJ224" i="8"/>
  <c r="AI224" i="8"/>
  <c r="AH224" i="8"/>
  <c r="AG224" i="8"/>
  <c r="AF224" i="8"/>
  <c r="AE224" i="8"/>
  <c r="AD224" i="8"/>
  <c r="AC224" i="8"/>
  <c r="AB224" i="8"/>
  <c r="AA224" i="8"/>
  <c r="Z224" i="8"/>
  <c r="Y224" i="8"/>
  <c r="X224" i="8"/>
  <c r="W224" i="8"/>
  <c r="V224" i="8"/>
  <c r="U224" i="8"/>
  <c r="T224" i="8"/>
  <c r="S224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AY223" i="8"/>
  <c r="AX223" i="8"/>
  <c r="AW223" i="8"/>
  <c r="AV223" i="8"/>
  <c r="AU223" i="8"/>
  <c r="AT223" i="8"/>
  <c r="AS223" i="8"/>
  <c r="AR223" i="8"/>
  <c r="AQ223" i="8"/>
  <c r="AP223" i="8"/>
  <c r="AO223" i="8"/>
  <c r="AN223" i="8"/>
  <c r="AM223" i="8"/>
  <c r="AL223" i="8"/>
  <c r="AK223" i="8"/>
  <c r="AJ223" i="8"/>
  <c r="AI223" i="8"/>
  <c r="AH223" i="8"/>
  <c r="AG223" i="8"/>
  <c r="AF223" i="8"/>
  <c r="AE223" i="8"/>
  <c r="AD223" i="8"/>
  <c r="AC223" i="8"/>
  <c r="AB223" i="8"/>
  <c r="AA223" i="8"/>
  <c r="Z223" i="8"/>
  <c r="Y223" i="8"/>
  <c r="X223" i="8"/>
  <c r="W223" i="8"/>
  <c r="V223" i="8"/>
  <c r="U223" i="8"/>
  <c r="T223" i="8"/>
  <c r="S223" i="8"/>
  <c r="R22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AY222" i="8"/>
  <c r="AX222" i="8"/>
  <c r="AW222" i="8"/>
  <c r="AV222" i="8"/>
  <c r="AU222" i="8"/>
  <c r="AT222" i="8"/>
  <c r="AS222" i="8"/>
  <c r="AR222" i="8"/>
  <c r="AQ222" i="8"/>
  <c r="AP222" i="8"/>
  <c r="AO222" i="8"/>
  <c r="AN222" i="8"/>
  <c r="AM222" i="8"/>
  <c r="AL222" i="8"/>
  <c r="AK222" i="8"/>
  <c r="AJ222" i="8"/>
  <c r="AI222" i="8"/>
  <c r="AH222" i="8"/>
  <c r="AG222" i="8"/>
  <c r="AF222" i="8"/>
  <c r="AE222" i="8"/>
  <c r="AD222" i="8"/>
  <c r="AC222" i="8"/>
  <c r="AB222" i="8"/>
  <c r="AA222" i="8"/>
  <c r="Z222" i="8"/>
  <c r="Y222" i="8"/>
  <c r="X222" i="8"/>
  <c r="W222" i="8"/>
  <c r="V222" i="8"/>
  <c r="U222" i="8"/>
  <c r="T222" i="8"/>
  <c r="S222" i="8"/>
  <c r="R222" i="8"/>
  <c r="Q222" i="8"/>
  <c r="P222" i="8"/>
  <c r="O222" i="8"/>
  <c r="N222" i="8"/>
  <c r="M222" i="8"/>
  <c r="L222" i="8"/>
  <c r="K222" i="8"/>
  <c r="J222" i="8"/>
  <c r="I222" i="8"/>
  <c r="H222" i="8"/>
  <c r="G222" i="8"/>
  <c r="F222" i="8"/>
  <c r="AY221" i="8"/>
  <c r="AX221" i="8"/>
  <c r="AW221" i="8"/>
  <c r="AV221" i="8"/>
  <c r="AU221" i="8"/>
  <c r="AT221" i="8"/>
  <c r="AS221" i="8"/>
  <c r="AR221" i="8"/>
  <c r="AQ221" i="8"/>
  <c r="AP221" i="8"/>
  <c r="AO221" i="8"/>
  <c r="AN221" i="8"/>
  <c r="AM221" i="8"/>
  <c r="AL221" i="8"/>
  <c r="AK221" i="8"/>
  <c r="AJ221" i="8"/>
  <c r="AI221" i="8"/>
  <c r="AH221" i="8"/>
  <c r="AG221" i="8"/>
  <c r="AF221" i="8"/>
  <c r="AE221" i="8"/>
  <c r="AD221" i="8"/>
  <c r="AC221" i="8"/>
  <c r="AB221" i="8"/>
  <c r="AA221" i="8"/>
  <c r="Z221" i="8"/>
  <c r="Y221" i="8"/>
  <c r="X221" i="8"/>
  <c r="W221" i="8"/>
  <c r="V221" i="8"/>
  <c r="U221" i="8"/>
  <c r="T221" i="8"/>
  <c r="S221" i="8"/>
  <c r="R221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AY220" i="8"/>
  <c r="AX220" i="8"/>
  <c r="AW220" i="8"/>
  <c r="AV220" i="8"/>
  <c r="AU220" i="8"/>
  <c r="AT220" i="8"/>
  <c r="AS220" i="8"/>
  <c r="AR220" i="8"/>
  <c r="AQ220" i="8"/>
  <c r="AP220" i="8"/>
  <c r="AO220" i="8"/>
  <c r="AN220" i="8"/>
  <c r="AM220" i="8"/>
  <c r="AL220" i="8"/>
  <c r="AK220" i="8"/>
  <c r="AJ220" i="8"/>
  <c r="AI220" i="8"/>
  <c r="AH220" i="8"/>
  <c r="AG220" i="8"/>
  <c r="AF220" i="8"/>
  <c r="AE220" i="8"/>
  <c r="AD220" i="8"/>
  <c r="AC220" i="8"/>
  <c r="AB220" i="8"/>
  <c r="AA220" i="8"/>
  <c r="Z220" i="8"/>
  <c r="Y220" i="8"/>
  <c r="X220" i="8"/>
  <c r="W220" i="8"/>
  <c r="V220" i="8"/>
  <c r="U220" i="8"/>
  <c r="T220" i="8"/>
  <c r="S220" i="8"/>
  <c r="R220" i="8"/>
  <c r="Q220" i="8"/>
  <c r="P220" i="8"/>
  <c r="O220" i="8"/>
  <c r="N220" i="8"/>
  <c r="M220" i="8"/>
  <c r="L220" i="8"/>
  <c r="K220" i="8"/>
  <c r="J220" i="8"/>
  <c r="I220" i="8"/>
  <c r="H220" i="8"/>
  <c r="G220" i="8"/>
  <c r="F220" i="8"/>
  <c r="AY219" i="8"/>
  <c r="AX219" i="8"/>
  <c r="AW219" i="8"/>
  <c r="AV219" i="8"/>
  <c r="AU219" i="8"/>
  <c r="AT219" i="8"/>
  <c r="AS219" i="8"/>
  <c r="AR219" i="8"/>
  <c r="AQ219" i="8"/>
  <c r="AP219" i="8"/>
  <c r="AO219" i="8"/>
  <c r="AN219" i="8"/>
  <c r="AM219" i="8"/>
  <c r="AL219" i="8"/>
  <c r="AK219" i="8"/>
  <c r="AJ219" i="8"/>
  <c r="AI219" i="8"/>
  <c r="AH219" i="8"/>
  <c r="AG219" i="8"/>
  <c r="AF219" i="8"/>
  <c r="AE219" i="8"/>
  <c r="AD219" i="8"/>
  <c r="AC219" i="8"/>
  <c r="AB219" i="8"/>
  <c r="AA219" i="8"/>
  <c r="Z219" i="8"/>
  <c r="Y219" i="8"/>
  <c r="X219" i="8"/>
  <c r="W219" i="8"/>
  <c r="V219" i="8"/>
  <c r="U219" i="8"/>
  <c r="T219" i="8"/>
  <c r="S219" i="8"/>
  <c r="R219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AY218" i="8"/>
  <c r="AX218" i="8"/>
  <c r="AW218" i="8"/>
  <c r="AV218" i="8"/>
  <c r="AU218" i="8"/>
  <c r="AT218" i="8"/>
  <c r="AS218" i="8"/>
  <c r="AR218" i="8"/>
  <c r="AQ218" i="8"/>
  <c r="AP218" i="8"/>
  <c r="AO218" i="8"/>
  <c r="AN218" i="8"/>
  <c r="AM218" i="8"/>
  <c r="AL218" i="8"/>
  <c r="AK218" i="8"/>
  <c r="AJ218" i="8"/>
  <c r="AI218" i="8"/>
  <c r="AH218" i="8"/>
  <c r="AG218" i="8"/>
  <c r="AF218" i="8"/>
  <c r="AE218" i="8"/>
  <c r="AD218" i="8"/>
  <c r="AC218" i="8"/>
  <c r="AB218" i="8"/>
  <c r="AA218" i="8"/>
  <c r="Z218" i="8"/>
  <c r="Y218" i="8"/>
  <c r="X218" i="8"/>
  <c r="W218" i="8"/>
  <c r="V218" i="8"/>
  <c r="U218" i="8"/>
  <c r="T218" i="8"/>
  <c r="S218" i="8"/>
  <c r="R218" i="8"/>
  <c r="Q218" i="8"/>
  <c r="P218" i="8"/>
  <c r="O218" i="8"/>
  <c r="N218" i="8"/>
  <c r="M218" i="8"/>
  <c r="L218" i="8"/>
  <c r="K218" i="8"/>
  <c r="J218" i="8"/>
  <c r="I218" i="8"/>
  <c r="H218" i="8"/>
  <c r="G218" i="8"/>
  <c r="F218" i="8"/>
  <c r="AY217" i="8"/>
  <c r="AX217" i="8"/>
  <c r="AW217" i="8"/>
  <c r="AV217" i="8"/>
  <c r="AU217" i="8"/>
  <c r="AT217" i="8"/>
  <c r="AS217" i="8"/>
  <c r="AR217" i="8"/>
  <c r="AQ217" i="8"/>
  <c r="AP217" i="8"/>
  <c r="AO217" i="8"/>
  <c r="AN217" i="8"/>
  <c r="AM217" i="8"/>
  <c r="AL217" i="8"/>
  <c r="AK217" i="8"/>
  <c r="AJ217" i="8"/>
  <c r="AI217" i="8"/>
  <c r="AH217" i="8"/>
  <c r="AG217" i="8"/>
  <c r="AF217" i="8"/>
  <c r="AE217" i="8"/>
  <c r="AD217" i="8"/>
  <c r="AC217" i="8"/>
  <c r="AB217" i="8"/>
  <c r="AA217" i="8"/>
  <c r="Z217" i="8"/>
  <c r="Y217" i="8"/>
  <c r="X217" i="8"/>
  <c r="W217" i="8"/>
  <c r="V217" i="8"/>
  <c r="U217" i="8"/>
  <c r="T217" i="8"/>
  <c r="S217" i="8"/>
  <c r="R217" i="8"/>
  <c r="Q217" i="8"/>
  <c r="P217" i="8"/>
  <c r="O217" i="8"/>
  <c r="N217" i="8"/>
  <c r="M217" i="8"/>
  <c r="L217" i="8"/>
  <c r="K217" i="8"/>
  <c r="J217" i="8"/>
  <c r="I217" i="8"/>
  <c r="H217" i="8"/>
  <c r="G217" i="8"/>
  <c r="F217" i="8"/>
  <c r="AY216" i="8"/>
  <c r="AX216" i="8"/>
  <c r="AW216" i="8"/>
  <c r="AV216" i="8"/>
  <c r="AU216" i="8"/>
  <c r="AT216" i="8"/>
  <c r="AS216" i="8"/>
  <c r="AR216" i="8"/>
  <c r="AQ216" i="8"/>
  <c r="AP216" i="8"/>
  <c r="AO216" i="8"/>
  <c r="AN216" i="8"/>
  <c r="AM216" i="8"/>
  <c r="AL216" i="8"/>
  <c r="AK216" i="8"/>
  <c r="AJ216" i="8"/>
  <c r="AI216" i="8"/>
  <c r="AH216" i="8"/>
  <c r="AG216" i="8"/>
  <c r="AF216" i="8"/>
  <c r="AE216" i="8"/>
  <c r="AD216" i="8"/>
  <c r="AC216" i="8"/>
  <c r="AB216" i="8"/>
  <c r="AA216" i="8"/>
  <c r="Z216" i="8"/>
  <c r="Y216" i="8"/>
  <c r="X216" i="8"/>
  <c r="W216" i="8"/>
  <c r="V216" i="8"/>
  <c r="U216" i="8"/>
  <c r="T216" i="8"/>
  <c r="S216" i="8"/>
  <c r="R216" i="8"/>
  <c r="Q216" i="8"/>
  <c r="P216" i="8"/>
  <c r="O216" i="8"/>
  <c r="N216" i="8"/>
  <c r="M216" i="8"/>
  <c r="L216" i="8"/>
  <c r="K216" i="8"/>
  <c r="J216" i="8"/>
  <c r="I216" i="8"/>
  <c r="H216" i="8"/>
  <c r="G216" i="8"/>
  <c r="F216" i="8"/>
  <c r="AY215" i="8"/>
  <c r="AX215" i="8"/>
  <c r="AW215" i="8"/>
  <c r="AV215" i="8"/>
  <c r="AU215" i="8"/>
  <c r="AT215" i="8"/>
  <c r="AS215" i="8"/>
  <c r="AR215" i="8"/>
  <c r="AQ215" i="8"/>
  <c r="AP215" i="8"/>
  <c r="AO215" i="8"/>
  <c r="AN215" i="8"/>
  <c r="AM215" i="8"/>
  <c r="AL215" i="8"/>
  <c r="AK215" i="8"/>
  <c r="AJ215" i="8"/>
  <c r="AI215" i="8"/>
  <c r="AH215" i="8"/>
  <c r="AG215" i="8"/>
  <c r="AF215" i="8"/>
  <c r="AE215" i="8"/>
  <c r="AD215" i="8"/>
  <c r="AC215" i="8"/>
  <c r="AB215" i="8"/>
  <c r="AA215" i="8"/>
  <c r="Z215" i="8"/>
  <c r="Y215" i="8"/>
  <c r="X215" i="8"/>
  <c r="W215" i="8"/>
  <c r="V215" i="8"/>
  <c r="U215" i="8"/>
  <c r="T215" i="8"/>
  <c r="S215" i="8"/>
  <c r="R215" i="8"/>
  <c r="Q215" i="8"/>
  <c r="P215" i="8"/>
  <c r="O215" i="8"/>
  <c r="N215" i="8"/>
  <c r="M215" i="8"/>
  <c r="L215" i="8"/>
  <c r="K215" i="8"/>
  <c r="J215" i="8"/>
  <c r="I215" i="8"/>
  <c r="H215" i="8"/>
  <c r="G215" i="8"/>
  <c r="F215" i="8"/>
  <c r="AY214" i="8"/>
  <c r="AX214" i="8"/>
  <c r="AW214" i="8"/>
  <c r="AV214" i="8"/>
  <c r="AU214" i="8"/>
  <c r="AT214" i="8"/>
  <c r="AS214" i="8"/>
  <c r="AR214" i="8"/>
  <c r="AQ214" i="8"/>
  <c r="AP214" i="8"/>
  <c r="AO214" i="8"/>
  <c r="AN214" i="8"/>
  <c r="AM214" i="8"/>
  <c r="AL214" i="8"/>
  <c r="AK214" i="8"/>
  <c r="AJ214" i="8"/>
  <c r="AI214" i="8"/>
  <c r="AH214" i="8"/>
  <c r="AG214" i="8"/>
  <c r="AF214" i="8"/>
  <c r="AE214" i="8"/>
  <c r="AD214" i="8"/>
  <c r="AC214" i="8"/>
  <c r="AB214" i="8"/>
  <c r="AA214" i="8"/>
  <c r="Z214" i="8"/>
  <c r="Y214" i="8"/>
  <c r="X214" i="8"/>
  <c r="W214" i="8"/>
  <c r="V214" i="8"/>
  <c r="U214" i="8"/>
  <c r="T214" i="8"/>
  <c r="S214" i="8"/>
  <c r="R21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AY213" i="8"/>
  <c r="AX213" i="8"/>
  <c r="AW213" i="8"/>
  <c r="AV213" i="8"/>
  <c r="AU213" i="8"/>
  <c r="AT213" i="8"/>
  <c r="AS213" i="8"/>
  <c r="AR213" i="8"/>
  <c r="AQ213" i="8"/>
  <c r="AP213" i="8"/>
  <c r="AO213" i="8"/>
  <c r="AN213" i="8"/>
  <c r="AM213" i="8"/>
  <c r="AL213" i="8"/>
  <c r="AK213" i="8"/>
  <c r="AJ213" i="8"/>
  <c r="AI213" i="8"/>
  <c r="AH213" i="8"/>
  <c r="AG213" i="8"/>
  <c r="AF213" i="8"/>
  <c r="AE213" i="8"/>
  <c r="AD213" i="8"/>
  <c r="AC213" i="8"/>
  <c r="AB213" i="8"/>
  <c r="AA213" i="8"/>
  <c r="Z213" i="8"/>
  <c r="Y213" i="8"/>
  <c r="X213" i="8"/>
  <c r="W213" i="8"/>
  <c r="V213" i="8"/>
  <c r="U213" i="8"/>
  <c r="T213" i="8"/>
  <c r="S213" i="8"/>
  <c r="R213" i="8"/>
  <c r="Q213" i="8"/>
  <c r="P213" i="8"/>
  <c r="O213" i="8"/>
  <c r="N213" i="8"/>
  <c r="M213" i="8"/>
  <c r="L213" i="8"/>
  <c r="K213" i="8"/>
  <c r="J213" i="8"/>
  <c r="I213" i="8"/>
  <c r="H213" i="8"/>
  <c r="G213" i="8"/>
  <c r="F213" i="8"/>
  <c r="AY212" i="8"/>
  <c r="AX212" i="8"/>
  <c r="AW212" i="8"/>
  <c r="AV212" i="8"/>
  <c r="AU212" i="8"/>
  <c r="AT212" i="8"/>
  <c r="AS212" i="8"/>
  <c r="AR212" i="8"/>
  <c r="AQ212" i="8"/>
  <c r="AP212" i="8"/>
  <c r="AO212" i="8"/>
  <c r="AN212" i="8"/>
  <c r="AM212" i="8"/>
  <c r="AL212" i="8"/>
  <c r="AK212" i="8"/>
  <c r="AJ212" i="8"/>
  <c r="AI212" i="8"/>
  <c r="AH212" i="8"/>
  <c r="AG212" i="8"/>
  <c r="AF212" i="8"/>
  <c r="AE212" i="8"/>
  <c r="AD212" i="8"/>
  <c r="AC212" i="8"/>
  <c r="AB212" i="8"/>
  <c r="AA212" i="8"/>
  <c r="Z212" i="8"/>
  <c r="Y212" i="8"/>
  <c r="X212" i="8"/>
  <c r="W212" i="8"/>
  <c r="V212" i="8"/>
  <c r="U212" i="8"/>
  <c r="T212" i="8"/>
  <c r="S212" i="8"/>
  <c r="R212" i="8"/>
  <c r="Q212" i="8"/>
  <c r="P212" i="8"/>
  <c r="O212" i="8"/>
  <c r="N212" i="8"/>
  <c r="M212" i="8"/>
  <c r="L212" i="8"/>
  <c r="K212" i="8"/>
  <c r="J212" i="8"/>
  <c r="I212" i="8"/>
  <c r="H212" i="8"/>
  <c r="G212" i="8"/>
  <c r="F212" i="8"/>
  <c r="AY211" i="8"/>
  <c r="AX211" i="8"/>
  <c r="AW211" i="8"/>
  <c r="AV211" i="8"/>
  <c r="AU211" i="8"/>
  <c r="AT211" i="8"/>
  <c r="AS211" i="8"/>
  <c r="AR211" i="8"/>
  <c r="AQ211" i="8"/>
  <c r="AP211" i="8"/>
  <c r="AO211" i="8"/>
  <c r="AN211" i="8"/>
  <c r="AM211" i="8"/>
  <c r="AL211" i="8"/>
  <c r="AK211" i="8"/>
  <c r="AJ211" i="8"/>
  <c r="AI211" i="8"/>
  <c r="AH211" i="8"/>
  <c r="AG211" i="8"/>
  <c r="AF211" i="8"/>
  <c r="AE211" i="8"/>
  <c r="AD211" i="8"/>
  <c r="AC211" i="8"/>
  <c r="AB211" i="8"/>
  <c r="AA211" i="8"/>
  <c r="Z211" i="8"/>
  <c r="Y211" i="8"/>
  <c r="X211" i="8"/>
  <c r="W211" i="8"/>
  <c r="V211" i="8"/>
  <c r="U211" i="8"/>
  <c r="T211" i="8"/>
  <c r="S211" i="8"/>
  <c r="R211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AY210" i="8"/>
  <c r="AX210" i="8"/>
  <c r="AW210" i="8"/>
  <c r="AV210" i="8"/>
  <c r="AU210" i="8"/>
  <c r="AT210" i="8"/>
  <c r="AS210" i="8"/>
  <c r="AR210" i="8"/>
  <c r="AQ210" i="8"/>
  <c r="AP210" i="8"/>
  <c r="AO210" i="8"/>
  <c r="AN210" i="8"/>
  <c r="AM210" i="8"/>
  <c r="AL210" i="8"/>
  <c r="AK210" i="8"/>
  <c r="AJ210" i="8"/>
  <c r="AI210" i="8"/>
  <c r="AH210" i="8"/>
  <c r="AG210" i="8"/>
  <c r="AF210" i="8"/>
  <c r="AE210" i="8"/>
  <c r="AD210" i="8"/>
  <c r="AC210" i="8"/>
  <c r="AB210" i="8"/>
  <c r="AA210" i="8"/>
  <c r="Z210" i="8"/>
  <c r="Y210" i="8"/>
  <c r="X210" i="8"/>
  <c r="W210" i="8"/>
  <c r="V210" i="8"/>
  <c r="U210" i="8"/>
  <c r="T210" i="8"/>
  <c r="S210" i="8"/>
  <c r="R210" i="8"/>
  <c r="Q210" i="8"/>
  <c r="P210" i="8"/>
  <c r="O210" i="8"/>
  <c r="N210" i="8"/>
  <c r="M210" i="8"/>
  <c r="L210" i="8"/>
  <c r="K210" i="8"/>
  <c r="J210" i="8"/>
  <c r="I210" i="8"/>
  <c r="H210" i="8"/>
  <c r="G210" i="8"/>
  <c r="F210" i="8"/>
  <c r="AY209" i="8"/>
  <c r="AX209" i="8"/>
  <c r="AW209" i="8"/>
  <c r="AV209" i="8"/>
  <c r="AU209" i="8"/>
  <c r="AT209" i="8"/>
  <c r="AS209" i="8"/>
  <c r="AR209" i="8"/>
  <c r="AQ209" i="8"/>
  <c r="AP209" i="8"/>
  <c r="AO209" i="8"/>
  <c r="AN209" i="8"/>
  <c r="AM209" i="8"/>
  <c r="AL209" i="8"/>
  <c r="AK209" i="8"/>
  <c r="AJ209" i="8"/>
  <c r="AI209" i="8"/>
  <c r="AH209" i="8"/>
  <c r="AG209" i="8"/>
  <c r="AF209" i="8"/>
  <c r="AE209" i="8"/>
  <c r="AD209" i="8"/>
  <c r="AC209" i="8"/>
  <c r="AB209" i="8"/>
  <c r="AA209" i="8"/>
  <c r="Z209" i="8"/>
  <c r="Y209" i="8"/>
  <c r="X209" i="8"/>
  <c r="W209" i="8"/>
  <c r="V209" i="8"/>
  <c r="U209" i="8"/>
  <c r="T209" i="8"/>
  <c r="S209" i="8"/>
  <c r="R209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AY208" i="8"/>
  <c r="AX208" i="8"/>
  <c r="AW208" i="8"/>
  <c r="AV208" i="8"/>
  <c r="AU208" i="8"/>
  <c r="AT208" i="8"/>
  <c r="AS208" i="8"/>
  <c r="AR208" i="8"/>
  <c r="AQ208" i="8"/>
  <c r="AP208" i="8"/>
  <c r="AO208" i="8"/>
  <c r="AN208" i="8"/>
  <c r="AM208" i="8"/>
  <c r="AL208" i="8"/>
  <c r="AK208" i="8"/>
  <c r="AJ208" i="8"/>
  <c r="AI208" i="8"/>
  <c r="AH208" i="8"/>
  <c r="AG208" i="8"/>
  <c r="AF208" i="8"/>
  <c r="AE208" i="8"/>
  <c r="AD208" i="8"/>
  <c r="AC208" i="8"/>
  <c r="AB208" i="8"/>
  <c r="AA208" i="8"/>
  <c r="Z208" i="8"/>
  <c r="Y208" i="8"/>
  <c r="X208" i="8"/>
  <c r="W208" i="8"/>
  <c r="V208" i="8"/>
  <c r="U208" i="8"/>
  <c r="T208" i="8"/>
  <c r="S208" i="8"/>
  <c r="R208" i="8"/>
  <c r="Q208" i="8"/>
  <c r="P208" i="8"/>
  <c r="O208" i="8"/>
  <c r="N208" i="8"/>
  <c r="M208" i="8"/>
  <c r="L208" i="8"/>
  <c r="K208" i="8"/>
  <c r="J208" i="8"/>
  <c r="I208" i="8"/>
  <c r="H208" i="8"/>
  <c r="G208" i="8"/>
  <c r="F208" i="8"/>
  <c r="AY207" i="8"/>
  <c r="AX207" i="8"/>
  <c r="AW207" i="8"/>
  <c r="AV207" i="8"/>
  <c r="AU207" i="8"/>
  <c r="AT207" i="8"/>
  <c r="AS207" i="8"/>
  <c r="AR207" i="8"/>
  <c r="AQ207" i="8"/>
  <c r="AP207" i="8"/>
  <c r="AO207" i="8"/>
  <c r="AN207" i="8"/>
  <c r="AM207" i="8"/>
  <c r="AL207" i="8"/>
  <c r="AK207" i="8"/>
  <c r="AJ207" i="8"/>
  <c r="AI207" i="8"/>
  <c r="AH207" i="8"/>
  <c r="AG207" i="8"/>
  <c r="AF207" i="8"/>
  <c r="AE207" i="8"/>
  <c r="AD207" i="8"/>
  <c r="AC207" i="8"/>
  <c r="AB207" i="8"/>
  <c r="AA207" i="8"/>
  <c r="Z207" i="8"/>
  <c r="Y207" i="8"/>
  <c r="X207" i="8"/>
  <c r="W207" i="8"/>
  <c r="V207" i="8"/>
  <c r="U207" i="8"/>
  <c r="T207" i="8"/>
  <c r="S207" i="8"/>
  <c r="R207" i="8"/>
  <c r="Q207" i="8"/>
  <c r="P207" i="8"/>
  <c r="O207" i="8"/>
  <c r="N207" i="8"/>
  <c r="M207" i="8"/>
  <c r="L207" i="8"/>
  <c r="K207" i="8"/>
  <c r="J207" i="8"/>
  <c r="I207" i="8"/>
  <c r="H207" i="8"/>
  <c r="G207" i="8"/>
  <c r="F207" i="8"/>
  <c r="AY206" i="8"/>
  <c r="AX206" i="8"/>
  <c r="AW206" i="8"/>
  <c r="AV206" i="8"/>
  <c r="AU206" i="8"/>
  <c r="AT206" i="8"/>
  <c r="AS206" i="8"/>
  <c r="AR206" i="8"/>
  <c r="AQ206" i="8"/>
  <c r="AP206" i="8"/>
  <c r="AO206" i="8"/>
  <c r="AN206" i="8"/>
  <c r="AM206" i="8"/>
  <c r="AL206" i="8"/>
  <c r="AK206" i="8"/>
  <c r="AJ206" i="8"/>
  <c r="AI206" i="8"/>
  <c r="AH206" i="8"/>
  <c r="AG206" i="8"/>
  <c r="AF206" i="8"/>
  <c r="AE206" i="8"/>
  <c r="AD206" i="8"/>
  <c r="AC206" i="8"/>
  <c r="AB206" i="8"/>
  <c r="AA206" i="8"/>
  <c r="Z206" i="8"/>
  <c r="Y206" i="8"/>
  <c r="X206" i="8"/>
  <c r="W206" i="8"/>
  <c r="V206" i="8"/>
  <c r="U206" i="8"/>
  <c r="T206" i="8"/>
  <c r="S206" i="8"/>
  <c r="R206" i="8"/>
  <c r="Q206" i="8"/>
  <c r="P206" i="8"/>
  <c r="O206" i="8"/>
  <c r="N206" i="8"/>
  <c r="M206" i="8"/>
  <c r="L206" i="8"/>
  <c r="K206" i="8"/>
  <c r="J206" i="8"/>
  <c r="I206" i="8"/>
  <c r="H206" i="8"/>
  <c r="G206" i="8"/>
  <c r="F206" i="8"/>
  <c r="AY205" i="8"/>
  <c r="AX205" i="8"/>
  <c r="AW205" i="8"/>
  <c r="AV205" i="8"/>
  <c r="AU205" i="8"/>
  <c r="AT205" i="8"/>
  <c r="AS205" i="8"/>
  <c r="AR205" i="8"/>
  <c r="AQ205" i="8"/>
  <c r="AP205" i="8"/>
  <c r="AO205" i="8"/>
  <c r="AN205" i="8"/>
  <c r="AM205" i="8"/>
  <c r="AL205" i="8"/>
  <c r="AK205" i="8"/>
  <c r="AJ205" i="8"/>
  <c r="AI205" i="8"/>
  <c r="AH205" i="8"/>
  <c r="AG205" i="8"/>
  <c r="AF205" i="8"/>
  <c r="AE205" i="8"/>
  <c r="AD205" i="8"/>
  <c r="AC205" i="8"/>
  <c r="AB205" i="8"/>
  <c r="AA205" i="8"/>
  <c r="Z205" i="8"/>
  <c r="Y205" i="8"/>
  <c r="X205" i="8"/>
  <c r="W205" i="8"/>
  <c r="V205" i="8"/>
  <c r="U205" i="8"/>
  <c r="T205" i="8"/>
  <c r="S205" i="8"/>
  <c r="R205" i="8"/>
  <c r="Q205" i="8"/>
  <c r="P205" i="8"/>
  <c r="O205" i="8"/>
  <c r="N205" i="8"/>
  <c r="M205" i="8"/>
  <c r="L205" i="8"/>
  <c r="K205" i="8"/>
  <c r="J205" i="8"/>
  <c r="I205" i="8"/>
  <c r="H205" i="8"/>
  <c r="G205" i="8"/>
  <c r="F205" i="8"/>
  <c r="AY204" i="8"/>
  <c r="AX204" i="8"/>
  <c r="AW204" i="8"/>
  <c r="AV204" i="8"/>
  <c r="AU204" i="8"/>
  <c r="AT204" i="8"/>
  <c r="AS204" i="8"/>
  <c r="AR204" i="8"/>
  <c r="AQ204" i="8"/>
  <c r="AP204" i="8"/>
  <c r="AO204" i="8"/>
  <c r="AN204" i="8"/>
  <c r="AM204" i="8"/>
  <c r="AL204" i="8"/>
  <c r="AK204" i="8"/>
  <c r="AJ204" i="8"/>
  <c r="AI204" i="8"/>
  <c r="AH204" i="8"/>
  <c r="AG204" i="8"/>
  <c r="AF204" i="8"/>
  <c r="AE204" i="8"/>
  <c r="AD204" i="8"/>
  <c r="AC204" i="8"/>
  <c r="AB204" i="8"/>
  <c r="AA204" i="8"/>
  <c r="Z204" i="8"/>
  <c r="Y204" i="8"/>
  <c r="X204" i="8"/>
  <c r="W204" i="8"/>
  <c r="V204" i="8"/>
  <c r="U204" i="8"/>
  <c r="T204" i="8"/>
  <c r="S204" i="8"/>
  <c r="R204" i="8"/>
  <c r="Q204" i="8"/>
  <c r="P204" i="8"/>
  <c r="O204" i="8"/>
  <c r="N204" i="8"/>
  <c r="M204" i="8"/>
  <c r="L204" i="8"/>
  <c r="K204" i="8"/>
  <c r="J204" i="8"/>
  <c r="I204" i="8"/>
  <c r="H204" i="8"/>
  <c r="G204" i="8"/>
  <c r="F204" i="8"/>
  <c r="AY203" i="8"/>
  <c r="AX203" i="8"/>
  <c r="AW203" i="8"/>
  <c r="AV203" i="8"/>
  <c r="AU203" i="8"/>
  <c r="AT203" i="8"/>
  <c r="AS203" i="8"/>
  <c r="AR203" i="8"/>
  <c r="AQ203" i="8"/>
  <c r="AP203" i="8"/>
  <c r="AO203" i="8"/>
  <c r="AN203" i="8"/>
  <c r="AM203" i="8"/>
  <c r="AL203" i="8"/>
  <c r="AK203" i="8"/>
  <c r="AJ203" i="8"/>
  <c r="AI203" i="8"/>
  <c r="AH203" i="8"/>
  <c r="AG203" i="8"/>
  <c r="AF203" i="8"/>
  <c r="AE203" i="8"/>
  <c r="AD203" i="8"/>
  <c r="AC203" i="8"/>
  <c r="AB203" i="8"/>
  <c r="AA203" i="8"/>
  <c r="Z203" i="8"/>
  <c r="Y203" i="8"/>
  <c r="X203" i="8"/>
  <c r="W203" i="8"/>
  <c r="V203" i="8"/>
  <c r="U203" i="8"/>
  <c r="T203" i="8"/>
  <c r="S203" i="8"/>
  <c r="R203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AY202" i="8"/>
  <c r="AX202" i="8"/>
  <c r="AW202" i="8"/>
  <c r="AV202" i="8"/>
  <c r="AU202" i="8"/>
  <c r="AT202" i="8"/>
  <c r="AS202" i="8"/>
  <c r="AR202" i="8"/>
  <c r="AQ202" i="8"/>
  <c r="AP202" i="8"/>
  <c r="AO202" i="8"/>
  <c r="AN202" i="8"/>
  <c r="AM202" i="8"/>
  <c r="AL202" i="8"/>
  <c r="AK202" i="8"/>
  <c r="AJ202" i="8"/>
  <c r="AI202" i="8"/>
  <c r="AH202" i="8"/>
  <c r="AG202" i="8"/>
  <c r="AF202" i="8"/>
  <c r="AE202" i="8"/>
  <c r="AD202" i="8"/>
  <c r="AC202" i="8"/>
  <c r="AB202" i="8"/>
  <c r="AA202" i="8"/>
  <c r="Z202" i="8"/>
  <c r="Y202" i="8"/>
  <c r="X202" i="8"/>
  <c r="W202" i="8"/>
  <c r="V202" i="8"/>
  <c r="U202" i="8"/>
  <c r="T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AY201" i="8"/>
  <c r="AX201" i="8"/>
  <c r="AW201" i="8"/>
  <c r="AV201" i="8"/>
  <c r="AU201" i="8"/>
  <c r="AT201" i="8"/>
  <c r="AS201" i="8"/>
  <c r="AR201" i="8"/>
  <c r="AQ201" i="8"/>
  <c r="AP201" i="8"/>
  <c r="AO201" i="8"/>
  <c r="AN201" i="8"/>
  <c r="AM201" i="8"/>
  <c r="AL201" i="8"/>
  <c r="AK201" i="8"/>
  <c r="AJ201" i="8"/>
  <c r="AI201" i="8"/>
  <c r="AH201" i="8"/>
  <c r="AG201" i="8"/>
  <c r="AF201" i="8"/>
  <c r="AE201" i="8"/>
  <c r="AD201" i="8"/>
  <c r="AC201" i="8"/>
  <c r="AB201" i="8"/>
  <c r="AA201" i="8"/>
  <c r="Z201" i="8"/>
  <c r="Y201" i="8"/>
  <c r="X201" i="8"/>
  <c r="W201" i="8"/>
  <c r="V201" i="8"/>
  <c r="U201" i="8"/>
  <c r="T201" i="8"/>
  <c r="S201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AY200" i="8"/>
  <c r="AX200" i="8"/>
  <c r="AW200" i="8"/>
  <c r="AV200" i="8"/>
  <c r="AU200" i="8"/>
  <c r="AT200" i="8"/>
  <c r="AS200" i="8"/>
  <c r="AR200" i="8"/>
  <c r="AQ200" i="8"/>
  <c r="AP200" i="8"/>
  <c r="AO200" i="8"/>
  <c r="AN200" i="8"/>
  <c r="AM200" i="8"/>
  <c r="AL200" i="8"/>
  <c r="AK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X200" i="8"/>
  <c r="W200" i="8"/>
  <c r="V200" i="8"/>
  <c r="U200" i="8"/>
  <c r="T200" i="8"/>
  <c r="S200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AY199" i="8"/>
  <c r="AX199" i="8"/>
  <c r="AW199" i="8"/>
  <c r="AV199" i="8"/>
  <c r="AU199" i="8"/>
  <c r="AT199" i="8"/>
  <c r="AS199" i="8"/>
  <c r="AR199" i="8"/>
  <c r="AQ199" i="8"/>
  <c r="AP199" i="8"/>
  <c r="AO199" i="8"/>
  <c r="AN199" i="8"/>
  <c r="AM199" i="8"/>
  <c r="AL199" i="8"/>
  <c r="AK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X199" i="8"/>
  <c r="W199" i="8"/>
  <c r="V199" i="8"/>
  <c r="U199" i="8"/>
  <c r="T199" i="8"/>
  <c r="S199" i="8"/>
  <c r="R199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AY198" i="8"/>
  <c r="AX198" i="8"/>
  <c r="AW198" i="8"/>
  <c r="AV198" i="8"/>
  <c r="AU198" i="8"/>
  <c r="AT198" i="8"/>
  <c r="AS198" i="8"/>
  <c r="AR198" i="8"/>
  <c r="AQ198" i="8"/>
  <c r="AP198" i="8"/>
  <c r="AO198" i="8"/>
  <c r="AN198" i="8"/>
  <c r="AM198" i="8"/>
  <c r="AL198" i="8"/>
  <c r="AK198" i="8"/>
  <c r="AJ198" i="8"/>
  <c r="AI198" i="8"/>
  <c r="AH198" i="8"/>
  <c r="AG198" i="8"/>
  <c r="AF198" i="8"/>
  <c r="AE198" i="8"/>
  <c r="AD198" i="8"/>
  <c r="AC198" i="8"/>
  <c r="AB198" i="8"/>
  <c r="AA198" i="8"/>
  <c r="Z198" i="8"/>
  <c r="Y198" i="8"/>
  <c r="X198" i="8"/>
  <c r="W198" i="8"/>
  <c r="V198" i="8"/>
  <c r="U198" i="8"/>
  <c r="T198" i="8"/>
  <c r="S198" i="8"/>
  <c r="R198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AY197" i="8"/>
  <c r="AX197" i="8"/>
  <c r="AW197" i="8"/>
  <c r="AV197" i="8"/>
  <c r="AU197" i="8"/>
  <c r="AT197" i="8"/>
  <c r="AS197" i="8"/>
  <c r="AR197" i="8"/>
  <c r="AQ197" i="8"/>
  <c r="AP197" i="8"/>
  <c r="AO197" i="8"/>
  <c r="AN197" i="8"/>
  <c r="AM197" i="8"/>
  <c r="AL197" i="8"/>
  <c r="AK197" i="8"/>
  <c r="AJ197" i="8"/>
  <c r="AI197" i="8"/>
  <c r="AH197" i="8"/>
  <c r="AG197" i="8"/>
  <c r="AF197" i="8"/>
  <c r="AE197" i="8"/>
  <c r="AD197" i="8"/>
  <c r="AC197" i="8"/>
  <c r="AB197" i="8"/>
  <c r="AA197" i="8"/>
  <c r="Z197" i="8"/>
  <c r="Y197" i="8"/>
  <c r="X197" i="8"/>
  <c r="W197" i="8"/>
  <c r="V197" i="8"/>
  <c r="U197" i="8"/>
  <c r="T197" i="8"/>
  <c r="S197" i="8"/>
  <c r="R197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AY196" i="8"/>
  <c r="AX196" i="8"/>
  <c r="AW196" i="8"/>
  <c r="AV196" i="8"/>
  <c r="AU196" i="8"/>
  <c r="AT196" i="8"/>
  <c r="AS196" i="8"/>
  <c r="AR196" i="8"/>
  <c r="AQ196" i="8"/>
  <c r="AP196" i="8"/>
  <c r="AO196" i="8"/>
  <c r="AN196" i="8"/>
  <c r="AM196" i="8"/>
  <c r="AL196" i="8"/>
  <c r="AK196" i="8"/>
  <c r="AJ196" i="8"/>
  <c r="AI196" i="8"/>
  <c r="AH196" i="8"/>
  <c r="AG196" i="8"/>
  <c r="AF196" i="8"/>
  <c r="AE196" i="8"/>
  <c r="AD196" i="8"/>
  <c r="AC196" i="8"/>
  <c r="AB196" i="8"/>
  <c r="AA196" i="8"/>
  <c r="Z196" i="8"/>
  <c r="Y196" i="8"/>
  <c r="X196" i="8"/>
  <c r="W196" i="8"/>
  <c r="V196" i="8"/>
  <c r="U196" i="8"/>
  <c r="T196" i="8"/>
  <c r="S196" i="8"/>
  <c r="R196" i="8"/>
  <c r="Q196" i="8"/>
  <c r="P196" i="8"/>
  <c r="O196" i="8"/>
  <c r="N196" i="8"/>
  <c r="M196" i="8"/>
  <c r="L196" i="8"/>
  <c r="K196" i="8"/>
  <c r="J196" i="8"/>
  <c r="I196" i="8"/>
  <c r="H196" i="8"/>
  <c r="G196" i="8"/>
  <c r="F196" i="8"/>
  <c r="AY195" i="8"/>
  <c r="AX195" i="8"/>
  <c r="AW195" i="8"/>
  <c r="AV195" i="8"/>
  <c r="AU195" i="8"/>
  <c r="AT195" i="8"/>
  <c r="AS195" i="8"/>
  <c r="AR195" i="8"/>
  <c r="AQ195" i="8"/>
  <c r="AP195" i="8"/>
  <c r="AO195" i="8"/>
  <c r="AN195" i="8"/>
  <c r="AM195" i="8"/>
  <c r="AL195" i="8"/>
  <c r="AK195" i="8"/>
  <c r="AJ195" i="8"/>
  <c r="AI195" i="8"/>
  <c r="AH195" i="8"/>
  <c r="AG195" i="8"/>
  <c r="AF195" i="8"/>
  <c r="AE195" i="8"/>
  <c r="AD195" i="8"/>
  <c r="AC195" i="8"/>
  <c r="AB195" i="8"/>
  <c r="AA195" i="8"/>
  <c r="Z195" i="8"/>
  <c r="Y195" i="8"/>
  <c r="X195" i="8"/>
  <c r="W195" i="8"/>
  <c r="V195" i="8"/>
  <c r="U195" i="8"/>
  <c r="T195" i="8"/>
  <c r="S195" i="8"/>
  <c r="R195" i="8"/>
  <c r="Q195" i="8"/>
  <c r="P195" i="8"/>
  <c r="O195" i="8"/>
  <c r="N195" i="8"/>
  <c r="M195" i="8"/>
  <c r="L195" i="8"/>
  <c r="K195" i="8"/>
  <c r="J195" i="8"/>
  <c r="I195" i="8"/>
  <c r="H195" i="8"/>
  <c r="G195" i="8"/>
  <c r="F195" i="8"/>
  <c r="AY194" i="8"/>
  <c r="AX194" i="8"/>
  <c r="AW194" i="8"/>
  <c r="AV194" i="8"/>
  <c r="AU194" i="8"/>
  <c r="AT194" i="8"/>
  <c r="AS194" i="8"/>
  <c r="AR194" i="8"/>
  <c r="AQ194" i="8"/>
  <c r="AP194" i="8"/>
  <c r="AO194" i="8"/>
  <c r="AN194" i="8"/>
  <c r="AM194" i="8"/>
  <c r="AL194" i="8"/>
  <c r="AK194" i="8"/>
  <c r="AJ194" i="8"/>
  <c r="AI194" i="8"/>
  <c r="AH194" i="8"/>
  <c r="AG194" i="8"/>
  <c r="AF194" i="8"/>
  <c r="AE194" i="8"/>
  <c r="AD194" i="8"/>
  <c r="AC194" i="8"/>
  <c r="AB194" i="8"/>
  <c r="AA194" i="8"/>
  <c r="Z194" i="8"/>
  <c r="Y194" i="8"/>
  <c r="X194" i="8"/>
  <c r="W194" i="8"/>
  <c r="V194" i="8"/>
  <c r="U194" i="8"/>
  <c r="T194" i="8"/>
  <c r="S194" i="8"/>
  <c r="R194" i="8"/>
  <c r="Q194" i="8"/>
  <c r="P194" i="8"/>
  <c r="O194" i="8"/>
  <c r="N194" i="8"/>
  <c r="M194" i="8"/>
  <c r="L194" i="8"/>
  <c r="K194" i="8"/>
  <c r="J194" i="8"/>
  <c r="I194" i="8"/>
  <c r="H194" i="8"/>
  <c r="G194" i="8"/>
  <c r="F194" i="8"/>
  <c r="AY193" i="8"/>
  <c r="AX193" i="8"/>
  <c r="AW193" i="8"/>
  <c r="AV193" i="8"/>
  <c r="AU193" i="8"/>
  <c r="AT193" i="8"/>
  <c r="AS193" i="8"/>
  <c r="AR193" i="8"/>
  <c r="AQ193" i="8"/>
  <c r="AP193" i="8"/>
  <c r="AO193" i="8"/>
  <c r="AN193" i="8"/>
  <c r="AM193" i="8"/>
  <c r="AL193" i="8"/>
  <c r="AK193" i="8"/>
  <c r="AJ193" i="8"/>
  <c r="AI193" i="8"/>
  <c r="AH193" i="8"/>
  <c r="AG193" i="8"/>
  <c r="AF193" i="8"/>
  <c r="AE193" i="8"/>
  <c r="AD193" i="8"/>
  <c r="AC193" i="8"/>
  <c r="AB193" i="8"/>
  <c r="AA193" i="8"/>
  <c r="Z193" i="8"/>
  <c r="Y193" i="8"/>
  <c r="X193" i="8"/>
  <c r="W193" i="8"/>
  <c r="V193" i="8"/>
  <c r="U193" i="8"/>
  <c r="T193" i="8"/>
  <c r="S193" i="8"/>
  <c r="R193" i="8"/>
  <c r="Q193" i="8"/>
  <c r="P193" i="8"/>
  <c r="O193" i="8"/>
  <c r="N193" i="8"/>
  <c r="M193" i="8"/>
  <c r="L193" i="8"/>
  <c r="K193" i="8"/>
  <c r="J193" i="8"/>
  <c r="I193" i="8"/>
  <c r="H193" i="8"/>
  <c r="G193" i="8"/>
  <c r="F193" i="8"/>
  <c r="AY192" i="8"/>
  <c r="AX192" i="8"/>
  <c r="AW192" i="8"/>
  <c r="AV192" i="8"/>
  <c r="AU192" i="8"/>
  <c r="AT192" i="8"/>
  <c r="AS192" i="8"/>
  <c r="AR192" i="8"/>
  <c r="AQ192" i="8"/>
  <c r="AP192" i="8"/>
  <c r="AO192" i="8"/>
  <c r="AN192" i="8"/>
  <c r="AM192" i="8"/>
  <c r="AL192" i="8"/>
  <c r="AK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X192" i="8"/>
  <c r="W192" i="8"/>
  <c r="V192" i="8"/>
  <c r="U192" i="8"/>
  <c r="T192" i="8"/>
  <c r="S192" i="8"/>
  <c r="R192" i="8"/>
  <c r="Q192" i="8"/>
  <c r="P192" i="8"/>
  <c r="O192" i="8"/>
  <c r="N192" i="8"/>
  <c r="M192" i="8"/>
  <c r="L192" i="8"/>
  <c r="K192" i="8"/>
  <c r="J192" i="8"/>
  <c r="I192" i="8"/>
  <c r="H192" i="8"/>
  <c r="G192" i="8"/>
  <c r="F192" i="8"/>
  <c r="AY191" i="8"/>
  <c r="AX191" i="8"/>
  <c r="AW191" i="8"/>
  <c r="AV191" i="8"/>
  <c r="AU191" i="8"/>
  <c r="AT191" i="8"/>
  <c r="AS191" i="8"/>
  <c r="AR191" i="8"/>
  <c r="AQ191" i="8"/>
  <c r="AP191" i="8"/>
  <c r="AO191" i="8"/>
  <c r="AN191" i="8"/>
  <c r="AM191" i="8"/>
  <c r="AL191" i="8"/>
  <c r="AK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X191" i="8"/>
  <c r="W191" i="8"/>
  <c r="V191" i="8"/>
  <c r="U191" i="8"/>
  <c r="T191" i="8"/>
  <c r="S191" i="8"/>
  <c r="R191" i="8"/>
  <c r="Q191" i="8"/>
  <c r="P191" i="8"/>
  <c r="O191" i="8"/>
  <c r="N191" i="8"/>
  <c r="M191" i="8"/>
  <c r="L191" i="8"/>
  <c r="K191" i="8"/>
  <c r="J191" i="8"/>
  <c r="I191" i="8"/>
  <c r="H191" i="8"/>
  <c r="G191" i="8"/>
  <c r="F191" i="8"/>
  <c r="AY190" i="8"/>
  <c r="AX190" i="8"/>
  <c r="AW190" i="8"/>
  <c r="AV190" i="8"/>
  <c r="AU190" i="8"/>
  <c r="AT190" i="8"/>
  <c r="AS190" i="8"/>
  <c r="AR190" i="8"/>
  <c r="AQ190" i="8"/>
  <c r="AP190" i="8"/>
  <c r="AO190" i="8"/>
  <c r="AN190" i="8"/>
  <c r="AM190" i="8"/>
  <c r="AL190" i="8"/>
  <c r="AK190" i="8"/>
  <c r="AJ190" i="8"/>
  <c r="AI190" i="8"/>
  <c r="AH190" i="8"/>
  <c r="AG190" i="8"/>
  <c r="AF190" i="8"/>
  <c r="AE190" i="8"/>
  <c r="AD190" i="8"/>
  <c r="AC190" i="8"/>
  <c r="AB190" i="8"/>
  <c r="AA190" i="8"/>
  <c r="Z190" i="8"/>
  <c r="Y190" i="8"/>
  <c r="X190" i="8"/>
  <c r="W190" i="8"/>
  <c r="V190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AY189" i="8"/>
  <c r="AX189" i="8"/>
  <c r="AW189" i="8"/>
  <c r="AV189" i="8"/>
  <c r="AU189" i="8"/>
  <c r="AT189" i="8"/>
  <c r="AS189" i="8"/>
  <c r="AR189" i="8"/>
  <c r="AQ189" i="8"/>
  <c r="AP189" i="8"/>
  <c r="AO189" i="8"/>
  <c r="AN189" i="8"/>
  <c r="AM189" i="8"/>
  <c r="AL189" i="8"/>
  <c r="AK189" i="8"/>
  <c r="AJ189" i="8"/>
  <c r="AI189" i="8"/>
  <c r="AH189" i="8"/>
  <c r="AG189" i="8"/>
  <c r="AF189" i="8"/>
  <c r="AE189" i="8"/>
  <c r="AD189" i="8"/>
  <c r="AC189" i="8"/>
  <c r="AB189" i="8"/>
  <c r="AA189" i="8"/>
  <c r="Z189" i="8"/>
  <c r="Y189" i="8"/>
  <c r="X189" i="8"/>
  <c r="W189" i="8"/>
  <c r="V189" i="8"/>
  <c r="U189" i="8"/>
  <c r="T189" i="8"/>
  <c r="S189" i="8"/>
  <c r="R189" i="8"/>
  <c r="Q189" i="8"/>
  <c r="P189" i="8"/>
  <c r="O189" i="8"/>
  <c r="N189" i="8"/>
  <c r="M189" i="8"/>
  <c r="L189" i="8"/>
  <c r="K189" i="8"/>
  <c r="J189" i="8"/>
  <c r="I189" i="8"/>
  <c r="H189" i="8"/>
  <c r="G189" i="8"/>
  <c r="F189" i="8"/>
  <c r="AY188" i="8"/>
  <c r="AX188" i="8"/>
  <c r="AW188" i="8"/>
  <c r="AV188" i="8"/>
  <c r="AU188" i="8"/>
  <c r="AT188" i="8"/>
  <c r="AS188" i="8"/>
  <c r="AR188" i="8"/>
  <c r="AQ188" i="8"/>
  <c r="AP188" i="8"/>
  <c r="AO188" i="8"/>
  <c r="AN188" i="8"/>
  <c r="AM188" i="8"/>
  <c r="AL188" i="8"/>
  <c r="AK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X188" i="8"/>
  <c r="W188" i="8"/>
  <c r="V188" i="8"/>
  <c r="U188" i="8"/>
  <c r="T188" i="8"/>
  <c r="S188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AY187" i="8"/>
  <c r="AX187" i="8"/>
  <c r="AW187" i="8"/>
  <c r="AV187" i="8"/>
  <c r="AU187" i="8"/>
  <c r="AT187" i="8"/>
  <c r="AS187" i="8"/>
  <c r="AR187" i="8"/>
  <c r="AQ187" i="8"/>
  <c r="AP187" i="8"/>
  <c r="AO187" i="8"/>
  <c r="AN187" i="8"/>
  <c r="AM187" i="8"/>
  <c r="AL187" i="8"/>
  <c r="AK187" i="8"/>
  <c r="AJ187" i="8"/>
  <c r="AI187" i="8"/>
  <c r="AH187" i="8"/>
  <c r="AG187" i="8"/>
  <c r="AF187" i="8"/>
  <c r="AE187" i="8"/>
  <c r="AD187" i="8"/>
  <c r="AC187" i="8"/>
  <c r="AB187" i="8"/>
  <c r="AA187" i="8"/>
  <c r="Z187" i="8"/>
  <c r="Y187" i="8"/>
  <c r="X187" i="8"/>
  <c r="W187" i="8"/>
  <c r="V187" i="8"/>
  <c r="U187" i="8"/>
  <c r="T187" i="8"/>
  <c r="S187" i="8"/>
  <c r="R187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AY186" i="8"/>
  <c r="AX186" i="8"/>
  <c r="AW186" i="8"/>
  <c r="AV186" i="8"/>
  <c r="AU186" i="8"/>
  <c r="AT186" i="8"/>
  <c r="AS186" i="8"/>
  <c r="AR186" i="8"/>
  <c r="AQ186" i="8"/>
  <c r="AP186" i="8"/>
  <c r="AO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X186" i="8"/>
  <c r="W186" i="8"/>
  <c r="V186" i="8"/>
  <c r="U186" i="8"/>
  <c r="T186" i="8"/>
  <c r="S186" i="8"/>
  <c r="R186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AY185" i="8"/>
  <c r="AX185" i="8"/>
  <c r="AW185" i="8"/>
  <c r="AV185" i="8"/>
  <c r="AU185" i="8"/>
  <c r="AT185" i="8"/>
  <c r="AS185" i="8"/>
  <c r="AR185" i="8"/>
  <c r="AQ185" i="8"/>
  <c r="AP185" i="8"/>
  <c r="AO185" i="8"/>
  <c r="AN185" i="8"/>
  <c r="AM185" i="8"/>
  <c r="AL185" i="8"/>
  <c r="AK185" i="8"/>
  <c r="AJ185" i="8"/>
  <c r="AI185" i="8"/>
  <c r="AH185" i="8"/>
  <c r="AG185" i="8"/>
  <c r="AF185" i="8"/>
  <c r="AE185" i="8"/>
  <c r="AD185" i="8"/>
  <c r="AC185" i="8"/>
  <c r="AB185" i="8"/>
  <c r="AA185" i="8"/>
  <c r="Z185" i="8"/>
  <c r="Y185" i="8"/>
  <c r="X185" i="8"/>
  <c r="W185" i="8"/>
  <c r="V185" i="8"/>
  <c r="U185" i="8"/>
  <c r="T185" i="8"/>
  <c r="S185" i="8"/>
  <c r="R185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AY184" i="8"/>
  <c r="AX184" i="8"/>
  <c r="AW184" i="8"/>
  <c r="AV184" i="8"/>
  <c r="AU184" i="8"/>
  <c r="AT184" i="8"/>
  <c r="AS184" i="8"/>
  <c r="AR184" i="8"/>
  <c r="AQ184" i="8"/>
  <c r="AP184" i="8"/>
  <c r="AO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V184" i="8"/>
  <c r="U184" i="8"/>
  <c r="T184" i="8"/>
  <c r="S184" i="8"/>
  <c r="R18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AY183" i="8"/>
  <c r="AX183" i="8"/>
  <c r="AW183" i="8"/>
  <c r="AV183" i="8"/>
  <c r="AU183" i="8"/>
  <c r="AT183" i="8"/>
  <c r="AS183" i="8"/>
  <c r="AR183" i="8"/>
  <c r="AQ183" i="8"/>
  <c r="AP183" i="8"/>
  <c r="AO183" i="8"/>
  <c r="AN183" i="8"/>
  <c r="AM183" i="8"/>
  <c r="AL183" i="8"/>
  <c r="AK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X183" i="8"/>
  <c r="W183" i="8"/>
  <c r="V183" i="8"/>
  <c r="U183" i="8"/>
  <c r="T183" i="8"/>
  <c r="S183" i="8"/>
  <c r="R183" i="8"/>
  <c r="Q183" i="8"/>
  <c r="P183" i="8"/>
  <c r="O183" i="8"/>
  <c r="N183" i="8"/>
  <c r="M183" i="8"/>
  <c r="L183" i="8"/>
  <c r="K183" i="8"/>
  <c r="J183" i="8"/>
  <c r="I183" i="8"/>
  <c r="H183" i="8"/>
  <c r="G183" i="8"/>
  <c r="F183" i="8"/>
  <c r="AY182" i="8"/>
  <c r="AX182" i="8"/>
  <c r="AW182" i="8"/>
  <c r="AV182" i="8"/>
  <c r="AU182" i="8"/>
  <c r="AT182" i="8"/>
  <c r="AS182" i="8"/>
  <c r="AR182" i="8"/>
  <c r="AQ182" i="8"/>
  <c r="AP182" i="8"/>
  <c r="AO182" i="8"/>
  <c r="AN182" i="8"/>
  <c r="AM182" i="8"/>
  <c r="AL182" i="8"/>
  <c r="AK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X182" i="8"/>
  <c r="W182" i="8"/>
  <c r="V182" i="8"/>
  <c r="U182" i="8"/>
  <c r="T182" i="8"/>
  <c r="S182" i="8"/>
  <c r="R182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AY181" i="8"/>
  <c r="AX181" i="8"/>
  <c r="AW181" i="8"/>
  <c r="AV181" i="8"/>
  <c r="AU181" i="8"/>
  <c r="AT181" i="8"/>
  <c r="AS181" i="8"/>
  <c r="AR181" i="8"/>
  <c r="AQ181" i="8"/>
  <c r="AP181" i="8"/>
  <c r="AO181" i="8"/>
  <c r="AN181" i="8"/>
  <c r="AM181" i="8"/>
  <c r="AL181" i="8"/>
  <c r="AK181" i="8"/>
  <c r="AJ181" i="8"/>
  <c r="AI181" i="8"/>
  <c r="AH181" i="8"/>
  <c r="AG181" i="8"/>
  <c r="AF181" i="8"/>
  <c r="AE181" i="8"/>
  <c r="AD181" i="8"/>
  <c r="AC181" i="8"/>
  <c r="AB181" i="8"/>
  <c r="AA181" i="8"/>
  <c r="Z181" i="8"/>
  <c r="Y181" i="8"/>
  <c r="X181" i="8"/>
  <c r="W181" i="8"/>
  <c r="V181" i="8"/>
  <c r="U181" i="8"/>
  <c r="T181" i="8"/>
  <c r="S181" i="8"/>
  <c r="R181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AY180" i="8"/>
  <c r="AX180" i="8"/>
  <c r="AW180" i="8"/>
  <c r="AV180" i="8"/>
  <c r="AU180" i="8"/>
  <c r="AT180" i="8"/>
  <c r="AS180" i="8"/>
  <c r="AR180" i="8"/>
  <c r="AQ180" i="8"/>
  <c r="AP180" i="8"/>
  <c r="AO180" i="8"/>
  <c r="AN180" i="8"/>
  <c r="AM180" i="8"/>
  <c r="AL180" i="8"/>
  <c r="AK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X180" i="8"/>
  <c r="W180" i="8"/>
  <c r="V180" i="8"/>
  <c r="U180" i="8"/>
  <c r="T180" i="8"/>
  <c r="S180" i="8"/>
  <c r="R180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AY179" i="8"/>
  <c r="AX179" i="8"/>
  <c r="AW179" i="8"/>
  <c r="AV179" i="8"/>
  <c r="AU179" i="8"/>
  <c r="AT179" i="8"/>
  <c r="AS179" i="8"/>
  <c r="AR179" i="8"/>
  <c r="AQ179" i="8"/>
  <c r="AP179" i="8"/>
  <c r="AO179" i="8"/>
  <c r="AN179" i="8"/>
  <c r="AM179" i="8"/>
  <c r="AL179" i="8"/>
  <c r="AK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AY178" i="8"/>
  <c r="AX178" i="8"/>
  <c r="AW178" i="8"/>
  <c r="AV178" i="8"/>
  <c r="AU178" i="8"/>
  <c r="AT178" i="8"/>
  <c r="AS178" i="8"/>
  <c r="AR178" i="8"/>
  <c r="AQ178" i="8"/>
  <c r="AP178" i="8"/>
  <c r="AO178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AY177" i="8"/>
  <c r="AX177" i="8"/>
  <c r="AW177" i="8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AY176" i="8"/>
  <c r="AX176" i="8"/>
  <c r="AW176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AY175" i="8"/>
  <c r="AX175" i="8"/>
  <c r="AW175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AY174" i="8"/>
  <c r="AX174" i="8"/>
  <c r="AW174" i="8"/>
  <c r="AV174" i="8"/>
  <c r="AU174" i="8"/>
  <c r="AT174" i="8"/>
  <c r="AS174" i="8"/>
  <c r="AR174" i="8"/>
  <c r="AQ174" i="8"/>
  <c r="AP174" i="8"/>
  <c r="AO174" i="8"/>
  <c r="AN174" i="8"/>
  <c r="AM174" i="8"/>
  <c r="AL174" i="8"/>
  <c r="AK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X174" i="8"/>
  <c r="W174" i="8"/>
  <c r="V174" i="8"/>
  <c r="U174" i="8"/>
  <c r="T174" i="8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AY173" i="8"/>
  <c r="AX173" i="8"/>
  <c r="AW173" i="8"/>
  <c r="AV173" i="8"/>
  <c r="AU173" i="8"/>
  <c r="AT173" i="8"/>
  <c r="AS173" i="8"/>
  <c r="AR173" i="8"/>
  <c r="AQ173" i="8"/>
  <c r="AP173" i="8"/>
  <c r="AO173" i="8"/>
  <c r="AN173" i="8"/>
  <c r="AM173" i="8"/>
  <c r="AL173" i="8"/>
  <c r="AK173" i="8"/>
  <c r="AJ173" i="8"/>
  <c r="AI173" i="8"/>
  <c r="AH173" i="8"/>
  <c r="AG173" i="8"/>
  <c r="AF173" i="8"/>
  <c r="AE173" i="8"/>
  <c r="AD173" i="8"/>
  <c r="AC173" i="8"/>
  <c r="AB173" i="8"/>
  <c r="AA173" i="8"/>
  <c r="Z173" i="8"/>
  <c r="Y173" i="8"/>
  <c r="X173" i="8"/>
  <c r="W173" i="8"/>
  <c r="V173" i="8"/>
  <c r="U173" i="8"/>
  <c r="T173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AY172" i="8"/>
  <c r="AX172" i="8"/>
  <c r="AW172" i="8"/>
  <c r="AV172" i="8"/>
  <c r="AU172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X172" i="8"/>
  <c r="W172" i="8"/>
  <c r="V172" i="8"/>
  <c r="U172" i="8"/>
  <c r="T172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AY171" i="8"/>
  <c r="AX171" i="8"/>
  <c r="AW171" i="8"/>
  <c r="AV171" i="8"/>
  <c r="AU171" i="8"/>
  <c r="AT171" i="8"/>
  <c r="AS171" i="8"/>
  <c r="AR171" i="8"/>
  <c r="AQ171" i="8"/>
  <c r="AP171" i="8"/>
  <c r="AO171" i="8"/>
  <c r="AN171" i="8"/>
  <c r="AM171" i="8"/>
  <c r="AL171" i="8"/>
  <c r="AK171" i="8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X171" i="8"/>
  <c r="W171" i="8"/>
  <c r="V171" i="8"/>
  <c r="U171" i="8"/>
  <c r="T171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X170" i="8"/>
  <c r="W170" i="8"/>
  <c r="V170" i="8"/>
  <c r="U170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AY169" i="8"/>
  <c r="AX169" i="8"/>
  <c r="AW169" i="8"/>
  <c r="AV169" i="8"/>
  <c r="AU169" i="8"/>
  <c r="AT169" i="8"/>
  <c r="AS169" i="8"/>
  <c r="AR169" i="8"/>
  <c r="AQ169" i="8"/>
  <c r="AP169" i="8"/>
  <c r="AO169" i="8"/>
  <c r="AN169" i="8"/>
  <c r="AM169" i="8"/>
  <c r="AL169" i="8"/>
  <c r="AK169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X169" i="8"/>
  <c r="W169" i="8"/>
  <c r="V169" i="8"/>
  <c r="U169" i="8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AY168" i="8"/>
  <c r="AX168" i="8"/>
  <c r="AW168" i="8"/>
  <c r="AV168" i="8"/>
  <c r="AU168" i="8"/>
  <c r="AT168" i="8"/>
  <c r="AS168" i="8"/>
  <c r="AR168" i="8"/>
  <c r="AQ168" i="8"/>
  <c r="AP168" i="8"/>
  <c r="AO168" i="8"/>
  <c r="AN168" i="8"/>
  <c r="AM168" i="8"/>
  <c r="AL168" i="8"/>
  <c r="AK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U168" i="8"/>
  <c r="T168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AY167" i="8"/>
  <c r="AX167" i="8"/>
  <c r="AW167" i="8"/>
  <c r="AV167" i="8"/>
  <c r="AU167" i="8"/>
  <c r="AT167" i="8"/>
  <c r="AS167" i="8"/>
  <c r="AR167" i="8"/>
  <c r="AQ167" i="8"/>
  <c r="AP167" i="8"/>
  <c r="AO167" i="8"/>
  <c r="AN167" i="8"/>
  <c r="AM167" i="8"/>
  <c r="AL167" i="8"/>
  <c r="AK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U167" i="8"/>
  <c r="T167" i="8"/>
  <c r="S167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AY166" i="8"/>
  <c r="AX166" i="8"/>
  <c r="AW166" i="8"/>
  <c r="AV166" i="8"/>
  <c r="AU166" i="8"/>
  <c r="AT166" i="8"/>
  <c r="AS166" i="8"/>
  <c r="AR166" i="8"/>
  <c r="AQ166" i="8"/>
  <c r="AP166" i="8"/>
  <c r="AO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X166" i="8"/>
  <c r="W166" i="8"/>
  <c r="V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AY165" i="8"/>
  <c r="AX165" i="8"/>
  <c r="AW165" i="8"/>
  <c r="AV165" i="8"/>
  <c r="AU165" i="8"/>
  <c r="AT165" i="8"/>
  <c r="AS165" i="8"/>
  <c r="AR165" i="8"/>
  <c r="AQ165" i="8"/>
  <c r="AP165" i="8"/>
  <c r="AO165" i="8"/>
  <c r="AN165" i="8"/>
  <c r="AM165" i="8"/>
  <c r="AL165" i="8"/>
  <c r="AK165" i="8"/>
  <c r="AJ165" i="8"/>
  <c r="AI165" i="8"/>
  <c r="AH165" i="8"/>
  <c r="AG165" i="8"/>
  <c r="AF165" i="8"/>
  <c r="AE165" i="8"/>
  <c r="AD165" i="8"/>
  <c r="AC165" i="8"/>
  <c r="AB165" i="8"/>
  <c r="AA165" i="8"/>
  <c r="Z165" i="8"/>
  <c r="Y165" i="8"/>
  <c r="X165" i="8"/>
  <c r="W165" i="8"/>
  <c r="V165" i="8"/>
  <c r="U165" i="8"/>
  <c r="T165" i="8"/>
  <c r="S165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AY164" i="8"/>
  <c r="AX164" i="8"/>
  <c r="AW164" i="8"/>
  <c r="AV164" i="8"/>
  <c r="AU164" i="8"/>
  <c r="AT164" i="8"/>
  <c r="AS164" i="8"/>
  <c r="AR164" i="8"/>
  <c r="AQ164" i="8"/>
  <c r="AP164" i="8"/>
  <c r="AO164" i="8"/>
  <c r="AN164" i="8"/>
  <c r="AM164" i="8"/>
  <c r="AL164" i="8"/>
  <c r="AK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X164" i="8"/>
  <c r="W164" i="8"/>
  <c r="V164" i="8"/>
  <c r="U164" i="8"/>
  <c r="T164" i="8"/>
  <c r="S164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AY163" i="8"/>
  <c r="AX163" i="8"/>
  <c r="AW163" i="8"/>
  <c r="AV163" i="8"/>
  <c r="AU163" i="8"/>
  <c r="AT163" i="8"/>
  <c r="AS163" i="8"/>
  <c r="AR163" i="8"/>
  <c r="AQ163" i="8"/>
  <c r="AP163" i="8"/>
  <c r="AO163" i="8"/>
  <c r="AN163" i="8"/>
  <c r="AM163" i="8"/>
  <c r="AL163" i="8"/>
  <c r="AK163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X163" i="8"/>
  <c r="W163" i="8"/>
  <c r="V163" i="8"/>
  <c r="U163" i="8"/>
  <c r="T163" i="8"/>
  <c r="S163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AY162" i="8"/>
  <c r="AX162" i="8"/>
  <c r="AW162" i="8"/>
  <c r="AV162" i="8"/>
  <c r="AU162" i="8"/>
  <c r="AT162" i="8"/>
  <c r="AS162" i="8"/>
  <c r="AR162" i="8"/>
  <c r="AQ162" i="8"/>
  <c r="AP162" i="8"/>
  <c r="AO162" i="8"/>
  <c r="AN162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X162" i="8"/>
  <c r="W162" i="8"/>
  <c r="V162" i="8"/>
  <c r="U162" i="8"/>
  <c r="T162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AY161" i="8"/>
  <c r="AX161" i="8"/>
  <c r="AW161" i="8"/>
  <c r="AV161" i="8"/>
  <c r="AU161" i="8"/>
  <c r="AT161" i="8"/>
  <c r="AS161" i="8"/>
  <c r="AR161" i="8"/>
  <c r="AQ161" i="8"/>
  <c r="AP161" i="8"/>
  <c r="AO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X161" i="8"/>
  <c r="W161" i="8"/>
  <c r="V161" i="8"/>
  <c r="U161" i="8"/>
  <c r="T161" i="8"/>
  <c r="S161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AY160" i="8"/>
  <c r="AX160" i="8"/>
  <c r="AW160" i="8"/>
  <c r="AV160" i="8"/>
  <c r="AU160" i="8"/>
  <c r="AT160" i="8"/>
  <c r="AS160" i="8"/>
  <c r="AR160" i="8"/>
  <c r="AQ160" i="8"/>
  <c r="AP160" i="8"/>
  <c r="AO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U160" i="8"/>
  <c r="T160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AY159" i="8"/>
  <c r="AX159" i="8"/>
  <c r="AW159" i="8"/>
  <c r="AV159" i="8"/>
  <c r="AU159" i="8"/>
  <c r="AT159" i="8"/>
  <c r="AS159" i="8"/>
  <c r="AR159" i="8"/>
  <c r="AQ159" i="8"/>
  <c r="AP159" i="8"/>
  <c r="AO159" i="8"/>
  <c r="AN159" i="8"/>
  <c r="AM159" i="8"/>
  <c r="AL159" i="8"/>
  <c r="AK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U159" i="8"/>
  <c r="T159" i="8"/>
  <c r="S159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AY158" i="8"/>
  <c r="AX158" i="8"/>
  <c r="AW158" i="8"/>
  <c r="AV158" i="8"/>
  <c r="AU158" i="8"/>
  <c r="AT158" i="8"/>
  <c r="AS158" i="8"/>
  <c r="AR158" i="8"/>
  <c r="AQ158" i="8"/>
  <c r="AP158" i="8"/>
  <c r="AO158" i="8"/>
  <c r="AN158" i="8"/>
  <c r="AM158" i="8"/>
  <c r="AL158" i="8"/>
  <c r="AK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U158" i="8"/>
  <c r="T158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AY157" i="8"/>
  <c r="AX157" i="8"/>
  <c r="AW157" i="8"/>
  <c r="AV157" i="8"/>
  <c r="AU157" i="8"/>
  <c r="AT157" i="8"/>
  <c r="AS157" i="8"/>
  <c r="AR157" i="8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AY156" i="8"/>
  <c r="AX156" i="8"/>
  <c r="AW156" i="8"/>
  <c r="AV156" i="8"/>
  <c r="AU156" i="8"/>
  <c r="AT156" i="8"/>
  <c r="AS156" i="8"/>
  <c r="AR156" i="8"/>
  <c r="AQ156" i="8"/>
  <c r="AP156" i="8"/>
  <c r="AO156" i="8"/>
  <c r="AN156" i="8"/>
  <c r="AM156" i="8"/>
  <c r="AL156" i="8"/>
  <c r="AK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AY155" i="8"/>
  <c r="AX155" i="8"/>
  <c r="AW155" i="8"/>
  <c r="AV155" i="8"/>
  <c r="AU155" i="8"/>
  <c r="AT155" i="8"/>
  <c r="AS155" i="8"/>
  <c r="AR155" i="8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AY154" i="8"/>
  <c r="AX154" i="8"/>
  <c r="AW154" i="8"/>
  <c r="AV154" i="8"/>
  <c r="AU154" i="8"/>
  <c r="AT154" i="8"/>
  <c r="AS154" i="8"/>
  <c r="AR154" i="8"/>
  <c r="AQ154" i="8"/>
  <c r="AP154" i="8"/>
  <c r="AO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AY153" i="8"/>
  <c r="AX153" i="8"/>
  <c r="AW153" i="8"/>
  <c r="AV153" i="8"/>
  <c r="AU153" i="8"/>
  <c r="AT153" i="8"/>
  <c r="AS153" i="8"/>
  <c r="AR153" i="8"/>
  <c r="AQ153" i="8"/>
  <c r="AP153" i="8"/>
  <c r="AO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AY152" i="8"/>
  <c r="AX152" i="8"/>
  <c r="AW152" i="8"/>
  <c r="AV152" i="8"/>
  <c r="AU152" i="8"/>
  <c r="AT152" i="8"/>
  <c r="AS152" i="8"/>
  <c r="AR152" i="8"/>
  <c r="AQ152" i="8"/>
  <c r="AP152" i="8"/>
  <c r="AO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U152" i="8"/>
  <c r="T152" i="8"/>
  <c r="S152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AY151" i="8"/>
  <c r="AX151" i="8"/>
  <c r="AW151" i="8"/>
  <c r="AV151" i="8"/>
  <c r="AU151" i="8"/>
  <c r="AT151" i="8"/>
  <c r="AS151" i="8"/>
  <c r="AR151" i="8"/>
  <c r="AQ151" i="8"/>
  <c r="AP151" i="8"/>
  <c r="AO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AY150" i="8"/>
  <c r="AX150" i="8"/>
  <c r="AW150" i="8"/>
  <c r="AV150" i="8"/>
  <c r="AU150" i="8"/>
  <c r="AT150" i="8"/>
  <c r="AS150" i="8"/>
  <c r="AR150" i="8"/>
  <c r="AQ150" i="8"/>
  <c r="AP150" i="8"/>
  <c r="AO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AY149" i="8"/>
  <c r="AX149" i="8"/>
  <c r="AW149" i="8"/>
  <c r="AV149" i="8"/>
  <c r="AU149" i="8"/>
  <c r="AT149" i="8"/>
  <c r="AS149" i="8"/>
  <c r="AR149" i="8"/>
  <c r="AQ149" i="8"/>
  <c r="AP149" i="8"/>
  <c r="AO149" i="8"/>
  <c r="AN149" i="8"/>
  <c r="AM149" i="8"/>
  <c r="AL149" i="8"/>
  <c r="AK149" i="8"/>
  <c r="AJ149" i="8"/>
  <c r="AI149" i="8"/>
  <c r="AH149" i="8"/>
  <c r="AG149" i="8"/>
  <c r="AF149" i="8"/>
  <c r="AE149" i="8"/>
  <c r="AD149" i="8"/>
  <c r="AC149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AY148" i="8"/>
  <c r="AX148" i="8"/>
  <c r="AW148" i="8"/>
  <c r="AV148" i="8"/>
  <c r="AU148" i="8"/>
  <c r="AT148" i="8"/>
  <c r="AS148" i="8"/>
  <c r="AR148" i="8"/>
  <c r="AQ148" i="8"/>
  <c r="AP148" i="8"/>
  <c r="AO148" i="8"/>
  <c r="AN148" i="8"/>
  <c r="AM148" i="8"/>
  <c r="AL148" i="8"/>
  <c r="AK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AY147" i="8"/>
  <c r="AX147" i="8"/>
  <c r="AW147" i="8"/>
  <c r="AV147" i="8"/>
  <c r="AU147" i="8"/>
  <c r="AT147" i="8"/>
  <c r="AS147" i="8"/>
  <c r="AR147" i="8"/>
  <c r="AQ147" i="8"/>
  <c r="AP147" i="8"/>
  <c r="AO147" i="8"/>
  <c r="AN147" i="8"/>
  <c r="AM147" i="8"/>
  <c r="AL147" i="8"/>
  <c r="AK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AY146" i="8"/>
  <c r="AX146" i="8"/>
  <c r="AW146" i="8"/>
  <c r="AV146" i="8"/>
  <c r="AU146" i="8"/>
  <c r="AT146" i="8"/>
  <c r="AS146" i="8"/>
  <c r="AR146" i="8"/>
  <c r="AQ146" i="8"/>
  <c r="AP146" i="8"/>
  <c r="AO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AY145" i="8"/>
  <c r="AX145" i="8"/>
  <c r="AW145" i="8"/>
  <c r="AV145" i="8"/>
  <c r="AU145" i="8"/>
  <c r="AT145" i="8"/>
  <c r="AS145" i="8"/>
  <c r="AR145" i="8"/>
  <c r="AQ145" i="8"/>
  <c r="AP145" i="8"/>
  <c r="AO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AY144" i="8"/>
  <c r="AX144" i="8"/>
  <c r="AW144" i="8"/>
  <c r="AV144" i="8"/>
  <c r="AU144" i="8"/>
  <c r="AT144" i="8"/>
  <c r="AS144" i="8"/>
  <c r="AR144" i="8"/>
  <c r="AQ144" i="8"/>
  <c r="AP144" i="8"/>
  <c r="AO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AY143" i="8"/>
  <c r="AX143" i="8"/>
  <c r="AW143" i="8"/>
  <c r="AV143" i="8"/>
  <c r="AU143" i="8"/>
  <c r="AT143" i="8"/>
  <c r="AS143" i="8"/>
  <c r="AR143" i="8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AY142" i="8"/>
  <c r="AX142" i="8"/>
  <c r="AW142" i="8"/>
  <c r="AV142" i="8"/>
  <c r="AU142" i="8"/>
  <c r="AT142" i="8"/>
  <c r="AS142" i="8"/>
  <c r="AR142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CV128" i="8"/>
  <c r="CU128" i="8"/>
  <c r="CT128" i="8"/>
  <c r="CS128" i="8"/>
  <c r="CR128" i="8"/>
  <c r="CQ128" i="8"/>
  <c r="CP128" i="8"/>
  <c r="CO128" i="8"/>
  <c r="CN128" i="8"/>
  <c r="CM128" i="8"/>
  <c r="CL128" i="8"/>
  <c r="CK128" i="8"/>
  <c r="CJ128" i="8"/>
  <c r="CI128" i="8"/>
  <c r="CH128" i="8"/>
  <c r="CG128" i="8"/>
  <c r="CF128" i="8"/>
  <c r="CE128" i="8"/>
  <c r="CD128" i="8"/>
  <c r="CC128" i="8"/>
  <c r="CB128" i="8"/>
  <c r="CA128" i="8"/>
  <c r="BZ128" i="8"/>
  <c r="BY128" i="8"/>
  <c r="BX128" i="8"/>
  <c r="BW128" i="8"/>
  <c r="BV128" i="8"/>
  <c r="BU128" i="8"/>
  <c r="BT128" i="8"/>
  <c r="BS128" i="8"/>
  <c r="BR128" i="8"/>
  <c r="BQ128" i="8"/>
  <c r="BP128" i="8"/>
  <c r="BO128" i="8"/>
  <c r="BN128" i="8"/>
  <c r="BM128" i="8"/>
  <c r="BL128" i="8"/>
  <c r="BK128" i="8"/>
  <c r="BJ128" i="8"/>
  <c r="BI128" i="8"/>
  <c r="BH128" i="8"/>
  <c r="BG128" i="8"/>
  <c r="BF128" i="8"/>
  <c r="BE128" i="8"/>
  <c r="BD128" i="8"/>
  <c r="BC128" i="8"/>
  <c r="CV127" i="8"/>
  <c r="CU127" i="8"/>
  <c r="CT127" i="8"/>
  <c r="CS127" i="8"/>
  <c r="CR127" i="8"/>
  <c r="CQ127" i="8"/>
  <c r="CP127" i="8"/>
  <c r="CO127" i="8"/>
  <c r="CN127" i="8"/>
  <c r="CM127" i="8"/>
  <c r="CL127" i="8"/>
  <c r="CK127" i="8"/>
  <c r="CJ127" i="8"/>
  <c r="CI127" i="8"/>
  <c r="CH127" i="8"/>
  <c r="CG127" i="8"/>
  <c r="CF127" i="8"/>
  <c r="CE127" i="8"/>
  <c r="CD127" i="8"/>
  <c r="CC127" i="8"/>
  <c r="CB127" i="8"/>
  <c r="CA127" i="8"/>
  <c r="BZ127" i="8"/>
  <c r="BY127" i="8"/>
  <c r="BX127" i="8"/>
  <c r="BW127" i="8"/>
  <c r="BV127" i="8"/>
  <c r="BU127" i="8"/>
  <c r="BT127" i="8"/>
  <c r="BS127" i="8"/>
  <c r="BR127" i="8"/>
  <c r="BQ127" i="8"/>
  <c r="BP127" i="8"/>
  <c r="BO127" i="8"/>
  <c r="BN127" i="8"/>
  <c r="BM127" i="8"/>
  <c r="BL127" i="8"/>
  <c r="BK127" i="8"/>
  <c r="BJ127" i="8"/>
  <c r="BI127" i="8"/>
  <c r="BH127" i="8"/>
  <c r="BG127" i="8"/>
  <c r="BF127" i="8"/>
  <c r="BE127" i="8"/>
  <c r="BD127" i="8"/>
  <c r="BC127" i="8"/>
  <c r="CV126" i="8"/>
  <c r="CU126" i="8"/>
  <c r="CT126" i="8"/>
  <c r="CS126" i="8"/>
  <c r="CR126" i="8"/>
  <c r="CQ126" i="8"/>
  <c r="CP126" i="8"/>
  <c r="CO126" i="8"/>
  <c r="CN126" i="8"/>
  <c r="CM126" i="8"/>
  <c r="CL126" i="8"/>
  <c r="CK126" i="8"/>
  <c r="CJ126" i="8"/>
  <c r="CI126" i="8"/>
  <c r="CH126" i="8"/>
  <c r="CG126" i="8"/>
  <c r="CF126" i="8"/>
  <c r="CE126" i="8"/>
  <c r="CD126" i="8"/>
  <c r="CC126" i="8"/>
  <c r="CB126" i="8"/>
  <c r="CA126" i="8"/>
  <c r="BZ126" i="8"/>
  <c r="BY126" i="8"/>
  <c r="BX126" i="8"/>
  <c r="BW126" i="8"/>
  <c r="BV126" i="8"/>
  <c r="BU126" i="8"/>
  <c r="BT126" i="8"/>
  <c r="BS126" i="8"/>
  <c r="BR126" i="8"/>
  <c r="BQ126" i="8"/>
  <c r="BP126" i="8"/>
  <c r="BO126" i="8"/>
  <c r="BN126" i="8"/>
  <c r="BM126" i="8"/>
  <c r="BL126" i="8"/>
  <c r="BK126" i="8"/>
  <c r="BJ126" i="8"/>
  <c r="BI126" i="8"/>
  <c r="BH126" i="8"/>
  <c r="BG126" i="8"/>
  <c r="BF126" i="8"/>
  <c r="BE126" i="8"/>
  <c r="BD126" i="8"/>
  <c r="BC126" i="8"/>
  <c r="CV125" i="8"/>
  <c r="CU125" i="8"/>
  <c r="CT125" i="8"/>
  <c r="CS125" i="8"/>
  <c r="CR125" i="8"/>
  <c r="CQ125" i="8"/>
  <c r="CP125" i="8"/>
  <c r="CO125" i="8"/>
  <c r="CN125" i="8"/>
  <c r="CM125" i="8"/>
  <c r="CL125" i="8"/>
  <c r="CK125" i="8"/>
  <c r="CJ125" i="8"/>
  <c r="CI125" i="8"/>
  <c r="CH125" i="8"/>
  <c r="CG125" i="8"/>
  <c r="CF125" i="8"/>
  <c r="CE125" i="8"/>
  <c r="CD125" i="8"/>
  <c r="CC125" i="8"/>
  <c r="CB125" i="8"/>
  <c r="CA125" i="8"/>
  <c r="BZ125" i="8"/>
  <c r="BY125" i="8"/>
  <c r="BX125" i="8"/>
  <c r="BW125" i="8"/>
  <c r="BV125" i="8"/>
  <c r="BU125" i="8"/>
  <c r="BT125" i="8"/>
  <c r="BS125" i="8"/>
  <c r="BR125" i="8"/>
  <c r="BQ125" i="8"/>
  <c r="BP125" i="8"/>
  <c r="BO125" i="8"/>
  <c r="BN125" i="8"/>
  <c r="BM125" i="8"/>
  <c r="BL125" i="8"/>
  <c r="BK125" i="8"/>
  <c r="BJ125" i="8"/>
  <c r="BI125" i="8"/>
  <c r="BH125" i="8"/>
  <c r="BG125" i="8"/>
  <c r="BF125" i="8"/>
  <c r="BE125" i="8"/>
  <c r="BD125" i="8"/>
  <c r="BC125" i="8"/>
  <c r="CV124" i="8"/>
  <c r="CU124" i="8"/>
  <c r="CT124" i="8"/>
  <c r="CS124" i="8"/>
  <c r="CR124" i="8"/>
  <c r="CQ124" i="8"/>
  <c r="CP124" i="8"/>
  <c r="CO124" i="8"/>
  <c r="CN124" i="8"/>
  <c r="CM124" i="8"/>
  <c r="CL124" i="8"/>
  <c r="CK124" i="8"/>
  <c r="CJ124" i="8"/>
  <c r="CI124" i="8"/>
  <c r="CH124" i="8"/>
  <c r="CG124" i="8"/>
  <c r="CF124" i="8"/>
  <c r="CE124" i="8"/>
  <c r="CD124" i="8"/>
  <c r="CC124" i="8"/>
  <c r="CB124" i="8"/>
  <c r="CA124" i="8"/>
  <c r="BZ124" i="8"/>
  <c r="BY124" i="8"/>
  <c r="BX124" i="8"/>
  <c r="BW124" i="8"/>
  <c r="BV124" i="8"/>
  <c r="BU124" i="8"/>
  <c r="BT124" i="8"/>
  <c r="BS124" i="8"/>
  <c r="BR124" i="8"/>
  <c r="BQ124" i="8"/>
  <c r="BP124" i="8"/>
  <c r="BO124" i="8"/>
  <c r="BN124" i="8"/>
  <c r="BM124" i="8"/>
  <c r="BL124" i="8"/>
  <c r="BK124" i="8"/>
  <c r="BJ124" i="8"/>
  <c r="BI124" i="8"/>
  <c r="BH124" i="8"/>
  <c r="BG124" i="8"/>
  <c r="BF124" i="8"/>
  <c r="BE124" i="8"/>
  <c r="BD124" i="8"/>
  <c r="BC124" i="8"/>
  <c r="CV123" i="8"/>
  <c r="CU123" i="8"/>
  <c r="CT123" i="8"/>
  <c r="CS123" i="8"/>
  <c r="CR123" i="8"/>
  <c r="CQ123" i="8"/>
  <c r="CP123" i="8"/>
  <c r="CO123" i="8"/>
  <c r="CN123" i="8"/>
  <c r="CM123" i="8"/>
  <c r="CL123" i="8"/>
  <c r="CK123" i="8"/>
  <c r="CJ123" i="8"/>
  <c r="CI123" i="8"/>
  <c r="CH123" i="8"/>
  <c r="CG123" i="8"/>
  <c r="CF123" i="8"/>
  <c r="CE123" i="8"/>
  <c r="CD123" i="8"/>
  <c r="CC123" i="8"/>
  <c r="CB123" i="8"/>
  <c r="CA123" i="8"/>
  <c r="BZ123" i="8"/>
  <c r="BY123" i="8"/>
  <c r="BX123" i="8"/>
  <c r="BW123" i="8"/>
  <c r="BV123" i="8"/>
  <c r="BU123" i="8"/>
  <c r="BT123" i="8"/>
  <c r="BS123" i="8"/>
  <c r="BR123" i="8"/>
  <c r="BQ123" i="8"/>
  <c r="BP123" i="8"/>
  <c r="BO123" i="8"/>
  <c r="BN123" i="8"/>
  <c r="BM123" i="8"/>
  <c r="BL123" i="8"/>
  <c r="BK123" i="8"/>
  <c r="BJ123" i="8"/>
  <c r="BI123" i="8"/>
  <c r="BH123" i="8"/>
  <c r="BG123" i="8"/>
  <c r="BF123" i="8"/>
  <c r="BE123" i="8"/>
  <c r="BD123" i="8"/>
  <c r="BC123" i="8"/>
  <c r="CV122" i="8"/>
  <c r="CU122" i="8"/>
  <c r="CT122" i="8"/>
  <c r="CS122" i="8"/>
  <c r="CR122" i="8"/>
  <c r="CQ122" i="8"/>
  <c r="CP122" i="8"/>
  <c r="CO122" i="8"/>
  <c r="CN122" i="8"/>
  <c r="CM122" i="8"/>
  <c r="CL122" i="8"/>
  <c r="CK122" i="8"/>
  <c r="CJ122" i="8"/>
  <c r="CI122" i="8"/>
  <c r="CH122" i="8"/>
  <c r="CG122" i="8"/>
  <c r="CF122" i="8"/>
  <c r="CE122" i="8"/>
  <c r="CD122" i="8"/>
  <c r="CC122" i="8"/>
  <c r="CB122" i="8"/>
  <c r="CA122" i="8"/>
  <c r="BZ122" i="8"/>
  <c r="BY122" i="8"/>
  <c r="BX122" i="8"/>
  <c r="BW122" i="8"/>
  <c r="BV122" i="8"/>
  <c r="BU122" i="8"/>
  <c r="BT122" i="8"/>
  <c r="BS122" i="8"/>
  <c r="BR122" i="8"/>
  <c r="BQ122" i="8"/>
  <c r="BP122" i="8"/>
  <c r="BO122" i="8"/>
  <c r="BN122" i="8"/>
  <c r="BM122" i="8"/>
  <c r="BL122" i="8"/>
  <c r="BK122" i="8"/>
  <c r="BJ122" i="8"/>
  <c r="BI122" i="8"/>
  <c r="BH122" i="8"/>
  <c r="BG122" i="8"/>
  <c r="BF122" i="8"/>
  <c r="BE122" i="8"/>
  <c r="BD122" i="8"/>
  <c r="BC122" i="8"/>
  <c r="CV121" i="8"/>
  <c r="CU121" i="8"/>
  <c r="CT121" i="8"/>
  <c r="CS121" i="8"/>
  <c r="CR121" i="8"/>
  <c r="CQ121" i="8"/>
  <c r="CP121" i="8"/>
  <c r="CO121" i="8"/>
  <c r="CN121" i="8"/>
  <c r="CM121" i="8"/>
  <c r="CL121" i="8"/>
  <c r="CK121" i="8"/>
  <c r="CJ121" i="8"/>
  <c r="CI121" i="8"/>
  <c r="CH121" i="8"/>
  <c r="CG121" i="8"/>
  <c r="CF121" i="8"/>
  <c r="CE121" i="8"/>
  <c r="CD121" i="8"/>
  <c r="CC121" i="8"/>
  <c r="CB121" i="8"/>
  <c r="CA121" i="8"/>
  <c r="BZ121" i="8"/>
  <c r="BY121" i="8"/>
  <c r="BX121" i="8"/>
  <c r="BW121" i="8"/>
  <c r="BV121" i="8"/>
  <c r="BU121" i="8"/>
  <c r="BT121" i="8"/>
  <c r="BS121" i="8"/>
  <c r="BR121" i="8"/>
  <c r="BQ121" i="8"/>
  <c r="BP121" i="8"/>
  <c r="BO121" i="8"/>
  <c r="BN121" i="8"/>
  <c r="BM121" i="8"/>
  <c r="BL121" i="8"/>
  <c r="BK121" i="8"/>
  <c r="BJ121" i="8"/>
  <c r="BI121" i="8"/>
  <c r="BH121" i="8"/>
  <c r="BG121" i="8"/>
  <c r="BF121" i="8"/>
  <c r="BE121" i="8"/>
  <c r="BD121" i="8"/>
  <c r="BC121" i="8"/>
  <c r="CV120" i="8"/>
  <c r="CU120" i="8"/>
  <c r="CT120" i="8"/>
  <c r="CS120" i="8"/>
  <c r="CR120" i="8"/>
  <c r="CQ120" i="8"/>
  <c r="CP120" i="8"/>
  <c r="CO120" i="8"/>
  <c r="CN120" i="8"/>
  <c r="CM120" i="8"/>
  <c r="CL120" i="8"/>
  <c r="CK120" i="8"/>
  <c r="CJ120" i="8"/>
  <c r="CI120" i="8"/>
  <c r="CH120" i="8"/>
  <c r="CG120" i="8"/>
  <c r="CF120" i="8"/>
  <c r="CE120" i="8"/>
  <c r="CD120" i="8"/>
  <c r="CC120" i="8"/>
  <c r="CB120" i="8"/>
  <c r="CA120" i="8"/>
  <c r="BZ120" i="8"/>
  <c r="BY120" i="8"/>
  <c r="BX120" i="8"/>
  <c r="BW120" i="8"/>
  <c r="BV120" i="8"/>
  <c r="BU120" i="8"/>
  <c r="BT120" i="8"/>
  <c r="BS120" i="8"/>
  <c r="BR120" i="8"/>
  <c r="BQ120" i="8"/>
  <c r="BP120" i="8"/>
  <c r="BO120" i="8"/>
  <c r="BN120" i="8"/>
  <c r="BM120" i="8"/>
  <c r="BL120" i="8"/>
  <c r="BK120" i="8"/>
  <c r="BJ120" i="8"/>
  <c r="BI120" i="8"/>
  <c r="BH120" i="8"/>
  <c r="BG120" i="8"/>
  <c r="BF120" i="8"/>
  <c r="BE120" i="8"/>
  <c r="BD120" i="8"/>
  <c r="BC120" i="8"/>
  <c r="CV119" i="8"/>
  <c r="CU119" i="8"/>
  <c r="CT119" i="8"/>
  <c r="CS119" i="8"/>
  <c r="CR119" i="8"/>
  <c r="CQ119" i="8"/>
  <c r="CP119" i="8"/>
  <c r="CO119" i="8"/>
  <c r="CN119" i="8"/>
  <c r="CM119" i="8"/>
  <c r="CL119" i="8"/>
  <c r="CK119" i="8"/>
  <c r="CJ119" i="8"/>
  <c r="CI119" i="8"/>
  <c r="CH119" i="8"/>
  <c r="CG119" i="8"/>
  <c r="CF119" i="8"/>
  <c r="CE119" i="8"/>
  <c r="CD119" i="8"/>
  <c r="CC119" i="8"/>
  <c r="CB119" i="8"/>
  <c r="CA119" i="8"/>
  <c r="BZ119" i="8"/>
  <c r="BY119" i="8"/>
  <c r="BX119" i="8"/>
  <c r="BW119" i="8"/>
  <c r="BV119" i="8"/>
  <c r="BU119" i="8"/>
  <c r="BT119" i="8"/>
  <c r="BS119" i="8"/>
  <c r="BR119" i="8"/>
  <c r="BQ119" i="8"/>
  <c r="BP119" i="8"/>
  <c r="BO119" i="8"/>
  <c r="BN119" i="8"/>
  <c r="BM119" i="8"/>
  <c r="BL119" i="8"/>
  <c r="BK119" i="8"/>
  <c r="BJ119" i="8"/>
  <c r="BI119" i="8"/>
  <c r="BH119" i="8"/>
  <c r="BG119" i="8"/>
  <c r="BF119" i="8"/>
  <c r="BE119" i="8"/>
  <c r="BD119" i="8"/>
  <c r="BC119" i="8"/>
  <c r="CV118" i="8"/>
  <c r="CU118" i="8"/>
  <c r="CT118" i="8"/>
  <c r="CS118" i="8"/>
  <c r="CR118" i="8"/>
  <c r="CQ118" i="8"/>
  <c r="CP118" i="8"/>
  <c r="CO118" i="8"/>
  <c r="CN118" i="8"/>
  <c r="CM118" i="8"/>
  <c r="CL118" i="8"/>
  <c r="CK118" i="8"/>
  <c r="CJ118" i="8"/>
  <c r="CI118" i="8"/>
  <c r="CH118" i="8"/>
  <c r="CG118" i="8"/>
  <c r="CF118" i="8"/>
  <c r="CE118" i="8"/>
  <c r="CD118" i="8"/>
  <c r="CC118" i="8"/>
  <c r="CB118" i="8"/>
  <c r="CA118" i="8"/>
  <c r="BZ118" i="8"/>
  <c r="BY118" i="8"/>
  <c r="BX118" i="8"/>
  <c r="BW118" i="8"/>
  <c r="BV118" i="8"/>
  <c r="BU118" i="8"/>
  <c r="BT118" i="8"/>
  <c r="BS118" i="8"/>
  <c r="BR118" i="8"/>
  <c r="BQ118" i="8"/>
  <c r="BP118" i="8"/>
  <c r="BO118" i="8"/>
  <c r="BN118" i="8"/>
  <c r="BM118" i="8"/>
  <c r="BL118" i="8"/>
  <c r="BK118" i="8"/>
  <c r="BJ118" i="8"/>
  <c r="BI118" i="8"/>
  <c r="BH118" i="8"/>
  <c r="BG118" i="8"/>
  <c r="BF118" i="8"/>
  <c r="BE118" i="8"/>
  <c r="BD118" i="8"/>
  <c r="BC118" i="8"/>
  <c r="CV117" i="8"/>
  <c r="CU117" i="8"/>
  <c r="CT117" i="8"/>
  <c r="CS117" i="8"/>
  <c r="CR117" i="8"/>
  <c r="CQ117" i="8"/>
  <c r="CP117" i="8"/>
  <c r="CO117" i="8"/>
  <c r="CN117" i="8"/>
  <c r="CM117" i="8"/>
  <c r="CL117" i="8"/>
  <c r="CK117" i="8"/>
  <c r="CJ117" i="8"/>
  <c r="CI117" i="8"/>
  <c r="CH117" i="8"/>
  <c r="CG117" i="8"/>
  <c r="CF117" i="8"/>
  <c r="CE117" i="8"/>
  <c r="CD117" i="8"/>
  <c r="CC117" i="8"/>
  <c r="CB117" i="8"/>
  <c r="CA117" i="8"/>
  <c r="BZ117" i="8"/>
  <c r="BY117" i="8"/>
  <c r="BX117" i="8"/>
  <c r="BW117" i="8"/>
  <c r="BV117" i="8"/>
  <c r="BU117" i="8"/>
  <c r="BT117" i="8"/>
  <c r="BS117" i="8"/>
  <c r="BR117" i="8"/>
  <c r="BQ117" i="8"/>
  <c r="BP117" i="8"/>
  <c r="BO117" i="8"/>
  <c r="BN117" i="8"/>
  <c r="BM117" i="8"/>
  <c r="BL117" i="8"/>
  <c r="BK117" i="8"/>
  <c r="BJ117" i="8"/>
  <c r="BI117" i="8"/>
  <c r="BH117" i="8"/>
  <c r="BG117" i="8"/>
  <c r="BF117" i="8"/>
  <c r="BE117" i="8"/>
  <c r="BD117" i="8"/>
  <c r="BC117" i="8"/>
  <c r="CV116" i="8"/>
  <c r="CU116" i="8"/>
  <c r="CT116" i="8"/>
  <c r="CS116" i="8"/>
  <c r="CR116" i="8"/>
  <c r="CQ116" i="8"/>
  <c r="CP116" i="8"/>
  <c r="CO116" i="8"/>
  <c r="CN116" i="8"/>
  <c r="CM116" i="8"/>
  <c r="CL116" i="8"/>
  <c r="CK116" i="8"/>
  <c r="CJ116" i="8"/>
  <c r="CI116" i="8"/>
  <c r="CH116" i="8"/>
  <c r="CG116" i="8"/>
  <c r="CF116" i="8"/>
  <c r="CE116" i="8"/>
  <c r="CD116" i="8"/>
  <c r="CC116" i="8"/>
  <c r="CB116" i="8"/>
  <c r="CA116" i="8"/>
  <c r="BZ116" i="8"/>
  <c r="BY116" i="8"/>
  <c r="BX116" i="8"/>
  <c r="BW116" i="8"/>
  <c r="BV116" i="8"/>
  <c r="BU116" i="8"/>
  <c r="BT116" i="8"/>
  <c r="BS116" i="8"/>
  <c r="BR116" i="8"/>
  <c r="BQ116" i="8"/>
  <c r="BP116" i="8"/>
  <c r="BO116" i="8"/>
  <c r="BN116" i="8"/>
  <c r="BM116" i="8"/>
  <c r="BL116" i="8"/>
  <c r="BK116" i="8"/>
  <c r="BJ116" i="8"/>
  <c r="BI116" i="8"/>
  <c r="BH116" i="8"/>
  <c r="BG116" i="8"/>
  <c r="BF116" i="8"/>
  <c r="BE116" i="8"/>
  <c r="BD116" i="8"/>
  <c r="BC116" i="8"/>
  <c r="CV115" i="8"/>
  <c r="CU115" i="8"/>
  <c r="CT115" i="8"/>
  <c r="CS115" i="8"/>
  <c r="CR115" i="8"/>
  <c r="CQ115" i="8"/>
  <c r="CP115" i="8"/>
  <c r="CO115" i="8"/>
  <c r="CN115" i="8"/>
  <c r="CM115" i="8"/>
  <c r="CL115" i="8"/>
  <c r="CK115" i="8"/>
  <c r="CJ115" i="8"/>
  <c r="CI115" i="8"/>
  <c r="CH115" i="8"/>
  <c r="CG115" i="8"/>
  <c r="CF115" i="8"/>
  <c r="CE115" i="8"/>
  <c r="CD115" i="8"/>
  <c r="CC115" i="8"/>
  <c r="CB115" i="8"/>
  <c r="CA115" i="8"/>
  <c r="BZ115" i="8"/>
  <c r="BY115" i="8"/>
  <c r="BX115" i="8"/>
  <c r="BW115" i="8"/>
  <c r="BV115" i="8"/>
  <c r="BU115" i="8"/>
  <c r="BT115" i="8"/>
  <c r="BS115" i="8"/>
  <c r="BR115" i="8"/>
  <c r="BQ115" i="8"/>
  <c r="BP115" i="8"/>
  <c r="BO115" i="8"/>
  <c r="BN115" i="8"/>
  <c r="BM115" i="8"/>
  <c r="BL115" i="8"/>
  <c r="BK115" i="8"/>
  <c r="BJ115" i="8"/>
  <c r="BI115" i="8"/>
  <c r="BH115" i="8"/>
  <c r="BG115" i="8"/>
  <c r="BF115" i="8"/>
  <c r="BE115" i="8"/>
  <c r="BD115" i="8"/>
  <c r="BC115" i="8"/>
  <c r="CV114" i="8"/>
  <c r="CU114" i="8"/>
  <c r="CT114" i="8"/>
  <c r="CS114" i="8"/>
  <c r="CR114" i="8"/>
  <c r="CQ114" i="8"/>
  <c r="CP114" i="8"/>
  <c r="CO114" i="8"/>
  <c r="CN114" i="8"/>
  <c r="CM114" i="8"/>
  <c r="CL114" i="8"/>
  <c r="CK114" i="8"/>
  <c r="CJ114" i="8"/>
  <c r="CI114" i="8"/>
  <c r="CH114" i="8"/>
  <c r="CG114" i="8"/>
  <c r="CF114" i="8"/>
  <c r="CE114" i="8"/>
  <c r="CD114" i="8"/>
  <c r="CC114" i="8"/>
  <c r="CB114" i="8"/>
  <c r="CA114" i="8"/>
  <c r="BZ114" i="8"/>
  <c r="BY114" i="8"/>
  <c r="BX114" i="8"/>
  <c r="BW114" i="8"/>
  <c r="BV114" i="8"/>
  <c r="BU114" i="8"/>
  <c r="BT114" i="8"/>
  <c r="BS114" i="8"/>
  <c r="BR114" i="8"/>
  <c r="BQ114" i="8"/>
  <c r="BP114" i="8"/>
  <c r="BO114" i="8"/>
  <c r="BN114" i="8"/>
  <c r="BM114" i="8"/>
  <c r="BL114" i="8"/>
  <c r="BK114" i="8"/>
  <c r="BJ114" i="8"/>
  <c r="BI114" i="8"/>
  <c r="BH114" i="8"/>
  <c r="BG114" i="8"/>
  <c r="BF114" i="8"/>
  <c r="BE114" i="8"/>
  <c r="BD114" i="8"/>
  <c r="BC114" i="8"/>
  <c r="CV113" i="8"/>
  <c r="CU113" i="8"/>
  <c r="CT113" i="8"/>
  <c r="CS113" i="8"/>
  <c r="CR113" i="8"/>
  <c r="CQ113" i="8"/>
  <c r="CP113" i="8"/>
  <c r="CO113" i="8"/>
  <c r="CN113" i="8"/>
  <c r="CM113" i="8"/>
  <c r="CL113" i="8"/>
  <c r="CK113" i="8"/>
  <c r="CJ113" i="8"/>
  <c r="CI113" i="8"/>
  <c r="CH113" i="8"/>
  <c r="CG113" i="8"/>
  <c r="CF113" i="8"/>
  <c r="CE113" i="8"/>
  <c r="CD113" i="8"/>
  <c r="CC113" i="8"/>
  <c r="CB113" i="8"/>
  <c r="CA113" i="8"/>
  <c r="BZ113" i="8"/>
  <c r="BY113" i="8"/>
  <c r="BX113" i="8"/>
  <c r="BW113" i="8"/>
  <c r="BV113" i="8"/>
  <c r="BU113" i="8"/>
  <c r="BT113" i="8"/>
  <c r="BS113" i="8"/>
  <c r="BR113" i="8"/>
  <c r="BQ113" i="8"/>
  <c r="BP113" i="8"/>
  <c r="BO113" i="8"/>
  <c r="BN113" i="8"/>
  <c r="BM113" i="8"/>
  <c r="BL113" i="8"/>
  <c r="BK113" i="8"/>
  <c r="BJ113" i="8"/>
  <c r="BI113" i="8"/>
  <c r="BH113" i="8"/>
  <c r="BG113" i="8"/>
  <c r="BF113" i="8"/>
  <c r="BE113" i="8"/>
  <c r="BD113" i="8"/>
  <c r="BC113" i="8"/>
  <c r="CV112" i="8"/>
  <c r="CU112" i="8"/>
  <c r="CT112" i="8"/>
  <c r="CS112" i="8"/>
  <c r="CR112" i="8"/>
  <c r="CQ112" i="8"/>
  <c r="CP112" i="8"/>
  <c r="CO112" i="8"/>
  <c r="CN112" i="8"/>
  <c r="CM112" i="8"/>
  <c r="CL112" i="8"/>
  <c r="CK112" i="8"/>
  <c r="CJ112" i="8"/>
  <c r="CI112" i="8"/>
  <c r="CH112" i="8"/>
  <c r="CG112" i="8"/>
  <c r="CF112" i="8"/>
  <c r="CE112" i="8"/>
  <c r="CD112" i="8"/>
  <c r="CC112" i="8"/>
  <c r="CB112" i="8"/>
  <c r="CA112" i="8"/>
  <c r="BZ112" i="8"/>
  <c r="BY112" i="8"/>
  <c r="BX112" i="8"/>
  <c r="BW112" i="8"/>
  <c r="BV112" i="8"/>
  <c r="BU112" i="8"/>
  <c r="BT112" i="8"/>
  <c r="BS112" i="8"/>
  <c r="BR112" i="8"/>
  <c r="BQ112" i="8"/>
  <c r="BP112" i="8"/>
  <c r="BO112" i="8"/>
  <c r="BN112" i="8"/>
  <c r="BM112" i="8"/>
  <c r="BL112" i="8"/>
  <c r="BK112" i="8"/>
  <c r="BJ112" i="8"/>
  <c r="BI112" i="8"/>
  <c r="BH112" i="8"/>
  <c r="BG112" i="8"/>
  <c r="BF112" i="8"/>
  <c r="BE112" i="8"/>
  <c r="BD112" i="8"/>
  <c r="BC112" i="8"/>
  <c r="CV111" i="8"/>
  <c r="CU111" i="8"/>
  <c r="CT111" i="8"/>
  <c r="CS111" i="8"/>
  <c r="CR111" i="8"/>
  <c r="CQ111" i="8"/>
  <c r="CP111" i="8"/>
  <c r="CO111" i="8"/>
  <c r="CN111" i="8"/>
  <c r="CM111" i="8"/>
  <c r="CL111" i="8"/>
  <c r="CK111" i="8"/>
  <c r="CJ111" i="8"/>
  <c r="CI111" i="8"/>
  <c r="CH111" i="8"/>
  <c r="CG111" i="8"/>
  <c r="CF111" i="8"/>
  <c r="CE111" i="8"/>
  <c r="CD111" i="8"/>
  <c r="CC111" i="8"/>
  <c r="CB111" i="8"/>
  <c r="CA111" i="8"/>
  <c r="BZ111" i="8"/>
  <c r="BY111" i="8"/>
  <c r="BX111" i="8"/>
  <c r="BW111" i="8"/>
  <c r="BV111" i="8"/>
  <c r="BU111" i="8"/>
  <c r="BT111" i="8"/>
  <c r="BS111" i="8"/>
  <c r="BR111" i="8"/>
  <c r="BQ111" i="8"/>
  <c r="BP111" i="8"/>
  <c r="BO111" i="8"/>
  <c r="BN111" i="8"/>
  <c r="BM111" i="8"/>
  <c r="BL111" i="8"/>
  <c r="BK111" i="8"/>
  <c r="BJ111" i="8"/>
  <c r="BI111" i="8"/>
  <c r="BH111" i="8"/>
  <c r="BG111" i="8"/>
  <c r="BF111" i="8"/>
  <c r="BE111" i="8"/>
  <c r="BD111" i="8"/>
  <c r="BC111" i="8"/>
  <c r="CV110" i="8"/>
  <c r="CU110" i="8"/>
  <c r="CT110" i="8"/>
  <c r="CS110" i="8"/>
  <c r="CR110" i="8"/>
  <c r="CQ110" i="8"/>
  <c r="CP110" i="8"/>
  <c r="CO110" i="8"/>
  <c r="CN110" i="8"/>
  <c r="CM110" i="8"/>
  <c r="CL110" i="8"/>
  <c r="CK110" i="8"/>
  <c r="CJ110" i="8"/>
  <c r="CI110" i="8"/>
  <c r="CH110" i="8"/>
  <c r="CG110" i="8"/>
  <c r="CF110" i="8"/>
  <c r="CE110" i="8"/>
  <c r="CD110" i="8"/>
  <c r="CC110" i="8"/>
  <c r="CB110" i="8"/>
  <c r="CA110" i="8"/>
  <c r="BZ110" i="8"/>
  <c r="BY110" i="8"/>
  <c r="BX110" i="8"/>
  <c r="BW110" i="8"/>
  <c r="BV110" i="8"/>
  <c r="BU110" i="8"/>
  <c r="BT110" i="8"/>
  <c r="BS110" i="8"/>
  <c r="BR110" i="8"/>
  <c r="BQ110" i="8"/>
  <c r="BP110" i="8"/>
  <c r="BO110" i="8"/>
  <c r="BN110" i="8"/>
  <c r="BM110" i="8"/>
  <c r="BL110" i="8"/>
  <c r="BK110" i="8"/>
  <c r="BJ110" i="8"/>
  <c r="BI110" i="8"/>
  <c r="BH110" i="8"/>
  <c r="BG110" i="8"/>
  <c r="BF110" i="8"/>
  <c r="BE110" i="8"/>
  <c r="BD110" i="8"/>
  <c r="BC110" i="8"/>
  <c r="CV109" i="8"/>
  <c r="CU109" i="8"/>
  <c r="CT109" i="8"/>
  <c r="CS109" i="8"/>
  <c r="CR109" i="8"/>
  <c r="CQ109" i="8"/>
  <c r="CP109" i="8"/>
  <c r="CO109" i="8"/>
  <c r="CN109" i="8"/>
  <c r="CM109" i="8"/>
  <c r="CL109" i="8"/>
  <c r="CK109" i="8"/>
  <c r="CJ109" i="8"/>
  <c r="CI109" i="8"/>
  <c r="CH109" i="8"/>
  <c r="CG109" i="8"/>
  <c r="CF109" i="8"/>
  <c r="CE109" i="8"/>
  <c r="CD109" i="8"/>
  <c r="CC109" i="8"/>
  <c r="CB109" i="8"/>
  <c r="CA109" i="8"/>
  <c r="BZ109" i="8"/>
  <c r="BY109" i="8"/>
  <c r="BX109" i="8"/>
  <c r="BW109" i="8"/>
  <c r="BV109" i="8"/>
  <c r="BU109" i="8"/>
  <c r="BT109" i="8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CV108" i="8"/>
  <c r="CU108" i="8"/>
  <c r="CT108" i="8"/>
  <c r="CS108" i="8"/>
  <c r="CR108" i="8"/>
  <c r="CQ108" i="8"/>
  <c r="CP108" i="8"/>
  <c r="CO108" i="8"/>
  <c r="CN108" i="8"/>
  <c r="CM108" i="8"/>
  <c r="CL108" i="8"/>
  <c r="CK108" i="8"/>
  <c r="CJ108" i="8"/>
  <c r="CI108" i="8"/>
  <c r="CH108" i="8"/>
  <c r="CG108" i="8"/>
  <c r="CF108" i="8"/>
  <c r="CE108" i="8"/>
  <c r="CD108" i="8"/>
  <c r="CC108" i="8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CV107" i="8"/>
  <c r="CU107" i="8"/>
  <c r="CT107" i="8"/>
  <c r="CS107" i="8"/>
  <c r="CR107" i="8"/>
  <c r="CQ107" i="8"/>
  <c r="CP107" i="8"/>
  <c r="CO107" i="8"/>
  <c r="CN107" i="8"/>
  <c r="CM107" i="8"/>
  <c r="CL107" i="8"/>
  <c r="CK107" i="8"/>
  <c r="CJ107" i="8"/>
  <c r="CI107" i="8"/>
  <c r="CH107" i="8"/>
  <c r="CG107" i="8"/>
  <c r="CF107" i="8"/>
  <c r="CE107" i="8"/>
  <c r="CD107" i="8"/>
  <c r="CC107" i="8"/>
  <c r="CB107" i="8"/>
  <c r="CA107" i="8"/>
  <c r="BZ107" i="8"/>
  <c r="BY107" i="8"/>
  <c r="BX107" i="8"/>
  <c r="BW107" i="8"/>
  <c r="BV107" i="8"/>
  <c r="BU107" i="8"/>
  <c r="BT107" i="8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CV106" i="8"/>
  <c r="CU106" i="8"/>
  <c r="CT106" i="8"/>
  <c r="CS106" i="8"/>
  <c r="CR106" i="8"/>
  <c r="CQ106" i="8"/>
  <c r="CP106" i="8"/>
  <c r="CO106" i="8"/>
  <c r="CN106" i="8"/>
  <c r="CM106" i="8"/>
  <c r="CL106" i="8"/>
  <c r="CK106" i="8"/>
  <c r="CJ106" i="8"/>
  <c r="CI106" i="8"/>
  <c r="CH106" i="8"/>
  <c r="CG106" i="8"/>
  <c r="CF106" i="8"/>
  <c r="CE106" i="8"/>
  <c r="CD106" i="8"/>
  <c r="CC106" i="8"/>
  <c r="CB106" i="8"/>
  <c r="CA106" i="8"/>
  <c r="BZ106" i="8"/>
  <c r="BY106" i="8"/>
  <c r="BX106" i="8"/>
  <c r="BW106" i="8"/>
  <c r="BV106" i="8"/>
  <c r="BU106" i="8"/>
  <c r="BT106" i="8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CV105" i="8"/>
  <c r="CU105" i="8"/>
  <c r="CT105" i="8"/>
  <c r="CS105" i="8"/>
  <c r="CR105" i="8"/>
  <c r="CQ105" i="8"/>
  <c r="CP105" i="8"/>
  <c r="CO105" i="8"/>
  <c r="CN105" i="8"/>
  <c r="CM105" i="8"/>
  <c r="CL105" i="8"/>
  <c r="CK105" i="8"/>
  <c r="CJ105" i="8"/>
  <c r="CI105" i="8"/>
  <c r="CH105" i="8"/>
  <c r="CG105" i="8"/>
  <c r="CF105" i="8"/>
  <c r="CE105" i="8"/>
  <c r="CD105" i="8"/>
  <c r="CC105" i="8"/>
  <c r="CB105" i="8"/>
  <c r="CA105" i="8"/>
  <c r="BZ105" i="8"/>
  <c r="BY105" i="8"/>
  <c r="BX105" i="8"/>
  <c r="BW105" i="8"/>
  <c r="BV105" i="8"/>
  <c r="BU105" i="8"/>
  <c r="BT105" i="8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CV104" i="8"/>
  <c r="CU104" i="8"/>
  <c r="CT104" i="8"/>
  <c r="CS104" i="8"/>
  <c r="CR104" i="8"/>
  <c r="CQ104" i="8"/>
  <c r="CP104" i="8"/>
  <c r="CO104" i="8"/>
  <c r="CN104" i="8"/>
  <c r="CM104" i="8"/>
  <c r="CL104" i="8"/>
  <c r="CK104" i="8"/>
  <c r="CJ104" i="8"/>
  <c r="CI104" i="8"/>
  <c r="CH104" i="8"/>
  <c r="CG104" i="8"/>
  <c r="CF104" i="8"/>
  <c r="CE104" i="8"/>
  <c r="CD104" i="8"/>
  <c r="CC104" i="8"/>
  <c r="CB104" i="8"/>
  <c r="CA104" i="8"/>
  <c r="BZ104" i="8"/>
  <c r="BY104" i="8"/>
  <c r="BX104" i="8"/>
  <c r="BW104" i="8"/>
  <c r="BV104" i="8"/>
  <c r="BU104" i="8"/>
  <c r="BT104" i="8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CV103" i="8"/>
  <c r="CU103" i="8"/>
  <c r="CT103" i="8"/>
  <c r="CS103" i="8"/>
  <c r="CR103" i="8"/>
  <c r="CQ103" i="8"/>
  <c r="CP103" i="8"/>
  <c r="CO103" i="8"/>
  <c r="CN103" i="8"/>
  <c r="CM103" i="8"/>
  <c r="CL103" i="8"/>
  <c r="CK103" i="8"/>
  <c r="CJ103" i="8"/>
  <c r="CI103" i="8"/>
  <c r="CH103" i="8"/>
  <c r="CG103" i="8"/>
  <c r="CF103" i="8"/>
  <c r="CE103" i="8"/>
  <c r="CD103" i="8"/>
  <c r="CC103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CV102" i="8"/>
  <c r="CU102" i="8"/>
  <c r="CT102" i="8"/>
  <c r="CS102" i="8"/>
  <c r="CR102" i="8"/>
  <c r="CQ102" i="8"/>
  <c r="CP102" i="8"/>
  <c r="CO102" i="8"/>
  <c r="CN102" i="8"/>
  <c r="CM102" i="8"/>
  <c r="CL102" i="8"/>
  <c r="CK102" i="8"/>
  <c r="CJ102" i="8"/>
  <c r="CI102" i="8"/>
  <c r="CH102" i="8"/>
  <c r="CG102" i="8"/>
  <c r="CF102" i="8"/>
  <c r="CE102" i="8"/>
  <c r="CD102" i="8"/>
  <c r="CC102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CV101" i="8"/>
  <c r="CU101" i="8"/>
  <c r="CT101" i="8"/>
  <c r="CS101" i="8"/>
  <c r="CR101" i="8"/>
  <c r="CQ101" i="8"/>
  <c r="CP101" i="8"/>
  <c r="CO101" i="8"/>
  <c r="CN101" i="8"/>
  <c r="CM101" i="8"/>
  <c r="CL101" i="8"/>
  <c r="CK101" i="8"/>
  <c r="CJ101" i="8"/>
  <c r="CI101" i="8"/>
  <c r="CH101" i="8"/>
  <c r="CG101" i="8"/>
  <c r="CF101" i="8"/>
  <c r="CE101" i="8"/>
  <c r="CD101" i="8"/>
  <c r="CC101" i="8"/>
  <c r="CB101" i="8"/>
  <c r="CA101" i="8"/>
  <c r="BZ101" i="8"/>
  <c r="BY101" i="8"/>
  <c r="BX101" i="8"/>
  <c r="BW101" i="8"/>
  <c r="BV101" i="8"/>
  <c r="BU101" i="8"/>
  <c r="BT101" i="8"/>
  <c r="BS101" i="8"/>
  <c r="BR101" i="8"/>
  <c r="BQ101" i="8"/>
  <c r="BP101" i="8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CV100" i="8"/>
  <c r="CU100" i="8"/>
  <c r="CT100" i="8"/>
  <c r="CS100" i="8"/>
  <c r="CR100" i="8"/>
  <c r="CQ100" i="8"/>
  <c r="CP100" i="8"/>
  <c r="CO100" i="8"/>
  <c r="CN100" i="8"/>
  <c r="CM100" i="8"/>
  <c r="CL100" i="8"/>
  <c r="CK100" i="8"/>
  <c r="CJ100" i="8"/>
  <c r="CI100" i="8"/>
  <c r="CH100" i="8"/>
  <c r="CG100" i="8"/>
  <c r="CF100" i="8"/>
  <c r="CE100" i="8"/>
  <c r="CD100" i="8"/>
  <c r="CC100" i="8"/>
  <c r="CB100" i="8"/>
  <c r="CA100" i="8"/>
  <c r="BZ100" i="8"/>
  <c r="BY100" i="8"/>
  <c r="BX100" i="8"/>
  <c r="BW100" i="8"/>
  <c r="BV100" i="8"/>
  <c r="BU100" i="8"/>
  <c r="BT100" i="8"/>
  <c r="BS100" i="8"/>
  <c r="BR100" i="8"/>
  <c r="BQ100" i="8"/>
  <c r="BP100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CV99" i="8"/>
  <c r="CU99" i="8"/>
  <c r="CT99" i="8"/>
  <c r="CS99" i="8"/>
  <c r="CR99" i="8"/>
  <c r="CQ99" i="8"/>
  <c r="CP99" i="8"/>
  <c r="CO99" i="8"/>
  <c r="CN99" i="8"/>
  <c r="CM99" i="8"/>
  <c r="CL99" i="8"/>
  <c r="CK99" i="8"/>
  <c r="CJ99" i="8"/>
  <c r="CI99" i="8"/>
  <c r="CH99" i="8"/>
  <c r="CG99" i="8"/>
  <c r="CF99" i="8"/>
  <c r="CE99" i="8"/>
  <c r="CD99" i="8"/>
  <c r="CC99" i="8"/>
  <c r="CB99" i="8"/>
  <c r="CA99" i="8"/>
  <c r="BZ99" i="8"/>
  <c r="BY99" i="8"/>
  <c r="BX99" i="8"/>
  <c r="BW99" i="8"/>
  <c r="BV99" i="8"/>
  <c r="BU99" i="8"/>
  <c r="BT99" i="8"/>
  <c r="BS99" i="8"/>
  <c r="BR99" i="8"/>
  <c r="BQ99" i="8"/>
  <c r="BP99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CV98" i="8"/>
  <c r="CU98" i="8"/>
  <c r="CT98" i="8"/>
  <c r="CS98" i="8"/>
  <c r="CR98" i="8"/>
  <c r="CQ98" i="8"/>
  <c r="CP98" i="8"/>
  <c r="CO98" i="8"/>
  <c r="CN98" i="8"/>
  <c r="CM98" i="8"/>
  <c r="CL98" i="8"/>
  <c r="CK98" i="8"/>
  <c r="CJ98" i="8"/>
  <c r="CI98" i="8"/>
  <c r="CH98" i="8"/>
  <c r="CG98" i="8"/>
  <c r="CF98" i="8"/>
  <c r="CE98" i="8"/>
  <c r="CD98" i="8"/>
  <c r="CC98" i="8"/>
  <c r="CB98" i="8"/>
  <c r="CA98" i="8"/>
  <c r="BZ98" i="8"/>
  <c r="BY98" i="8"/>
  <c r="BX98" i="8"/>
  <c r="BW98" i="8"/>
  <c r="BV98" i="8"/>
  <c r="BU98" i="8"/>
  <c r="BT98" i="8"/>
  <c r="BS98" i="8"/>
  <c r="BR98" i="8"/>
  <c r="BQ98" i="8"/>
  <c r="BP98" i="8"/>
  <c r="BO98" i="8"/>
  <c r="BN98" i="8"/>
  <c r="BM98" i="8"/>
  <c r="BL98" i="8"/>
  <c r="BK98" i="8"/>
  <c r="BJ98" i="8"/>
  <c r="BI98" i="8"/>
  <c r="BH98" i="8"/>
  <c r="BG98" i="8"/>
  <c r="BF98" i="8"/>
  <c r="BE98" i="8"/>
  <c r="BD98" i="8"/>
  <c r="BC98" i="8"/>
  <c r="CV97" i="8"/>
  <c r="CU97" i="8"/>
  <c r="CT97" i="8"/>
  <c r="CS97" i="8"/>
  <c r="CR97" i="8"/>
  <c r="CQ97" i="8"/>
  <c r="CP97" i="8"/>
  <c r="CO97" i="8"/>
  <c r="CN97" i="8"/>
  <c r="CM97" i="8"/>
  <c r="CL97" i="8"/>
  <c r="CK97" i="8"/>
  <c r="CJ97" i="8"/>
  <c r="CI97" i="8"/>
  <c r="CH97" i="8"/>
  <c r="CG97" i="8"/>
  <c r="CF97" i="8"/>
  <c r="CE97" i="8"/>
  <c r="CD97" i="8"/>
  <c r="CC97" i="8"/>
  <c r="CB97" i="8"/>
  <c r="CA97" i="8"/>
  <c r="BZ97" i="8"/>
  <c r="BY97" i="8"/>
  <c r="BX97" i="8"/>
  <c r="BW97" i="8"/>
  <c r="BV97" i="8"/>
  <c r="BU97" i="8"/>
  <c r="BT97" i="8"/>
  <c r="BS97" i="8"/>
  <c r="BR97" i="8"/>
  <c r="BQ97" i="8"/>
  <c r="BP97" i="8"/>
  <c r="BO97" i="8"/>
  <c r="BN97" i="8"/>
  <c r="BM97" i="8"/>
  <c r="BL97" i="8"/>
  <c r="BK97" i="8"/>
  <c r="BJ97" i="8"/>
  <c r="BI97" i="8"/>
  <c r="BH97" i="8"/>
  <c r="BG97" i="8"/>
  <c r="BF97" i="8"/>
  <c r="BE97" i="8"/>
  <c r="BD97" i="8"/>
  <c r="BC97" i="8"/>
  <c r="CV96" i="8"/>
  <c r="CU96" i="8"/>
  <c r="CT96" i="8"/>
  <c r="CS96" i="8"/>
  <c r="CR96" i="8"/>
  <c r="CQ96" i="8"/>
  <c r="CP96" i="8"/>
  <c r="CO96" i="8"/>
  <c r="CN96" i="8"/>
  <c r="CM96" i="8"/>
  <c r="CL96" i="8"/>
  <c r="CK96" i="8"/>
  <c r="CJ96" i="8"/>
  <c r="CI96" i="8"/>
  <c r="CH96" i="8"/>
  <c r="CG96" i="8"/>
  <c r="CF96" i="8"/>
  <c r="CE96" i="8"/>
  <c r="CD96" i="8"/>
  <c r="CC96" i="8"/>
  <c r="CB96" i="8"/>
  <c r="CA96" i="8"/>
  <c r="BZ96" i="8"/>
  <c r="BY96" i="8"/>
  <c r="BX96" i="8"/>
  <c r="BW96" i="8"/>
  <c r="BV96" i="8"/>
  <c r="BU96" i="8"/>
  <c r="BT96" i="8"/>
  <c r="BS96" i="8"/>
  <c r="BR96" i="8"/>
  <c r="BQ96" i="8"/>
  <c r="BP96" i="8"/>
  <c r="BO96" i="8"/>
  <c r="BN96" i="8"/>
  <c r="BM96" i="8"/>
  <c r="BL96" i="8"/>
  <c r="BK96" i="8"/>
  <c r="BJ96" i="8"/>
  <c r="BI96" i="8"/>
  <c r="BH96" i="8"/>
  <c r="BG96" i="8"/>
  <c r="BF96" i="8"/>
  <c r="BE96" i="8"/>
  <c r="BD96" i="8"/>
  <c r="BC96" i="8"/>
  <c r="CV95" i="8"/>
  <c r="CU95" i="8"/>
  <c r="CT95" i="8"/>
  <c r="CS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BY95" i="8"/>
  <c r="BX95" i="8"/>
  <c r="BW95" i="8"/>
  <c r="BV95" i="8"/>
  <c r="BU95" i="8"/>
  <c r="BT95" i="8"/>
  <c r="BS95" i="8"/>
  <c r="BR95" i="8"/>
  <c r="BQ95" i="8"/>
  <c r="BP95" i="8"/>
  <c r="BO95" i="8"/>
  <c r="BN95" i="8"/>
  <c r="BM95" i="8"/>
  <c r="BL95" i="8"/>
  <c r="BK95" i="8"/>
  <c r="BJ95" i="8"/>
  <c r="BI95" i="8"/>
  <c r="BH95" i="8"/>
  <c r="BG95" i="8"/>
  <c r="BF95" i="8"/>
  <c r="BE95" i="8"/>
  <c r="BD95" i="8"/>
  <c r="BC95" i="8"/>
  <c r="CV94" i="8"/>
  <c r="CU94" i="8"/>
  <c r="CT94" i="8"/>
  <c r="CS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BY94" i="8"/>
  <c r="BX94" i="8"/>
  <c r="BW94" i="8"/>
  <c r="BV94" i="8"/>
  <c r="BU94" i="8"/>
  <c r="BT94" i="8"/>
  <c r="BS94" i="8"/>
  <c r="BR94" i="8"/>
  <c r="BQ94" i="8"/>
  <c r="BP94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CV93" i="8"/>
  <c r="CU93" i="8"/>
  <c r="CT93" i="8"/>
  <c r="CS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CV92" i="8"/>
  <c r="CU92" i="8"/>
  <c r="CT92" i="8"/>
  <c r="CS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BY92" i="8"/>
  <c r="BX92" i="8"/>
  <c r="BW92" i="8"/>
  <c r="BV92" i="8"/>
  <c r="BU92" i="8"/>
  <c r="BT92" i="8"/>
  <c r="BS92" i="8"/>
  <c r="BR92" i="8"/>
  <c r="BQ92" i="8"/>
  <c r="BP92" i="8"/>
  <c r="BO92" i="8"/>
  <c r="BN92" i="8"/>
  <c r="BM92" i="8"/>
  <c r="BL92" i="8"/>
  <c r="BK92" i="8"/>
  <c r="BJ92" i="8"/>
  <c r="BI92" i="8"/>
  <c r="BH92" i="8"/>
  <c r="BG92" i="8"/>
  <c r="BF92" i="8"/>
  <c r="BE92" i="8"/>
  <c r="BD92" i="8"/>
  <c r="BC92" i="8"/>
  <c r="CV91" i="8"/>
  <c r="CU91" i="8"/>
  <c r="CT91" i="8"/>
  <c r="CS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BY91" i="8"/>
  <c r="BX91" i="8"/>
  <c r="BW91" i="8"/>
  <c r="BV91" i="8"/>
  <c r="BU91" i="8"/>
  <c r="BT91" i="8"/>
  <c r="BS91" i="8"/>
  <c r="BR91" i="8"/>
  <c r="BQ91" i="8"/>
  <c r="BP91" i="8"/>
  <c r="BO91" i="8"/>
  <c r="BN91" i="8"/>
  <c r="BM91" i="8"/>
  <c r="BL91" i="8"/>
  <c r="BK91" i="8"/>
  <c r="BJ91" i="8"/>
  <c r="BI91" i="8"/>
  <c r="BH91" i="8"/>
  <c r="BG91" i="8"/>
  <c r="BF91" i="8"/>
  <c r="BE91" i="8"/>
  <c r="BD91" i="8"/>
  <c r="BC91" i="8"/>
  <c r="CV90" i="8"/>
  <c r="CU90" i="8"/>
  <c r="CT90" i="8"/>
  <c r="CS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BY90" i="8"/>
  <c r="BX90" i="8"/>
  <c r="BW90" i="8"/>
  <c r="BV90" i="8"/>
  <c r="BU90" i="8"/>
  <c r="BT90" i="8"/>
  <c r="BS90" i="8"/>
  <c r="BR90" i="8"/>
  <c r="BQ90" i="8"/>
  <c r="BP90" i="8"/>
  <c r="BO90" i="8"/>
  <c r="BN90" i="8"/>
  <c r="BM90" i="8"/>
  <c r="BL90" i="8"/>
  <c r="BK90" i="8"/>
  <c r="BJ90" i="8"/>
  <c r="BI90" i="8"/>
  <c r="BH90" i="8"/>
  <c r="BG90" i="8"/>
  <c r="BF90" i="8"/>
  <c r="BE90" i="8"/>
  <c r="BD90" i="8"/>
  <c r="BC90" i="8"/>
  <c r="CV89" i="8"/>
  <c r="CU89" i="8"/>
  <c r="CT89" i="8"/>
  <c r="CS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BY89" i="8"/>
  <c r="BX89" i="8"/>
  <c r="BW89" i="8"/>
  <c r="BV89" i="8"/>
  <c r="BU89" i="8"/>
  <c r="BT89" i="8"/>
  <c r="BS89" i="8"/>
  <c r="BR89" i="8"/>
  <c r="BQ89" i="8"/>
  <c r="BP89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CV88" i="8"/>
  <c r="CU88" i="8"/>
  <c r="CT88" i="8"/>
  <c r="CS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BY88" i="8"/>
  <c r="BX88" i="8"/>
  <c r="BW88" i="8"/>
  <c r="BV88" i="8"/>
  <c r="BU88" i="8"/>
  <c r="BT88" i="8"/>
  <c r="BS88" i="8"/>
  <c r="BR88" i="8"/>
  <c r="BQ88" i="8"/>
  <c r="BP88" i="8"/>
  <c r="BO88" i="8"/>
  <c r="BN88" i="8"/>
  <c r="BM88" i="8"/>
  <c r="BL88" i="8"/>
  <c r="BK88" i="8"/>
  <c r="BJ88" i="8"/>
  <c r="BI88" i="8"/>
  <c r="BH88" i="8"/>
  <c r="BG88" i="8"/>
  <c r="BF88" i="8"/>
  <c r="BE88" i="8"/>
  <c r="BD88" i="8"/>
  <c r="BC88" i="8"/>
  <c r="CV87" i="8"/>
  <c r="CU87" i="8"/>
  <c r="CT87" i="8"/>
  <c r="CS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BY87" i="8"/>
  <c r="BX87" i="8"/>
  <c r="BW87" i="8"/>
  <c r="BV87" i="8"/>
  <c r="BU87" i="8"/>
  <c r="BT87" i="8"/>
  <c r="BS87" i="8"/>
  <c r="BR87" i="8"/>
  <c r="BQ87" i="8"/>
  <c r="BP87" i="8"/>
  <c r="BO87" i="8"/>
  <c r="BN87" i="8"/>
  <c r="BM87" i="8"/>
  <c r="BL87" i="8"/>
  <c r="BK87" i="8"/>
  <c r="BJ87" i="8"/>
  <c r="BI87" i="8"/>
  <c r="BH87" i="8"/>
  <c r="BG87" i="8"/>
  <c r="BF87" i="8"/>
  <c r="BE87" i="8"/>
  <c r="BD87" i="8"/>
  <c r="BC87" i="8"/>
  <c r="CV86" i="8"/>
  <c r="CU86" i="8"/>
  <c r="CT86" i="8"/>
  <c r="CS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BY86" i="8"/>
  <c r="BX86" i="8"/>
  <c r="BW86" i="8"/>
  <c r="BV86" i="8"/>
  <c r="BU86" i="8"/>
  <c r="BT86" i="8"/>
  <c r="BS86" i="8"/>
  <c r="BR86" i="8"/>
  <c r="BQ86" i="8"/>
  <c r="BP86" i="8"/>
  <c r="BO86" i="8"/>
  <c r="BN86" i="8"/>
  <c r="BM86" i="8"/>
  <c r="BL86" i="8"/>
  <c r="BK86" i="8"/>
  <c r="BJ86" i="8"/>
  <c r="BI86" i="8"/>
  <c r="BH86" i="8"/>
  <c r="BG86" i="8"/>
  <c r="BF86" i="8"/>
  <c r="BE86" i="8"/>
  <c r="BD86" i="8"/>
  <c r="BC86" i="8"/>
  <c r="CV85" i="8"/>
  <c r="CU85" i="8"/>
  <c r="CT85" i="8"/>
  <c r="CS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CV84" i="8"/>
  <c r="CU84" i="8"/>
  <c r="CT84" i="8"/>
  <c r="CS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BY84" i="8"/>
  <c r="BX84" i="8"/>
  <c r="BW84" i="8"/>
  <c r="BV84" i="8"/>
  <c r="BU84" i="8"/>
  <c r="BT84" i="8"/>
  <c r="BS84" i="8"/>
  <c r="BR84" i="8"/>
  <c r="BQ84" i="8"/>
  <c r="BP84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CV83" i="8"/>
  <c r="CU83" i="8"/>
  <c r="CT83" i="8"/>
  <c r="CS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BY83" i="8"/>
  <c r="BX83" i="8"/>
  <c r="BW83" i="8"/>
  <c r="BV83" i="8"/>
  <c r="BU83" i="8"/>
  <c r="BT83" i="8"/>
  <c r="BS83" i="8"/>
  <c r="BR83" i="8"/>
  <c r="BQ83" i="8"/>
  <c r="BP83" i="8"/>
  <c r="BO83" i="8"/>
  <c r="BN83" i="8"/>
  <c r="BM83" i="8"/>
  <c r="BL83" i="8"/>
  <c r="BK83" i="8"/>
  <c r="BJ83" i="8"/>
  <c r="BI83" i="8"/>
  <c r="BH83" i="8"/>
  <c r="BG83" i="8"/>
  <c r="BF83" i="8"/>
  <c r="BE83" i="8"/>
  <c r="BD83" i="8"/>
  <c r="BC83" i="8"/>
  <c r="CV82" i="8"/>
  <c r="CU82" i="8"/>
  <c r="CT82" i="8"/>
  <c r="CS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BY82" i="8"/>
  <c r="BX82" i="8"/>
  <c r="BW82" i="8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CV81" i="8"/>
  <c r="CU81" i="8"/>
  <c r="CT81" i="8"/>
  <c r="CS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BY81" i="8"/>
  <c r="BX81" i="8"/>
  <c r="BW81" i="8"/>
  <c r="BV81" i="8"/>
  <c r="BU81" i="8"/>
  <c r="BT81" i="8"/>
  <c r="BS81" i="8"/>
  <c r="BR81" i="8"/>
  <c r="BQ81" i="8"/>
  <c r="BP81" i="8"/>
  <c r="BO81" i="8"/>
  <c r="BN81" i="8"/>
  <c r="BM81" i="8"/>
  <c r="BL81" i="8"/>
  <c r="BK81" i="8"/>
  <c r="BJ81" i="8"/>
  <c r="BI81" i="8"/>
  <c r="BH81" i="8"/>
  <c r="BG81" i="8"/>
  <c r="BF81" i="8"/>
  <c r="BE81" i="8"/>
  <c r="BD81" i="8"/>
  <c r="BC81" i="8"/>
  <c r="CV80" i="8"/>
  <c r="CU80" i="8"/>
  <c r="CT80" i="8"/>
  <c r="CS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BY80" i="8"/>
  <c r="BX80" i="8"/>
  <c r="BW80" i="8"/>
  <c r="BV80" i="8"/>
  <c r="BU80" i="8"/>
  <c r="BT80" i="8"/>
  <c r="BS80" i="8"/>
  <c r="BR80" i="8"/>
  <c r="BQ80" i="8"/>
  <c r="BP80" i="8"/>
  <c r="BO80" i="8"/>
  <c r="BN80" i="8"/>
  <c r="BM80" i="8"/>
  <c r="BL80" i="8"/>
  <c r="BK80" i="8"/>
  <c r="BJ80" i="8"/>
  <c r="BI80" i="8"/>
  <c r="BH80" i="8"/>
  <c r="BG80" i="8"/>
  <c r="BF80" i="8"/>
  <c r="BE80" i="8"/>
  <c r="BD80" i="8"/>
  <c r="BC80" i="8"/>
  <c r="CV79" i="8"/>
  <c r="CU79" i="8"/>
  <c r="CT79" i="8"/>
  <c r="CS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BY79" i="8"/>
  <c r="BX79" i="8"/>
  <c r="BW79" i="8"/>
  <c r="BV79" i="8"/>
  <c r="BU79" i="8"/>
  <c r="BT79" i="8"/>
  <c r="BS79" i="8"/>
  <c r="BR79" i="8"/>
  <c r="BQ79" i="8"/>
  <c r="BP79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CV78" i="8"/>
  <c r="CU78" i="8"/>
  <c r="CT78" i="8"/>
  <c r="CS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BY78" i="8"/>
  <c r="BX78" i="8"/>
  <c r="BW78" i="8"/>
  <c r="BV78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CV77" i="8"/>
  <c r="CU77" i="8"/>
  <c r="CT77" i="8"/>
  <c r="CS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CV76" i="8"/>
  <c r="CU76" i="8"/>
  <c r="CT76" i="8"/>
  <c r="CS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BY76" i="8"/>
  <c r="BX76" i="8"/>
  <c r="BW76" i="8"/>
  <c r="BV76" i="8"/>
  <c r="BU76" i="8"/>
  <c r="BT76" i="8"/>
  <c r="BS76" i="8"/>
  <c r="BR76" i="8"/>
  <c r="BQ76" i="8"/>
  <c r="BP76" i="8"/>
  <c r="BO76" i="8"/>
  <c r="BN76" i="8"/>
  <c r="BM76" i="8"/>
  <c r="BL76" i="8"/>
  <c r="BK76" i="8"/>
  <c r="BJ76" i="8"/>
  <c r="BI76" i="8"/>
  <c r="BH76" i="8"/>
  <c r="BG76" i="8"/>
  <c r="BF76" i="8"/>
  <c r="BE76" i="8"/>
  <c r="BD76" i="8"/>
  <c r="BC76" i="8"/>
  <c r="CV75" i="8"/>
  <c r="CU75" i="8"/>
  <c r="CT75" i="8"/>
  <c r="CS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CV74" i="8"/>
  <c r="CU74" i="8"/>
  <c r="CT74" i="8"/>
  <c r="CS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BY74" i="8"/>
  <c r="BX74" i="8"/>
  <c r="BW74" i="8"/>
  <c r="BV74" i="8"/>
  <c r="BU74" i="8"/>
  <c r="BT74" i="8"/>
  <c r="BS74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CV73" i="8"/>
  <c r="CU73" i="8"/>
  <c r="CT73" i="8"/>
  <c r="CS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BY73" i="8"/>
  <c r="BX73" i="8"/>
  <c r="BW73" i="8"/>
  <c r="BV73" i="8"/>
  <c r="BU73" i="8"/>
  <c r="BT73" i="8"/>
  <c r="BS73" i="8"/>
  <c r="BR73" i="8"/>
  <c r="BQ73" i="8"/>
  <c r="BP73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CV72" i="8"/>
  <c r="CU72" i="8"/>
  <c r="CT72" i="8"/>
  <c r="CS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BY72" i="8"/>
  <c r="BX72" i="8"/>
  <c r="BW72" i="8"/>
  <c r="BV72" i="8"/>
  <c r="BU72" i="8"/>
  <c r="BT72" i="8"/>
  <c r="BS72" i="8"/>
  <c r="BR72" i="8"/>
  <c r="BQ72" i="8"/>
  <c r="BP72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CV71" i="8"/>
  <c r="CU71" i="8"/>
  <c r="CT71" i="8"/>
  <c r="CS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CV70" i="8"/>
  <c r="CU70" i="8"/>
  <c r="CT70" i="8"/>
  <c r="CS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BY70" i="8"/>
  <c r="BX70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CV69" i="8"/>
  <c r="CU69" i="8"/>
  <c r="CT69" i="8"/>
  <c r="CS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BY69" i="8"/>
  <c r="BX69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CV68" i="8"/>
  <c r="CU68" i="8"/>
  <c r="CT68" i="8"/>
  <c r="CS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CV67" i="8"/>
  <c r="CU67" i="8"/>
  <c r="CT67" i="8"/>
  <c r="CS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CV66" i="8"/>
  <c r="CU66" i="8"/>
  <c r="CT66" i="8"/>
  <c r="CS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CV65" i="8"/>
  <c r="CU65" i="8"/>
  <c r="CT65" i="8"/>
  <c r="CS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CV64" i="8"/>
  <c r="CU64" i="8"/>
  <c r="CT64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CV62" i="8"/>
  <c r="CU62" i="8"/>
  <c r="CT62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CV60" i="8"/>
  <c r="CU60" i="8"/>
  <c r="CT60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CV58" i="8"/>
  <c r="CU58" i="8"/>
  <c r="CT58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CV57" i="8"/>
  <c r="CU57" i="8"/>
  <c r="CT57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CV56" i="8"/>
  <c r="CU56" i="8"/>
  <c r="CT56" i="8"/>
  <c r="CS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CV52" i="8"/>
  <c r="CU52" i="8"/>
  <c r="CT52" i="8"/>
  <c r="CS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CV51" i="8"/>
  <c r="CU51" i="8"/>
  <c r="CT51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CV50" i="8"/>
  <c r="CU50" i="8"/>
  <c r="CT50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CV49" i="8"/>
  <c r="CU49" i="8"/>
  <c r="CT49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CV47" i="8"/>
  <c r="CU47" i="8"/>
  <c r="CT47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CV46" i="8"/>
  <c r="CU46" i="8"/>
  <c r="CT46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CV45" i="8"/>
  <c r="CU45" i="8"/>
  <c r="CT45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CV44" i="8"/>
  <c r="CU44" i="8"/>
  <c r="CT44" i="8"/>
  <c r="CS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CV43" i="8"/>
  <c r="CU43" i="8"/>
  <c r="CT43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CV42" i="8"/>
  <c r="CU42" i="8"/>
  <c r="CT42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CV41" i="8"/>
  <c r="CU41" i="8"/>
  <c r="CT41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CV40" i="8"/>
  <c r="CU40" i="8"/>
  <c r="CT40" i="8"/>
  <c r="CS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CV34" i="8"/>
  <c r="CU34" i="8"/>
  <c r="CT34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CV33" i="8"/>
  <c r="CU33" i="8"/>
  <c r="CT33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CV32" i="8"/>
  <c r="CU32" i="8"/>
  <c r="CT32" i="8"/>
  <c r="CS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CV22" i="8"/>
  <c r="CU22" i="8"/>
  <c r="CT22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CV19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AI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U246" i="6"/>
  <c r="T246" i="6"/>
  <c r="S246" i="6"/>
  <c r="R246" i="6"/>
  <c r="Q246" i="6"/>
  <c r="P246" i="6"/>
  <c r="O246" i="6"/>
  <c r="N246" i="6"/>
  <c r="M246" i="6"/>
  <c r="L246" i="6"/>
  <c r="K246" i="6"/>
  <c r="J246" i="6"/>
  <c r="I246" i="6"/>
  <c r="H246" i="6"/>
  <c r="G246" i="6"/>
  <c r="F246" i="6"/>
  <c r="E246" i="6"/>
  <c r="AI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U245" i="6"/>
  <c r="T245" i="6"/>
  <c r="S245" i="6"/>
  <c r="R245" i="6"/>
  <c r="Q245" i="6"/>
  <c r="P245" i="6"/>
  <c r="O245" i="6"/>
  <c r="N245" i="6"/>
  <c r="M245" i="6"/>
  <c r="L245" i="6"/>
  <c r="K245" i="6"/>
  <c r="J245" i="6"/>
  <c r="I245" i="6"/>
  <c r="H245" i="6"/>
  <c r="G245" i="6"/>
  <c r="F245" i="6"/>
  <c r="E245" i="6"/>
  <c r="AI244" i="6"/>
  <c r="AH244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U244" i="6"/>
  <c r="T244" i="6"/>
  <c r="S244" i="6"/>
  <c r="R244" i="6"/>
  <c r="Q244" i="6"/>
  <c r="P244" i="6"/>
  <c r="O244" i="6"/>
  <c r="N244" i="6"/>
  <c r="M244" i="6"/>
  <c r="L244" i="6"/>
  <c r="K244" i="6"/>
  <c r="J244" i="6"/>
  <c r="I244" i="6"/>
  <c r="H244" i="6"/>
  <c r="G244" i="6"/>
  <c r="F244" i="6"/>
  <c r="E244" i="6"/>
  <c r="AI243" i="6"/>
  <c r="AH243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U243" i="6"/>
  <c r="T243" i="6"/>
  <c r="S243" i="6"/>
  <c r="R243" i="6"/>
  <c r="Q243" i="6"/>
  <c r="P243" i="6"/>
  <c r="O243" i="6"/>
  <c r="N243" i="6"/>
  <c r="M243" i="6"/>
  <c r="L243" i="6"/>
  <c r="K243" i="6"/>
  <c r="J243" i="6"/>
  <c r="I243" i="6"/>
  <c r="H243" i="6"/>
  <c r="G243" i="6"/>
  <c r="F243" i="6"/>
  <c r="E243" i="6"/>
  <c r="AI242" i="6"/>
  <c r="AH242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U242" i="6"/>
  <c r="T242" i="6"/>
  <c r="S242" i="6"/>
  <c r="R242" i="6"/>
  <c r="Q242" i="6"/>
  <c r="P242" i="6"/>
  <c r="O242" i="6"/>
  <c r="N242" i="6"/>
  <c r="M242" i="6"/>
  <c r="L242" i="6"/>
  <c r="K242" i="6"/>
  <c r="J242" i="6"/>
  <c r="I242" i="6"/>
  <c r="H242" i="6"/>
  <c r="G242" i="6"/>
  <c r="F242" i="6"/>
  <c r="E242" i="6"/>
  <c r="AI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U241" i="6"/>
  <c r="T241" i="6"/>
  <c r="S241" i="6"/>
  <c r="R241" i="6"/>
  <c r="Q241" i="6"/>
  <c r="P241" i="6"/>
  <c r="O241" i="6"/>
  <c r="N241" i="6"/>
  <c r="M241" i="6"/>
  <c r="L241" i="6"/>
  <c r="K241" i="6"/>
  <c r="J241" i="6"/>
  <c r="I241" i="6"/>
  <c r="H241" i="6"/>
  <c r="G241" i="6"/>
  <c r="F241" i="6"/>
  <c r="E241" i="6"/>
  <c r="AI240" i="6"/>
  <c r="AH240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U240" i="6"/>
  <c r="T240" i="6"/>
  <c r="S240" i="6"/>
  <c r="R240" i="6"/>
  <c r="Q240" i="6"/>
  <c r="P240" i="6"/>
  <c r="O240" i="6"/>
  <c r="N240" i="6"/>
  <c r="M240" i="6"/>
  <c r="L240" i="6"/>
  <c r="K240" i="6"/>
  <c r="J240" i="6"/>
  <c r="I240" i="6"/>
  <c r="H240" i="6"/>
  <c r="G240" i="6"/>
  <c r="F240" i="6"/>
  <c r="E240" i="6"/>
  <c r="AI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U239" i="6"/>
  <c r="T239" i="6"/>
  <c r="S239" i="6"/>
  <c r="R239" i="6"/>
  <c r="Q239" i="6"/>
  <c r="P239" i="6"/>
  <c r="O239" i="6"/>
  <c r="N239" i="6"/>
  <c r="M239" i="6"/>
  <c r="L239" i="6"/>
  <c r="K239" i="6"/>
  <c r="J239" i="6"/>
  <c r="I239" i="6"/>
  <c r="H239" i="6"/>
  <c r="G239" i="6"/>
  <c r="F239" i="6"/>
  <c r="E239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I238" i="6"/>
  <c r="H238" i="6"/>
  <c r="G238" i="6"/>
  <c r="F238" i="6"/>
  <c r="E238" i="6"/>
  <c r="AI237" i="6"/>
  <c r="AH237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U237" i="6"/>
  <c r="T237" i="6"/>
  <c r="S237" i="6"/>
  <c r="R237" i="6"/>
  <c r="Q237" i="6"/>
  <c r="P237" i="6"/>
  <c r="O237" i="6"/>
  <c r="N237" i="6"/>
  <c r="M237" i="6"/>
  <c r="L237" i="6"/>
  <c r="K237" i="6"/>
  <c r="J237" i="6"/>
  <c r="I237" i="6"/>
  <c r="H237" i="6"/>
  <c r="G237" i="6"/>
  <c r="F237" i="6"/>
  <c r="E237" i="6"/>
  <c r="AI236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U236" i="6"/>
  <c r="T236" i="6"/>
  <c r="S236" i="6"/>
  <c r="R236" i="6"/>
  <c r="Q236" i="6"/>
  <c r="P236" i="6"/>
  <c r="O236" i="6"/>
  <c r="N236" i="6"/>
  <c r="M236" i="6"/>
  <c r="L236" i="6"/>
  <c r="K236" i="6"/>
  <c r="J236" i="6"/>
  <c r="I236" i="6"/>
  <c r="H236" i="6"/>
  <c r="G236" i="6"/>
  <c r="F236" i="6"/>
  <c r="E236" i="6"/>
  <c r="AI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U235" i="6"/>
  <c r="T235" i="6"/>
  <c r="S235" i="6"/>
  <c r="R235" i="6"/>
  <c r="Q235" i="6"/>
  <c r="P235" i="6"/>
  <c r="O235" i="6"/>
  <c r="N235" i="6"/>
  <c r="M235" i="6"/>
  <c r="L235" i="6"/>
  <c r="K235" i="6"/>
  <c r="J235" i="6"/>
  <c r="I235" i="6"/>
  <c r="H235" i="6"/>
  <c r="G235" i="6"/>
  <c r="F235" i="6"/>
  <c r="E235" i="6"/>
  <c r="AI234" i="6"/>
  <c r="AH234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U234" i="6"/>
  <c r="T234" i="6"/>
  <c r="S234" i="6"/>
  <c r="R234" i="6"/>
  <c r="Q234" i="6"/>
  <c r="P234" i="6"/>
  <c r="O234" i="6"/>
  <c r="N234" i="6"/>
  <c r="M234" i="6"/>
  <c r="L234" i="6"/>
  <c r="K234" i="6"/>
  <c r="J234" i="6"/>
  <c r="I234" i="6"/>
  <c r="H234" i="6"/>
  <c r="G234" i="6"/>
  <c r="F234" i="6"/>
  <c r="E234" i="6"/>
  <c r="AI233" i="6"/>
  <c r="AH233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U233" i="6"/>
  <c r="T233" i="6"/>
  <c r="S233" i="6"/>
  <c r="R233" i="6"/>
  <c r="Q233" i="6"/>
  <c r="P233" i="6"/>
  <c r="O233" i="6"/>
  <c r="N233" i="6"/>
  <c r="M233" i="6"/>
  <c r="L233" i="6"/>
  <c r="K233" i="6"/>
  <c r="J233" i="6"/>
  <c r="I233" i="6"/>
  <c r="H233" i="6"/>
  <c r="G233" i="6"/>
  <c r="F233" i="6"/>
  <c r="E233" i="6"/>
  <c r="AI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U232" i="6"/>
  <c r="T232" i="6"/>
  <c r="S232" i="6"/>
  <c r="R232" i="6"/>
  <c r="Q232" i="6"/>
  <c r="P232" i="6"/>
  <c r="O232" i="6"/>
  <c r="N232" i="6"/>
  <c r="M232" i="6"/>
  <c r="L232" i="6"/>
  <c r="K232" i="6"/>
  <c r="J232" i="6"/>
  <c r="I232" i="6"/>
  <c r="H232" i="6"/>
  <c r="G232" i="6"/>
  <c r="F232" i="6"/>
  <c r="E232" i="6"/>
  <c r="AI231" i="6"/>
  <c r="AH231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U231" i="6"/>
  <c r="T231" i="6"/>
  <c r="S231" i="6"/>
  <c r="R231" i="6"/>
  <c r="Q231" i="6"/>
  <c r="P231" i="6"/>
  <c r="O231" i="6"/>
  <c r="N231" i="6"/>
  <c r="M231" i="6"/>
  <c r="L231" i="6"/>
  <c r="K231" i="6"/>
  <c r="J231" i="6"/>
  <c r="I231" i="6"/>
  <c r="H231" i="6"/>
  <c r="G231" i="6"/>
  <c r="F231" i="6"/>
  <c r="E231" i="6"/>
  <c r="AI230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U230" i="6"/>
  <c r="T230" i="6"/>
  <c r="S230" i="6"/>
  <c r="R230" i="6"/>
  <c r="Q230" i="6"/>
  <c r="P230" i="6"/>
  <c r="O230" i="6"/>
  <c r="N230" i="6"/>
  <c r="M230" i="6"/>
  <c r="L230" i="6"/>
  <c r="K230" i="6"/>
  <c r="J230" i="6"/>
  <c r="I230" i="6"/>
  <c r="H230" i="6"/>
  <c r="G230" i="6"/>
  <c r="F230" i="6"/>
  <c r="E230" i="6"/>
  <c r="AI229" i="6"/>
  <c r="AH229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U229" i="6"/>
  <c r="T229" i="6"/>
  <c r="S229" i="6"/>
  <c r="R229" i="6"/>
  <c r="Q229" i="6"/>
  <c r="P229" i="6"/>
  <c r="O229" i="6"/>
  <c r="N229" i="6"/>
  <c r="M229" i="6"/>
  <c r="L229" i="6"/>
  <c r="K229" i="6"/>
  <c r="J229" i="6"/>
  <c r="I229" i="6"/>
  <c r="H229" i="6"/>
  <c r="G229" i="6"/>
  <c r="F229" i="6"/>
  <c r="E229" i="6"/>
  <c r="AI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U228" i="6"/>
  <c r="T228" i="6"/>
  <c r="S228" i="6"/>
  <c r="R228" i="6"/>
  <c r="Q228" i="6"/>
  <c r="P228" i="6"/>
  <c r="O228" i="6"/>
  <c r="N228" i="6"/>
  <c r="M228" i="6"/>
  <c r="L228" i="6"/>
  <c r="K228" i="6"/>
  <c r="J228" i="6"/>
  <c r="I228" i="6"/>
  <c r="H228" i="6"/>
  <c r="G228" i="6"/>
  <c r="F228" i="6"/>
  <c r="E228" i="6"/>
  <c r="AI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U227" i="6"/>
  <c r="T227" i="6"/>
  <c r="S227" i="6"/>
  <c r="R227" i="6"/>
  <c r="Q227" i="6"/>
  <c r="P227" i="6"/>
  <c r="O227" i="6"/>
  <c r="N227" i="6"/>
  <c r="M227" i="6"/>
  <c r="L227" i="6"/>
  <c r="K227" i="6"/>
  <c r="J227" i="6"/>
  <c r="I227" i="6"/>
  <c r="H227" i="6"/>
  <c r="G227" i="6"/>
  <c r="F227" i="6"/>
  <c r="E227" i="6"/>
  <c r="AI226" i="6"/>
  <c r="AH226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U226" i="6"/>
  <c r="T226" i="6"/>
  <c r="S226" i="6"/>
  <c r="R226" i="6"/>
  <c r="Q226" i="6"/>
  <c r="P226" i="6"/>
  <c r="O226" i="6"/>
  <c r="N226" i="6"/>
  <c r="M226" i="6"/>
  <c r="L226" i="6"/>
  <c r="K226" i="6"/>
  <c r="J226" i="6"/>
  <c r="I226" i="6"/>
  <c r="H226" i="6"/>
  <c r="G226" i="6"/>
  <c r="F226" i="6"/>
  <c r="E226" i="6"/>
  <c r="AI225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U225" i="6"/>
  <c r="T225" i="6"/>
  <c r="S225" i="6"/>
  <c r="R225" i="6"/>
  <c r="Q225" i="6"/>
  <c r="P225" i="6"/>
  <c r="O225" i="6"/>
  <c r="N225" i="6"/>
  <c r="M225" i="6"/>
  <c r="L225" i="6"/>
  <c r="K225" i="6"/>
  <c r="J225" i="6"/>
  <c r="I225" i="6"/>
  <c r="H225" i="6"/>
  <c r="G225" i="6"/>
  <c r="F225" i="6"/>
  <c r="E225" i="6"/>
  <c r="AI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U224" i="6"/>
  <c r="T224" i="6"/>
  <c r="S224" i="6"/>
  <c r="R224" i="6"/>
  <c r="Q224" i="6"/>
  <c r="P224" i="6"/>
  <c r="O224" i="6"/>
  <c r="N224" i="6"/>
  <c r="M224" i="6"/>
  <c r="L224" i="6"/>
  <c r="K224" i="6"/>
  <c r="J224" i="6"/>
  <c r="I224" i="6"/>
  <c r="H224" i="6"/>
  <c r="G224" i="6"/>
  <c r="F224" i="6"/>
  <c r="E224" i="6"/>
  <c r="AI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U223" i="6"/>
  <c r="T223" i="6"/>
  <c r="S223" i="6"/>
  <c r="R223" i="6"/>
  <c r="Q223" i="6"/>
  <c r="P223" i="6"/>
  <c r="O223" i="6"/>
  <c r="N223" i="6"/>
  <c r="M223" i="6"/>
  <c r="L223" i="6"/>
  <c r="K223" i="6"/>
  <c r="J223" i="6"/>
  <c r="I223" i="6"/>
  <c r="H223" i="6"/>
  <c r="G223" i="6"/>
  <c r="F223" i="6"/>
  <c r="E223" i="6"/>
  <c r="AI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U222" i="6"/>
  <c r="T222" i="6"/>
  <c r="S222" i="6"/>
  <c r="R222" i="6"/>
  <c r="Q222" i="6"/>
  <c r="P222" i="6"/>
  <c r="O222" i="6"/>
  <c r="N222" i="6"/>
  <c r="M222" i="6"/>
  <c r="L222" i="6"/>
  <c r="K222" i="6"/>
  <c r="J222" i="6"/>
  <c r="I222" i="6"/>
  <c r="H222" i="6"/>
  <c r="G222" i="6"/>
  <c r="F222" i="6"/>
  <c r="E222" i="6"/>
  <c r="AI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U221" i="6"/>
  <c r="T221" i="6"/>
  <c r="S221" i="6"/>
  <c r="R221" i="6"/>
  <c r="Q221" i="6"/>
  <c r="P221" i="6"/>
  <c r="O221" i="6"/>
  <c r="N221" i="6"/>
  <c r="M221" i="6"/>
  <c r="L221" i="6"/>
  <c r="K221" i="6"/>
  <c r="J221" i="6"/>
  <c r="I221" i="6"/>
  <c r="H221" i="6"/>
  <c r="G221" i="6"/>
  <c r="F221" i="6"/>
  <c r="E221" i="6"/>
  <c r="AI220" i="6"/>
  <c r="AH220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U220" i="6"/>
  <c r="T220" i="6"/>
  <c r="S220" i="6"/>
  <c r="R220" i="6"/>
  <c r="Q220" i="6"/>
  <c r="P220" i="6"/>
  <c r="O220" i="6"/>
  <c r="N220" i="6"/>
  <c r="M220" i="6"/>
  <c r="L220" i="6"/>
  <c r="K220" i="6"/>
  <c r="J220" i="6"/>
  <c r="I220" i="6"/>
  <c r="H220" i="6"/>
  <c r="G220" i="6"/>
  <c r="F220" i="6"/>
  <c r="E220" i="6"/>
  <c r="AI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U219" i="6"/>
  <c r="T219" i="6"/>
  <c r="S219" i="6"/>
  <c r="R219" i="6"/>
  <c r="Q219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AI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U218" i="6"/>
  <c r="T218" i="6"/>
  <c r="S218" i="6"/>
  <c r="R218" i="6"/>
  <c r="Q218" i="6"/>
  <c r="P218" i="6"/>
  <c r="O218" i="6"/>
  <c r="N218" i="6"/>
  <c r="M218" i="6"/>
  <c r="L218" i="6"/>
  <c r="K218" i="6"/>
  <c r="J218" i="6"/>
  <c r="I218" i="6"/>
  <c r="H218" i="6"/>
  <c r="G218" i="6"/>
  <c r="F218" i="6"/>
  <c r="E218" i="6"/>
  <c r="AI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U217" i="6"/>
  <c r="T217" i="6"/>
  <c r="S217" i="6"/>
  <c r="R217" i="6"/>
  <c r="Q217" i="6"/>
  <c r="P217" i="6"/>
  <c r="O217" i="6"/>
  <c r="N217" i="6"/>
  <c r="M217" i="6"/>
  <c r="L217" i="6"/>
  <c r="K217" i="6"/>
  <c r="J217" i="6"/>
  <c r="I217" i="6"/>
  <c r="H217" i="6"/>
  <c r="G217" i="6"/>
  <c r="F217" i="6"/>
  <c r="E217" i="6"/>
  <c r="AI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T216" i="6"/>
  <c r="S216" i="6"/>
  <c r="R216" i="6"/>
  <c r="Q216" i="6"/>
  <c r="P216" i="6"/>
  <c r="O216" i="6"/>
  <c r="N216" i="6"/>
  <c r="M216" i="6"/>
  <c r="L216" i="6"/>
  <c r="K216" i="6"/>
  <c r="J216" i="6"/>
  <c r="I216" i="6"/>
  <c r="H216" i="6"/>
  <c r="G216" i="6"/>
  <c r="F216" i="6"/>
  <c r="E216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O215" i="6"/>
  <c r="N215" i="6"/>
  <c r="M215" i="6"/>
  <c r="L215" i="6"/>
  <c r="K215" i="6"/>
  <c r="J215" i="6"/>
  <c r="I215" i="6"/>
  <c r="H215" i="6"/>
  <c r="G215" i="6"/>
  <c r="F215" i="6"/>
  <c r="E215" i="6"/>
  <c r="AI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U214" i="6"/>
  <c r="T214" i="6"/>
  <c r="S214" i="6"/>
  <c r="R214" i="6"/>
  <c r="Q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AI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U213" i="6"/>
  <c r="T213" i="6"/>
  <c r="S213" i="6"/>
  <c r="R213" i="6"/>
  <c r="Q213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T212" i="6"/>
  <c r="S212" i="6"/>
  <c r="R212" i="6"/>
  <c r="Q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AI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AI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U208" i="6"/>
  <c r="T208" i="6"/>
  <c r="S208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AI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AI206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U206" i="6"/>
  <c r="T206" i="6"/>
  <c r="S206" i="6"/>
  <c r="R206" i="6"/>
  <c r="Q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AI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AI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AI202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AI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U201" i="6"/>
  <c r="T201" i="6"/>
  <c r="S201" i="6"/>
  <c r="R201" i="6"/>
  <c r="Q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AI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U199" i="6"/>
  <c r="T199" i="6"/>
  <c r="S199" i="6"/>
  <c r="R199" i="6"/>
  <c r="Q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AI197" i="6"/>
  <c r="AH197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U195" i="6"/>
  <c r="T195" i="6"/>
  <c r="S195" i="6"/>
  <c r="R195" i="6"/>
  <c r="Q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AI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AI193" i="6"/>
  <c r="AH193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AI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AI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AI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U187" i="6"/>
  <c r="T187" i="6"/>
  <c r="S187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AI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AI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AI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G33" i="12" s="1"/>
  <c r="J130" i="6"/>
  <c r="I130" i="6"/>
  <c r="H130" i="6"/>
  <c r="G130" i="6"/>
  <c r="F130" i="6"/>
  <c r="E130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BP123" i="6"/>
  <c r="BO123" i="6"/>
  <c r="BN123" i="6"/>
  <c r="BM123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V15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D39" i="12" s="1"/>
  <c r="P66" i="6"/>
  <c r="O66" i="6"/>
  <c r="N66" i="6"/>
  <c r="M66" i="6"/>
  <c r="L66" i="6"/>
  <c r="K66" i="6"/>
  <c r="J66" i="6"/>
  <c r="I66" i="6"/>
  <c r="H66" i="6"/>
  <c r="G66" i="6"/>
  <c r="F66" i="6"/>
  <c r="E66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G45" i="12" s="1"/>
  <c r="K56" i="6"/>
  <c r="J56" i="6"/>
  <c r="I56" i="6"/>
  <c r="H56" i="6"/>
  <c r="G56" i="6"/>
  <c r="F56" i="6"/>
  <c r="E56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R54" i="6"/>
  <c r="Q54" i="6"/>
  <c r="D48" i="12" s="1"/>
  <c r="P54" i="6"/>
  <c r="O54" i="6"/>
  <c r="N54" i="6"/>
  <c r="M54" i="6"/>
  <c r="L54" i="6"/>
  <c r="G48" i="12" s="1"/>
  <c r="K54" i="6"/>
  <c r="J54" i="6"/>
  <c r="I54" i="6"/>
  <c r="H54" i="6"/>
  <c r="E54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G36" i="12" s="1"/>
  <c r="K53" i="6"/>
  <c r="J53" i="6"/>
  <c r="I53" i="6"/>
  <c r="H53" i="6"/>
  <c r="G53" i="6"/>
  <c r="F53" i="6"/>
  <c r="E53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R52" i="6"/>
  <c r="Q52" i="6"/>
  <c r="P52" i="6"/>
  <c r="O52" i="6"/>
  <c r="N52" i="6"/>
  <c r="M52" i="6"/>
  <c r="L52" i="6"/>
  <c r="K52" i="6"/>
  <c r="J52" i="6"/>
  <c r="I52" i="6"/>
  <c r="H52" i="6"/>
  <c r="E52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I31" i="12" s="1"/>
  <c r="J36" i="6"/>
  <c r="I36" i="6"/>
  <c r="H36" i="6"/>
  <c r="G36" i="6"/>
  <c r="F36" i="6"/>
  <c r="E36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D31" i="12" s="1"/>
  <c r="O35" i="6"/>
  <c r="N35" i="6"/>
  <c r="M35" i="6"/>
  <c r="L35" i="6"/>
  <c r="K35" i="6"/>
  <c r="J35" i="6"/>
  <c r="I35" i="6"/>
  <c r="H35" i="6"/>
  <c r="G35" i="6"/>
  <c r="F35" i="6"/>
  <c r="E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N21" i="6"/>
  <c r="M21" i="6"/>
  <c r="L21" i="6"/>
  <c r="K21" i="6"/>
  <c r="J21" i="6"/>
  <c r="I21" i="6"/>
  <c r="H21" i="6"/>
  <c r="G21" i="6"/>
  <c r="F21" i="6"/>
  <c r="E21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F29" i="12" s="1"/>
  <c r="H14" i="6"/>
  <c r="G14" i="6"/>
  <c r="F14" i="6"/>
  <c r="E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F42" i="12" s="1"/>
  <c r="H11" i="6"/>
  <c r="G11" i="6"/>
  <c r="F11" i="6"/>
  <c r="E11" i="6"/>
  <c r="I32" i="12"/>
  <c r="H41" i="12"/>
  <c r="H34" i="12"/>
  <c r="I45" i="12"/>
  <c r="E33" i="12"/>
  <c r="G41" i="12"/>
  <c r="D36" i="12"/>
  <c r="D45" i="12"/>
  <c r="D44" i="12"/>
  <c r="D38" i="12"/>
  <c r="D37" i="12"/>
  <c r="C43" i="12" l="1"/>
  <c r="G35" i="12"/>
  <c r="G31" i="12"/>
  <c r="C73" i="12"/>
  <c r="M74" i="12"/>
  <c r="M24" i="12" s="1"/>
  <c r="G47" i="12"/>
  <c r="I43" i="12"/>
  <c r="F30" i="12"/>
  <c r="R57" i="12"/>
  <c r="R8" i="12" s="1"/>
  <c r="K67" i="12"/>
  <c r="K18" i="12" s="1"/>
  <c r="F43" i="12"/>
  <c r="D35" i="12"/>
  <c r="M54" i="12"/>
  <c r="M5" i="12" s="1"/>
  <c r="O59" i="12"/>
  <c r="O10" i="12" s="1"/>
  <c r="T68" i="12"/>
  <c r="T19" i="12" s="1"/>
  <c r="F72" i="12"/>
  <c r="M56" i="12"/>
  <c r="M7" i="12" s="1"/>
  <c r="D47" i="12"/>
  <c r="U59" i="12"/>
  <c r="U10" i="12" s="1"/>
  <c r="M32" i="12"/>
  <c r="U40" i="12"/>
  <c r="Q29" i="12"/>
  <c r="L38" i="12"/>
  <c r="T46" i="12"/>
  <c r="L35" i="12"/>
  <c r="T43" i="12"/>
  <c r="P32" i="12"/>
  <c r="K41" i="12"/>
  <c r="Q32" i="12"/>
  <c r="L41" i="12"/>
  <c r="U29" i="12"/>
  <c r="P38" i="12"/>
  <c r="K47" i="12"/>
  <c r="P35" i="12"/>
  <c r="K44" i="12"/>
  <c r="T32" i="12"/>
  <c r="O41" i="12"/>
  <c r="U32" i="12"/>
  <c r="P41" i="12"/>
  <c r="L30" i="12"/>
  <c r="T38" i="12"/>
  <c r="O47" i="12"/>
  <c r="T35" i="12"/>
  <c r="O44" i="12"/>
  <c r="K33" i="12"/>
  <c r="S41" i="12"/>
  <c r="L33" i="12"/>
  <c r="T41" i="12"/>
  <c r="P30" i="12"/>
  <c r="K39" i="12"/>
  <c r="S47" i="12"/>
  <c r="K36" i="12"/>
  <c r="S44" i="12"/>
  <c r="O33" i="12"/>
  <c r="J42" i="12"/>
  <c r="P33" i="12"/>
  <c r="K42" i="12"/>
  <c r="T30" i="12"/>
  <c r="O39" i="12"/>
  <c r="J48" i="12"/>
  <c r="O36" i="12"/>
  <c r="J45" i="12"/>
  <c r="S33" i="12"/>
  <c r="N42" i="12"/>
  <c r="V49" i="12"/>
  <c r="T33" i="12"/>
  <c r="O42" i="12"/>
  <c r="K31" i="12"/>
  <c r="S39" i="12"/>
  <c r="N48" i="12"/>
  <c r="S36" i="12"/>
  <c r="N45" i="12"/>
  <c r="J34" i="12"/>
  <c r="R42" i="12"/>
  <c r="R49" i="12"/>
  <c r="K34" i="12"/>
  <c r="S42" i="12"/>
  <c r="O31" i="12"/>
  <c r="J40" i="12"/>
  <c r="R48" i="12"/>
  <c r="J37" i="12"/>
  <c r="R45" i="12"/>
  <c r="N34" i="12"/>
  <c r="V42" i="12"/>
  <c r="N49" i="12"/>
  <c r="O34" i="12"/>
  <c r="J43" i="12"/>
  <c r="S31" i="12"/>
  <c r="N40" i="12"/>
  <c r="V48" i="12"/>
  <c r="N37" i="12"/>
  <c r="V45" i="12"/>
  <c r="R34" i="12"/>
  <c r="M43" i="12"/>
  <c r="J49" i="12"/>
  <c r="S34" i="12"/>
  <c r="N43" i="12"/>
  <c r="J32" i="12"/>
  <c r="R40" i="12"/>
  <c r="J29" i="12"/>
  <c r="R37" i="12"/>
  <c r="M46" i="12"/>
  <c r="V34" i="12"/>
  <c r="Q43" i="12"/>
  <c r="U49" i="12"/>
  <c r="J35" i="12"/>
  <c r="R43" i="12"/>
  <c r="N32" i="12"/>
  <c r="V40" i="12"/>
  <c r="N29" i="12"/>
  <c r="V37" i="12"/>
  <c r="Q46" i="12"/>
  <c r="M35" i="12"/>
  <c r="U43" i="12"/>
  <c r="C35" i="12"/>
  <c r="Q49" i="12"/>
  <c r="N35" i="12"/>
  <c r="V43" i="12"/>
  <c r="R32" i="12"/>
  <c r="M41" i="12"/>
  <c r="R29" i="12"/>
  <c r="M38" i="12"/>
  <c r="U46" i="12"/>
  <c r="Q35" i="12"/>
  <c r="L44" i="12"/>
  <c r="M49" i="12"/>
  <c r="R35" i="12"/>
  <c r="M44" i="12"/>
  <c r="V32" i="12"/>
  <c r="Q41" i="12"/>
  <c r="V29" i="12"/>
  <c r="Q38" i="12"/>
  <c r="L47" i="12"/>
  <c r="U35" i="12"/>
  <c r="P44" i="12"/>
  <c r="H38" i="12"/>
  <c r="C44" i="12"/>
  <c r="G43" i="12"/>
  <c r="E44" i="12"/>
  <c r="D49" i="12"/>
  <c r="H47" i="12"/>
  <c r="H39" i="12"/>
  <c r="G38" i="12"/>
  <c r="F39" i="12"/>
  <c r="D32" i="12"/>
  <c r="H36" i="12"/>
  <c r="C29" i="12"/>
  <c r="E40" i="12"/>
  <c r="C38" i="12"/>
  <c r="F40" i="12"/>
  <c r="E38" i="12"/>
  <c r="D41" i="12"/>
  <c r="T49" i="12"/>
  <c r="V35" i="12"/>
  <c r="Q44" i="12"/>
  <c r="M33" i="12"/>
  <c r="U41" i="12"/>
  <c r="M30" i="12"/>
  <c r="U38" i="12"/>
  <c r="P47" i="12"/>
  <c r="L36" i="12"/>
  <c r="T44" i="12"/>
  <c r="E29" i="12"/>
  <c r="P49" i="12"/>
  <c r="M36" i="12"/>
  <c r="U44" i="12"/>
  <c r="Q33" i="12"/>
  <c r="L42" i="12"/>
  <c r="Q30" i="12"/>
  <c r="L39" i="12"/>
  <c r="T47" i="12"/>
  <c r="P36" i="12"/>
  <c r="K45" i="12"/>
  <c r="C48" i="12"/>
  <c r="L49" i="12"/>
  <c r="Q36" i="12"/>
  <c r="L45" i="12"/>
  <c r="U33" i="12"/>
  <c r="P42" i="12"/>
  <c r="U30" i="12"/>
  <c r="P39" i="12"/>
  <c r="K48" i="12"/>
  <c r="T36" i="12"/>
  <c r="O45" i="12"/>
  <c r="S49" i="12"/>
  <c r="U36" i="12"/>
  <c r="P45" i="12"/>
  <c r="L34" i="12"/>
  <c r="T42" i="12"/>
  <c r="L31" i="12"/>
  <c r="T39" i="12"/>
  <c r="O48" i="12"/>
  <c r="K37" i="12"/>
  <c r="S45" i="12"/>
  <c r="E41" i="12"/>
  <c r="C37" i="12"/>
  <c r="H43" i="12"/>
  <c r="E37" i="12"/>
  <c r="I42" i="12"/>
  <c r="F32" i="12"/>
  <c r="H29" i="12"/>
  <c r="I48" i="12"/>
  <c r="D42" i="12"/>
  <c r="H42" i="12"/>
  <c r="G42" i="12"/>
  <c r="H46" i="12"/>
  <c r="H32" i="12"/>
  <c r="F33" i="12"/>
  <c r="O49" i="12"/>
  <c r="L37" i="12"/>
  <c r="T45" i="12"/>
  <c r="P34" i="12"/>
  <c r="K43" i="12"/>
  <c r="P31" i="12"/>
  <c r="K40" i="12"/>
  <c r="S48" i="12"/>
  <c r="O37" i="12"/>
  <c r="J46" i="12"/>
  <c r="I37" i="12"/>
  <c r="G39" i="12"/>
  <c r="G29" i="12"/>
  <c r="E49" i="12"/>
  <c r="K49" i="12"/>
  <c r="P37" i="12"/>
  <c r="K46" i="12"/>
  <c r="T34" i="12"/>
  <c r="O43" i="12"/>
  <c r="T31" i="12"/>
  <c r="O40" i="12"/>
  <c r="K29" i="12"/>
  <c r="S37" i="12"/>
  <c r="N46" i="12"/>
  <c r="I33" i="12"/>
  <c r="C39" i="12"/>
  <c r="G40" i="12"/>
  <c r="I30" i="12"/>
  <c r="E39" i="12"/>
  <c r="I40" i="12"/>
  <c r="H30" i="12"/>
  <c r="F41" i="12"/>
  <c r="H35" i="12"/>
  <c r="C40" i="12"/>
  <c r="E43" i="12"/>
  <c r="C42" i="12"/>
  <c r="I29" i="12"/>
  <c r="L29" i="12"/>
  <c r="T37" i="12"/>
  <c r="O46" i="12"/>
  <c r="K35" i="12"/>
  <c r="S43" i="12"/>
  <c r="K32" i="12"/>
  <c r="S40" i="12"/>
  <c r="O29" i="12"/>
  <c r="J38" i="12"/>
  <c r="R46" i="12"/>
  <c r="P29" i="12"/>
  <c r="K38" i="12"/>
  <c r="S46" i="12"/>
  <c r="O35" i="12"/>
  <c r="J44" i="12"/>
  <c r="O32" i="12"/>
  <c r="J41" i="12"/>
  <c r="S29" i="12"/>
  <c r="N38" i="12"/>
  <c r="V46" i="12"/>
  <c r="T29" i="12"/>
  <c r="O38" i="12"/>
  <c r="J47" i="12"/>
  <c r="S35" i="12"/>
  <c r="N44" i="12"/>
  <c r="S32" i="12"/>
  <c r="N41" i="12"/>
  <c r="J30" i="12"/>
  <c r="R38" i="12"/>
  <c r="M47" i="12"/>
  <c r="K30" i="12"/>
  <c r="S38" i="12"/>
  <c r="N47" i="12"/>
  <c r="J36" i="12"/>
  <c r="R44" i="12"/>
  <c r="J33" i="12"/>
  <c r="R41" i="12"/>
  <c r="N30" i="12"/>
  <c r="V38" i="12"/>
  <c r="Q47" i="12"/>
  <c r="O30" i="12"/>
  <c r="J39" i="12"/>
  <c r="R47" i="12"/>
  <c r="N36" i="12"/>
  <c r="V44" i="12"/>
  <c r="N33" i="12"/>
  <c r="V41" i="12"/>
  <c r="R30" i="12"/>
  <c r="M39" i="12"/>
  <c r="U47" i="12"/>
  <c r="I36" i="12"/>
  <c r="I41" i="12"/>
  <c r="I47" i="12"/>
  <c r="F34" i="12"/>
  <c r="G49" i="12"/>
  <c r="D29" i="12"/>
  <c r="G30" i="12"/>
  <c r="C32" i="12"/>
  <c r="E30" i="12"/>
  <c r="I34" i="12"/>
  <c r="H37" i="12"/>
  <c r="F46" i="12"/>
  <c r="D30" i="12"/>
  <c r="C30" i="12"/>
  <c r="G32" i="12"/>
  <c r="D34" i="12"/>
  <c r="I38" i="12"/>
  <c r="I49" i="12"/>
  <c r="F31" i="12"/>
  <c r="D46" i="12"/>
  <c r="S30" i="12"/>
  <c r="N39" i="12"/>
  <c r="V47" i="12"/>
  <c r="R36" i="12"/>
  <c r="M45" i="12"/>
  <c r="R33" i="12"/>
  <c r="M42" i="12"/>
  <c r="V30" i="12"/>
  <c r="Q39" i="12"/>
  <c r="L48" i="12"/>
  <c r="C33" i="12"/>
  <c r="G34" i="12"/>
  <c r="E34" i="12"/>
  <c r="J31" i="12"/>
  <c r="R39" i="12"/>
  <c r="M48" i="12"/>
  <c r="V36" i="12"/>
  <c r="Q45" i="12"/>
  <c r="V33" i="12"/>
  <c r="Q42" i="12"/>
  <c r="M31" i="12"/>
  <c r="U39" i="12"/>
  <c r="P48" i="12"/>
  <c r="N31" i="12"/>
  <c r="V39" i="12"/>
  <c r="Q48" i="12"/>
  <c r="M37" i="12"/>
  <c r="U45" i="12"/>
  <c r="M34" i="12"/>
  <c r="U42" i="12"/>
  <c r="Q31" i="12"/>
  <c r="L40" i="12"/>
  <c r="T48" i="12"/>
  <c r="H40" i="12"/>
  <c r="R31" i="12"/>
  <c r="M40" i="12"/>
  <c r="U48" i="12"/>
  <c r="Q37" i="12"/>
  <c r="L46" i="12"/>
  <c r="Q34" i="12"/>
  <c r="L43" i="12"/>
  <c r="U31" i="12"/>
  <c r="P40" i="12"/>
  <c r="T40" i="12"/>
  <c r="P43" i="12"/>
  <c r="U34" i="12"/>
  <c r="L32" i="12"/>
  <c r="G46" i="12"/>
  <c r="I35" i="12"/>
  <c r="P46" i="12"/>
  <c r="D43" i="12"/>
  <c r="C49" i="12"/>
  <c r="F49" i="12"/>
  <c r="F37" i="12"/>
  <c r="E32" i="12"/>
  <c r="U37" i="12"/>
  <c r="E45" i="12"/>
  <c r="C45" i="12"/>
  <c r="M29" i="12"/>
  <c r="E48" i="12"/>
  <c r="F38" i="12"/>
  <c r="E42" i="12"/>
  <c r="Q40" i="12"/>
  <c r="I44" i="12"/>
  <c r="F44" i="12"/>
  <c r="C36" i="12"/>
  <c r="H33" i="12"/>
  <c r="V31" i="12"/>
  <c r="E36" i="12"/>
  <c r="F48" i="12"/>
  <c r="E47" i="12"/>
  <c r="C31" i="12"/>
  <c r="I46" i="12"/>
  <c r="F36" i="12"/>
  <c r="H49" i="12"/>
  <c r="H45" i="12"/>
  <c r="E31" i="12"/>
  <c r="F35" i="12"/>
  <c r="C46" i="12"/>
  <c r="C41" i="12"/>
  <c r="E35" i="12"/>
  <c r="I39" i="12"/>
  <c r="H48" i="12"/>
  <c r="F45" i="12"/>
  <c r="C47" i="12"/>
  <c r="E46" i="12"/>
  <c r="F47" i="12"/>
  <c r="F23" i="12" s="1"/>
  <c r="N49" i="9" s="1"/>
  <c r="G49" i="9" s="1"/>
  <c r="H49" i="9" s="1"/>
  <c r="C34" i="12"/>
  <c r="D33" i="12"/>
  <c r="G37" i="12"/>
  <c r="H31" i="12"/>
  <c r="D40" i="12"/>
  <c r="G44" i="12"/>
  <c r="H44" i="12"/>
  <c r="R69" i="12"/>
  <c r="R20" i="12" s="1"/>
  <c r="R63" i="12"/>
  <c r="R14" i="12" s="1"/>
  <c r="J62" i="12"/>
  <c r="J13" i="12" s="1"/>
  <c r="C67" i="12"/>
  <c r="C18" i="12" s="1"/>
  <c r="N28" i="9" s="1"/>
  <c r="N28" i="17" s="1"/>
  <c r="G28" i="17" s="1"/>
  <c r="H28" i="17" s="1"/>
  <c r="K66" i="12"/>
  <c r="K17" i="12" s="1"/>
  <c r="G59" i="12"/>
  <c r="R70" i="12"/>
  <c r="R21" i="12" s="1"/>
  <c r="R62" i="12"/>
  <c r="R13" i="12" s="1"/>
  <c r="S69" i="12"/>
  <c r="S20" i="12" s="1"/>
  <c r="J55" i="12"/>
  <c r="J6" i="12" s="1"/>
  <c r="D57" i="12"/>
  <c r="D8" i="12" s="1"/>
  <c r="T59" i="12"/>
  <c r="T10" i="12" s="1"/>
  <c r="D63" i="12"/>
  <c r="D14" i="12" s="1"/>
  <c r="N60" i="9" s="1"/>
  <c r="N60" i="17" s="1"/>
  <c r="G60" i="17" s="1"/>
  <c r="H60" i="17" s="1"/>
  <c r="T65" i="12"/>
  <c r="T16" i="12" s="1"/>
  <c r="E60" i="12"/>
  <c r="U63" i="12"/>
  <c r="U14" i="12" s="1"/>
  <c r="M67" i="12"/>
  <c r="M18" i="12" s="1"/>
  <c r="U70" i="12"/>
  <c r="U21" i="12" s="1"/>
  <c r="K73" i="12"/>
  <c r="I74" i="12"/>
  <c r="J57" i="12"/>
  <c r="J8" i="12" s="1"/>
  <c r="D54" i="12"/>
  <c r="D5" i="12" s="1"/>
  <c r="C66" i="12"/>
  <c r="C17" i="12" s="1"/>
  <c r="D60" i="12"/>
  <c r="D69" i="12"/>
  <c r="D20" i="12" s="1"/>
  <c r="L72" i="12"/>
  <c r="L23" i="12" s="1"/>
  <c r="Q56" i="12"/>
  <c r="Q7" i="12" s="1"/>
  <c r="I60" i="12"/>
  <c r="E64" i="12"/>
  <c r="E15" i="12" s="1"/>
  <c r="E71" i="12"/>
  <c r="E22" i="12" s="1"/>
  <c r="N38" i="9" s="1"/>
  <c r="N38" i="17" s="1"/>
  <c r="G38" i="17" s="1"/>
  <c r="H38" i="17" s="1"/>
  <c r="O73" i="12"/>
  <c r="E74" i="12"/>
  <c r="E24" i="12" s="1"/>
  <c r="J69" i="12"/>
  <c r="J20" i="12" s="1"/>
  <c r="J63" i="12"/>
  <c r="J14" i="12" s="1"/>
  <c r="V61" i="12"/>
  <c r="V12" i="12" s="1"/>
  <c r="O66" i="12"/>
  <c r="O17" i="12" s="1"/>
  <c r="M73" i="12"/>
  <c r="S58" i="12"/>
  <c r="S9" i="12" s="1"/>
  <c r="J70" i="12"/>
  <c r="J21" i="12" s="1"/>
  <c r="N61" i="12"/>
  <c r="N12" i="12" s="1"/>
  <c r="O68" i="12"/>
  <c r="O19" i="12" s="1"/>
  <c r="U54" i="12"/>
  <c r="U5" i="12" s="1"/>
  <c r="H57" i="12"/>
  <c r="H8" i="12" s="1"/>
  <c r="H60" i="12"/>
  <c r="H63" i="12"/>
  <c r="H14" i="12" s="1"/>
  <c r="N63" i="9" s="1"/>
  <c r="N63" i="17" s="1"/>
  <c r="G63" i="17" s="1"/>
  <c r="H63" i="17" s="1"/>
  <c r="D66" i="12"/>
  <c r="D17" i="12" s="1"/>
  <c r="M60" i="12"/>
  <c r="I64" i="12"/>
  <c r="Q67" i="12"/>
  <c r="Q18" i="12" s="1"/>
  <c r="I71" i="12"/>
  <c r="I22" i="12" s="1"/>
  <c r="S73" i="12"/>
  <c r="D73" i="12"/>
  <c r="G73" i="12"/>
  <c r="V56" i="12"/>
  <c r="V7" i="12" s="1"/>
  <c r="R60" i="12"/>
  <c r="O65" i="12"/>
  <c r="O16" i="12" s="1"/>
  <c r="F61" i="12"/>
  <c r="F12" i="12" s="1"/>
  <c r="F54" i="12"/>
  <c r="F5" i="12" s="1"/>
  <c r="H69" i="12"/>
  <c r="H20" i="12" s="1"/>
  <c r="R72" i="12"/>
  <c r="R23" i="12" s="1"/>
  <c r="U56" i="12"/>
  <c r="U7" i="12" s="1"/>
  <c r="Q60" i="12"/>
  <c r="E54" i="12"/>
  <c r="E5" i="12" s="1"/>
  <c r="C60" i="12"/>
  <c r="V68" i="12"/>
  <c r="V19" i="12" s="1"/>
  <c r="V62" i="12"/>
  <c r="V13" i="12" s="1"/>
  <c r="S65" i="12"/>
  <c r="S16" i="12" s="1"/>
  <c r="Q72" i="12"/>
  <c r="Q23" i="12" s="1"/>
  <c r="G65" i="12"/>
  <c r="G16" i="12" s="1"/>
  <c r="K58" i="12"/>
  <c r="K9" i="12" s="1"/>
  <c r="V69" i="12"/>
  <c r="V20" i="12" s="1"/>
  <c r="J60" i="12"/>
  <c r="S67" i="12"/>
  <c r="S18" i="12" s="1"/>
  <c r="L57" i="12"/>
  <c r="L8" i="12" s="1"/>
  <c r="L60" i="12"/>
  <c r="L63" i="12"/>
  <c r="L14" i="12" s="1"/>
  <c r="H66" i="12"/>
  <c r="H17" i="12" s="1"/>
  <c r="F73" i="12"/>
  <c r="E57" i="12"/>
  <c r="E8" i="12" s="1"/>
  <c r="U60" i="12"/>
  <c r="M64" i="12"/>
  <c r="M15" i="12" s="1"/>
  <c r="U67" i="12"/>
  <c r="U18" i="12" s="1"/>
  <c r="M71" i="12"/>
  <c r="M22" i="12" s="1"/>
  <c r="N56" i="12"/>
  <c r="N7" i="12" s="1"/>
  <c r="N59" i="12"/>
  <c r="N10" i="12" s="1"/>
  <c r="E72" i="12"/>
  <c r="E23" i="12" s="1"/>
  <c r="N50" i="9" s="1"/>
  <c r="N50" i="17" s="1"/>
  <c r="G50" i="17" s="1"/>
  <c r="H50" i="17" s="1"/>
  <c r="C58" i="12"/>
  <c r="J54" i="12"/>
  <c r="J5" i="12" s="1"/>
  <c r="P60" i="12"/>
  <c r="L69" i="12"/>
  <c r="L20" i="12" s="1"/>
  <c r="N73" i="12"/>
  <c r="I57" i="12"/>
  <c r="I8" i="12" s="1"/>
  <c r="E61" i="12"/>
  <c r="E12" i="12" s="1"/>
  <c r="E68" i="12"/>
  <c r="P72" i="12"/>
  <c r="P23" i="12" s="1"/>
  <c r="P74" i="12"/>
  <c r="P24" i="12" s="1"/>
  <c r="N68" i="12"/>
  <c r="N19" i="12" s="1"/>
  <c r="N62" i="12"/>
  <c r="N13" i="12" s="1"/>
  <c r="F56" i="12"/>
  <c r="F7" i="12" s="1"/>
  <c r="N43" i="9" s="1"/>
  <c r="N43" i="17" s="1"/>
  <c r="G43" i="17" s="1"/>
  <c r="H43" i="17" s="1"/>
  <c r="F59" i="12"/>
  <c r="G64" i="12"/>
  <c r="G15" i="12" s="1"/>
  <c r="S64" i="12"/>
  <c r="S15" i="12" s="1"/>
  <c r="N69" i="12"/>
  <c r="N20" i="12" s="1"/>
  <c r="V59" i="12"/>
  <c r="V10" i="12" s="1"/>
  <c r="G66" i="12"/>
  <c r="G17" i="12" s="1"/>
  <c r="P57" i="12"/>
  <c r="P8" i="12" s="1"/>
  <c r="P63" i="12"/>
  <c r="P14" i="12" s="1"/>
  <c r="L66" i="12"/>
  <c r="L17" i="12" s="1"/>
  <c r="V73" i="12"/>
  <c r="I61" i="12"/>
  <c r="Q64" i="12"/>
  <c r="Q15" i="12" s="1"/>
  <c r="I68" i="12"/>
  <c r="I19" i="12" s="1"/>
  <c r="Q71" i="12"/>
  <c r="Q22" i="12" s="1"/>
  <c r="F68" i="12"/>
  <c r="F19" i="12" s="1"/>
  <c r="N31" i="9" s="1"/>
  <c r="N31" i="17" s="1"/>
  <c r="G31" i="17" s="1"/>
  <c r="H31" i="17" s="1"/>
  <c r="F62" i="12"/>
  <c r="O71" i="12"/>
  <c r="O22" i="12" s="1"/>
  <c r="O57" i="12"/>
  <c r="O8" i="12" s="1"/>
  <c r="N54" i="12"/>
  <c r="N5" i="12" s="1"/>
  <c r="T60" i="12"/>
  <c r="P69" i="12"/>
  <c r="P20" i="12" s="1"/>
  <c r="E55" i="12"/>
  <c r="E6" i="12" s="1"/>
  <c r="N56" i="9" s="1"/>
  <c r="N56" i="17" s="1"/>
  <c r="G56" i="17" s="1"/>
  <c r="H56" i="17" s="1"/>
  <c r="M57" i="12"/>
  <c r="M8" i="12" s="1"/>
  <c r="T72" i="12"/>
  <c r="T23" i="12" s="1"/>
  <c r="L74" i="12"/>
  <c r="L24" i="12" s="1"/>
  <c r="Q55" i="12"/>
  <c r="Q6" i="12" s="1"/>
  <c r="J58" i="12"/>
  <c r="J9" i="12" s="1"/>
  <c r="K63" i="12"/>
  <c r="K14" i="12" s="1"/>
  <c r="G71" i="12"/>
  <c r="G22" i="12" s="1"/>
  <c r="K64" i="12"/>
  <c r="K15" i="12" s="1"/>
  <c r="G57" i="12"/>
  <c r="G8" i="12" s="1"/>
  <c r="F69" i="12"/>
  <c r="F20" i="12" s="1"/>
  <c r="R58" i="12"/>
  <c r="R9" i="12" s="1"/>
  <c r="K65" i="12"/>
  <c r="K16" i="12" s="1"/>
  <c r="T57" i="12"/>
  <c r="T8" i="12" s="1"/>
  <c r="T63" i="12"/>
  <c r="T14" i="12" s="1"/>
  <c r="P66" i="12"/>
  <c r="P17" i="12" s="1"/>
  <c r="M61" i="12"/>
  <c r="M12" i="12" s="1"/>
  <c r="U64" i="12"/>
  <c r="U15" i="12" s="1"/>
  <c r="M68" i="12"/>
  <c r="M19" i="12" s="1"/>
  <c r="V71" i="12"/>
  <c r="V22" i="12" s="1"/>
  <c r="H73" i="12"/>
  <c r="R67" i="12"/>
  <c r="R18" i="12" s="1"/>
  <c r="R61" i="12"/>
  <c r="R12" i="12" s="1"/>
  <c r="I55" i="12"/>
  <c r="I6" i="12" s="1"/>
  <c r="C63" i="12"/>
  <c r="C14" i="12" s="1"/>
  <c r="N64" i="9" s="1"/>
  <c r="G64" i="9" s="1"/>
  <c r="H64" i="9" s="1"/>
  <c r="C64" i="12"/>
  <c r="C15" i="12" s="1"/>
  <c r="C65" i="12"/>
  <c r="C16" i="12" s="1"/>
  <c r="R54" i="12"/>
  <c r="R5" i="12" s="1"/>
  <c r="D61" i="12"/>
  <c r="D12" i="12" s="1"/>
  <c r="T69" i="12"/>
  <c r="T20" i="12" s="1"/>
  <c r="G54" i="12"/>
  <c r="G5" i="12" s="1"/>
  <c r="Q57" i="12"/>
  <c r="Q8" i="12" s="1"/>
  <c r="E65" i="12"/>
  <c r="E16" i="12" s="1"/>
  <c r="H72" i="12"/>
  <c r="H23" i="12" s="1"/>
  <c r="N51" i="9" s="1"/>
  <c r="N51" i="17" s="1"/>
  <c r="G51" i="17" s="1"/>
  <c r="H51" i="17" s="1"/>
  <c r="L73" i="12"/>
  <c r="H74" i="12"/>
  <c r="H24" i="12" s="1"/>
  <c r="V57" i="12"/>
  <c r="V8" i="12" s="1"/>
  <c r="S70" i="12"/>
  <c r="S21" i="12" s="1"/>
  <c r="S56" i="12"/>
  <c r="S7" i="12" s="1"/>
  <c r="R68" i="12"/>
  <c r="R19" i="12" s="1"/>
  <c r="N57" i="12"/>
  <c r="N8" i="12" s="1"/>
  <c r="D58" i="12"/>
  <c r="D9" i="12" s="1"/>
  <c r="N90" i="9" s="1"/>
  <c r="N90" i="17" s="1"/>
  <c r="G90" i="17" s="1"/>
  <c r="H90" i="17" s="1"/>
  <c r="H61" i="12"/>
  <c r="H12" i="12" s="1"/>
  <c r="D64" i="12"/>
  <c r="D15" i="12" s="1"/>
  <c r="T66" i="12"/>
  <c r="T17" i="12" s="1"/>
  <c r="Q61" i="12"/>
  <c r="Q12" i="12" s="1"/>
  <c r="I65" i="12"/>
  <c r="I16" i="12" s="1"/>
  <c r="Q68" i="12"/>
  <c r="Q19" i="12" s="1"/>
  <c r="P73" i="12"/>
  <c r="J67" i="12"/>
  <c r="J18" i="12" s="1"/>
  <c r="J61" i="12"/>
  <c r="J12" i="12" s="1"/>
  <c r="T54" i="12"/>
  <c r="T5" i="12" s="1"/>
  <c r="O62" i="12"/>
  <c r="O13" i="12" s="1"/>
  <c r="O63" i="12"/>
  <c r="O14" i="12" s="1"/>
  <c r="F57" i="12"/>
  <c r="O64" i="12"/>
  <c r="O15" i="12" s="1"/>
  <c r="V54" i="12"/>
  <c r="V5" i="12" s="1"/>
  <c r="D67" i="12"/>
  <c r="D18" i="12" s="1"/>
  <c r="N24" i="9" s="1"/>
  <c r="N24" i="17" s="1"/>
  <c r="G24" i="17" s="1"/>
  <c r="H24" i="17" s="1"/>
  <c r="D70" i="12"/>
  <c r="D21" i="12" s="1"/>
  <c r="K54" i="12"/>
  <c r="K5" i="12" s="1"/>
  <c r="U57" i="12"/>
  <c r="U8" i="12" s="1"/>
  <c r="M72" i="12"/>
  <c r="M23" i="12" s="1"/>
  <c r="T73" i="12"/>
  <c r="D74" i="12"/>
  <c r="D24" i="12" s="1"/>
  <c r="J56" i="12"/>
  <c r="J7" i="12" s="1"/>
  <c r="K70" i="12"/>
  <c r="K21" i="12" s="1"/>
  <c r="G63" i="12"/>
  <c r="G14" i="12" s="1"/>
  <c r="K56" i="12"/>
  <c r="K7" i="12" s="1"/>
  <c r="J68" i="12"/>
  <c r="J19" i="12" s="1"/>
  <c r="G55" i="12"/>
  <c r="G6" i="12" s="1"/>
  <c r="H58" i="12"/>
  <c r="H9" i="12" s="1"/>
  <c r="N93" i="9" s="1"/>
  <c r="G93" i="9" s="1"/>
  <c r="H93" i="9" s="1"/>
  <c r="L61" i="12"/>
  <c r="L12" i="12" s="1"/>
  <c r="H64" i="12"/>
  <c r="H15" i="12" s="1"/>
  <c r="H70" i="12"/>
  <c r="H21" i="12" s="1"/>
  <c r="E58" i="12"/>
  <c r="E9" i="12" s="1"/>
  <c r="N92" i="9" s="1"/>
  <c r="N92" i="17" s="1"/>
  <c r="G92" i="17" s="1"/>
  <c r="H92" i="17" s="1"/>
  <c r="U61" i="12"/>
  <c r="U12" i="12" s="1"/>
  <c r="M65" i="12"/>
  <c r="M16" i="12" s="1"/>
  <c r="U68" i="12"/>
  <c r="U19" i="12" s="1"/>
  <c r="D56" i="12"/>
  <c r="D7" i="12" s="1"/>
  <c r="N42" i="9" s="1"/>
  <c r="G42" i="9" s="1"/>
  <c r="H42" i="9" s="1"/>
  <c r="V66" i="12"/>
  <c r="V17" i="12" s="1"/>
  <c r="V60" i="12"/>
  <c r="L54" i="12"/>
  <c r="L5" i="12" s="1"/>
  <c r="S61" i="12"/>
  <c r="S12" i="12" s="1"/>
  <c r="C70" i="12"/>
  <c r="C21" i="12" s="1"/>
  <c r="R56" i="12"/>
  <c r="R7" i="12" s="1"/>
  <c r="S63" i="12"/>
  <c r="S14" i="12" s="1"/>
  <c r="H67" i="12"/>
  <c r="H18" i="12" s="1"/>
  <c r="N27" i="9" s="1"/>
  <c r="G27" i="9" s="1"/>
  <c r="H27" i="9" s="1"/>
  <c r="O54" i="12"/>
  <c r="O5" i="12" s="1"/>
  <c r="I58" i="12"/>
  <c r="I9" i="12" s="1"/>
  <c r="E62" i="12"/>
  <c r="E13" i="12" s="1"/>
  <c r="N68" i="9" s="1"/>
  <c r="N68" i="17" s="1"/>
  <c r="G68" i="17" s="1"/>
  <c r="H68" i="17" s="1"/>
  <c r="E69" i="12"/>
  <c r="E20" i="12" s="1"/>
  <c r="U72" i="12"/>
  <c r="U23" i="12" s="1"/>
  <c r="S74" i="12"/>
  <c r="S24" i="12" s="1"/>
  <c r="R73" i="12"/>
  <c r="C54" i="12"/>
  <c r="C5" i="12" s="1"/>
  <c r="U55" i="12"/>
  <c r="U6" i="12" s="1"/>
  <c r="G60" i="12"/>
  <c r="G11" i="12" s="1"/>
  <c r="S62" i="12"/>
  <c r="S13" i="12" s="1"/>
  <c r="V55" i="12"/>
  <c r="V6" i="12" s="1"/>
  <c r="V67" i="12"/>
  <c r="V18" i="12" s="1"/>
  <c r="G62" i="12"/>
  <c r="K55" i="12"/>
  <c r="K6" i="12" s="1"/>
  <c r="L58" i="12"/>
  <c r="L9" i="12" s="1"/>
  <c r="P61" i="12"/>
  <c r="P12" i="12" s="1"/>
  <c r="L64" i="12"/>
  <c r="L15" i="12" s="1"/>
  <c r="L70" i="12"/>
  <c r="L21" i="12" s="1"/>
  <c r="I62" i="12"/>
  <c r="I13" i="12" s="1"/>
  <c r="Q65" i="12"/>
  <c r="Q16" i="12" s="1"/>
  <c r="I69" i="12"/>
  <c r="I20" i="12" s="1"/>
  <c r="I73" i="12"/>
  <c r="V74" i="12"/>
  <c r="V24" i="12" s="1"/>
  <c r="N66" i="12"/>
  <c r="N17" i="12" s="1"/>
  <c r="N60" i="12"/>
  <c r="O69" i="12"/>
  <c r="O20" i="12" s="1"/>
  <c r="M55" i="12"/>
  <c r="M6" i="12" s="1"/>
  <c r="L67" i="12"/>
  <c r="L18" i="12" s="1"/>
  <c r="S54" i="12"/>
  <c r="S5" i="12" s="1"/>
  <c r="M58" i="12"/>
  <c r="M9" i="12" s="1"/>
  <c r="Q73" i="12"/>
  <c r="O74" i="12"/>
  <c r="O24" i="12" s="1"/>
  <c r="V72" i="12"/>
  <c r="V23" i="12" s="1"/>
  <c r="F66" i="12"/>
  <c r="F17" i="12" s="1"/>
  <c r="F60" i="12"/>
  <c r="F11" i="12" s="1"/>
  <c r="N71" i="12"/>
  <c r="N22" i="12" s="1"/>
  <c r="P54" i="12"/>
  <c r="P5" i="12" s="1"/>
  <c r="K59" i="12"/>
  <c r="K10" i="12" s="1"/>
  <c r="G69" i="12"/>
  <c r="G20" i="12" s="1"/>
  <c r="K62" i="12"/>
  <c r="K13" i="12" s="1"/>
  <c r="N55" i="12"/>
  <c r="N6" i="12" s="1"/>
  <c r="N67" i="12"/>
  <c r="N18" i="12" s="1"/>
  <c r="K61" i="12"/>
  <c r="K12" i="12" s="1"/>
  <c r="O55" i="12"/>
  <c r="O6" i="12" s="1"/>
  <c r="P58" i="12"/>
  <c r="P9" i="12" s="1"/>
  <c r="T61" i="12"/>
  <c r="T12" i="12" s="1"/>
  <c r="P64" i="12"/>
  <c r="P15" i="12" s="1"/>
  <c r="P70" i="12"/>
  <c r="P21" i="12" s="1"/>
  <c r="C55" i="12"/>
  <c r="C6" i="12" s="1"/>
  <c r="N58" i="9" s="1"/>
  <c r="G58" i="9" s="1"/>
  <c r="H58" i="9" s="1"/>
  <c r="M62" i="12"/>
  <c r="M13" i="12" s="1"/>
  <c r="U65" i="12"/>
  <c r="U16" i="12" s="1"/>
  <c r="M69" i="12"/>
  <c r="M20" i="12" s="1"/>
  <c r="R74" i="12"/>
  <c r="R24" i="12" s="1"/>
  <c r="I72" i="12"/>
  <c r="F67" i="12"/>
  <c r="F18" i="12" s="1"/>
  <c r="N25" i="9" s="1"/>
  <c r="N25" i="17" s="1"/>
  <c r="G25" i="17" s="1"/>
  <c r="H25" i="17" s="1"/>
  <c r="U73" i="12"/>
  <c r="C59" i="12"/>
  <c r="C10" i="12" s="1"/>
  <c r="C62" i="12"/>
  <c r="C13" i="12" s="1"/>
  <c r="N70" i="9" s="1"/>
  <c r="N70" i="17" s="1"/>
  <c r="G70" i="17" s="1"/>
  <c r="H70" i="17" s="1"/>
  <c r="F55" i="12"/>
  <c r="F6" i="12" s="1"/>
  <c r="N55" i="9" s="1"/>
  <c r="N55" i="17" s="1"/>
  <c r="G55" i="17" s="1"/>
  <c r="H55" i="17" s="1"/>
  <c r="D55" i="12"/>
  <c r="D6" i="12" s="1"/>
  <c r="N54" i="9" s="1"/>
  <c r="G54" i="9" s="1"/>
  <c r="H54" i="9" s="1"/>
  <c r="C61" i="12"/>
  <c r="C12" i="12" s="1"/>
  <c r="P67" i="12"/>
  <c r="P18" i="12" s="1"/>
  <c r="H55" i="12"/>
  <c r="H6" i="12" s="1"/>
  <c r="N57" i="9" s="1"/>
  <c r="N57" i="17" s="1"/>
  <c r="G57" i="17" s="1"/>
  <c r="H57" i="17" s="1"/>
  <c r="Q58" i="12"/>
  <c r="Q9" i="12" s="1"/>
  <c r="E66" i="12"/>
  <c r="E17" i="12" s="1"/>
  <c r="S71" i="12"/>
  <c r="S22" i="12" s="1"/>
  <c r="K74" i="12"/>
  <c r="K24" i="12" s="1"/>
  <c r="R65" i="12"/>
  <c r="R16" i="12" s="1"/>
  <c r="R59" i="12"/>
  <c r="R10" i="12" s="1"/>
  <c r="G58" i="12"/>
  <c r="G9" i="12" s="1"/>
  <c r="S68" i="12"/>
  <c r="S19" i="12" s="1"/>
  <c r="R66" i="12"/>
  <c r="R17" i="12" s="1"/>
  <c r="S55" i="12"/>
  <c r="S6" i="12" s="1"/>
  <c r="T58" i="12"/>
  <c r="T9" i="12" s="1"/>
  <c r="D62" i="12"/>
  <c r="D13" i="12" s="1"/>
  <c r="N66" i="9" s="1"/>
  <c r="G66" i="9" s="1"/>
  <c r="H66" i="9" s="1"/>
  <c r="T64" i="12"/>
  <c r="T15" i="12" s="1"/>
  <c r="T70" i="12"/>
  <c r="T21" i="12" s="1"/>
  <c r="Q62" i="12"/>
  <c r="Q13" i="12" s="1"/>
  <c r="I66" i="12"/>
  <c r="I17" i="12" s="1"/>
  <c r="Q69" i="12"/>
  <c r="Q20" i="12" s="1"/>
  <c r="C72" i="12"/>
  <c r="C23" i="12" s="1"/>
  <c r="N52" i="9" s="1"/>
  <c r="G52" i="9" s="1"/>
  <c r="H52" i="9" s="1"/>
  <c r="N74" i="12"/>
  <c r="N24" i="12" s="1"/>
  <c r="R71" i="12"/>
  <c r="R22" i="12" s="1"/>
  <c r="J66" i="12"/>
  <c r="J17" i="12" s="1"/>
  <c r="K71" i="12"/>
  <c r="K22" i="12" s="1"/>
  <c r="O61" i="12"/>
  <c r="O12" i="12" s="1"/>
  <c r="Q54" i="12"/>
  <c r="Q5" i="12" s="1"/>
  <c r="H54" i="12"/>
  <c r="H5" i="12" s="1"/>
  <c r="O60" i="12"/>
  <c r="O11" i="12" s="1"/>
  <c r="C56" i="12"/>
  <c r="C7" i="12" s="1"/>
  <c r="N46" i="9" s="1"/>
  <c r="N46" i="17" s="1"/>
  <c r="G46" i="17" s="1"/>
  <c r="H46" i="17" s="1"/>
  <c r="T67" i="12"/>
  <c r="T18" i="12" s="1"/>
  <c r="D71" i="12"/>
  <c r="L55" i="12"/>
  <c r="L6" i="12" s="1"/>
  <c r="U58" i="12"/>
  <c r="U9" i="12" s="1"/>
  <c r="G72" i="12"/>
  <c r="G23" i="12" s="1"/>
  <c r="G74" i="12"/>
  <c r="G24" i="12" s="1"/>
  <c r="J65" i="12"/>
  <c r="J16" i="12" s="1"/>
  <c r="J59" i="12"/>
  <c r="J10" i="12" s="1"/>
  <c r="C71" i="12"/>
  <c r="C22" i="12" s="1"/>
  <c r="N40" i="9" s="1"/>
  <c r="N40" i="17" s="1"/>
  <c r="G40" i="17" s="1"/>
  <c r="H40" i="17" s="1"/>
  <c r="K57" i="12"/>
  <c r="K8" i="12" s="1"/>
  <c r="K68" i="12"/>
  <c r="K19" i="12" s="1"/>
  <c r="I54" i="12"/>
  <c r="I5" i="12" s="1"/>
  <c r="N65" i="12"/>
  <c r="N16" i="12" s="1"/>
  <c r="E73" i="12"/>
  <c r="H56" i="12"/>
  <c r="H7" i="12" s="1"/>
  <c r="N45" i="9" s="1"/>
  <c r="N45" i="17" s="1"/>
  <c r="G45" i="17" s="1"/>
  <c r="H45" i="17" s="1"/>
  <c r="D59" i="12"/>
  <c r="D10" i="12" s="1"/>
  <c r="H62" i="12"/>
  <c r="H13" i="12" s="1"/>
  <c r="N69" i="9" s="1"/>
  <c r="G69" i="9" s="1"/>
  <c r="H69" i="9" s="1"/>
  <c r="D65" i="12"/>
  <c r="D16" i="12" s="1"/>
  <c r="D68" i="12"/>
  <c r="D19" i="12" s="1"/>
  <c r="N30" i="17" s="1"/>
  <c r="G30" i="17" s="1"/>
  <c r="H30" i="17" s="1"/>
  <c r="H71" i="12"/>
  <c r="H22" i="12" s="1"/>
  <c r="N39" i="9" s="1"/>
  <c r="G39" i="9" s="1"/>
  <c r="H39" i="9" s="1"/>
  <c r="E59" i="12"/>
  <c r="E10" i="12" s="1"/>
  <c r="U62" i="12"/>
  <c r="U13" i="12" s="1"/>
  <c r="M66" i="12"/>
  <c r="M17" i="12" s="1"/>
  <c r="U69" i="12"/>
  <c r="U20" i="12" s="1"/>
  <c r="J74" i="12"/>
  <c r="J24" i="12" s="1"/>
  <c r="C74" i="12"/>
  <c r="C24" i="12" s="1"/>
  <c r="J71" i="12"/>
  <c r="J22" i="12" s="1"/>
  <c r="V65" i="12"/>
  <c r="V16" i="12" s="1"/>
  <c r="G70" i="12"/>
  <c r="G21" i="12" s="1"/>
  <c r="C57" i="12"/>
  <c r="C8" i="12" s="1"/>
  <c r="C68" i="12"/>
  <c r="C19" i="12" s="1"/>
  <c r="N34" i="9" s="1"/>
  <c r="N34" i="17" s="1"/>
  <c r="G34" i="17" s="1"/>
  <c r="H34" i="17" s="1"/>
  <c r="G61" i="12"/>
  <c r="G12" i="12" s="1"/>
  <c r="J73" i="12"/>
  <c r="S59" i="12"/>
  <c r="S10" i="12" s="1"/>
  <c r="H68" i="12"/>
  <c r="H19" i="12" s="1"/>
  <c r="N33" i="9" s="1"/>
  <c r="G33" i="9" s="1"/>
  <c r="H33" i="9" s="1"/>
  <c r="P55" i="12"/>
  <c r="P6" i="12" s="1"/>
  <c r="I59" i="12"/>
  <c r="I10" i="12" s="1"/>
  <c r="E63" i="12"/>
  <c r="E14" i="12" s="1"/>
  <c r="N62" i="9" s="1"/>
  <c r="G62" i="9" s="1"/>
  <c r="H62" i="9" s="1"/>
  <c r="E70" i="12"/>
  <c r="E21" i="12" s="1"/>
  <c r="K72" i="12"/>
  <c r="K23" i="12" s="1"/>
  <c r="F74" i="12"/>
  <c r="V64" i="12"/>
  <c r="V15" i="12" s="1"/>
  <c r="V58" i="12"/>
  <c r="V9" i="12" s="1"/>
  <c r="F65" i="12"/>
  <c r="F16" i="12" s="1"/>
  <c r="J72" i="12"/>
  <c r="J23" i="12" s="1"/>
  <c r="L56" i="12"/>
  <c r="L7" i="12" s="1"/>
  <c r="H59" i="12"/>
  <c r="H10" i="12" s="1"/>
  <c r="L62" i="12"/>
  <c r="L13" i="12" s="1"/>
  <c r="H65" i="12"/>
  <c r="H16" i="12" s="1"/>
  <c r="L71" i="12"/>
  <c r="L22" i="12" s="1"/>
  <c r="I63" i="12"/>
  <c r="Q66" i="12"/>
  <c r="Q17" i="12" s="1"/>
  <c r="I70" i="12"/>
  <c r="I21" i="12" s="1"/>
  <c r="T74" i="12"/>
  <c r="T24" i="12" s="1"/>
  <c r="V70" i="12"/>
  <c r="V21" i="12" s="1"/>
  <c r="R64" i="12"/>
  <c r="R15" i="12" s="1"/>
  <c r="K69" i="12"/>
  <c r="K20" i="12" s="1"/>
  <c r="O56" i="12"/>
  <c r="O7" i="12" s="1"/>
  <c r="O67" i="12"/>
  <c r="O18" i="12" s="1"/>
  <c r="S60" i="12"/>
  <c r="S11" i="12" s="1"/>
  <c r="N72" i="12"/>
  <c r="N23" i="12" s="1"/>
  <c r="O58" i="12"/>
  <c r="O9" i="12" s="1"/>
  <c r="L68" i="12"/>
  <c r="L19" i="12" s="1"/>
  <c r="T55" i="12"/>
  <c r="T6" i="12" s="1"/>
  <c r="M59" i="12"/>
  <c r="M10" i="12" s="1"/>
  <c r="O72" i="12"/>
  <c r="O23" i="12" s="1"/>
  <c r="U74" i="12"/>
  <c r="U24" i="12" s="1"/>
  <c r="N64" i="12"/>
  <c r="N15" i="12" s="1"/>
  <c r="N58" i="12"/>
  <c r="N9" i="12" s="1"/>
  <c r="C69" i="12"/>
  <c r="C20" i="12" s="1"/>
  <c r="G67" i="12"/>
  <c r="G18" i="12" s="1"/>
  <c r="J64" i="12"/>
  <c r="J15" i="12" s="1"/>
  <c r="T71" i="12"/>
  <c r="T22" i="12" s="1"/>
  <c r="P56" i="12"/>
  <c r="P7" i="12" s="1"/>
  <c r="L59" i="12"/>
  <c r="L10" i="12" s="1"/>
  <c r="P62" i="12"/>
  <c r="P13" i="12" s="1"/>
  <c r="L65" i="12"/>
  <c r="L16" i="12" s="1"/>
  <c r="P71" i="12"/>
  <c r="P22" i="12" s="1"/>
  <c r="E56" i="12"/>
  <c r="E7" i="12" s="1"/>
  <c r="N44" i="9" s="1"/>
  <c r="N44" i="17" s="1"/>
  <c r="G44" i="17" s="1"/>
  <c r="H44" i="17" s="1"/>
  <c r="M63" i="12"/>
  <c r="M14" i="12" s="1"/>
  <c r="U66" i="12"/>
  <c r="U17" i="12" s="1"/>
  <c r="M70" i="12"/>
  <c r="M21" i="12" s="1"/>
  <c r="N70" i="12"/>
  <c r="N21" i="12" s="1"/>
  <c r="F58" i="12"/>
  <c r="F9" i="12" s="1"/>
  <c r="N91" i="9" s="1"/>
  <c r="G91" i="9" s="1"/>
  <c r="H91" i="9" s="1"/>
  <c r="N63" i="12"/>
  <c r="N14" i="12" s="1"/>
  <c r="G68" i="12"/>
  <c r="G19" i="12" s="1"/>
  <c r="R55" i="12"/>
  <c r="R6" i="12" s="1"/>
  <c r="K60" i="12"/>
  <c r="K11" i="12" s="1"/>
  <c r="D72" i="12"/>
  <c r="D23" i="12" s="1"/>
  <c r="N48" i="9" s="1"/>
  <c r="N48" i="17" s="1"/>
  <c r="G48" i="17" s="1"/>
  <c r="H48" i="17" s="1"/>
  <c r="S57" i="12"/>
  <c r="S8" i="12" s="1"/>
  <c r="P68" i="12"/>
  <c r="P19" i="12" s="1"/>
  <c r="I56" i="12"/>
  <c r="I7" i="12" s="1"/>
  <c r="Q59" i="12"/>
  <c r="Q10" i="12" s="1"/>
  <c r="E67" i="12"/>
  <c r="E18" i="12" s="1"/>
  <c r="N26" i="9" s="1"/>
  <c r="G26" i="9" s="1"/>
  <c r="H26" i="9" s="1"/>
  <c r="S72" i="12"/>
  <c r="S23" i="12" s="1"/>
  <c r="Q74" i="12"/>
  <c r="Q24" i="12" s="1"/>
  <c r="F70" i="12"/>
  <c r="F21" i="12" s="1"/>
  <c r="F64" i="12"/>
  <c r="F15" i="12" s="1"/>
  <c r="F63" i="12"/>
  <c r="F14" i="12" s="1"/>
  <c r="N61" i="9" s="1"/>
  <c r="N61" i="17" s="1"/>
  <c r="G61" i="17" s="1"/>
  <c r="H61" i="17" s="1"/>
  <c r="S66" i="12"/>
  <c r="S17" i="12" s="1"/>
  <c r="F71" i="12"/>
  <c r="F22" i="12" s="1"/>
  <c r="N37" i="9" s="1"/>
  <c r="G37" i="9" s="1"/>
  <c r="H37" i="9" s="1"/>
  <c r="V63" i="12"/>
  <c r="V14" i="12" s="1"/>
  <c r="O70" i="12"/>
  <c r="O21" i="12" s="1"/>
  <c r="G56" i="12"/>
  <c r="G7" i="12" s="1"/>
  <c r="T56" i="12"/>
  <c r="T7" i="12" s="1"/>
  <c r="P59" i="12"/>
  <c r="P10" i="12" s="1"/>
  <c r="T62" i="12"/>
  <c r="T13" i="12" s="1"/>
  <c r="P65" i="12"/>
  <c r="P16" i="12" s="1"/>
  <c r="U71" i="12"/>
  <c r="U22" i="12" s="1"/>
  <c r="Q63" i="12"/>
  <c r="Q14" i="12" s="1"/>
  <c r="I67" i="12"/>
  <c r="I18" i="12" s="1"/>
  <c r="Q70" i="12"/>
  <c r="Q21" i="12" s="1"/>
  <c r="G28" i="9" l="1"/>
  <c r="H28" i="9" s="1"/>
  <c r="C11" i="12"/>
  <c r="N22" i="9" s="1"/>
  <c r="F8" i="12"/>
  <c r="T11" i="12"/>
  <c r="V11" i="12"/>
  <c r="F24" i="12"/>
  <c r="F13" i="12"/>
  <c r="N67" i="9" s="1"/>
  <c r="G67" i="9" s="1"/>
  <c r="H67" i="9" s="1"/>
  <c r="U11" i="12"/>
  <c r="M11" i="12"/>
  <c r="I14" i="12"/>
  <c r="G56" i="9"/>
  <c r="H56" i="9" s="1"/>
  <c r="N52" i="17"/>
  <c r="G52" i="17" s="1"/>
  <c r="H52" i="17" s="1"/>
  <c r="G68" i="9"/>
  <c r="H68" i="9" s="1"/>
  <c r="N27" i="17"/>
  <c r="G27" i="17" s="1"/>
  <c r="H27" i="17" s="1"/>
  <c r="G44" i="9"/>
  <c r="H44" i="9" s="1"/>
  <c r="N49" i="17"/>
  <c r="G49" i="17" s="1"/>
  <c r="H49" i="17" s="1"/>
  <c r="N64" i="17"/>
  <c r="G64" i="17" s="1"/>
  <c r="H64" i="17" s="1"/>
  <c r="N93" i="17"/>
  <c r="G93" i="17" s="1"/>
  <c r="H93" i="17" s="1"/>
  <c r="N58" i="17"/>
  <c r="G58" i="17" s="1"/>
  <c r="H58" i="17" s="1"/>
  <c r="G24" i="9"/>
  <c r="H24" i="9" s="1"/>
  <c r="N54" i="17"/>
  <c r="G54" i="17" s="1"/>
  <c r="H54" i="17" s="1"/>
  <c r="G63" i="9"/>
  <c r="H63" i="9" s="1"/>
  <c r="G45" i="9"/>
  <c r="H45" i="9" s="1"/>
  <c r="N39" i="17"/>
  <c r="G39" i="17" s="1"/>
  <c r="H39" i="17" s="1"/>
  <c r="G43" i="9"/>
  <c r="H43" i="9" s="1"/>
  <c r="G60" i="9"/>
  <c r="H60" i="9" s="1"/>
  <c r="G40" i="9"/>
  <c r="H40" i="9" s="1"/>
  <c r="N62" i="17"/>
  <c r="G62" i="17" s="1"/>
  <c r="H62" i="17" s="1"/>
  <c r="G90" i="9"/>
  <c r="H90" i="9" s="1"/>
  <c r="G48" i="9"/>
  <c r="H48" i="9" s="1"/>
  <c r="G25" i="9"/>
  <c r="H25" i="9" s="1"/>
  <c r="G92" i="9"/>
  <c r="H92" i="9" s="1"/>
  <c r="N26" i="17"/>
  <c r="G26" i="17" s="1"/>
  <c r="H26" i="17" s="1"/>
  <c r="N33" i="17"/>
  <c r="G33" i="17" s="1"/>
  <c r="H33" i="17" s="1"/>
  <c r="G38" i="9"/>
  <c r="H38" i="9" s="1"/>
  <c r="I11" i="12"/>
  <c r="G51" i="9"/>
  <c r="H51" i="9" s="1"/>
  <c r="N42" i="17"/>
  <c r="G42" i="17" s="1"/>
  <c r="H42" i="17" s="1"/>
  <c r="N91" i="17"/>
  <c r="G91" i="17" s="1"/>
  <c r="H91" i="17" s="1"/>
  <c r="I12" i="12"/>
  <c r="R11" i="12"/>
  <c r="G13" i="12"/>
  <c r="D11" i="12"/>
  <c r="N80" i="9"/>
  <c r="N86" i="9"/>
  <c r="N74" i="9"/>
  <c r="N37" i="17"/>
  <c r="G37" i="17" s="1"/>
  <c r="H37" i="17" s="1"/>
  <c r="N66" i="17"/>
  <c r="G66" i="17" s="1"/>
  <c r="H66" i="17" s="1"/>
  <c r="G34" i="9"/>
  <c r="H34" i="9" s="1"/>
  <c r="N82" i="9"/>
  <c r="N88" i="9"/>
  <c r="N76" i="9"/>
  <c r="D22" i="12"/>
  <c r="N36" i="9" s="1"/>
  <c r="I15" i="12"/>
  <c r="I24" i="12"/>
  <c r="N12" i="9"/>
  <c r="N18" i="9"/>
  <c r="L11" i="12"/>
  <c r="F10" i="12"/>
  <c r="J11" i="12"/>
  <c r="H11" i="12"/>
  <c r="N69" i="17"/>
  <c r="G69" i="17" s="1"/>
  <c r="H69" i="17" s="1"/>
  <c r="N81" i="9"/>
  <c r="N87" i="9"/>
  <c r="N75" i="9"/>
  <c r="E11" i="12"/>
  <c r="G31" i="9"/>
  <c r="H31" i="9" s="1"/>
  <c r="G70" i="9"/>
  <c r="H70" i="9" s="1"/>
  <c r="G46" i="9"/>
  <c r="H46" i="9" s="1"/>
  <c r="N78" i="9"/>
  <c r="N84" i="9"/>
  <c r="N72" i="9"/>
  <c r="G55" i="9"/>
  <c r="H55" i="9" s="1"/>
  <c r="G57" i="9"/>
  <c r="H57" i="9" s="1"/>
  <c r="G61" i="9"/>
  <c r="H61" i="9" s="1"/>
  <c r="I23" i="12"/>
  <c r="E19" i="12"/>
  <c r="N32" i="9" s="1"/>
  <c r="N11" i="12"/>
  <c r="N79" i="9"/>
  <c r="N85" i="9"/>
  <c r="N73" i="9"/>
  <c r="Q11" i="12"/>
  <c r="G10" i="12"/>
  <c r="G50" i="9"/>
  <c r="H50" i="9" s="1"/>
  <c r="P11" i="12"/>
  <c r="C9" i="12"/>
  <c r="N94" i="9" s="1"/>
  <c r="N16" i="9" l="1"/>
  <c r="N10" i="9"/>
  <c r="G10" i="9" s="1"/>
  <c r="H10" i="9" s="1"/>
  <c r="N67" i="17"/>
  <c r="G67" i="17" s="1"/>
  <c r="H67" i="17" s="1"/>
  <c r="N103" i="9"/>
  <c r="N102" i="17" s="1"/>
  <c r="G102" i="17" s="1"/>
  <c r="H102" i="17" s="1"/>
  <c r="G18" i="9"/>
  <c r="H18" i="9" s="1"/>
  <c r="N18" i="17"/>
  <c r="G18" i="17" s="1"/>
  <c r="H18" i="17" s="1"/>
  <c r="G12" i="9"/>
  <c r="H12" i="9" s="1"/>
  <c r="N12" i="17"/>
  <c r="G12" i="17" s="1"/>
  <c r="H12" i="17" s="1"/>
  <c r="G82" i="9"/>
  <c r="H82" i="9" s="1"/>
  <c r="N82" i="17"/>
  <c r="G82" i="17" s="1"/>
  <c r="H82" i="17" s="1"/>
  <c r="N74" i="17"/>
  <c r="G74" i="17" s="1"/>
  <c r="H74" i="17" s="1"/>
  <c r="G74" i="9"/>
  <c r="H74" i="9" s="1"/>
  <c r="N11" i="9"/>
  <c r="N17" i="9"/>
  <c r="N23" i="9"/>
  <c r="G79" i="9"/>
  <c r="H79" i="9" s="1"/>
  <c r="N79" i="17"/>
  <c r="G79" i="17" s="1"/>
  <c r="H79" i="17" s="1"/>
  <c r="N22" i="17"/>
  <c r="G22" i="17" s="1"/>
  <c r="H22" i="17" s="1"/>
  <c r="G22" i="9"/>
  <c r="H22" i="9" s="1"/>
  <c r="G88" i="9"/>
  <c r="H88" i="9" s="1"/>
  <c r="N88" i="17"/>
  <c r="G88" i="17" s="1"/>
  <c r="H88" i="17" s="1"/>
  <c r="G80" i="9"/>
  <c r="H80" i="9" s="1"/>
  <c r="N80" i="17"/>
  <c r="G80" i="17" s="1"/>
  <c r="H80" i="17" s="1"/>
  <c r="N36" i="17"/>
  <c r="G36" i="17" s="1"/>
  <c r="H36" i="17" s="1"/>
  <c r="G36" i="9"/>
  <c r="H36" i="9" s="1"/>
  <c r="N72" i="17"/>
  <c r="G72" i="17" s="1"/>
  <c r="H72" i="17" s="1"/>
  <c r="G72" i="9"/>
  <c r="H72" i="9" s="1"/>
  <c r="G78" i="9"/>
  <c r="H78" i="9" s="1"/>
  <c r="N78" i="17"/>
  <c r="G78" i="17" s="1"/>
  <c r="H78" i="17" s="1"/>
  <c r="N19" i="9"/>
  <c r="N13" i="9"/>
  <c r="G75" i="9"/>
  <c r="H75" i="9" s="1"/>
  <c r="N75" i="17"/>
  <c r="G75" i="17" s="1"/>
  <c r="H75" i="17" s="1"/>
  <c r="G87" i="9"/>
  <c r="H87" i="9" s="1"/>
  <c r="N87" i="17"/>
  <c r="G87" i="17" s="1"/>
  <c r="H87" i="17" s="1"/>
  <c r="N73" i="17"/>
  <c r="G73" i="17" s="1"/>
  <c r="H73" i="17" s="1"/>
  <c r="G73" i="9"/>
  <c r="H73" i="9" s="1"/>
  <c r="G76" i="9"/>
  <c r="H76" i="9" s="1"/>
  <c r="N76" i="17"/>
  <c r="G76" i="17" s="1"/>
  <c r="H76" i="17" s="1"/>
  <c r="G81" i="9"/>
  <c r="H81" i="9" s="1"/>
  <c r="N81" i="17"/>
  <c r="G81" i="17" s="1"/>
  <c r="H81" i="17" s="1"/>
  <c r="G85" i="9"/>
  <c r="H85" i="9" s="1"/>
  <c r="N85" i="17"/>
  <c r="G85" i="17" s="1"/>
  <c r="H85" i="17" s="1"/>
  <c r="N16" i="17"/>
  <c r="G16" i="17" s="1"/>
  <c r="G16" i="9"/>
  <c r="G32" i="9"/>
  <c r="H32" i="9" s="1"/>
  <c r="N32" i="17"/>
  <c r="G32" i="17" s="1"/>
  <c r="H32" i="17" s="1"/>
  <c r="G86" i="9"/>
  <c r="H86" i="9" s="1"/>
  <c r="N86" i="17"/>
  <c r="G86" i="17" s="1"/>
  <c r="H86" i="17" s="1"/>
  <c r="G84" i="9"/>
  <c r="H84" i="9" s="1"/>
  <c r="N84" i="17"/>
  <c r="G84" i="17" s="1"/>
  <c r="H84" i="17" s="1"/>
  <c r="N94" i="17"/>
  <c r="G94" i="17" s="1"/>
  <c r="H94" i="17" s="1"/>
  <c r="G94" i="9"/>
  <c r="H94" i="9" s="1"/>
  <c r="N10" i="17" l="1"/>
  <c r="G10" i="17" s="1"/>
  <c r="H10" i="17" s="1"/>
  <c r="H16" i="9"/>
  <c r="H16" i="17"/>
  <c r="G103" i="9"/>
  <c r="H103" i="9" s="1"/>
  <c r="N17" i="17"/>
  <c r="G17" i="17" s="1"/>
  <c r="H17" i="17" s="1"/>
  <c r="G17" i="9"/>
  <c r="H17" i="9" s="1"/>
  <c r="N23" i="17"/>
  <c r="G23" i="17" s="1"/>
  <c r="H23" i="17" s="1"/>
  <c r="G23" i="9"/>
  <c r="H23" i="9" s="1"/>
  <c r="G19" i="9"/>
  <c r="H19" i="9" s="1"/>
  <c r="N19" i="17"/>
  <c r="G19" i="17" s="1"/>
  <c r="H19" i="17" s="1"/>
  <c r="N11" i="17"/>
  <c r="G11" i="17" s="1"/>
  <c r="H11" i="17" s="1"/>
  <c r="G11" i="9"/>
  <c r="H11" i="9" s="1"/>
  <c r="G13" i="9"/>
  <c r="H13" i="9" s="1"/>
  <c r="N13" i="17"/>
  <c r="G13" i="17" s="1"/>
  <c r="H13" i="17" s="1"/>
</calcChain>
</file>

<file path=xl/sharedStrings.xml><?xml version="1.0" encoding="utf-8"?>
<sst xmlns="http://schemas.openxmlformats.org/spreadsheetml/2006/main" count="3488" uniqueCount="1199">
  <si>
    <t>Vaerk_ID</t>
  </si>
  <si>
    <t>Vaerk_Navn</t>
  </si>
  <si>
    <t>DB03_Vrk</t>
  </si>
  <si>
    <t>Kvote_Kategori</t>
  </si>
  <si>
    <t>Kvote_Aktivitet_1</t>
  </si>
  <si>
    <t>Kvote_OVP_Type</t>
  </si>
  <si>
    <t>Aar</t>
  </si>
  <si>
    <t>CO2udledning_Proces_Ton</t>
  </si>
  <si>
    <t>Flaregas_CO2Udledning_Ton</t>
  </si>
  <si>
    <t>CO2udledning_Ialt_Ton</t>
  </si>
  <si>
    <t>Flaregas_Forbrug_TJ</t>
  </si>
  <si>
    <t>Naturgas_Forbrug_TJ</t>
  </si>
  <si>
    <t>Bygas_Forbrug_TJ</t>
  </si>
  <si>
    <t>Gasolie_Forbrug_TJ</t>
  </si>
  <si>
    <t>Fuelolie_Forbrug_TJ</t>
  </si>
  <si>
    <t>LPG_Forbrug_TJ</t>
  </si>
  <si>
    <t>Benzin_Forbrug_TJ</t>
  </si>
  <si>
    <t>Butangas_Forbrug_TJ</t>
  </si>
  <si>
    <t>Raffinaderigas_Forbrug_TJ</t>
  </si>
  <si>
    <t>Spildolie_Forbrug_TJ</t>
  </si>
  <si>
    <t>Kul_Forbrug_TJ</t>
  </si>
  <si>
    <t>Petrokoks_Forbrug_TJ</t>
  </si>
  <si>
    <t>Koks_Forbrug_TJ</t>
  </si>
  <si>
    <t>Affald_Industri_Forbrug_TJ</t>
  </si>
  <si>
    <t>AndetFossiltBraendsel_1_Forbrug_TJ</t>
  </si>
  <si>
    <t>AndetFossiltBraendsel_2_Forbrug_TJ</t>
  </si>
  <si>
    <t>AndetFossiltBraendsel_3_Forbrug_TJ</t>
  </si>
  <si>
    <t>BlandetFossilOgBiobraendsel_1_Forbrug_TJ</t>
  </si>
  <si>
    <t>BlandetFossilOgBiobraendsel_2_Forbrug_TJ</t>
  </si>
  <si>
    <t>BlandetFossilOgBiobraendsel_3_Forbrug_TJ</t>
  </si>
  <si>
    <t>Biogas_Forbrug_TJ</t>
  </si>
  <si>
    <t>Rapsolie_Forbrug_TJ</t>
  </si>
  <si>
    <t>Bioolie_Forbrug_TJ</t>
  </si>
  <si>
    <t>Halm_Forbrug_TJ</t>
  </si>
  <si>
    <t>Traepiller_Forbrug_TJ</t>
  </si>
  <si>
    <t>Traeflis_Forbrug_TJ</t>
  </si>
  <si>
    <t>Skovflis_Forbrug_TJ</t>
  </si>
  <si>
    <t>Koed_Benmel_Forbrug_TJ</t>
  </si>
  <si>
    <t>Kornafrens_Forbrug_TJ</t>
  </si>
  <si>
    <t>Traeaffald_Forbrug_TJ</t>
  </si>
  <si>
    <t>AndenFastBiomasse_Forbrug_TJ</t>
  </si>
  <si>
    <t>Naturgas_CO2udledning_Ton</t>
  </si>
  <si>
    <t>Bygas_CO2udledning_Ton</t>
  </si>
  <si>
    <t>Gasolie_CO2udledning_Ton</t>
  </si>
  <si>
    <t>Fuelolie_CO2udledning_Ton</t>
  </si>
  <si>
    <t>LPG_CO2udledning_Ton</t>
  </si>
  <si>
    <t>Benzin_CO2Udledning_Ton</t>
  </si>
  <si>
    <t>Butangas_CO2Udledning_Ton</t>
  </si>
  <si>
    <t>Raffinaderigas_CO2Udledning_Ton</t>
  </si>
  <si>
    <t>Spildolie_CO2udledning_Ton</t>
  </si>
  <si>
    <t>Kul_CO2udledning_Ton</t>
  </si>
  <si>
    <t>Petrokoks_CO2udledning_Ton</t>
  </si>
  <si>
    <t>Koks_CO2udledning_Ton</t>
  </si>
  <si>
    <t>Affald_Industri_CO2Udledning_Ton</t>
  </si>
  <si>
    <t>AndetFossiltBraendsel_1_CO2udledning_Ton</t>
  </si>
  <si>
    <t>AndetFossiltBraendsel_2_CO2udledning_Ton</t>
  </si>
  <si>
    <t>AndetFossiltBraendsel_3_CO2udledning_Ton</t>
  </si>
  <si>
    <t>BlandetFossilOgBiobraendsel_1_CO2Udledning_Ton</t>
  </si>
  <si>
    <t>BlandetFossilOgBiobraendsel_2_CO2Udledning_Ton</t>
  </si>
  <si>
    <t>BlandetFossilOgBiobraendsel_3_CO2Udledning_Ton</t>
  </si>
  <si>
    <t>Karbonat_Raavarer_CO2udledning_Ton</t>
  </si>
  <si>
    <t>Karbonat_Roegrens_CO2udledning_Ton</t>
  </si>
  <si>
    <t>Karbonat_Oevrit_1_CO2udledning_Ton</t>
  </si>
  <si>
    <t>Karbonat_Oevrit_2_CO2udledning_Ton</t>
  </si>
  <si>
    <t>Aske_Kulstof_CO2udledning_Ton</t>
  </si>
  <si>
    <t>Oevrig_Proces_1_COUudledning_Ton</t>
  </si>
  <si>
    <t>Oevrig_Proces_2_COUudledning_Ton</t>
  </si>
  <si>
    <t>Oevrig_Proces_3_COUudledning_Ton</t>
  </si>
  <si>
    <t>Oevrig_Proces_4_COUudledning_Ton</t>
  </si>
  <si>
    <t>AndetFossiltSupNavn</t>
  </si>
  <si>
    <t>AndetFossiltAndel</t>
  </si>
  <si>
    <t>AffaldIndustriSupNavn</t>
  </si>
  <si>
    <t>AffaldIndustriAndel</t>
  </si>
  <si>
    <t>AndetBlandetSupNavn</t>
  </si>
  <si>
    <t>AndetBlandetAndel</t>
  </si>
  <si>
    <t>AndetFossilt_1_SupNavn</t>
  </si>
  <si>
    <t>AndetFossilt_1_Andel</t>
  </si>
  <si>
    <t>AndetFossilt_2_SupNavn</t>
  </si>
  <si>
    <t>AndetFossilt_2_Andel</t>
  </si>
  <si>
    <t>AndetFossilt_3_SupNavn</t>
  </si>
  <si>
    <t>AndetFossilt_3_Andel</t>
  </si>
  <si>
    <t>BlandetFossilOgBiobraendsel_1_SupNavn</t>
  </si>
  <si>
    <t>BlandetFossilOgBiobraendsel_1_Andel</t>
  </si>
  <si>
    <t>BlandetFossilOgBiobraendsel_2_SupNavn</t>
  </si>
  <si>
    <t>BlandetFossilOgBiobraendsel_2_Andel</t>
  </si>
  <si>
    <t>BlandetFossilOgBiobraendsel_3_SupNavn</t>
  </si>
  <si>
    <t>BlandetFossilOgBiobraendsel_3_Andel</t>
  </si>
  <si>
    <t>Naturgas_Forbrug_M3</t>
  </si>
  <si>
    <t>Bygas_Forbrug_M3</t>
  </si>
  <si>
    <t>Gasolie_Forbrug_M3</t>
  </si>
  <si>
    <t>Fuelolie_Forbrug_Ton</t>
  </si>
  <si>
    <t>LPG_Forbrug_Kg</t>
  </si>
  <si>
    <t>Benzin_Forbrug_M3</t>
  </si>
  <si>
    <t>Butangas_Forbrug_Ton</t>
  </si>
  <si>
    <t>Raffinaderigas_Forbrug_Ton</t>
  </si>
  <si>
    <t>Spildolie_Forbrug_M3</t>
  </si>
  <si>
    <t>Kul_Forbrug_Ton</t>
  </si>
  <si>
    <t>Petrokoks_Forbrug_Ton</t>
  </si>
  <si>
    <t>Koks_Forbrug_Ton</t>
  </si>
  <si>
    <t>Affald_Industri_Forbrug_Ton</t>
  </si>
  <si>
    <t>Biogas_Forbrug_M3</t>
  </si>
  <si>
    <t>Biogas_Affald_Forbrug_M3</t>
  </si>
  <si>
    <t>Biogas_Deponi_Forbrug_M3</t>
  </si>
  <si>
    <t>Biogas_Gylle_Forbrug_M3</t>
  </si>
  <si>
    <t>Biogas_Rensningsanlaeg_Forbrug_M3</t>
  </si>
  <si>
    <t>Halm_Forbrug_Ton</t>
  </si>
  <si>
    <t>Traepiller_Forbrug_Ton</t>
  </si>
  <si>
    <t>Traeaffald_Forbrug_Ton</t>
  </si>
  <si>
    <t>AndenFastBiomasse_Forbrug_Ton</t>
  </si>
  <si>
    <t>Rapsolie_Forbrug_M3</t>
  </si>
  <si>
    <t>Fiskeolie_Forbrug_M3</t>
  </si>
  <si>
    <t>Bioolie_Forbrug_M3</t>
  </si>
  <si>
    <t>Traeflis_Forbrug_Ton</t>
  </si>
  <si>
    <t>Skovflis_Forbrug_Ton</t>
  </si>
  <si>
    <t>Koed_Benmel_Forbrug_Ton</t>
  </si>
  <si>
    <t>Kornafrens_Forbrug_Ton</t>
  </si>
  <si>
    <t>Flaregas_Forbrug_M3</t>
  </si>
  <si>
    <t>AndetFossiltBraendsel_Forbrug</t>
  </si>
  <si>
    <t>AndetFossiltBraendsel_1_Forbrug</t>
  </si>
  <si>
    <t>AndetFossiltBraendsel_2_Forbrug</t>
  </si>
  <si>
    <t>AndetFossiltBraendsel_3_Forbrug</t>
  </si>
  <si>
    <t>BlandetFossilOgBiobraendsel_1_Forbrug</t>
  </si>
  <si>
    <t>BlandetFossilOgBiobraendsel_2_Forbrug</t>
  </si>
  <si>
    <t>BlandetFossilOgBiobraendsel_3_Forbrug</t>
  </si>
  <si>
    <t>AndetBlandetBraendsel_Forbrug</t>
  </si>
  <si>
    <t>Shell Raffinaderiet Fredericia</t>
  </si>
  <si>
    <t>Industri og Service</t>
  </si>
  <si>
    <t>Assens Fjernvarme Amba</t>
  </si>
  <si>
    <t>El og FV</t>
  </si>
  <si>
    <t xml:space="preserve">D         </t>
  </si>
  <si>
    <t>Aulum Fjernvarme A.m.b.a. (Rugbjergvej 3)</t>
  </si>
  <si>
    <t>Aulum Fjernvarme A.m.b.a. (Kulvej 5)</t>
  </si>
  <si>
    <t>Aalborg Portland A/S</t>
  </si>
  <si>
    <t>dækchips</t>
  </si>
  <si>
    <t>Cemmiljø brændsel</t>
  </si>
  <si>
    <t>Plastikpiller</t>
  </si>
  <si>
    <t>papirmasse</t>
  </si>
  <si>
    <t>Albertslund Varmeværk</t>
  </si>
  <si>
    <t>Ikast El- og Varmeværk</t>
  </si>
  <si>
    <t>Maribo Varmeværk</t>
  </si>
  <si>
    <t>Nykøbing S. Varmeværk</t>
  </si>
  <si>
    <t>Oksbøl Varmeværk</t>
  </si>
  <si>
    <t>Vejle Fjernvarme a.m.b.a., Central Langelinie</t>
  </si>
  <si>
    <t>Østervrå Varmeværk</t>
  </si>
  <si>
    <t>Østkraft</t>
  </si>
  <si>
    <t>Fuelolie</t>
  </si>
  <si>
    <t>Dieselolie</t>
  </si>
  <si>
    <t>Kul og skovflis</t>
  </si>
  <si>
    <t>Bramming Fjernvarme A.m.b.a.</t>
  </si>
  <si>
    <t>Bjerringbro Varmeværk</t>
  </si>
  <si>
    <t>Bogense Forsyningsselskab</t>
  </si>
  <si>
    <t>Ikast Værkerne Varme A/S - Bording Kraftvarmeværk</t>
  </si>
  <si>
    <t>Broager Fjernvarmeselskab</t>
  </si>
  <si>
    <t>Brovst Fjernvarme</t>
  </si>
  <si>
    <t>CTR, Nybrovej Centralen</t>
  </si>
  <si>
    <t>CTR, Spidslastcentral Phistersvej</t>
  </si>
  <si>
    <t>Gentofte Hospital</t>
  </si>
  <si>
    <t>Dagnæs-Bækkelund Varmeværk</t>
  </si>
  <si>
    <t>DuPont Nutrition Biosciences, Grindsted</t>
  </si>
  <si>
    <t>Ebeltoft Fjernvarmeværk</t>
  </si>
  <si>
    <t>Hedelund Varmeværk</t>
  </si>
  <si>
    <t>Hjerting Varmeværk</t>
  </si>
  <si>
    <t>Gjesing Varmecentral</t>
  </si>
  <si>
    <t>Sædding Varmeværk</t>
  </si>
  <si>
    <t>Farum Fjernvarme</t>
  </si>
  <si>
    <t>Fredericia Fjernvarme</t>
  </si>
  <si>
    <t>Fiskernes Fiskeindustri</t>
  </si>
  <si>
    <t>Frederiksberg Varmecentral</t>
  </si>
  <si>
    <t>Varmecentral Niels Juelsvej</t>
  </si>
  <si>
    <t>Varmecentral Ærøvej</t>
  </si>
  <si>
    <t>Frederikssund Kraftvarmeværk</t>
  </si>
  <si>
    <t>Halsnæs Kommunale Forsyning - Havnevej</t>
  </si>
  <si>
    <t>FFV Varme A/S</t>
  </si>
  <si>
    <t>Grenå Varmeværk</t>
  </si>
  <si>
    <t>KVV Grønningen/Central 2</t>
  </si>
  <si>
    <t>Gråsten Varme A/S</t>
  </si>
  <si>
    <t>Hinnerup Fjernvarme</t>
  </si>
  <si>
    <t>Haderslev Fjernvarme</t>
  </si>
  <si>
    <t>Hadsten Varmeværk, Central Syd</t>
  </si>
  <si>
    <t>Hedensted Fjernvarme</t>
  </si>
  <si>
    <t>Central Vest</t>
  </si>
  <si>
    <t>Central Mads Holmsvej</t>
  </si>
  <si>
    <t>EnergiGruppen Jylland, Holstebrovej</t>
  </si>
  <si>
    <t>EnergiGruppen Jylland, Nord varmecentral</t>
  </si>
  <si>
    <t>Frederiksgade Varmecentral</t>
  </si>
  <si>
    <t>Ullerød Varmecentral</t>
  </si>
  <si>
    <t>Kgs. Vænge Varmecentral</t>
  </si>
  <si>
    <t>Elmegaarden Varmecentral</t>
  </si>
  <si>
    <t>Hjallerup Fjernvarmeselskab</t>
  </si>
  <si>
    <t>Hjørring Varmeforsyning</t>
  </si>
  <si>
    <t>Vestforsyning Varme A/S, Central H</t>
  </si>
  <si>
    <t>Vestforsyning Varme A/S, Central Nord</t>
  </si>
  <si>
    <t>Vestforsyning Varme A/S, Central Ellebæk</t>
  </si>
  <si>
    <t>Vestforsyning Varme A/S, Central Vest</t>
  </si>
  <si>
    <t>Vestforsyning Varme A/S, Central Øst</t>
  </si>
  <si>
    <t>Horsens Varmeværk, Hovedcentral</t>
  </si>
  <si>
    <t>Horsens Varmeværk, Central Øst</t>
  </si>
  <si>
    <t>Hurup Fjernvarme</t>
  </si>
  <si>
    <t>Høng Varmeværk</t>
  </si>
  <si>
    <t>Billund Varmeværk II</t>
  </si>
  <si>
    <t>Brande Fjernvarme A.m.b.a.</t>
  </si>
  <si>
    <t>Brørup Fjernvarme</t>
  </si>
  <si>
    <t>Næstved Kraftvarmeværk</t>
  </si>
  <si>
    <t>Vattenfall A/S Fynsværket</t>
  </si>
  <si>
    <t>Helsinge Fjernvarme</t>
  </si>
  <si>
    <t>Grenå Kraftvarmeværk</t>
  </si>
  <si>
    <t>AffaldVarme Århus, Århusværket</t>
  </si>
  <si>
    <t>Studstrupværket</t>
  </si>
  <si>
    <t>Nibe Varmeværk AMBA</t>
  </si>
  <si>
    <t>Jetsmark Energiværk A.m.b.a.</t>
  </si>
  <si>
    <t>Avedøreværket</t>
  </si>
  <si>
    <t>DTU Kraftvarmeværk</t>
  </si>
  <si>
    <t>Helsingør Kraftvarmeværk</t>
  </si>
  <si>
    <t>Hillerød Kraftvarmeværk</t>
  </si>
  <si>
    <t>Kyndbyværket</t>
  </si>
  <si>
    <t>Haslev Kraftvarmeværk</t>
  </si>
  <si>
    <t>Asnæsværket</t>
  </si>
  <si>
    <t>Stigsnæsværket</t>
  </si>
  <si>
    <t>SK-Varme A/S - Slagelse Kraftvarmeværk</t>
  </si>
  <si>
    <t>Masnedø Gasturbine</t>
  </si>
  <si>
    <t>Skærbækværket</t>
  </si>
  <si>
    <t>Horsens Kraftvarmeværk A/S</t>
  </si>
  <si>
    <t>I/S Vestforbrænding</t>
  </si>
  <si>
    <t>Herningværket</t>
  </si>
  <si>
    <t>Måbjergværket A/S</t>
  </si>
  <si>
    <t>Ringkøbing Værket</t>
  </si>
  <si>
    <t>Skjern Fjernvarmecentral afd. Øst</t>
  </si>
  <si>
    <t>Viborg Kraftvarme A/S</t>
  </si>
  <si>
    <t>Vildbjerg Varmeværk Amba</t>
  </si>
  <si>
    <t>Ishøj Kommunes Varmeforsyning/Ishøj Varmeværk</t>
  </si>
  <si>
    <t>Jyderup Varmeværk</t>
  </si>
  <si>
    <t>Kjellerup Fjernvarme</t>
  </si>
  <si>
    <t>Kerteminde Fjernvarme</t>
  </si>
  <si>
    <t>Kolding Varmeværk Syd</t>
  </si>
  <si>
    <t>Kolding Varmeværk Dampcentralen</t>
  </si>
  <si>
    <t>Kolding Varmeværk Skovparken</t>
  </si>
  <si>
    <t>Kolding Varmeværk Strandhuse</t>
  </si>
  <si>
    <t>SK-Varme A/S - Norbrinken</t>
  </si>
  <si>
    <t>Vattenfall A/S Amagerværket</t>
  </si>
  <si>
    <t>H.C. Ørsted Værket</t>
  </si>
  <si>
    <t>Svanemølleværket</t>
  </si>
  <si>
    <t>Langeskov Fjernvarme</t>
  </si>
  <si>
    <t>Lem Varmeværk</t>
  </si>
  <si>
    <t>Lemvig Varmeværk</t>
  </si>
  <si>
    <t>Løgstør Fjernvarmeværk</t>
  </si>
  <si>
    <t>Mølholm Varmeværk</t>
  </si>
  <si>
    <t>Nakskov Fjernvarme</t>
  </si>
  <si>
    <t>Novopan Træindustri A/S</t>
  </si>
  <si>
    <t>Nyborg Forsyning og Service, Central Gasværksvej</t>
  </si>
  <si>
    <t>Guldborgsund Varme Fjernvarmecentral Nord</t>
  </si>
  <si>
    <t>Guldborgsund Varme Fjernvarmecentral Øst</t>
  </si>
  <si>
    <t>Nykøbing Mors Fjernvarmeværk</t>
  </si>
  <si>
    <t>Næstved Varmeværk</t>
  </si>
  <si>
    <t>Nørre-Aaby Kraftvarmeværk A.M.B.A.</t>
  </si>
  <si>
    <t>Nørresundby Fjernvarmeforsyning</t>
  </si>
  <si>
    <t>Odder Varmeværk</t>
  </si>
  <si>
    <t>Bellinge Varmecentral</t>
  </si>
  <si>
    <t>Billedskærervej Varmecentral</t>
  </si>
  <si>
    <t>Bolbro Varmecentral</t>
  </si>
  <si>
    <t>Centrum Varmecentral</t>
  </si>
  <si>
    <t>Dyrup Varmecentral</t>
  </si>
  <si>
    <t>Dalum Varmecentral</t>
  </si>
  <si>
    <t>Korup Varmecentral</t>
  </si>
  <si>
    <t>Næsby Varmecentral</t>
  </si>
  <si>
    <t>Pårup Varmecentral</t>
  </si>
  <si>
    <t>Sanderum Varmecentral</t>
  </si>
  <si>
    <t>Sydøst Varmecentral</t>
  </si>
  <si>
    <t>Vollsmose Varmecentral</t>
  </si>
  <si>
    <t>Otterup Varmecentral</t>
  </si>
  <si>
    <t>Verdo Produktion - Kulholmsvej</t>
  </si>
  <si>
    <t>Verdo Produktion - Ydervangen</t>
  </si>
  <si>
    <t>Ribe Fjernvarmecentral</t>
  </si>
  <si>
    <t>Ribe Kraftvarmeværk</t>
  </si>
  <si>
    <t>Ringe Fjernvarmeselskab</t>
  </si>
  <si>
    <t>Rindum Værket</t>
  </si>
  <si>
    <t>Ringsted Kraftvarmeværk</t>
  </si>
  <si>
    <t>Roskilde Varme A/S, Hovedcentralen</t>
  </si>
  <si>
    <t>Roskilde Varme A/S, Central Lillevang</t>
  </si>
  <si>
    <t>Aabenraa-Rødekro Fjernvarme - Rødekro central</t>
  </si>
  <si>
    <t>Silkeborg Varme A/S - Fjernvarmeværket Hostrupsgade</t>
  </si>
  <si>
    <t>Silkeborg Varme A/S - Varmeværket Kejlstrupvej</t>
  </si>
  <si>
    <t>Sindal Varmeforsyning</t>
  </si>
  <si>
    <t>Skagen Varmeværk</t>
  </si>
  <si>
    <t>Skanderborg-Hørning Fjernvarme</t>
  </si>
  <si>
    <t>I/S Skive Fjernvarme</t>
  </si>
  <si>
    <t>SK-Varme A/S - Idagårdsvej</t>
  </si>
  <si>
    <t>SK-Varme A/S - Sdr. Stationsvej</t>
  </si>
  <si>
    <t>Støvring Kraftvarmeværk</t>
  </si>
  <si>
    <t>Nordic Sugar, Nykøbing Sukkerfabrik</t>
  </si>
  <si>
    <t>Svendborg Fjernvarme, Central Bagergade</t>
  </si>
  <si>
    <t>Svendborg Fjernvarme, Vestre Central</t>
  </si>
  <si>
    <t>Sæby Varmeværk</t>
  </si>
  <si>
    <t>Sønderborg Fjernvarme, Sundquist</t>
  </si>
  <si>
    <t>Sønderborg Fjernvarme, Rojum</t>
  </si>
  <si>
    <t>Enstedværket</t>
  </si>
  <si>
    <t>Tarm Varmeværk A.m.b.a.</t>
  </si>
  <si>
    <t>Thisted Varmeforsyning - Geotermisk anlæg</t>
  </si>
  <si>
    <t>Thisted Varmeforsyning - Ringvej</t>
  </si>
  <si>
    <t>Toftlund Fjernvarmecentral</t>
  </si>
  <si>
    <t>Tranbjerg Varmeværk</t>
  </si>
  <si>
    <t>Taars Varmeværk Amba</t>
  </si>
  <si>
    <t>Tønder Fjernvarmeselskab Amba</t>
  </si>
  <si>
    <t>Tørring Kraftvarmeværk</t>
  </si>
  <si>
    <t>Vamdrup Fjernvarme</t>
  </si>
  <si>
    <t>Varmecentral Søndermarken</t>
  </si>
  <si>
    <t>Varmecentral Toften</t>
  </si>
  <si>
    <t>Videbæk Varme A/S, Godthåbsvej</t>
  </si>
  <si>
    <t>Videbæk Varme A/S, Kraftvarmeværk</t>
  </si>
  <si>
    <t>Vinderup Varmeværk</t>
  </si>
  <si>
    <t>Vojens Fjernvarme Sdr. Ringvej</t>
  </si>
  <si>
    <t>Bødkervænget Varmecentral</t>
  </si>
  <si>
    <t>Vrå Varmeværk</t>
  </si>
  <si>
    <t>Værløse Varmeværk</t>
  </si>
  <si>
    <t>Aabenraa-Rødekro Fjernvarme - Humlehaven Central</t>
  </si>
  <si>
    <t>Aabenraa-Rødekro Fjernvarme - Rådmandsløkken central</t>
  </si>
  <si>
    <t>Aabenraa-Rødekro Fjernvarme - Skovgård central</t>
  </si>
  <si>
    <t>Lyngvej Central</t>
  </si>
  <si>
    <t>Svendborgvej Central</t>
  </si>
  <si>
    <t>Borgmester Jørgensensvej Central</t>
  </si>
  <si>
    <t>AffaldVarme Århus, Risskov Varmecentral</t>
  </si>
  <si>
    <t>AffaldVarme Aarhus, Jens Juuls Vej, Kedelanlæg 793</t>
  </si>
  <si>
    <t>AffaldVarme Århus, Viby Varmecentral</t>
  </si>
  <si>
    <t>AffaldVarme Århus, Gellerup</t>
  </si>
  <si>
    <t>Frederikshavn Kraftvarmeværk</t>
  </si>
  <si>
    <t>Vattenfall A/S Nordjyllandsværket</t>
  </si>
  <si>
    <t>Hirtshals Kraftvarmeværk</t>
  </si>
  <si>
    <t>Høje Gladsaxe Varmecentral</t>
  </si>
  <si>
    <t>Hundige Fjernvarmeværk</t>
  </si>
  <si>
    <t>Øster Toreby Varmeværk Amba</t>
  </si>
  <si>
    <t>Carlsberg Danmark A/S - Vesterfælledvej</t>
  </si>
  <si>
    <t>Køge Kraftvarmeværk</t>
  </si>
  <si>
    <t>Nordic Sugar, Nakskov Sukkerfabrik</t>
  </si>
  <si>
    <t>Dalum Papir A/S</t>
  </si>
  <si>
    <t xml:space="preserve">Brødrene Hartmann A/S </t>
  </si>
  <si>
    <t>Maricogen A/S</t>
  </si>
  <si>
    <t>AarhusKarlshamn Denmark A/S</t>
  </si>
  <si>
    <t>CP Kelco ApS</t>
  </si>
  <si>
    <t>Dalum Papir Maglemølle</t>
  </si>
  <si>
    <t>Masnedø Gartnerier A/S</t>
  </si>
  <si>
    <t>Jægerspris Kraftvarme</t>
  </si>
  <si>
    <t>Østervang Sjælland A/S</t>
  </si>
  <si>
    <t>Arla Foods Energy A/S. Afd AKAFA</t>
  </si>
  <si>
    <t>Knud Jepsen A/S</t>
  </si>
  <si>
    <t>Fællinggaard Varmeforsyning Aps</t>
  </si>
  <si>
    <t>Grenå Varmeværk AMBA - Bredstrup Varmeværk</t>
  </si>
  <si>
    <t>Brædstrup Totalenergianlæg A/S</t>
  </si>
  <si>
    <t>Verdo Produktion - Katholmvej</t>
  </si>
  <si>
    <t>Sakskøbing Fjernvarme</t>
  </si>
  <si>
    <t>Solrød Fjernvarmeværk a.m.b.a.</t>
  </si>
  <si>
    <t>Højvang Varmecentral</t>
  </si>
  <si>
    <t>Bjerringbro Kraftvarmeværk</t>
  </si>
  <si>
    <t>KVV Tårnvej</t>
  </si>
  <si>
    <t>Esbjergværket</t>
  </si>
  <si>
    <t>Hvide Sande Fjernvarme</t>
  </si>
  <si>
    <t>HOFOR - Lygten Varmeværk</t>
  </si>
  <si>
    <t>HOFOR - Østre varmecentral</t>
  </si>
  <si>
    <t>HOFOR - Sundholm varmecentral</t>
  </si>
  <si>
    <t>Silkeborg Varme A/S - Kraftvarmeværket</t>
  </si>
  <si>
    <t>Gram Fjernvarme</t>
  </si>
  <si>
    <t>Sønderborg Kraftvarme I/S</t>
  </si>
  <si>
    <t>Smørum Kraftvarme</t>
  </si>
  <si>
    <t>Brønderslev Varme A/S - Brønderslev Kraftvarme</t>
  </si>
  <si>
    <t>Alfred Pedersen og Søn</t>
  </si>
  <si>
    <t>Dragsbæk Maltfabrik</t>
  </si>
  <si>
    <t>Kronborg Aps.</t>
  </si>
  <si>
    <t>Arla Foods Energy A/S. Afd. Danmark Protein A/S</t>
  </si>
  <si>
    <t>Arla Foods Energy A/S, Arinco Afdeling</t>
  </si>
  <si>
    <t>Arla Foods Energy A/S, Afd. HOCO</t>
  </si>
  <si>
    <t>Roulunds Energy ApS</t>
  </si>
  <si>
    <t>Hjortebjerg Kraftvarme/Gartneriet Hjortebjerg I/S</t>
  </si>
  <si>
    <t>Gilleleje Fjernvarmeselskab</t>
  </si>
  <si>
    <t>EnergiGruppen Jylland, Vest</t>
  </si>
  <si>
    <t>Græsted Fjernvarme A.m.b.a</t>
  </si>
  <si>
    <t>Gladsaxe Spidslastanlæg</t>
  </si>
  <si>
    <t>Danfoss</t>
  </si>
  <si>
    <t>Cheminova A/S</t>
  </si>
  <si>
    <t>Carlsberg Danmark A/S - Vestre Ringvej</t>
  </si>
  <si>
    <t>Skagen Kraftvarmeværk</t>
  </si>
  <si>
    <t>Verdo Produktion - Bronzevej</t>
  </si>
  <si>
    <t>Maribo-Sakskøbing Kraftvarmeværk</t>
  </si>
  <si>
    <t>Villemoes Teglværk</t>
  </si>
  <si>
    <t>CTR, Utterslev Varmecentral</t>
  </si>
  <si>
    <t>Danish Malting Group</t>
  </si>
  <si>
    <t>Fredericia Varmeværk, Erritsø</t>
  </si>
  <si>
    <t>Vejle Varmeværk Nørremarkens Kedelcentral</t>
  </si>
  <si>
    <t>Vejle Varmeværk Søndermarkens Kedelcentral</t>
  </si>
  <si>
    <t>Gasværksvej Varmecentral</t>
  </si>
  <si>
    <t>A/S Bachmanns Teglværk</t>
  </si>
  <si>
    <t>Akzo Nobel Salt A/S</t>
  </si>
  <si>
    <t>Glostrup Hospital</t>
  </si>
  <si>
    <t>Carl Matzens Teglværk A/S</t>
  </si>
  <si>
    <t>Colas, Glostrup</t>
  </si>
  <si>
    <t>Colas, Horsens</t>
  </si>
  <si>
    <t>Colas, Vinderup</t>
  </si>
  <si>
    <t>Daka Denmark A/S</t>
  </si>
  <si>
    <t>Daka Bio-industries Ortved</t>
  </si>
  <si>
    <t>Daka Bio-industries Randers</t>
  </si>
  <si>
    <t>Damolin Fur A/S</t>
  </si>
  <si>
    <t>Damolin Mors A/S</t>
  </si>
  <si>
    <t>Dangrønt  Ribe</t>
  </si>
  <si>
    <t>Dangrønt Ringkøbing</t>
  </si>
  <si>
    <t>Danish Crown Ringsted</t>
  </si>
  <si>
    <t>Knauf Danogips</t>
  </si>
  <si>
    <t>Saint-Gobain Weber, Hinge</t>
  </si>
  <si>
    <t>Kulstøv (affald)</t>
  </si>
  <si>
    <t>Spritvand (affald)</t>
  </si>
  <si>
    <t>Opløsningsmidler (affald)</t>
  </si>
  <si>
    <t>Malingspulver (affald)</t>
  </si>
  <si>
    <t>Spildevand m. div. opl. midler (affald)</t>
  </si>
  <si>
    <t>NLMK DanSteel</t>
  </si>
  <si>
    <t>Acetylen</t>
  </si>
  <si>
    <t xml:space="preserve">Arcus Denmark A/S </t>
  </si>
  <si>
    <t>DTU Kedelcentral</t>
  </si>
  <si>
    <t>Faxe Kalk, Ovnanlægget Stubberup</t>
  </si>
  <si>
    <t>Gråsten Teglværk</t>
  </si>
  <si>
    <t>Gyproc A/S</t>
  </si>
  <si>
    <t>Haldor Topsøe A/S</t>
  </si>
  <si>
    <t>Methanol</t>
  </si>
  <si>
    <t>Hanstholms Fiskemelsfabrik A/S</t>
  </si>
  <si>
    <t>Harboes Bryggeri A/S</t>
  </si>
  <si>
    <t>Helligsø Teglværk A/S</t>
  </si>
  <si>
    <t>Højslev Tegl A/S</t>
  </si>
  <si>
    <t>Grundejerforeningen Smørmosens Kraftvarmeværk</t>
  </si>
  <si>
    <t>Monier A/S</t>
  </si>
  <si>
    <t>LUNDGÅRD TEGLVÆRK A/S</t>
  </si>
  <si>
    <t>NCC Roads A/S, asfalt, Odense</t>
  </si>
  <si>
    <t>NCC Roads A/S, asfalt, Herlev</t>
  </si>
  <si>
    <t>NCC Roads A/S, asfalt, Ejby</t>
  </si>
  <si>
    <t>Novo Nordisk A/S</t>
  </si>
  <si>
    <t>Novozymes A/S</t>
  </si>
  <si>
    <t>DONG Naturgas - Nybro Gasbehandlingsanlæg</t>
  </si>
  <si>
    <t>Nybro Tørreri</t>
  </si>
  <si>
    <t>ODENSE STAALSKIBSVÆRFT</t>
  </si>
  <si>
    <t>Sygehusets Varmecentral</t>
  </si>
  <si>
    <t>Saint-Gobain Weber A/S, Ølst</t>
  </si>
  <si>
    <t>Palsgaard A/S</t>
  </si>
  <si>
    <t>Pedershvile Teglværk</t>
  </si>
  <si>
    <t>PETERSEN TEGL EGERNSUND A/S</t>
  </si>
  <si>
    <t>Wienerberger A/S - Petersminde Teglværk</t>
  </si>
  <si>
    <t>Pipers Teglværker A/S Gandrup Teglværk</t>
  </si>
  <si>
    <t>PIPERS TEGLVÆRKER A/S Hammershøj Teglværk</t>
  </si>
  <si>
    <t>Ardagh Glass Holmegaard A/S</t>
  </si>
  <si>
    <t>Rockwool A/S Doense</t>
  </si>
  <si>
    <t>Rockwool A/S, Vamdrup</t>
  </si>
  <si>
    <t>Saint Gobain Isover A/S</t>
  </si>
  <si>
    <t>Skjern Papirfabrik A/S</t>
  </si>
  <si>
    <t>Statoil Raffinaderiet</t>
  </si>
  <si>
    <t>Sun Chemical A/S</t>
  </si>
  <si>
    <t>Munck Asfalt A/S, Aarup</t>
  </si>
  <si>
    <t>Munck Asfalt A/S, Roskilde</t>
  </si>
  <si>
    <t>Munck Asfalt A/S, Ans By</t>
  </si>
  <si>
    <t>TripleNine Fish Protein Thyborøn</t>
  </si>
  <si>
    <t>Triplenine Fish Protein, Esbjerg</t>
  </si>
  <si>
    <t>Tulip Food Company Vejle</t>
  </si>
  <si>
    <t>Tychsen's Teglværk A/S</t>
  </si>
  <si>
    <t>Vedstaarup Teglværk A/S</t>
  </si>
  <si>
    <t>Vesterled Teglværk A/S</t>
  </si>
  <si>
    <t>Vindø Teglværk</t>
  </si>
  <si>
    <t>WIENERBERGER A/S - Sønderskov Tegl</t>
  </si>
  <si>
    <t>Lemminkäinen A/S Randers Asfaltfabrik</t>
  </si>
  <si>
    <t>Lemminkäinen A/S Ølstykke Asfaltfabrik</t>
  </si>
  <si>
    <t>Danish Crown Horsens</t>
  </si>
  <si>
    <t>Duferco Danish Steel</t>
  </si>
  <si>
    <t>Syd Arne feltet omfattende anlæg på Syd Arne platformen</t>
  </si>
  <si>
    <t>Offshore</t>
  </si>
  <si>
    <t>Dan feltet omfattende anlæg på platformene Dan A, -B, -C, -D, -E, -FA, -FB, -FC, -FD, -FE, -FF og -F</t>
  </si>
  <si>
    <t>Gorm feltet omfattende anlæg på platformene Gorm A, -B, -C, -D, -E  og F</t>
  </si>
  <si>
    <t>Harald feltet omfattende anlæg på platformene Harald A og -B</t>
  </si>
  <si>
    <t>Tyra feltet omfattende anlæg på platformene Tyra Vest A, -B, -C, -D og -E samt Tyra Øst A, -B, -C, -</t>
  </si>
  <si>
    <t>Siri feltet omfattende anlæg på Siri platformen</t>
  </si>
  <si>
    <t>Halfdan feltet omfattende anlæg på platformene Halfdan HDA, -HDB, -HDC og -HBA</t>
  </si>
  <si>
    <t>Høje Taastrup Fjernvarme - Gasværksvej-centralen</t>
  </si>
  <si>
    <t>Svogerslev Fjernvarmecentral</t>
  </si>
  <si>
    <t>Lystrup Fjernvarme Amba</t>
  </si>
  <si>
    <t>Fjernvarmecentralen Avedøre Holme</t>
  </si>
  <si>
    <t>Hvidovre Midt Amba</t>
  </si>
  <si>
    <t>Hvidovre Hospital</t>
  </si>
  <si>
    <t>Brøndbyøster Fjernvarmecentral</t>
  </si>
  <si>
    <t>Brøndbyvester Fjernvarmecentral</t>
  </si>
  <si>
    <t>Brøndby Strand Fjernvarmecentral</t>
  </si>
  <si>
    <t>Avedøre Fjernvarme A.m.b.a</t>
  </si>
  <si>
    <t>Holme Lundshøj Fjernvarme amba</t>
  </si>
  <si>
    <t>Middelfart Fjernvarme, Hovedcentral</t>
  </si>
  <si>
    <t>Arkil asfalt</t>
  </si>
  <si>
    <t>NCC Roads Trige</t>
  </si>
  <si>
    <t>Rønne Varme A/S, reserve og spidslastcentral</t>
  </si>
  <si>
    <t>Hedegårdens varmecentral (I/S Vestforbrænding)</t>
  </si>
  <si>
    <t>Vorskla Steel Denmark A/S</t>
  </si>
  <si>
    <t>Colas Sundholmen, Nørresundby</t>
  </si>
  <si>
    <t>Effektpartner - 25 MW Gasturbine</t>
  </si>
  <si>
    <t>Effektmarked DK A/S</t>
  </si>
  <si>
    <t>Lemminkäinen A/S - Vandel Asfaltfabrik</t>
  </si>
  <si>
    <t>CTR, KLC2 - Københavns Lufthavn</t>
  </si>
  <si>
    <t>Energi Fyn Produktion - Kratholm</t>
  </si>
  <si>
    <t>Østermose BioEnergi</t>
  </si>
  <si>
    <t>Energi Fyn Produktion -  Assens</t>
  </si>
  <si>
    <t>Vækst &amp; Miljø - Regulerkraft Vojens</t>
  </si>
  <si>
    <t>MPM Invest Aps - Regulerkraft Toftlund</t>
  </si>
  <si>
    <t>Regulerkraftværk Tønder</t>
  </si>
  <si>
    <t>Regulerkraftværk Sønderborg</t>
  </si>
  <si>
    <t>Energi Fyn Produktion - Regulerkraftanlæg Esbjerg</t>
  </si>
  <si>
    <t>Svendborg Fjernvarme, Nordre Central</t>
  </si>
  <si>
    <t>DK plant aps</t>
  </si>
  <si>
    <t>Regulerkraft Ikast ApS</t>
  </si>
  <si>
    <t>Grenaa Effektreserve AS</t>
  </si>
  <si>
    <t>Energi Fyn Produktion - Regulerkraftanlæg Fraugde</t>
  </si>
  <si>
    <t>Energi Fyn Produktion - OUH_Nød og regulerkraftanlæg</t>
  </si>
  <si>
    <t>Biogen Idec Manufacturing (Denmark) ApS</t>
  </si>
  <si>
    <t>Vordingborg Kraftvarme</t>
  </si>
  <si>
    <t>Lindø Kraftvarmeværk</t>
  </si>
  <si>
    <t>DB07</t>
  </si>
  <si>
    <t>NR117</t>
  </si>
  <si>
    <t>CO2udledning_Braendsler_incl. Flaregas_Ton</t>
  </si>
  <si>
    <t>Braendsler incl flaregas total_Forbrug_TJ</t>
  </si>
  <si>
    <t>353000</t>
  </si>
  <si>
    <t/>
  </si>
  <si>
    <t>351100</t>
  </si>
  <si>
    <t>370000</t>
  </si>
  <si>
    <t>360000</t>
  </si>
  <si>
    <t>English names</t>
  </si>
  <si>
    <t>010000</t>
  </si>
  <si>
    <t xml:space="preserve">Agriculture and horticulture                                                       </t>
  </si>
  <si>
    <t>020000</t>
  </si>
  <si>
    <t xml:space="preserve">Forestry                                                                           </t>
  </si>
  <si>
    <t>030000</t>
  </si>
  <si>
    <t xml:space="preserve">Fishing                                                                            </t>
  </si>
  <si>
    <t>060000</t>
  </si>
  <si>
    <t xml:space="preserve">Extraction of oil and gas                                                          </t>
  </si>
  <si>
    <t>080090</t>
  </si>
  <si>
    <t xml:space="preserve">Extraction of gravel and stone                                                     </t>
  </si>
  <si>
    <t>090000</t>
  </si>
  <si>
    <t xml:space="preserve">Mining support service activities                                                  </t>
  </si>
  <si>
    <t>100010</t>
  </si>
  <si>
    <t xml:space="preserve">Production of meat and meat products                                               </t>
  </si>
  <si>
    <t>100020</t>
  </si>
  <si>
    <t xml:space="preserve">Processing and preserving of fish                                                  </t>
  </si>
  <si>
    <t>100030</t>
  </si>
  <si>
    <t xml:space="preserve">Manufacture of dairy products                                                      </t>
  </si>
  <si>
    <t>100040</t>
  </si>
  <si>
    <t xml:space="preserve">Manufacture of grain mill and bakery products                                      </t>
  </si>
  <si>
    <t>100050</t>
  </si>
  <si>
    <t xml:space="preserve">Other manufacture of food products                                                 </t>
  </si>
  <si>
    <t>110000</t>
  </si>
  <si>
    <t xml:space="preserve">Manufacture of beverages                                                           </t>
  </si>
  <si>
    <t>120000</t>
  </si>
  <si>
    <t xml:space="preserve">Manufacture of tobacco products                                                    </t>
  </si>
  <si>
    <t>130000</t>
  </si>
  <si>
    <t xml:space="preserve">Manufacture of textiles                                                            </t>
  </si>
  <si>
    <t>140000</t>
  </si>
  <si>
    <t xml:space="preserve">Manufacture of wearing apparel                                                     </t>
  </si>
  <si>
    <t>150000</t>
  </si>
  <si>
    <t xml:space="preserve">Manufacture of leather and footwear                                                </t>
  </si>
  <si>
    <t>160000</t>
  </si>
  <si>
    <t xml:space="preserve">Manufacture of wood and wood products                                              </t>
  </si>
  <si>
    <t>170000</t>
  </si>
  <si>
    <t xml:space="preserve">Manufacture of paper and paper products                                            </t>
  </si>
  <si>
    <t>180000</t>
  </si>
  <si>
    <t xml:space="preserve">Printing etc.                                                                      </t>
  </si>
  <si>
    <t>190000</t>
  </si>
  <si>
    <t xml:space="preserve">Oil refinery etc.                                                                  </t>
  </si>
  <si>
    <t>200010</t>
  </si>
  <si>
    <t xml:space="preserve">Manufacture of basic chemicals                                                     </t>
  </si>
  <si>
    <t>200020</t>
  </si>
  <si>
    <t xml:space="preserve">Manufacture of paints and soap etc.                                                </t>
  </si>
  <si>
    <t>210000</t>
  </si>
  <si>
    <t xml:space="preserve">Pharmaceuticals                                                                    </t>
  </si>
  <si>
    <t>220000</t>
  </si>
  <si>
    <t xml:space="preserve">Manufacture of rubber and plastic products                                         </t>
  </si>
  <si>
    <t>230010</t>
  </si>
  <si>
    <t xml:space="preserve">Manufacture of glass and ceramic products                                          </t>
  </si>
  <si>
    <t>230020</t>
  </si>
  <si>
    <t xml:space="preserve">Manufacture of concrete and bricks                                                 </t>
  </si>
  <si>
    <t>240000</t>
  </si>
  <si>
    <t xml:space="preserve">Manufacture of basic metals                                                        </t>
  </si>
  <si>
    <t>250000</t>
  </si>
  <si>
    <t xml:space="preserve">Manufacture of fabricated metal products                                           </t>
  </si>
  <si>
    <t>260010</t>
  </si>
  <si>
    <t xml:space="preserve">Manufacture of computers and communication equipment etc.                          </t>
  </si>
  <si>
    <t>260020</t>
  </si>
  <si>
    <t xml:space="preserve">Manufacture of other electronic products                                           </t>
  </si>
  <si>
    <t>270010</t>
  </si>
  <si>
    <t xml:space="preserve">Manufacture of electric motors, etc.                                               </t>
  </si>
  <si>
    <t>270020</t>
  </si>
  <si>
    <t xml:space="preserve">Manufacture of wires and cables                                                    </t>
  </si>
  <si>
    <t>270030</t>
  </si>
  <si>
    <t xml:space="preserve">Manufacture of household appliances, lamps, etc.                                   </t>
  </si>
  <si>
    <t>280010</t>
  </si>
  <si>
    <t xml:space="preserve">Manufacture of engines, windmills and pumps                                        </t>
  </si>
  <si>
    <t>280020</t>
  </si>
  <si>
    <t xml:space="preserve">Manufacture of other machinery                                                     </t>
  </si>
  <si>
    <t>290000</t>
  </si>
  <si>
    <t xml:space="preserve">Manufacture of motor vehicles and related parts                                    </t>
  </si>
  <si>
    <t>300000</t>
  </si>
  <si>
    <t xml:space="preserve">Manufacture of ships and other transport equipment                                 </t>
  </si>
  <si>
    <t>310000</t>
  </si>
  <si>
    <t xml:space="preserve">Manufacture of furniture                                                           </t>
  </si>
  <si>
    <t>320010</t>
  </si>
  <si>
    <t xml:space="preserve">Manufacture of medical instruments, etc.                                           </t>
  </si>
  <si>
    <t>320020</t>
  </si>
  <si>
    <t xml:space="preserve">Manufacture of toys and other manufacturing                                        </t>
  </si>
  <si>
    <t>330000</t>
  </si>
  <si>
    <t xml:space="preserve">Repair and installation of machinery and equipment                                 </t>
  </si>
  <si>
    <t>350010</t>
  </si>
  <si>
    <t xml:space="preserve">Production and distribution of electricity                                         </t>
  </si>
  <si>
    <t>350020</t>
  </si>
  <si>
    <t xml:space="preserve">Manufacture and distribution of gas                                                </t>
  </si>
  <si>
    <t>350030</t>
  </si>
  <si>
    <t xml:space="preserve">Steam and hot water supply                                                         </t>
  </si>
  <si>
    <t xml:space="preserve">Water collection, purification and supply                                          </t>
  </si>
  <si>
    <t xml:space="preserve">Sewerage                                                                           </t>
  </si>
  <si>
    <t>383900</t>
  </si>
  <si>
    <t xml:space="preserve">Waste management and materials recovery                                            </t>
  </si>
  <si>
    <t>410009</t>
  </si>
  <si>
    <t xml:space="preserve">Construction of new buildings                                                      </t>
  </si>
  <si>
    <t>420000</t>
  </si>
  <si>
    <t xml:space="preserve">Civil engeneering                                                                  </t>
  </si>
  <si>
    <t>430003</t>
  </si>
  <si>
    <t xml:space="preserve">Professionel repair and maintenance of buildings                                   </t>
  </si>
  <si>
    <t>430004</t>
  </si>
  <si>
    <t xml:space="preserve">Own-account repair and maintenance of buildings                                    </t>
  </si>
  <si>
    <t>450010</t>
  </si>
  <si>
    <t xml:space="preserve">Sale of motor vehicles                                                             </t>
  </si>
  <si>
    <t>450020</t>
  </si>
  <si>
    <t xml:space="preserve">Repair and maintenance of motor vehicles etc.                                      </t>
  </si>
  <si>
    <t>460000</t>
  </si>
  <si>
    <t xml:space="preserve">Wholesale                                                                          </t>
  </si>
  <si>
    <t>470000</t>
  </si>
  <si>
    <t xml:space="preserve">Retail sale                                                                        </t>
  </si>
  <si>
    <t>490010</t>
  </si>
  <si>
    <t xml:space="preserve">Passenger rail transport, interurban                                               </t>
  </si>
  <si>
    <t>490020</t>
  </si>
  <si>
    <t xml:space="preserve">Transport by suburban trains, buses and taxi operation, etc.                       </t>
  </si>
  <si>
    <t>490030</t>
  </si>
  <si>
    <t xml:space="preserve">Freight transport by road and via pipeline                                         </t>
  </si>
  <si>
    <t>500000</t>
  </si>
  <si>
    <t xml:space="preserve">Water transport                                                                    </t>
  </si>
  <si>
    <t>510000</t>
  </si>
  <si>
    <t xml:space="preserve">Air transport                                                                      </t>
  </si>
  <si>
    <t>520000</t>
  </si>
  <si>
    <t xml:space="preserve">Support activities for transportation                                              </t>
  </si>
  <si>
    <t>530000</t>
  </si>
  <si>
    <t xml:space="preserve">Postal and courier activities                                                      </t>
  </si>
  <si>
    <t>550000</t>
  </si>
  <si>
    <t xml:space="preserve">Hotels and similar accommodation                                                   </t>
  </si>
  <si>
    <t>560000</t>
  </si>
  <si>
    <t xml:space="preserve">Restaurants                                                                        </t>
  </si>
  <si>
    <t>580010</t>
  </si>
  <si>
    <t xml:space="preserve">Publishing                                                                         </t>
  </si>
  <si>
    <t>580020</t>
  </si>
  <si>
    <t xml:space="preserve">Publishing of computer games and other software                                    </t>
  </si>
  <si>
    <t>590000</t>
  </si>
  <si>
    <t xml:space="preserve">Motion picture and television programme production, and sound recording activities </t>
  </si>
  <si>
    <t>600000</t>
  </si>
  <si>
    <t xml:space="preserve">Radio and television broadcasting                                                  </t>
  </si>
  <si>
    <t>610000</t>
  </si>
  <si>
    <t xml:space="preserve">Telecommunications                                                                 </t>
  </si>
  <si>
    <t>620000</t>
  </si>
  <si>
    <t xml:space="preserve">Information technology service activities                                          </t>
  </si>
  <si>
    <t>630000</t>
  </si>
  <si>
    <t xml:space="preserve">Information service activities                                                     </t>
  </si>
  <si>
    <t>640010</t>
  </si>
  <si>
    <t xml:space="preserve">Monetary intermediation                                                            </t>
  </si>
  <si>
    <t>640020</t>
  </si>
  <si>
    <t xml:space="preserve">Mortgage credit institutes, etc.                                                   </t>
  </si>
  <si>
    <t>650000</t>
  </si>
  <si>
    <t xml:space="preserve">Insurance and pension funding                                                      </t>
  </si>
  <si>
    <t>660000</t>
  </si>
  <si>
    <t xml:space="preserve">Other financial activities                                                         </t>
  </si>
  <si>
    <t>680010</t>
  </si>
  <si>
    <t xml:space="preserve">Buying and selling of real estate                                                  </t>
  </si>
  <si>
    <t>680030</t>
  </si>
  <si>
    <t xml:space="preserve">Renting of non-residential buildings                                               </t>
  </si>
  <si>
    <t>680023</t>
  </si>
  <si>
    <t xml:space="preserve">Renting of residential buildings                                                   </t>
  </si>
  <si>
    <t>680024</t>
  </si>
  <si>
    <t xml:space="preserve">Owner-occupied dwellings                                                           </t>
  </si>
  <si>
    <t>690010</t>
  </si>
  <si>
    <t xml:space="preserve">Legal activities                                                                   </t>
  </si>
  <si>
    <t>690020</t>
  </si>
  <si>
    <t xml:space="preserve">Accounting and bookkeeping activities                                              </t>
  </si>
  <si>
    <t>700000</t>
  </si>
  <si>
    <t xml:space="preserve">Business consultancy activities                                                    </t>
  </si>
  <si>
    <t>710000</t>
  </si>
  <si>
    <t xml:space="preserve">Architectural and engineering activities                                           </t>
  </si>
  <si>
    <t>720001</t>
  </si>
  <si>
    <t xml:space="preserve">Scientific research and development (market)                                       </t>
  </si>
  <si>
    <t>720002</t>
  </si>
  <si>
    <t xml:space="preserve">Scientific research and development (non-market)                                   </t>
  </si>
  <si>
    <t>730000</t>
  </si>
  <si>
    <t xml:space="preserve">Advertising and market research                                                    </t>
  </si>
  <si>
    <t>740000</t>
  </si>
  <si>
    <t xml:space="preserve">Other technical business services                                                  </t>
  </si>
  <si>
    <t>750000</t>
  </si>
  <si>
    <t xml:space="preserve">Veterinary activities                                                              </t>
  </si>
  <si>
    <t>770000</t>
  </si>
  <si>
    <t xml:space="preserve">Rental and leasing activities                                                      </t>
  </si>
  <si>
    <t>780000</t>
  </si>
  <si>
    <t xml:space="preserve">Employment activities                                                              </t>
  </si>
  <si>
    <t>790000</t>
  </si>
  <si>
    <t xml:space="preserve">Travel agent activities                                                            </t>
  </si>
  <si>
    <t>800000</t>
  </si>
  <si>
    <t xml:space="preserve">Security and investigation activities                                              </t>
  </si>
  <si>
    <t>810000</t>
  </si>
  <si>
    <t xml:space="preserve">Services to buildings, cleaning and landscape activities                           </t>
  </si>
  <si>
    <t>820000</t>
  </si>
  <si>
    <t xml:space="preserve">Other business service activities                                                  </t>
  </si>
  <si>
    <t>840010</t>
  </si>
  <si>
    <t xml:space="preserve">Public administration                                                              </t>
  </si>
  <si>
    <t>840022</t>
  </si>
  <si>
    <t xml:space="preserve">Defence, public order, security and justice activities (non-market)                </t>
  </si>
  <si>
    <t>840021</t>
  </si>
  <si>
    <t xml:space="preserve">Rescue service ect. (market)                                                       </t>
  </si>
  <si>
    <t>850010</t>
  </si>
  <si>
    <t xml:space="preserve">Primary education                                                                  </t>
  </si>
  <si>
    <t>850020</t>
  </si>
  <si>
    <t xml:space="preserve">Secondary education                                                                </t>
  </si>
  <si>
    <t>850030</t>
  </si>
  <si>
    <t xml:space="preserve">Higher education                                                                   </t>
  </si>
  <si>
    <t>850042</t>
  </si>
  <si>
    <t xml:space="preserve">Adult and other education (non-market)                                             </t>
  </si>
  <si>
    <t>850041</t>
  </si>
  <si>
    <t xml:space="preserve">Adult and other education (market)                                                 </t>
  </si>
  <si>
    <t>860010</t>
  </si>
  <si>
    <t xml:space="preserve">Hospital activities                                                                </t>
  </si>
  <si>
    <t>860020</t>
  </si>
  <si>
    <t xml:space="preserve">Medical and dental practice activities                                             </t>
  </si>
  <si>
    <t>870000</t>
  </si>
  <si>
    <t xml:space="preserve">Residential care activities                                                        </t>
  </si>
  <si>
    <t>880000</t>
  </si>
  <si>
    <t xml:space="preserve">Social work activities without accommodation                                       </t>
  </si>
  <si>
    <t>900000</t>
  </si>
  <si>
    <t xml:space="preserve">Theatres, concerts, and arts activities                                            </t>
  </si>
  <si>
    <t>910001</t>
  </si>
  <si>
    <t xml:space="preserve">Libraries, museums and other cultural activities (market)                          </t>
  </si>
  <si>
    <t>910002</t>
  </si>
  <si>
    <t xml:space="preserve">Libraries, museums and other cultural activities (non-market)                      </t>
  </si>
  <si>
    <t>920000</t>
  </si>
  <si>
    <t xml:space="preserve">Gambling and betting activities                                                    </t>
  </si>
  <si>
    <t>930011</t>
  </si>
  <si>
    <t xml:space="preserve">Sports activities (market)                                                         </t>
  </si>
  <si>
    <t>930012</t>
  </si>
  <si>
    <t xml:space="preserve">Sports activities (non-market)                                                     </t>
  </si>
  <si>
    <t>930020</t>
  </si>
  <si>
    <t xml:space="preserve">Amusement and recreation activities                                                </t>
  </si>
  <si>
    <t>940000</t>
  </si>
  <si>
    <t xml:space="preserve">Activities of membership organizations                                             </t>
  </si>
  <si>
    <t>950000</t>
  </si>
  <si>
    <t xml:space="preserve">Repair of personal goods                                                           </t>
  </si>
  <si>
    <t>960000</t>
  </si>
  <si>
    <t xml:space="preserve">Other personal service activities                                                  </t>
  </si>
  <si>
    <t>970000</t>
  </si>
  <si>
    <t xml:space="preserve">Activities of households as employers of domestic personnel                        </t>
  </si>
  <si>
    <t>IntERACT5</t>
  </si>
  <si>
    <t>Agriculture, forestry, fishing, gravel &amp; stone</t>
  </si>
  <si>
    <t>Extraction of oil and gas</t>
  </si>
  <si>
    <t>Food, beverages, tobacco industry</t>
  </si>
  <si>
    <t>Other commodity production</t>
  </si>
  <si>
    <t>Oil refinery &amp; manufacture of basic chemicals</t>
  </si>
  <si>
    <t>Chemical industry (excl manufacture of basic metals)</t>
  </si>
  <si>
    <t>Concrete and bricks, glass and ceramics</t>
  </si>
  <si>
    <t>Metals, machinery and transport equipment industry</t>
  </si>
  <si>
    <t xml:space="preserve">Electricity production &amp; distribution </t>
  </si>
  <si>
    <t>Gas manufacturing &amp; distribution</t>
  </si>
  <si>
    <t>Steam and hot water supply</t>
  </si>
  <si>
    <t>Other utilities</t>
  </si>
  <si>
    <t>Construction</t>
  </si>
  <si>
    <t>Motor vehicles - purchase and repair</t>
  </si>
  <si>
    <t>Wholesale and retail trade</t>
  </si>
  <si>
    <t>Trains, buses, taxis</t>
  </si>
  <si>
    <t>Freight by road &amp; pipeline, support for transportation and postal activities</t>
  </si>
  <si>
    <t>Water and air transport</t>
  </si>
  <si>
    <t xml:space="preserve">Private service industries </t>
  </si>
  <si>
    <t>Dwelllings</t>
  </si>
  <si>
    <t>Public services industries</t>
  </si>
  <si>
    <t>Trans-action code</t>
  </si>
  <si>
    <t>Industry</t>
  </si>
  <si>
    <t>Industry text</t>
  </si>
  <si>
    <t>Crude oil</t>
  </si>
  <si>
    <t>Refinery feedstocks</t>
  </si>
  <si>
    <t>Refinery gas</t>
  </si>
  <si>
    <t>LPG</t>
  </si>
  <si>
    <t>LPG for transport</t>
  </si>
  <si>
    <t>LVN</t>
  </si>
  <si>
    <t>Motor gasoline, colored</t>
  </si>
  <si>
    <t>Motor gasoline, unleaded</t>
  </si>
  <si>
    <t>Motor gasoline, leaded</t>
  </si>
  <si>
    <t>JP4</t>
  </si>
  <si>
    <t>Kerosene</t>
  </si>
  <si>
    <t>Aviation gasoline</t>
  </si>
  <si>
    <t>Jet petroleum</t>
  </si>
  <si>
    <t>Jet petroleum bunkered by Danish operated planes abroad</t>
  </si>
  <si>
    <t>Gasoil</t>
  </si>
  <si>
    <t>Diesel oil</t>
  </si>
  <si>
    <t>Diesel bunkered by Danish operated vehicles abroad</t>
  </si>
  <si>
    <t>Fuel oil</t>
  </si>
  <si>
    <t>Fuel oil bunkered by Danish operated ships abroad</t>
  </si>
  <si>
    <t>Waste oil</t>
  </si>
  <si>
    <t>Petroleum coke</t>
  </si>
  <si>
    <t>Orimulsion</t>
  </si>
  <si>
    <t>Natural gas 1, North Sea and imports</t>
  </si>
  <si>
    <t>Natural gas 2, large-scale consumers and exports</t>
  </si>
  <si>
    <t>Natural gas 3 to industries and households</t>
  </si>
  <si>
    <t>Coal</t>
  </si>
  <si>
    <t>Coke</t>
  </si>
  <si>
    <t>Brown coal briquettes</t>
  </si>
  <si>
    <t>Waste, non renewable</t>
  </si>
  <si>
    <t>Waste, renewable</t>
  </si>
  <si>
    <t>Wind power</t>
  </si>
  <si>
    <t>Hydro power</t>
  </si>
  <si>
    <t>Solar power</t>
  </si>
  <si>
    <t>Solar heat</t>
  </si>
  <si>
    <t>Geothermal</t>
  </si>
  <si>
    <t>Straw</t>
  </si>
  <si>
    <t>Firewood</t>
  </si>
  <si>
    <t>Wood chips</t>
  </si>
  <si>
    <t>Wood pellets</t>
  </si>
  <si>
    <t>Wood waste</t>
  </si>
  <si>
    <t>Biogas</t>
  </si>
  <si>
    <t>Bio oil</t>
  </si>
  <si>
    <t>Heat pumps</t>
  </si>
  <si>
    <t>Electricity</t>
  </si>
  <si>
    <t>District heat</t>
  </si>
  <si>
    <t>Gas works gas</t>
  </si>
  <si>
    <t>(Gj)</t>
  </si>
  <si>
    <t>2000</t>
  </si>
  <si>
    <t xml:space="preserve">Agriculture and horticulture </t>
  </si>
  <si>
    <t xml:space="preserve">Forestry </t>
  </si>
  <si>
    <t>Fishing</t>
  </si>
  <si>
    <t xml:space="preserve">Extraction of gravel and stone </t>
  </si>
  <si>
    <t>Mining support service activities</t>
  </si>
  <si>
    <t xml:space="preserve">Production of meat and meat products </t>
  </si>
  <si>
    <t>Processing and preserving of fish</t>
  </si>
  <si>
    <t>Manufacture of dairy products</t>
  </si>
  <si>
    <t>Manufacture of grain mill and bakery products</t>
  </si>
  <si>
    <t xml:space="preserve">Other manufacture of food products </t>
  </si>
  <si>
    <t xml:space="preserve">Manufacture of beverages </t>
  </si>
  <si>
    <t>Manufacture of tobacco products</t>
  </si>
  <si>
    <t>Manufacture of textiles</t>
  </si>
  <si>
    <t xml:space="preserve">Manufacture of wearing apparel </t>
  </si>
  <si>
    <t>Manufacture of leather and footwear</t>
  </si>
  <si>
    <t>Manufacture of wood and wood products</t>
  </si>
  <si>
    <t>Manufacture of paper and paper products</t>
  </si>
  <si>
    <t>Printing etc.</t>
  </si>
  <si>
    <t>Oil refinery etc.</t>
  </si>
  <si>
    <t xml:space="preserve">Manufacture of basic chemicals </t>
  </si>
  <si>
    <t>Manufacture of paints and soap etc.</t>
  </si>
  <si>
    <t>Pharmaceuticals</t>
  </si>
  <si>
    <t xml:space="preserve">Manufacture of rubber and plastic products </t>
  </si>
  <si>
    <t>Manufacture of glass and ceramic products</t>
  </si>
  <si>
    <t xml:space="preserve">Manufacture of concrete and bricks </t>
  </si>
  <si>
    <t>Manufacture of basic metals</t>
  </si>
  <si>
    <t xml:space="preserve">Manufacture of fabricated metal products </t>
  </si>
  <si>
    <t>Manufacture of computers and communication equipment etc.</t>
  </si>
  <si>
    <t xml:space="preserve">Manufacture of other electronic products </t>
  </si>
  <si>
    <t xml:space="preserve">Manufacture of electric motors, etc. </t>
  </si>
  <si>
    <t>Manufacture of wires and cables</t>
  </si>
  <si>
    <t xml:space="preserve">Manufacture of household appliances, lamps, etc. </t>
  </si>
  <si>
    <t>Manufacture of engines, windmills and pumps</t>
  </si>
  <si>
    <t xml:space="preserve">Manufacture of other machinery </t>
  </si>
  <si>
    <t>Manufacture of motor vehicles and related parts</t>
  </si>
  <si>
    <t xml:space="preserve">Manufacture of ships and other transport equipment </t>
  </si>
  <si>
    <t xml:space="preserve">Manufacture of furniture </t>
  </si>
  <si>
    <t xml:space="preserve">Manufacture of medical instruments, etc. </t>
  </si>
  <si>
    <t>Manufacture of toys and other manufacturing</t>
  </si>
  <si>
    <t xml:space="preserve">Repair and installation of machinery and equipment </t>
  </si>
  <si>
    <t xml:space="preserve">Production and distribution of electricity </t>
  </si>
  <si>
    <t>Manufacture and distribution of gas</t>
  </si>
  <si>
    <t xml:space="preserve">Steam and hot water supply </t>
  </si>
  <si>
    <t>Water collection, purification and supply</t>
  </si>
  <si>
    <t xml:space="preserve">Sewerage </t>
  </si>
  <si>
    <t>Waste management and materials recovery</t>
  </si>
  <si>
    <t>Construction of new buildings</t>
  </si>
  <si>
    <t>Civil engeneering</t>
  </si>
  <si>
    <t xml:space="preserve">Professionel repair and maintenance of buildings </t>
  </si>
  <si>
    <t>Own-account repair and maintenance of buildings</t>
  </si>
  <si>
    <t xml:space="preserve">Sale of motor vehicles </t>
  </si>
  <si>
    <t>Repair and maintenance of motor vehicles etc.</t>
  </si>
  <si>
    <t>Wholesale</t>
  </si>
  <si>
    <t>Retail sale</t>
  </si>
  <si>
    <t xml:space="preserve">Passenger rail transport, interurban </t>
  </si>
  <si>
    <t xml:space="preserve">Transport by suburban trains, buses and taxi operation, etc. </t>
  </si>
  <si>
    <t xml:space="preserve">Freight transport by road and via pipeline </t>
  </si>
  <si>
    <t>Water transport</t>
  </si>
  <si>
    <t>Air transport</t>
  </si>
  <si>
    <t>Support activities for transportation</t>
  </si>
  <si>
    <t>Postal and courier activities</t>
  </si>
  <si>
    <t xml:space="preserve">Hotels and similar accommodation </t>
  </si>
  <si>
    <t>Restaurants</t>
  </si>
  <si>
    <t xml:space="preserve">Publishing </t>
  </si>
  <si>
    <t>Publishing of computer games and other software</t>
  </si>
  <si>
    <t xml:space="preserve">Motion picture and tv programme production etc. </t>
  </si>
  <si>
    <t>Radio and television broadcasting</t>
  </si>
  <si>
    <t xml:space="preserve">Telecommunications </t>
  </si>
  <si>
    <t>Information technology service activities</t>
  </si>
  <si>
    <t xml:space="preserve">Information service activities </t>
  </si>
  <si>
    <t>Monetary intermediation</t>
  </si>
  <si>
    <t xml:space="preserve">Mortgage credit institutes, etc. </t>
  </si>
  <si>
    <t>Insurance and pension funding</t>
  </si>
  <si>
    <t xml:space="preserve">Other financial activities </t>
  </si>
  <si>
    <t>Buying and selling of real estate</t>
  </si>
  <si>
    <t xml:space="preserve">Renting of non-residential buildings </t>
  </si>
  <si>
    <t xml:space="preserve">Renting of residential buildings </t>
  </si>
  <si>
    <t xml:space="preserve">Owner-occupied dwellings </t>
  </si>
  <si>
    <t xml:space="preserve">Legal activities </t>
  </si>
  <si>
    <t>Accounting and bookkeeping activities</t>
  </si>
  <si>
    <t>Business consultancy activities</t>
  </si>
  <si>
    <t xml:space="preserve">Architectural and engineering activities </t>
  </si>
  <si>
    <t xml:space="preserve">Scientific research and development (market) </t>
  </si>
  <si>
    <t xml:space="preserve">Scientific research and development (non-market) </t>
  </si>
  <si>
    <t>Advertising and market research</t>
  </si>
  <si>
    <t>Other technical business services</t>
  </si>
  <si>
    <t>Veterinary activities</t>
  </si>
  <si>
    <t>Rental and leasing activities</t>
  </si>
  <si>
    <t>Employment activities</t>
  </si>
  <si>
    <t>Travel agent activities</t>
  </si>
  <si>
    <t>Security and investigation activities</t>
  </si>
  <si>
    <t xml:space="preserve">Services to buildings, cleaning and landscape activities </t>
  </si>
  <si>
    <t>Other business service activities</t>
  </si>
  <si>
    <t>Public administration</t>
  </si>
  <si>
    <t>Defence, public order, security and justice activities (non-market)</t>
  </si>
  <si>
    <t xml:space="preserve">Rescue service ect. (market) </t>
  </si>
  <si>
    <t>Primary education</t>
  </si>
  <si>
    <t>Secondary education</t>
  </si>
  <si>
    <t xml:space="preserve">Higher education </t>
  </si>
  <si>
    <t xml:space="preserve">Adult and other education (non-market) </t>
  </si>
  <si>
    <t xml:space="preserve">Adult and other education (market) </t>
  </si>
  <si>
    <t>Hospital activities</t>
  </si>
  <si>
    <t xml:space="preserve">Medical and dental practice activities </t>
  </si>
  <si>
    <t>Residential care activities</t>
  </si>
  <si>
    <t xml:space="preserve">Social work activities without accommodation </t>
  </si>
  <si>
    <t>Theatres, concerts, and arts activities</t>
  </si>
  <si>
    <t>Libraries, museums and other cultural activities (market)</t>
  </si>
  <si>
    <t>Libraries, museums and other cultural activities (non-market)</t>
  </si>
  <si>
    <t>Gambling and betting activities</t>
  </si>
  <si>
    <t xml:space="preserve">Sports activities (market) </t>
  </si>
  <si>
    <t xml:space="preserve">Sports activities (non-market) </t>
  </si>
  <si>
    <t>Amusement and recreation activities</t>
  </si>
  <si>
    <t xml:space="preserve">Activities of membership organizations </t>
  </si>
  <si>
    <t xml:space="preserve">Repair of personal goods </t>
  </si>
  <si>
    <t>Other personal service activities</t>
  </si>
  <si>
    <t>Activities of households as employers of domestic personnel</t>
  </si>
  <si>
    <t>Dato</t>
  </si>
  <si>
    <t>Kilde</t>
  </si>
  <si>
    <t>http://www.dst.dk/en/Statistik/emner/produktivitet-og-input-output/input-output-tabeller.aspx?tab=tab</t>
  </si>
  <si>
    <t>Note</t>
  </si>
  <si>
    <t>AnvGJ.xlsx</t>
  </si>
  <si>
    <t>&lt;=Danish-Energy-Data-in-Excel-1966-2013.zip</t>
  </si>
  <si>
    <t>Other_Indexes</t>
  </si>
  <si>
    <t>Pset_Set</t>
  </si>
  <si>
    <t>Pset_PN</t>
  </si>
  <si>
    <t>Pset_CI</t>
  </si>
  <si>
    <t>Cset_CN</t>
  </si>
  <si>
    <t>ETS / NETS Split</t>
  </si>
  <si>
    <t>ELCCOA</t>
  </si>
  <si>
    <t>ELE</t>
  </si>
  <si>
    <t>ETSCO2</t>
  </si>
  <si>
    <t>ELCHFO</t>
  </si>
  <si>
    <t>ELCDSL</t>
  </si>
  <si>
    <t>ELCWST</t>
  </si>
  <si>
    <t>ELCNGA</t>
  </si>
  <si>
    <t>NGA</t>
  </si>
  <si>
    <t>FT-ELCGAS</t>
  </si>
  <si>
    <t>CHP</t>
  </si>
  <si>
    <t>HPL</t>
  </si>
  <si>
    <t>XBOELCSTM</t>
  </si>
  <si>
    <t>INDCOA</t>
  </si>
  <si>
    <t>INDA*</t>
  </si>
  <si>
    <t>INDHFO</t>
  </si>
  <si>
    <t>INDDSL</t>
  </si>
  <si>
    <t>INDWST</t>
  </si>
  <si>
    <t>INDNGA</t>
  </si>
  <si>
    <t>INDF*</t>
  </si>
  <si>
    <t>INDC*</t>
  </si>
  <si>
    <t>INDG*</t>
  </si>
  <si>
    <t>INDM*</t>
  </si>
  <si>
    <t>INDO*</t>
  </si>
  <si>
    <t>INDV*</t>
  </si>
  <si>
    <t>INDT*</t>
  </si>
  <si>
    <t>INDP*</t>
  </si>
  <si>
    <t>Nat. Gas IND</t>
  </si>
  <si>
    <t>PJ</t>
  </si>
  <si>
    <t>Coal IND</t>
  </si>
  <si>
    <t>Diesel IND</t>
  </si>
  <si>
    <t>Wood Pellets IND</t>
  </si>
  <si>
    <t>Wood chips and wood waste IND</t>
  </si>
  <si>
    <t>Biogas IND</t>
  </si>
  <si>
    <t>Heavy Fuel Oil IND</t>
  </si>
  <si>
    <t>Liquid petrol gas IND</t>
  </si>
  <si>
    <t>Waste IND</t>
  </si>
  <si>
    <t>Centralised District Heat IND</t>
  </si>
  <si>
    <t>Decentralised District Heat IND</t>
  </si>
  <si>
    <t>Electricity IND</t>
  </si>
  <si>
    <t>Solar IND</t>
  </si>
  <si>
    <t>Biodiesel 1. generation IND</t>
  </si>
  <si>
    <t>Biodiesel 2. generation IND</t>
  </si>
  <si>
    <t>Bio Synt. Nat. Gas 1. generation IND</t>
  </si>
  <si>
    <t>Bio Synt. Nat. Gas 2. generation IND</t>
  </si>
  <si>
    <t>Gasoline IND</t>
  </si>
  <si>
    <t>Bioethanol 1. generation IND</t>
  </si>
  <si>
    <t>Bioethanol 2. generation IND</t>
  </si>
  <si>
    <t>CO2-afgift/kvote</t>
  </si>
  <si>
    <t>TIMES-DK industry fuel aggregation:</t>
  </si>
  <si>
    <t>Fuel decription</t>
  </si>
  <si>
    <t>Fuel name</t>
  </si>
  <si>
    <t>Unit</t>
  </si>
  <si>
    <t>TIMES-DK industry aggregation</t>
  </si>
  <si>
    <t>Flaregas_Forbrug_GJ</t>
  </si>
  <si>
    <t>Naturgas_Forbrug_GJ</t>
  </si>
  <si>
    <t>Bygas_Forbrug_GJ</t>
  </si>
  <si>
    <t>Gasolie_Forbrug_GJ</t>
  </si>
  <si>
    <t>Fuelolie_Forbrug_GJ</t>
  </si>
  <si>
    <t>LPG_Forbrug_GJ</t>
  </si>
  <si>
    <t>Benzin_Forbrug_GJ</t>
  </si>
  <si>
    <t>Butangas_Forbrug_GJ</t>
  </si>
  <si>
    <t>Raffinaderigas_Forbrug_GJ</t>
  </si>
  <si>
    <t>Spildolie_Forbrug_GJ</t>
  </si>
  <si>
    <t>Kul_Forbrug_GJ</t>
  </si>
  <si>
    <t>Petrokoks_Forbrug_GJ</t>
  </si>
  <si>
    <t>Koks_Forbrug_GJ</t>
  </si>
  <si>
    <t>Affald_Industri_Forbrug_GJ</t>
  </si>
  <si>
    <t>AndetFossiltBraendsel_1_Forbrug_GJ</t>
  </si>
  <si>
    <t>AndetFossiltBraendsel_2_Forbrug_GJ</t>
  </si>
  <si>
    <t>AndetFossiltBraendsel_3_Forbrug_GJ</t>
  </si>
  <si>
    <t>BlandetFossilOgBiobraendsel_1_Forbrug_GJ</t>
  </si>
  <si>
    <t>BlandetFossilOgBiobraendsel_2_Forbrug_GJ</t>
  </si>
  <si>
    <t>BlandetFossilOgBiobraendsel_3_Forbrug_GJ</t>
  </si>
  <si>
    <t>Biogas_Forbrug_GJ</t>
  </si>
  <si>
    <t>Rapsolie_Forbrug_GJ</t>
  </si>
  <si>
    <t>Bioolie_Forbrug_GJ</t>
  </si>
  <si>
    <t>Halm_Forbrug_GJ</t>
  </si>
  <si>
    <t>Traepiller_Forbrug_GJ</t>
  </si>
  <si>
    <t>Traeflis_Forbrug_GJ</t>
  </si>
  <si>
    <t>Skovflis_Forbrug_GJ</t>
  </si>
  <si>
    <t>Koed_Benmel_Forbrug_GJ</t>
  </si>
  <si>
    <t>Kornafrens_Forbrug_GJ</t>
  </si>
  <si>
    <t>Traeaffald_Forbrug_GJ</t>
  </si>
  <si>
    <t>AndenFastBiomasse_Forbrug_GJ</t>
  </si>
  <si>
    <t>None</t>
  </si>
  <si>
    <t>Brændselsforbrug i kvoteomfattede virksomheder</t>
  </si>
  <si>
    <t>Se også 2 Basis\Kvoteomfattet\Brændelsforbrug i 2012 for kvoteomfattede virksomheder fordelt på NR117.xlsx</t>
  </si>
  <si>
    <t>Kilde: Mail fra Dorte Mainmann d. 2 juli 2015 til ksa@ens.dk</t>
  </si>
  <si>
    <t>Energiforbrug på sektorniveau baseret på nationalregnskabets energimatricer aggregeret til TIMES-DK sektor niveau</t>
  </si>
  <si>
    <t>Kvoteomfattet energiforbrug på sektorniveau baseret på energimatricer aggregeret til TIMES-DK sektor niveau</t>
  </si>
  <si>
    <t>TIMES-DK sector navn</t>
  </si>
  <si>
    <t>Sector number</t>
  </si>
  <si>
    <t>Hjælpetabel knyttet til sum-hvisser funktion</t>
  </si>
  <si>
    <t>Deklaration</t>
  </si>
  <si>
    <t>Sector</t>
  </si>
  <si>
    <t>Fuel</t>
  </si>
  <si>
    <t>Sector key</t>
  </si>
  <si>
    <t>Fuel key</t>
  </si>
  <si>
    <t>INDU*</t>
  </si>
  <si>
    <t>Export</t>
  </si>
  <si>
    <t>6000</t>
  </si>
  <si>
    <t>Inventories</t>
  </si>
  <si>
    <t>5200</t>
  </si>
  <si>
    <t>Fuels and lubricants</t>
  </si>
  <si>
    <t>07220</t>
  </si>
  <si>
    <t>Hot water, steam etc.</t>
  </si>
  <si>
    <t>04545</t>
  </si>
  <si>
    <t>Liquid fuels</t>
  </si>
  <si>
    <t>04530</t>
  </si>
  <si>
    <t>Gas</t>
  </si>
  <si>
    <t>04520</t>
  </si>
  <si>
    <t>04510</t>
  </si>
  <si>
    <t>TRADSL</t>
  </si>
  <si>
    <t>TRAGSL</t>
  </si>
  <si>
    <t>TRANGA</t>
  </si>
  <si>
    <t>CommName</t>
  </si>
  <si>
    <t>*Units</t>
  </si>
  <si>
    <t>kg/GJ</t>
  </si>
  <si>
    <t>CO2</t>
  </si>
  <si>
    <t>COA</t>
  </si>
  <si>
    <t>HFO</t>
  </si>
  <si>
    <t>DSL</t>
  </si>
  <si>
    <t>WST</t>
  </si>
  <si>
    <t>GSL</t>
  </si>
  <si>
    <t xml:space="preserve">Source: </t>
  </si>
  <si>
    <t>Link:</t>
  </si>
  <si>
    <t>http://www.ens.dk/sites/ens.dk/files/info/tal-kort/statistik-noegletal/aarlig-energistatistik/energistatistik2013.pdf</t>
  </si>
  <si>
    <t>Energy Statistics 2013</t>
  </si>
  <si>
    <t>CO2-content of different fuels</t>
  </si>
  <si>
    <t>RESNGA</t>
  </si>
  <si>
    <t>RESDSL</t>
  </si>
  <si>
    <t>Declaration</t>
  </si>
  <si>
    <t>Energy consumption for a given sector govered by CO2-quotas</t>
  </si>
  <si>
    <t>Source</t>
  </si>
  <si>
    <t>Sheet: CO2-qoute-data-2012</t>
  </si>
  <si>
    <t>Andel kvoteomfattet energiforbrug på brændsels- og sektorniveau TIMES-DK i (2012)</t>
  </si>
  <si>
    <t xml:space="preserve">*For some sectors </t>
  </si>
  <si>
    <t>7 + 20</t>
  </si>
  <si>
    <t>Electricity production &amp; distribution &amp; Steam and hot water supply</t>
  </si>
  <si>
    <t>WPE</t>
  </si>
  <si>
    <t>WCH</t>
  </si>
  <si>
    <t>BGA</t>
  </si>
  <si>
    <t>HCE</t>
  </si>
  <si>
    <t>HDE</t>
  </si>
  <si>
    <t>ELC</t>
  </si>
  <si>
    <t>SOL</t>
  </si>
  <si>
    <t>DSB1</t>
  </si>
  <si>
    <t>DSB2</t>
  </si>
  <si>
    <t>SNG1</t>
  </si>
  <si>
    <t>SNG2</t>
  </si>
  <si>
    <t>GSB1</t>
  </si>
  <si>
    <t>GSB2</t>
  </si>
  <si>
    <t>~TFM_INS</t>
  </si>
  <si>
    <t>TimeSlice</t>
  </si>
  <si>
    <t>LimType</t>
  </si>
  <si>
    <t>Attribute</t>
  </si>
  <si>
    <t>Year</t>
  </si>
  <si>
    <t>FLO_EMIS</t>
  </si>
  <si>
    <t>OFFSET-Function values</t>
  </si>
  <si>
    <t>CHP, HPL</t>
  </si>
  <si>
    <t xml:space="preserve">Nat. Gas </t>
  </si>
  <si>
    <t xml:space="preserve">Coal </t>
  </si>
  <si>
    <t xml:space="preserve">Diesel </t>
  </si>
  <si>
    <t xml:space="preserve">Heavy Fuel Oil </t>
  </si>
  <si>
    <t xml:space="preserve">Liquid petrol gas </t>
  </si>
  <si>
    <t xml:space="preserve">Waste </t>
  </si>
  <si>
    <t xml:space="preserve">Gasoline </t>
  </si>
  <si>
    <t xml:space="preserve">Wood Pellets </t>
  </si>
  <si>
    <t xml:space="preserve">Wood chips and wood waste </t>
  </si>
  <si>
    <t xml:space="preserve">Biogas </t>
  </si>
  <si>
    <t xml:space="preserve">Centralised District Heat </t>
  </si>
  <si>
    <t xml:space="preserve">Decentralised District Heat </t>
  </si>
  <si>
    <t xml:space="preserve">Electricity </t>
  </si>
  <si>
    <t xml:space="preserve">Solar </t>
  </si>
  <si>
    <t xml:space="preserve">Biodiesel 1. generation </t>
  </si>
  <si>
    <t xml:space="preserve">Biodiesel 2. generation </t>
  </si>
  <si>
    <t xml:space="preserve">Bio Synt. Nat. Gas 1. generation </t>
  </si>
  <si>
    <t xml:space="preserve">Bio Synt. Nat. Gas 2. generation </t>
  </si>
  <si>
    <t xml:space="preserve">Bioethanol 1. generation </t>
  </si>
  <si>
    <t xml:space="preserve">Bioethanol 2. generation </t>
  </si>
  <si>
    <t>Notes</t>
  </si>
  <si>
    <t>Trans - Insert</t>
  </si>
  <si>
    <t>NETSCO2</t>
  </si>
  <si>
    <t>Agg key</t>
  </si>
  <si>
    <t>Aggregation key from national accounts 117 sectors  (DB07) to IntERACT sectors (IntERACT5)</t>
  </si>
  <si>
    <t>Fuel aggregation in TIMES-DK</t>
  </si>
  <si>
    <t>Description of different sheets</t>
  </si>
  <si>
    <t>Description</t>
  </si>
  <si>
    <t>Purpose:</t>
  </si>
  <si>
    <t>Date</t>
  </si>
  <si>
    <t>Name</t>
  </si>
  <si>
    <t>Sheet Name</t>
  </si>
  <si>
    <t>Cells</t>
  </si>
  <si>
    <t>Comments</t>
  </si>
  <si>
    <t>Kristoffer Steen Andersen</t>
  </si>
  <si>
    <t>Introduction</t>
  </si>
  <si>
    <t>The purpose of this workbook is to calculate shares of ETS- and NETS for different sectors of the energy system</t>
  </si>
  <si>
    <t>This is done by means of data from the Danish Energy Agency on the CO2-qoutas-covered energy consumption on a sectoral level</t>
  </si>
  <si>
    <t>Mapping:</t>
  </si>
  <si>
    <t>Contains mapping related to the national accounts and fuels related to TIMES-DK and the CGE model</t>
  </si>
  <si>
    <t>CO2-qoute-data-2012</t>
  </si>
  <si>
    <t>Data on CO2-qoutas-covered energy consumption on a sectoral level for 2012</t>
  </si>
  <si>
    <t>E-mat-AnvGJ2012:</t>
  </si>
  <si>
    <t>Total energy usage by fuel on a sectoral level from Statistics Denmark, 2012</t>
  </si>
  <si>
    <t>NA117_CO2_GJ</t>
  </si>
  <si>
    <t>Transforming "CO2-qoute-data" into a 2-dim matrix with sectors and fuels</t>
  </si>
  <si>
    <t>CO2-qoute-share:</t>
  </si>
  <si>
    <t>Calculating CO2-qoute-shares on a sectoral and fuel based level, based on NA117_CO2_GJ and E-mat-AnvGJ2012:</t>
  </si>
  <si>
    <t>ETS_Emi_Coeff:</t>
  </si>
  <si>
    <t>Input coefficient ETS on a sectoral level for TIMES (based on CO2-qoute-share)</t>
  </si>
  <si>
    <t>NETS_Emi_Coeff:</t>
  </si>
  <si>
    <t>Input coefficient NETS on a sectoral level for TIMES (based on CO2-qoute-share)</t>
  </si>
  <si>
    <t>Note:</t>
  </si>
  <si>
    <t>That that there are some problem associated with the suggested method: To give an example the approach suggest that for a number of fuels and sectors ETS covered fuel use is larger than the actual fuel use.</t>
  </si>
  <si>
    <t>Waste became part of ETS system in 2013</t>
  </si>
  <si>
    <t>!Note no such technology in TIMES-DK</t>
  </si>
  <si>
    <t>\I:</t>
  </si>
  <si>
    <t>ETS_Emi_Coeff</t>
  </si>
  <si>
    <t>Removed emissions coefficients for technologies that are not present in TIMES-DK</t>
  </si>
  <si>
    <t>NETS_Emi_Coeff</t>
  </si>
  <si>
    <t>Lars B. Termansen</t>
  </si>
  <si>
    <t>intro</t>
  </si>
  <si>
    <t>Updated sheet and adjusted tab colors</t>
  </si>
  <si>
    <t>Mikkel Bosack Simonsen</t>
  </si>
  <si>
    <t>M4:m23</t>
  </si>
  <si>
    <t>Formulas similar to cells below have been applied</t>
  </si>
  <si>
    <t>DKE</t>
  </si>
  <si>
    <t>DKW</t>
  </si>
  <si>
    <t>Olexandr Balyk</t>
  </si>
  <si>
    <t>DKE and DKW instead of Allregions</t>
  </si>
  <si>
    <t>!Note it is double counting of co2 emissions in the model</t>
  </si>
  <si>
    <t>Mt</t>
  </si>
  <si>
    <t>total</t>
  </si>
  <si>
    <t>IND</t>
  </si>
  <si>
    <t>Corrected double counting of NGA tax</t>
  </si>
  <si>
    <t>TRAKER</t>
  </si>
  <si>
    <t>KER</t>
  </si>
  <si>
    <t>TRAHFON</t>
  </si>
  <si>
    <t>INDN*</t>
  </si>
  <si>
    <t>INDL*</t>
  </si>
  <si>
    <t>FT-INDGAS</t>
  </si>
  <si>
    <t>SUPWST</t>
  </si>
  <si>
    <t>SUPNGA</t>
  </si>
  <si>
    <t>SUPCOA</t>
  </si>
  <si>
    <t>SUPCRD</t>
  </si>
  <si>
    <t>INDLPG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</si>
</sst>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;\-0.0;0"/>
    <numFmt numFmtId="166" formatCode="0.0"/>
    <numFmt numFmtId="167" formatCode="\Te\x\t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#,##0.0000"/>
    <numFmt numFmtId="173" formatCode="_-* #,##0.00\ _k_r_-;\-* #,##0.00\ _k_r_-;_-* &quot;-&quot;??\ _k_r_-;_-@_-"/>
    <numFmt numFmtId="174" formatCode="???,???.00"/>
    <numFmt numFmtId="175" formatCode="_-[$€-2]* #,##0.00_-;\-[$€-2]* #,##0.00_-;_-[$€-2]* &quot;-&quot;??_-"/>
    <numFmt numFmtId="176" formatCode="0_ ;\-0\ "/>
  </numFmts>
  <fonts count="7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0"/>
      <color rgb="FF0000FF"/>
      <name val="Calibri"/>
      <family val="2"/>
    </font>
    <font>
      <sz val="10"/>
      <color rgb="FF5F6D6B"/>
      <name val="Arial"/>
      <family val="2"/>
    </font>
    <font>
      <sz val="9"/>
      <name val="Calibri"/>
      <family val="2"/>
    </font>
    <font>
      <sz val="10"/>
      <name val="Calibri"/>
      <family val="2"/>
    </font>
    <font>
      <sz val="10"/>
      <color rgb="FFFF33CC"/>
      <name val="Calibri"/>
      <family val="2"/>
    </font>
    <font>
      <b/>
      <sz val="13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b/>
      <sz val="10"/>
      <color indexed="12"/>
      <name val="Arial"/>
      <family val="2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9"/>
      <name val="Geneva"/>
      <family val="2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3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4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13" fillId="0" borderId="0"/>
    <xf numFmtId="0" fontId="14" fillId="22" borderId="0" applyNumberFormat="0" applyBorder="0" applyAlignment="0" applyProtection="0"/>
    <xf numFmtId="0" fontId="16" fillId="0" borderId="17" applyNumberFormat="0" applyFill="0" applyAlignment="0" applyProtection="0"/>
    <xf numFmtId="0" fontId="17" fillId="23" borderId="0" applyNumberFormat="0" applyBorder="0" applyAlignment="0" applyProtection="0"/>
    <xf numFmtId="3" fontId="18" fillId="25" borderId="0" applyBorder="0" applyAlignment="0" applyProtection="0"/>
    <xf numFmtId="0" fontId="19" fillId="24" borderId="0" applyNumberFormat="0" applyAlignment="0" applyProtection="0"/>
    <xf numFmtId="3" fontId="21" fillId="27" borderId="18" applyBorder="0" applyAlignment="0" applyProtection="0"/>
    <xf numFmtId="3" fontId="13" fillId="25" borderId="18" applyFont="0" applyFill="0" applyBorder="0" applyAlignment="0" applyProtection="0">
      <alignment horizontal="center" vertical="center"/>
    </xf>
    <xf numFmtId="3" fontId="22" fillId="28" borderId="0" applyNumberFormat="0" applyFont="0" applyBorder="0" applyAlignment="0" applyProtection="0">
      <alignment horizontal="center" vertical="center"/>
    </xf>
    <xf numFmtId="0" fontId="23" fillId="26" borderId="18" applyBorder="0" applyAlignment="0" applyProtection="0"/>
    <xf numFmtId="0" fontId="24" fillId="26" borderId="18" applyBorder="0" applyAlignment="0" applyProtection="0"/>
    <xf numFmtId="3" fontId="25" fillId="25" borderId="18" applyBorder="0" applyAlignment="0" applyProtection="0">
      <alignment horizontal="center" vertical="center"/>
    </xf>
    <xf numFmtId="0" fontId="26" fillId="29" borderId="17" applyNumberFormat="0" applyBorder="0" applyAlignment="0" applyProtection="0"/>
    <xf numFmtId="9" fontId="18" fillId="0" borderId="0" applyFont="0" applyFill="0" applyBorder="0" applyAlignment="0" applyProtection="0"/>
    <xf numFmtId="0" fontId="5" fillId="0" borderId="0"/>
    <xf numFmtId="0" fontId="1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4" fontId="51" fillId="52" borderId="2">
      <alignment horizontal="right" vertical="center"/>
    </xf>
    <xf numFmtId="4" fontId="51" fillId="52" borderId="2">
      <alignment horizontal="right" vertical="center"/>
    </xf>
    <xf numFmtId="0" fontId="55" fillId="30" borderId="0" applyNumberFormat="0" applyBorder="0" applyAlignment="0" applyProtection="0"/>
    <xf numFmtId="0" fontId="34" fillId="53" borderId="25" applyNumberFormat="0" applyAlignment="0" applyProtection="0"/>
    <xf numFmtId="0" fontId="35" fillId="0" borderId="26" applyNumberFormat="0" applyFill="0" applyAlignment="0" applyProtection="0"/>
    <xf numFmtId="0" fontId="36" fillId="54" borderId="27" applyNumberFormat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164" fontId="1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4" fillId="0" borderId="0"/>
    <xf numFmtId="0" fontId="52" fillId="0" borderId="28">
      <alignment horizontal="left" vertical="center" wrapText="1" indent="2"/>
    </xf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49" fillId="0" borderId="0" applyFont="0" applyFill="0" applyBorder="0" applyAlignment="0" applyProtection="0"/>
    <xf numFmtId="0" fontId="54" fillId="0" borderId="0"/>
    <xf numFmtId="0" fontId="37" fillId="39" borderId="25" applyNumberFormat="0" applyAlignment="0" applyProtection="0"/>
    <xf numFmtId="0" fontId="37" fillId="39" borderId="25" applyNumberFormat="0" applyAlignment="0" applyProtection="0"/>
    <xf numFmtId="4" fontId="52" fillId="0" borderId="0" applyBorder="0">
      <alignment horizontal="right" vertical="center"/>
    </xf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39" fillId="55" borderId="0" applyNumberFormat="0" applyBorder="0" applyAlignment="0" applyProtection="0"/>
    <xf numFmtId="0" fontId="13" fillId="0" borderId="0"/>
    <xf numFmtId="0" fontId="13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18" fillId="0" borderId="0"/>
    <xf numFmtId="0" fontId="5" fillId="0" borderId="0"/>
    <xf numFmtId="0" fontId="18" fillId="0" borderId="0"/>
    <xf numFmtId="0" fontId="49" fillId="0" borderId="0"/>
    <xf numFmtId="4" fontId="52" fillId="0" borderId="2" applyFill="0" applyBorder="0" applyProtection="0">
      <alignment horizontal="right" vertical="center"/>
    </xf>
    <xf numFmtId="0" fontId="53" fillId="0" borderId="0" applyNumberFormat="0" applyFill="0" applyBorder="0" applyProtection="0">
      <alignment horizontal="left" vertical="center"/>
    </xf>
    <xf numFmtId="0" fontId="13" fillId="56" borderId="0" applyNumberFormat="0" applyFont="0" applyBorder="0" applyAlignment="0" applyProtection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32" fillId="0" borderId="0"/>
    <xf numFmtId="0" fontId="32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50" fillId="0" borderId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49" fillId="57" borderId="32" applyNumberFormat="0" applyFont="0" applyAlignment="0" applyProtection="0"/>
    <xf numFmtId="0" fontId="13" fillId="57" borderId="32" applyNumberFormat="0" applyFont="0" applyAlignment="0" applyProtection="0"/>
    <xf numFmtId="0" fontId="49" fillId="57" borderId="32" applyNumberFormat="0" applyFon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9" fillId="0" borderId="0" applyFont="0" applyFill="0" applyBorder="0" applyAlignment="0" applyProtection="0"/>
    <xf numFmtId="0" fontId="40" fillId="53" borderId="33" applyNumberFormat="0" applyAlignment="0" applyProtection="0"/>
    <xf numFmtId="0" fontId="40" fillId="53" borderId="33" applyNumberFormat="0" applyAlignment="0" applyProtection="0"/>
    <xf numFmtId="0" fontId="54" fillId="0" borderId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29" applyNumberFormat="0" applyFill="0" applyAlignment="0" applyProtection="0"/>
    <xf numFmtId="0" fontId="45" fillId="0" borderId="30" applyNumberFormat="0" applyFill="0" applyAlignment="0" applyProtection="0"/>
    <xf numFmtId="0" fontId="46" fillId="0" borderId="31" applyNumberFormat="0" applyFill="0" applyAlignment="0" applyProtection="0"/>
    <xf numFmtId="0" fontId="46" fillId="0" borderId="0" applyNumberFormat="0" applyFill="0" applyBorder="0" applyAlignment="0" applyProtection="0"/>
    <xf numFmtId="0" fontId="3" fillId="0" borderId="34" applyNumberFormat="0" applyFill="0" applyAlignment="0" applyProtection="0"/>
    <xf numFmtId="0" fontId="47" fillId="35" borderId="0" applyNumberFormat="0" applyBorder="0" applyAlignment="0" applyProtection="0"/>
    <xf numFmtId="0" fontId="48" fillId="36" borderId="0" applyNumberFormat="0" applyBorder="0" applyAlignment="0" applyProtection="0"/>
    <xf numFmtId="4" fontId="52" fillId="0" borderId="0"/>
    <xf numFmtId="164" fontId="5" fillId="0" borderId="0" applyFont="0" applyFill="0" applyBorder="0" applyAlignment="0" applyProtection="0"/>
    <xf numFmtId="0" fontId="18" fillId="0" borderId="0"/>
    <xf numFmtId="0" fontId="55" fillId="30" borderId="0" applyNumberFormat="0" applyBorder="0" applyAlignment="0" applyProtection="0"/>
    <xf numFmtId="0" fontId="31" fillId="32" borderId="18" applyNumberFormat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3" fillId="0" borderId="0" applyNumberFormat="0" applyFont="0" applyFill="0" applyBorder="0" applyProtection="0">
      <alignment horizontal="left" vertical="center" indent="5"/>
    </xf>
    <xf numFmtId="0" fontId="55" fillId="30" borderId="0" applyNumberFormat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2" fontId="52" fillId="59" borderId="2" applyNumberFormat="0" applyFont="0" applyBorder="0" applyAlignment="0" applyProtection="0">
      <alignment horizontal="right" vertical="center"/>
    </xf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168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2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9" fillId="0" borderId="36">
      <alignment horizontal="center"/>
      <protection hidden="1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9" fillId="55" borderId="0" applyNumberFormat="0" applyBorder="0" applyAlignment="0" applyProtection="0"/>
    <xf numFmtId="0" fontId="13" fillId="0" borderId="0"/>
    <xf numFmtId="0" fontId="13" fillId="0" borderId="0"/>
    <xf numFmtId="0" fontId="18" fillId="0" borderId="0"/>
    <xf numFmtId="0" fontId="5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0" fontId="13" fillId="56" borderId="0" applyNumberFormat="0" applyFont="0" applyBorder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34" applyNumberFormat="0" applyFill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2" fillId="58" borderId="0" applyNumberFormat="0" applyFont="0" applyBorder="0" applyAlignment="0" applyProtection="0"/>
    <xf numFmtId="0" fontId="52" fillId="0" borderId="2" applyNumberFormat="0" applyFill="0" applyAlignment="0" applyProtection="0"/>
    <xf numFmtId="0" fontId="57" fillId="0" borderId="0"/>
    <xf numFmtId="0" fontId="63" fillId="0" borderId="0"/>
    <xf numFmtId="0" fontId="60" fillId="0" borderId="0"/>
    <xf numFmtId="174" fontId="58" fillId="0" borderId="0" applyNumberFormat="0" applyProtection="0">
      <alignment horizontal="center" vertical="center"/>
    </xf>
    <xf numFmtId="0" fontId="5" fillId="0" borderId="0"/>
    <xf numFmtId="0" fontId="57" fillId="0" borderId="0"/>
    <xf numFmtId="0" fontId="61" fillId="0" borderId="0" applyNumberFormat="0" applyFill="0" applyBorder="0" applyAlignment="0" applyProtection="0"/>
    <xf numFmtId="173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4" fontId="53" fillId="0" borderId="24" applyFill="0" applyBorder="0" applyProtection="0">
      <alignment horizontal="right" vertical="center"/>
    </xf>
    <xf numFmtId="0" fontId="13" fillId="0" borderId="0"/>
    <xf numFmtId="49" fontId="52" fillId="0" borderId="35" applyNumberFormat="0" applyFont="0" applyFill="0" applyBorder="0" applyProtection="0">
      <alignment horizontal="left" vertical="center" indent="5"/>
    </xf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3" fontId="13" fillId="25" borderId="18" applyFont="0" applyFill="0" applyBorder="0" applyAlignment="0" applyProtection="0"/>
    <xf numFmtId="0" fontId="3" fillId="0" borderId="34" applyNumberFormat="0" applyFill="0" applyAlignment="0" applyProtection="0"/>
    <xf numFmtId="0" fontId="3" fillId="0" borderId="34" applyNumberFormat="0" applyFill="0" applyAlignment="0" applyProtection="0"/>
    <xf numFmtId="0" fontId="3" fillId="0" borderId="34" applyNumberFormat="0" applyFill="0" applyAlignment="0" applyProtection="0"/>
    <xf numFmtId="0" fontId="3" fillId="0" borderId="34" applyNumberFormat="0" applyFill="0" applyAlignment="0" applyProtection="0"/>
    <xf numFmtId="3" fontId="21" fillId="62" borderId="18" applyNumberFormat="0" applyBorder="0" applyAlignment="0" applyProtection="0"/>
    <xf numFmtId="9" fontId="13" fillId="0" borderId="0" applyFont="0" applyFill="0" applyBorder="0" applyAlignment="0" applyProtection="0"/>
    <xf numFmtId="0" fontId="24" fillId="25" borderId="18" applyNumberFormat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6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0" fillId="53" borderId="33" applyNumberFormat="0" applyAlignment="0" applyProtection="0"/>
    <xf numFmtId="0" fontId="40" fillId="53" borderId="33" applyNumberFormat="0" applyAlignment="0" applyProtection="0"/>
    <xf numFmtId="0" fontId="40" fillId="53" borderId="33" applyNumberFormat="0" applyAlignment="0" applyProtection="0"/>
    <xf numFmtId="0" fontId="40" fillId="53" borderId="33" applyNumberFormat="0" applyAlignment="0" applyProtection="0"/>
    <xf numFmtId="0" fontId="40" fillId="53" borderId="33" applyNumberFormat="0" applyAlignment="0" applyProtection="0"/>
    <xf numFmtId="0" fontId="40" fillId="53" borderId="33" applyNumberFormat="0" applyAlignment="0" applyProtection="0"/>
    <xf numFmtId="169" fontId="13" fillId="0" borderId="0" applyFont="0" applyFill="0" applyBorder="0" applyAlignment="0" applyProtection="0"/>
    <xf numFmtId="175" fontId="68" fillId="0" borderId="0" applyNumberFormat="0" applyFill="0" applyBorder="0" applyAlignment="0" applyProtection="0">
      <alignment vertical="top"/>
      <protection locked="0"/>
    </xf>
    <xf numFmtId="0" fontId="29" fillId="31" borderId="18" applyNumberFormat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176" fontId="69" fillId="63" borderId="0" applyNumberFormat="0" applyBorder="0" applyAlignment="0" applyProtection="0">
      <alignment horizontal="center" vertical="top" wrapText="1"/>
    </xf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49" fillId="57" borderId="32" applyNumberFormat="0" applyFont="0" applyAlignment="0" applyProtection="0"/>
    <xf numFmtId="0" fontId="49" fillId="57" borderId="32" applyNumberFormat="0" applyFont="0" applyAlignment="0" applyProtection="0"/>
    <xf numFmtId="0" fontId="49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49" fillId="57" borderId="32" applyNumberFormat="0" applyFont="0" applyAlignment="0" applyProtection="0"/>
    <xf numFmtId="0" fontId="49" fillId="57" borderId="32" applyNumberFormat="0" applyFont="0" applyAlignment="0" applyProtection="0"/>
    <xf numFmtId="0" fontId="49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4" fontId="52" fillId="0" borderId="2" applyFill="0" applyBorder="0" applyProtection="0">
      <alignment horizontal="right" vertical="center"/>
    </xf>
    <xf numFmtId="0" fontId="13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37" fillId="39" borderId="25" applyNumberFormat="0" applyAlignment="0" applyProtection="0"/>
    <xf numFmtId="0" fontId="37" fillId="39" borderId="25" applyNumberFormat="0" applyAlignment="0" applyProtection="0"/>
    <xf numFmtId="0" fontId="37" fillId="39" borderId="2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4" fillId="53" borderId="25" applyNumberFormat="0" applyAlignment="0" applyProtection="0"/>
    <xf numFmtId="0" fontId="34" fillId="53" borderId="25" applyNumberFormat="0" applyAlignment="0" applyProtection="0"/>
    <xf numFmtId="0" fontId="34" fillId="53" borderId="25" applyNumberFormat="0" applyAlignment="0" applyProtection="0"/>
    <xf numFmtId="0" fontId="34" fillId="53" borderId="25" applyNumberFormat="0" applyAlignment="0" applyProtection="0"/>
    <xf numFmtId="16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52" fillId="0" borderId="28">
      <alignment horizontal="left" vertical="center" wrapText="1" indent="2"/>
    </xf>
    <xf numFmtId="0" fontId="52" fillId="0" borderId="28">
      <alignment horizontal="left" vertical="center" wrapText="1" indent="2"/>
    </xf>
    <xf numFmtId="0" fontId="52" fillId="0" borderId="28">
      <alignment horizontal="left" vertical="center" wrapText="1" indent="2"/>
    </xf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6" fontId="4" fillId="33" borderId="0" applyNumberFormat="0" applyFill="0" applyBorder="0" applyAlignment="0">
      <alignment horizontal="center"/>
    </xf>
    <xf numFmtId="0" fontId="26" fillId="9" borderId="0" applyNumberFormat="0" applyAlignment="0" applyProtection="0"/>
    <xf numFmtId="0" fontId="30" fillId="32" borderId="23" applyNumberFormat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37" fillId="39" borderId="25" applyNumberFormat="0" applyAlignment="0" applyProtection="0"/>
    <xf numFmtId="0" fontId="37" fillId="39" borderId="25" applyNumberFormat="0" applyAlignment="0" applyProtection="0"/>
    <xf numFmtId="0" fontId="37" fillId="39" borderId="25" applyNumberFormat="0" applyAlignment="0" applyProtection="0"/>
    <xf numFmtId="0" fontId="37" fillId="39" borderId="25" applyNumberFormat="0" applyAlignment="0" applyProtection="0"/>
    <xf numFmtId="0" fontId="37" fillId="39" borderId="2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0" fontId="49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54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57" borderId="32" applyNumberFormat="0" applyFont="0" applyAlignment="0" applyProtection="0"/>
    <xf numFmtId="0" fontId="49" fillId="57" borderId="32" applyNumberFormat="0" applyFont="0" applyAlignment="0" applyProtection="0"/>
    <xf numFmtId="0" fontId="49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49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49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43" fontId="13" fillId="0" borderId="0" applyFont="0" applyFill="0" applyBorder="0" applyAlignment="0" applyProtection="0"/>
    <xf numFmtId="0" fontId="65" fillId="0" borderId="0"/>
    <xf numFmtId="0" fontId="3" fillId="0" borderId="34" applyNumberFormat="0" applyFill="0" applyAlignment="0" applyProtection="0"/>
    <xf numFmtId="0" fontId="46" fillId="0" borderId="31" applyNumberFormat="0" applyFill="0" applyAlignment="0" applyProtection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0" fillId="53" borderId="33" applyNumberFormat="0" applyAlignment="0" applyProtection="0"/>
    <xf numFmtId="0" fontId="40" fillId="53" borderId="33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7" fillId="39" borderId="2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4" fillId="53" borderId="25" applyNumberFormat="0" applyAlignment="0" applyProtection="0"/>
    <xf numFmtId="0" fontId="34" fillId="53" borderId="25" applyNumberFormat="0" applyAlignment="0" applyProtection="0"/>
    <xf numFmtId="164" fontId="13" fillId="0" borderId="0" applyFont="0" applyFill="0" applyBorder="0" applyAlignment="0" applyProtection="0"/>
    <xf numFmtId="0" fontId="52" fillId="0" borderId="28">
      <alignment horizontal="left" vertical="center" wrapText="1" indent="2"/>
    </xf>
    <xf numFmtId="0" fontId="52" fillId="0" borderId="28">
      <alignment horizontal="left" vertical="center" wrapText="1" indent="2"/>
    </xf>
    <xf numFmtId="9" fontId="13" fillId="0" borderId="0" applyFont="0" applyFill="0" applyBorder="0" applyAlignment="0" applyProtection="0"/>
    <xf numFmtId="0" fontId="8" fillId="64" borderId="0" applyNumberFormat="0" applyAlignment="0" applyProtection="0"/>
    <xf numFmtId="0" fontId="20" fillId="24" borderId="0" applyNumberFormat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8" fillId="0" borderId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37" fillId="39" borderId="25" applyNumberFormat="0" applyAlignment="0" applyProtection="0"/>
    <xf numFmtId="0" fontId="37" fillId="39" borderId="25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24" fillId="25" borderId="0" applyNumberFormat="0" applyBorder="0" applyAlignment="0"/>
    <xf numFmtId="43" fontId="13" fillId="0" borderId="0" applyFont="0" applyFill="0" applyBorder="0" applyAlignment="0" applyProtection="0"/>
    <xf numFmtId="0" fontId="57" fillId="0" borderId="0" applyFill="0" applyBorder="0"/>
    <xf numFmtId="175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0" fillId="53" borderId="33" applyNumberFormat="0" applyAlignment="0" applyProtection="0"/>
    <xf numFmtId="16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70" fillId="32" borderId="18" applyNumberFormat="0" applyFill="0" applyBorder="0" applyAlignment="0" applyProtection="0"/>
    <xf numFmtId="0" fontId="67" fillId="32" borderId="18" applyFill="0" applyBorder="0" applyAlignment="0" applyProtection="0"/>
    <xf numFmtId="164" fontId="5" fillId="0" borderId="0" applyFont="0" applyFill="0" applyBorder="0" applyAlignment="0" applyProtection="0"/>
    <xf numFmtId="175" fontId="13" fillId="0" borderId="0"/>
    <xf numFmtId="3" fontId="13" fillId="25" borderId="18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5" fillId="0" borderId="0"/>
    <xf numFmtId="0" fontId="13" fillId="57" borderId="32" applyNumberFormat="0" applyFont="0" applyAlignment="0" applyProtection="0"/>
    <xf numFmtId="0" fontId="13" fillId="57" borderId="32" applyNumberFormat="0" applyFon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8" fillId="0" borderId="0"/>
    <xf numFmtId="0" fontId="5" fillId="0" borderId="0"/>
    <xf numFmtId="0" fontId="18" fillId="0" borderId="0"/>
    <xf numFmtId="0" fontId="13" fillId="0" borderId="0"/>
    <xf numFmtId="0" fontId="5" fillId="0" borderId="0"/>
    <xf numFmtId="0" fontId="40" fillId="53" borderId="47" applyNumberFormat="0" applyAlignment="0" applyProtection="0"/>
    <xf numFmtId="0" fontId="37" fillId="39" borderId="45" applyNumberFormat="0" applyAlignment="0" applyProtection="0"/>
    <xf numFmtId="0" fontId="3" fillId="0" borderId="48" applyNumberFormat="0" applyFill="0" applyAlignment="0" applyProtection="0"/>
    <xf numFmtId="0" fontId="34" fillId="53" borderId="45" applyNumberFormat="0" applyAlignment="0" applyProtection="0"/>
    <xf numFmtId="0" fontId="13" fillId="57" borderId="46" applyNumberFormat="0" applyFont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7" fillId="39" borderId="45" applyNumberFormat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3" fillId="0" borderId="0"/>
    <xf numFmtId="0" fontId="13" fillId="57" borderId="46" applyNumberFormat="0" applyFont="0" applyAlignment="0" applyProtection="0"/>
    <xf numFmtId="0" fontId="13" fillId="57" borderId="46" applyNumberFormat="0" applyFont="0" applyAlignment="0" applyProtection="0"/>
    <xf numFmtId="0" fontId="13" fillId="57" borderId="46" applyNumberFormat="0" applyFont="0" applyAlignment="0" applyProtection="0"/>
    <xf numFmtId="0" fontId="49" fillId="57" borderId="46" applyNumberFormat="0" applyFont="0" applyAlignment="0" applyProtection="0"/>
    <xf numFmtId="0" fontId="13" fillId="57" borderId="46" applyNumberFormat="0" applyFont="0" applyAlignment="0" applyProtection="0"/>
    <xf numFmtId="0" fontId="13" fillId="57" borderId="46" applyNumberFormat="0" applyFont="0" applyAlignment="0" applyProtection="0"/>
    <xf numFmtId="0" fontId="13" fillId="57" borderId="46" applyNumberFormat="0" applyFont="0" applyAlignment="0" applyProtection="0"/>
    <xf numFmtId="0" fontId="13" fillId="57" borderId="46" applyNumberFormat="0" applyFont="0" applyAlignment="0" applyProtection="0"/>
    <xf numFmtId="0" fontId="13" fillId="57" borderId="46" applyNumberFormat="0" applyFont="0" applyAlignment="0" applyProtection="0"/>
    <xf numFmtId="0" fontId="13" fillId="57" borderId="46" applyNumberFormat="0" applyFont="0" applyAlignment="0" applyProtection="0"/>
    <xf numFmtId="0" fontId="13" fillId="57" borderId="46" applyNumberFormat="0" applyFont="0" applyAlignment="0" applyProtection="0"/>
    <xf numFmtId="0" fontId="49" fillId="57" borderId="46" applyNumberFormat="0" applyFont="0" applyAlignment="0" applyProtection="0"/>
    <xf numFmtId="0" fontId="40" fillId="53" borderId="47" applyNumberFormat="0" applyAlignment="0" applyProtection="0"/>
    <xf numFmtId="9" fontId="1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7" fillId="0" borderId="0"/>
  </cellStyleXfs>
  <cellXfs count="242">
    <xf numFmtId="0" fontId="0" fillId="0" borderId="0" xfId="0"/>
    <xf numFmtId="0" fontId="1" fillId="0" borderId="0" xfId="0" applyFont="1" applyAlignment="1">
      <alignment textRotation="45" wrapText="1"/>
    </xf>
    <xf numFmtId="0" fontId="0" fillId="0" borderId="0" xfId="0"/>
    <xf numFmtId="0" fontId="4" fillId="4" borderId="1" xfId="1" applyFont="1" applyFill="1" applyBorder="1" applyAlignment="1">
      <alignment horizontal="center" textRotation="45" wrapText="1"/>
    </xf>
    <xf numFmtId="0" fontId="3" fillId="6" borderId="1" xfId="1" applyFont="1" applyFill="1" applyBorder="1" applyAlignment="1">
      <alignment horizontal="center" textRotation="45" wrapText="1"/>
    </xf>
    <xf numFmtId="3" fontId="1" fillId="3" borderId="2" xfId="0" applyNumberFormat="1" applyFont="1" applyFill="1" applyBorder="1" applyAlignment="1">
      <alignment textRotation="45" wrapText="1"/>
    </xf>
    <xf numFmtId="0" fontId="0" fillId="0" borderId="0" xfId="0" applyFill="1"/>
    <xf numFmtId="0" fontId="0" fillId="0" borderId="0" xfId="0" applyAlignment="1">
      <alignment horizontal="right"/>
    </xf>
    <xf numFmtId="0" fontId="1" fillId="9" borderId="3" xfId="0" applyFont="1" applyFill="1" applyBorder="1" applyAlignment="1"/>
    <xf numFmtId="0" fontId="1" fillId="9" borderId="4" xfId="0" applyFont="1" applyFill="1" applyBorder="1" applyAlignment="1"/>
    <xf numFmtId="0" fontId="0" fillId="0" borderId="5" xfId="0" applyFill="1" applyBorder="1"/>
    <xf numFmtId="0" fontId="0" fillId="0" borderId="0" xfId="0" applyFill="1" applyBorder="1"/>
    <xf numFmtId="0" fontId="0" fillId="0" borderId="5" xfId="0" applyBorder="1"/>
    <xf numFmtId="0" fontId="0" fillId="0" borderId="0" xfId="0" applyBorder="1"/>
    <xf numFmtId="0" fontId="6" fillId="0" borderId="5" xfId="0" applyFont="1" applyFill="1" applyBorder="1"/>
    <xf numFmtId="0" fontId="6" fillId="0" borderId="0" xfId="0" applyFont="1" applyFill="1" applyBorder="1"/>
    <xf numFmtId="0" fontId="7" fillId="0" borderId="5" xfId="0" applyFont="1" applyFill="1" applyBorder="1"/>
    <xf numFmtId="0" fontId="7" fillId="0" borderId="0" xfId="0" applyFont="1" applyFill="1" applyBorder="1"/>
    <xf numFmtId="0" fontId="6" fillId="0" borderId="5" xfId="0" applyFont="1" applyBorder="1"/>
    <xf numFmtId="0" fontId="6" fillId="0" borderId="0" xfId="0" applyFont="1" applyBorder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/>
    <xf numFmtId="0" fontId="1" fillId="9" borderId="8" xfId="0" applyFont="1" applyFill="1" applyBorder="1" applyAlignment="1"/>
    <xf numFmtId="0" fontId="8" fillId="11" borderId="0" xfId="0" applyFont="1" applyFill="1"/>
    <xf numFmtId="0" fontId="9" fillId="12" borderId="0" xfId="0" applyFont="1" applyFill="1"/>
    <xf numFmtId="0" fontId="10" fillId="13" borderId="11" xfId="0" applyFont="1" applyFill="1" applyBorder="1" applyAlignment="1">
      <alignment horizontal="right" wrapText="1"/>
    </xf>
    <xf numFmtId="0" fontId="10" fillId="13" borderId="12" xfId="0" applyFont="1" applyFill="1" applyBorder="1" applyAlignment="1">
      <alignment horizontal="right" wrapText="1"/>
    </xf>
    <xf numFmtId="0" fontId="10" fillId="14" borderId="13" xfId="0" applyFont="1" applyFill="1" applyBorder="1"/>
    <xf numFmtId="0" fontId="10" fillId="14" borderId="14" xfId="0" applyFont="1" applyFill="1" applyBorder="1"/>
    <xf numFmtId="0" fontId="10" fillId="14" borderId="13" xfId="0" applyFont="1" applyFill="1" applyBorder="1" applyAlignment="1">
      <alignment horizontal="right"/>
    </xf>
    <xf numFmtId="0" fontId="10" fillId="0" borderId="0" xfId="0" applyFont="1"/>
    <xf numFmtId="0" fontId="10" fillId="0" borderId="9" xfId="0" applyFont="1" applyBorder="1"/>
    <xf numFmtId="3" fontId="10" fillId="0" borderId="0" xfId="0" applyNumberFormat="1" applyFont="1"/>
    <xf numFmtId="0" fontId="11" fillId="0" borderId="9" xfId="0" applyFont="1" applyBorder="1" applyAlignment="1">
      <alignment wrapText="1"/>
    </xf>
    <xf numFmtId="0" fontId="10" fillId="0" borderId="13" xfId="0" applyFont="1" applyBorder="1" applyAlignment="1">
      <alignment horizontal="left"/>
    </xf>
    <xf numFmtId="0" fontId="10" fillId="0" borderId="14" xfId="0" quotePrefix="1" applyFont="1" applyBorder="1"/>
    <xf numFmtId="0" fontId="1" fillId="15" borderId="0" xfId="0" applyFont="1" applyFill="1"/>
    <xf numFmtId="0" fontId="0" fillId="15" borderId="0" xfId="0" applyFill="1"/>
    <xf numFmtId="14" fontId="0" fillId="15" borderId="0" xfId="0" applyNumberFormat="1" applyFill="1"/>
    <xf numFmtId="0" fontId="12" fillId="16" borderId="15" xfId="0" applyFont="1" applyFill="1" applyBorder="1"/>
    <xf numFmtId="2" fontId="0" fillId="0" borderId="0" xfId="0" applyNumberFormat="1"/>
    <xf numFmtId="0" fontId="0" fillId="0" borderId="16" xfId="0" applyBorder="1"/>
    <xf numFmtId="167" fontId="11" fillId="20" borderId="0" xfId="0" applyNumberFormat="1" applyFont="1" applyFill="1" applyAlignment="1"/>
    <xf numFmtId="167" fontId="11" fillId="20" borderId="0" xfId="0" applyNumberFormat="1" applyFont="1" applyFill="1"/>
    <xf numFmtId="167" fontId="11" fillId="20" borderId="0" xfId="0" applyNumberFormat="1" applyFont="1" applyFill="1" applyBorder="1"/>
    <xf numFmtId="167" fontId="11" fillId="20" borderId="0" xfId="0" applyNumberFormat="1" applyFont="1" applyFill="1" applyBorder="1" applyAlignment="1"/>
    <xf numFmtId="167" fontId="11" fillId="20" borderId="0" xfId="3" applyNumberFormat="1" applyFont="1" applyFill="1" applyBorder="1" applyAlignment="1"/>
    <xf numFmtId="167" fontId="11" fillId="20" borderId="0" xfId="3" applyNumberFormat="1" applyFont="1" applyFill="1" applyBorder="1"/>
    <xf numFmtId="167" fontId="11" fillId="20" borderId="0" xfId="2" applyNumberFormat="1" applyFont="1" applyFill="1"/>
    <xf numFmtId="167" fontId="11" fillId="20" borderId="7" xfId="0" applyNumberFormat="1" applyFont="1" applyFill="1" applyBorder="1" applyAlignment="1"/>
    <xf numFmtId="167" fontId="11" fillId="20" borderId="7" xfId="2" applyNumberFormat="1" applyFont="1" applyFill="1" applyBorder="1"/>
    <xf numFmtId="167" fontId="11" fillId="20" borderId="7" xfId="0" applyNumberFormat="1" applyFont="1" applyFill="1" applyBorder="1"/>
    <xf numFmtId="2" fontId="11" fillId="20" borderId="0" xfId="0" quotePrefix="1" applyNumberFormat="1" applyFont="1" applyFill="1"/>
    <xf numFmtId="2" fontId="11" fillId="20" borderId="0" xfId="0" applyNumberFormat="1" applyFont="1" applyFill="1"/>
    <xf numFmtId="2" fontId="11" fillId="20" borderId="0" xfId="0" applyNumberFormat="1" applyFont="1" applyFill="1" applyBorder="1"/>
    <xf numFmtId="2" fontId="11" fillId="20" borderId="7" xfId="0" applyNumberFormat="1" applyFont="1" applyFill="1" applyBorder="1"/>
    <xf numFmtId="0" fontId="3" fillId="5" borderId="1" xfId="1" applyFont="1" applyFill="1" applyBorder="1" applyAlignment="1">
      <alignment horizontal="center" textRotation="90" wrapText="1"/>
    </xf>
    <xf numFmtId="0" fontId="1" fillId="21" borderId="5" xfId="0" applyFont="1" applyFill="1" applyBorder="1" applyAlignment="1"/>
    <xf numFmtId="0" fontId="1" fillId="21" borderId="0" xfId="0" applyFont="1" applyFill="1" applyBorder="1" applyAlignment="1"/>
    <xf numFmtId="49" fontId="10" fillId="21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9" fillId="0" borderId="0" xfId="0" applyFont="1" applyFill="1"/>
    <xf numFmtId="0" fontId="0" fillId="21" borderId="0" xfId="0" applyFill="1" applyAlignment="1">
      <alignment wrapText="1"/>
    </xf>
    <xf numFmtId="0" fontId="0" fillId="21" borderId="0" xfId="0" applyFill="1"/>
    <xf numFmtId="0" fontId="0" fillId="21" borderId="5" xfId="0" applyFill="1" applyBorder="1"/>
    <xf numFmtId="0" fontId="6" fillId="21" borderId="5" xfId="0" applyFont="1" applyFill="1" applyBorder="1"/>
    <xf numFmtId="0" fontId="7" fillId="21" borderId="5" xfId="0" applyFont="1" applyFill="1" applyBorder="1"/>
    <xf numFmtId="0" fontId="0" fillId="21" borderId="6" xfId="0" applyFill="1" applyBorder="1"/>
    <xf numFmtId="0" fontId="1" fillId="21" borderId="0" xfId="0" applyFont="1" applyFill="1" applyAlignment="1">
      <alignment wrapText="1"/>
    </xf>
    <xf numFmtId="0" fontId="0" fillId="21" borderId="5" xfId="0" applyFont="1" applyFill="1" applyBorder="1"/>
    <xf numFmtId="0" fontId="0" fillId="21" borderId="6" xfId="0" applyFont="1" applyFill="1" applyBorder="1"/>
    <xf numFmtId="0" fontId="0" fillId="21" borderId="0" xfId="0" applyFont="1" applyFill="1"/>
    <xf numFmtId="1" fontId="0" fillId="15" borderId="0" xfId="0" applyNumberFormat="1" applyFill="1" applyAlignment="1">
      <alignment horizontal="center"/>
    </xf>
    <xf numFmtId="0" fontId="0" fillId="0" borderId="0" xfId="0"/>
    <xf numFmtId="0" fontId="6" fillId="0" borderId="9" xfId="0" applyFont="1" applyFill="1" applyBorder="1" applyAlignment="1">
      <alignment vertical="top"/>
    </xf>
    <xf numFmtId="0" fontId="0" fillId="0" borderId="10" xfId="0" applyBorder="1"/>
    <xf numFmtId="0" fontId="0" fillId="0" borderId="7" xfId="0" applyBorder="1" applyAlignment="1">
      <alignment horizontal="right"/>
    </xf>
    <xf numFmtId="0" fontId="0" fillId="0" borderId="0" xfId="0" applyFill="1" applyBorder="1" applyAlignment="1">
      <alignment horizontal="right"/>
    </xf>
    <xf numFmtId="11" fontId="0" fillId="0" borderId="0" xfId="0" applyNumberFormat="1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3" fillId="6" borderId="22" xfId="1" applyFont="1" applyFill="1" applyBorder="1" applyAlignment="1">
      <alignment horizontal="center" textRotation="45" wrapText="1"/>
    </xf>
    <xf numFmtId="0" fontId="3" fillId="6" borderId="21" xfId="1" applyFont="1" applyFill="1" applyBorder="1" applyAlignment="1">
      <alignment horizontal="center" textRotation="45" wrapText="1"/>
    </xf>
    <xf numFmtId="0" fontId="3" fillId="8" borderId="21" xfId="1" applyFont="1" applyFill="1" applyBorder="1" applyAlignment="1">
      <alignment horizontal="center" textRotation="45" wrapText="1"/>
    </xf>
    <xf numFmtId="0" fontId="3" fillId="5" borderId="21" xfId="1" applyFont="1" applyFill="1" applyBorder="1" applyAlignment="1">
      <alignment horizontal="center" textRotation="45" wrapText="1"/>
    </xf>
    <xf numFmtId="0" fontId="3" fillId="7" borderId="21" xfId="1" applyFont="1" applyFill="1" applyBorder="1" applyAlignment="1">
      <alignment horizontal="center" textRotation="45" wrapText="1"/>
    </xf>
    <xf numFmtId="0" fontId="3" fillId="2" borderId="21" xfId="1" applyFont="1" applyFill="1" applyBorder="1" applyAlignment="1">
      <alignment horizontal="right" textRotation="45" wrapText="1"/>
    </xf>
    <xf numFmtId="0" fontId="3" fillId="2" borderId="21" xfId="1" applyFont="1" applyFill="1" applyBorder="1" applyAlignment="1">
      <alignment horizontal="center" textRotation="45" wrapText="1"/>
    </xf>
    <xf numFmtId="0" fontId="3" fillId="2" borderId="20" xfId="1" applyFont="1" applyFill="1" applyBorder="1" applyAlignment="1">
      <alignment horizontal="center" wrapText="1"/>
    </xf>
    <xf numFmtId="0" fontId="3" fillId="6" borderId="19" xfId="1" applyFont="1" applyFill="1" applyBorder="1" applyAlignment="1">
      <alignment horizontal="center" textRotation="45" wrapText="1"/>
    </xf>
    <xf numFmtId="0" fontId="20" fillId="24" borderId="0" xfId="8" applyFont="1"/>
    <xf numFmtId="3" fontId="11" fillId="26" borderId="0" xfId="7" applyFont="1" applyFill="1"/>
    <xf numFmtId="1" fontId="14" fillId="22" borderId="4" xfId="4" applyNumberFormat="1" applyBorder="1" applyAlignment="1">
      <alignment horizontal="center"/>
    </xf>
    <xf numFmtId="1" fontId="14" fillId="22" borderId="8" xfId="4" applyNumberFormat="1" applyBorder="1" applyAlignment="1">
      <alignment horizontal="center"/>
    </xf>
    <xf numFmtId="1" fontId="14" fillId="22" borderId="0" xfId="4" applyNumberFormat="1" applyBorder="1" applyAlignment="1">
      <alignment horizontal="center"/>
    </xf>
    <xf numFmtId="1" fontId="14" fillId="22" borderId="9" xfId="4" applyNumberFormat="1" applyBorder="1" applyAlignment="1">
      <alignment horizontal="center"/>
    </xf>
    <xf numFmtId="1" fontId="14" fillId="22" borderId="7" xfId="4" applyNumberFormat="1" applyBorder="1" applyAlignment="1">
      <alignment horizontal="center"/>
    </xf>
    <xf numFmtId="1" fontId="14" fillId="22" borderId="10" xfId="4" applyNumberFormat="1" applyBorder="1" applyAlignment="1">
      <alignment horizontal="center"/>
    </xf>
    <xf numFmtId="0" fontId="16" fillId="0" borderId="17" xfId="5"/>
    <xf numFmtId="0" fontId="17" fillId="23" borderId="0" xfId="6"/>
    <xf numFmtId="0" fontId="15" fillId="23" borderId="0" xfId="6" applyFont="1"/>
    <xf numFmtId="0" fontId="15" fillId="23" borderId="3" xfId="6" applyFont="1" applyBorder="1"/>
    <xf numFmtId="0" fontId="17" fillId="23" borderId="4" xfId="6" applyBorder="1"/>
    <xf numFmtId="3" fontId="10" fillId="0" borderId="4" xfId="0" applyNumberFormat="1" applyFont="1" applyBorder="1"/>
    <xf numFmtId="3" fontId="10" fillId="0" borderId="5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7" xfId="0" applyNumberFormat="1" applyFont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3" fontId="10" fillId="0" borderId="8" xfId="0" applyNumberFormat="1" applyFont="1" applyBorder="1" applyAlignment="1">
      <alignment horizontal="center"/>
    </xf>
    <xf numFmtId="3" fontId="10" fillId="0" borderId="9" xfId="0" applyNumberFormat="1" applyFont="1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7" fillId="23" borderId="8" xfId="6" applyBorder="1"/>
    <xf numFmtId="3" fontId="10" fillId="0" borderId="5" xfId="0" applyNumberFormat="1" applyFont="1" applyBorder="1"/>
    <xf numFmtId="3" fontId="10" fillId="0" borderId="0" xfId="0" applyNumberFormat="1" applyFont="1" applyBorder="1"/>
    <xf numFmtId="3" fontId="10" fillId="0" borderId="9" xfId="0" applyNumberFormat="1" applyFont="1" applyBorder="1"/>
    <xf numFmtId="3" fontId="10" fillId="0" borderId="6" xfId="0" applyNumberFormat="1" applyFont="1" applyBorder="1"/>
    <xf numFmtId="3" fontId="10" fillId="0" borderId="7" xfId="0" applyNumberFormat="1" applyFont="1" applyBorder="1"/>
    <xf numFmtId="3" fontId="10" fillId="0" borderId="10" xfId="0" applyNumberFormat="1" applyFont="1" applyBorder="1"/>
    <xf numFmtId="3" fontId="10" fillId="0" borderId="3" xfId="0" applyNumberFormat="1" applyFont="1" applyBorder="1"/>
    <xf numFmtId="3" fontId="10" fillId="0" borderId="8" xfId="0" applyNumberFormat="1" applyFont="1" applyBorder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8" xfId="0" applyFont="1" applyFill="1" applyBorder="1" applyAlignment="1"/>
    <xf numFmtId="0" fontId="7" fillId="0" borderId="9" xfId="0" applyFont="1" applyBorder="1" applyAlignment="1"/>
    <xf numFmtId="0" fontId="7" fillId="0" borderId="9" xfId="0" applyFont="1" applyFill="1" applyBorder="1" applyAlignment="1"/>
    <xf numFmtId="0" fontId="27" fillId="0" borderId="9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28" fillId="0" borderId="8" xfId="0" applyFont="1" applyFill="1" applyBorder="1" applyAlignment="1"/>
    <xf numFmtId="0" fontId="28" fillId="0" borderId="9" xfId="0" applyFont="1" applyBorder="1" applyAlignment="1"/>
    <xf numFmtId="0" fontId="28" fillId="0" borderId="9" xfId="0" applyFont="1" applyFill="1" applyBorder="1" applyAlignment="1"/>
    <xf numFmtId="0" fontId="4" fillId="0" borderId="9" xfId="0" applyFont="1" applyFill="1" applyBorder="1" applyAlignment="1">
      <alignment vertical="top"/>
    </xf>
    <xf numFmtId="0" fontId="28" fillId="0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165" fontId="0" fillId="0" borderId="0" xfId="0" applyNumberFormat="1" applyBorder="1"/>
    <xf numFmtId="3" fontId="10" fillId="0" borderId="13" xfId="0" applyNumberFormat="1" applyFont="1" applyBorder="1"/>
    <xf numFmtId="0" fontId="0" fillId="15" borderId="0" xfId="0" applyFill="1" applyAlignment="1">
      <alignment horizontal="left"/>
    </xf>
    <xf numFmtId="1" fontId="0" fillId="0" borderId="0" xfId="0" applyNumberFormat="1" applyBorder="1"/>
    <xf numFmtId="165" fontId="24" fillId="13" borderId="0" xfId="2828" applyNumberFormat="1" applyFont="1" applyFill="1"/>
    <xf numFmtId="0" fontId="24" fillId="13" borderId="0" xfId="2828" applyFont="1" applyFill="1"/>
    <xf numFmtId="0" fontId="24" fillId="60" borderId="13" xfId="2828" applyFont="1" applyFill="1" applyBorder="1" applyAlignment="1">
      <alignment horizontal="left" wrapText="1"/>
    </xf>
    <xf numFmtId="1" fontId="24" fillId="61" borderId="11" xfId="2828" applyNumberFormat="1" applyFont="1" applyFill="1" applyBorder="1" applyAlignment="1">
      <alignment horizontal="right"/>
    </xf>
    <xf numFmtId="1" fontId="24" fillId="61" borderId="37" xfId="2828" applyNumberFormat="1" applyFont="1" applyFill="1" applyBorder="1" applyAlignment="1">
      <alignment horizontal="right"/>
    </xf>
    <xf numFmtId="0" fontId="0" fillId="0" borderId="0" xfId="0"/>
    <xf numFmtId="0" fontId="24" fillId="60" borderId="13" xfId="2828" applyFont="1" applyFill="1" applyBorder="1" applyAlignment="1">
      <alignment horizontal="right" wrapText="1"/>
    </xf>
    <xf numFmtId="0" fontId="24" fillId="16" borderId="11" xfId="2828" applyFont="1" applyFill="1" applyBorder="1" applyAlignment="1">
      <alignment horizontal="left" vertical="center" wrapText="1"/>
    </xf>
    <xf numFmtId="1" fontId="24" fillId="61" borderId="0" xfId="2828" applyNumberFormat="1" applyFont="1" applyFill="1" applyBorder="1" applyAlignment="1">
      <alignment horizontal="right"/>
    </xf>
    <xf numFmtId="0" fontId="0" fillId="0" borderId="0" xfId="0"/>
    <xf numFmtId="166" fontId="0" fillId="0" borderId="0" xfId="0" applyNumberFormat="1" applyBorder="1"/>
    <xf numFmtId="2" fontId="0" fillId="10" borderId="0" xfId="0" applyNumberFormat="1" applyFill="1" applyBorder="1"/>
    <xf numFmtId="0" fontId="16" fillId="0" borderId="17" xfId="5"/>
    <xf numFmtId="2" fontId="0" fillId="0" borderId="0" xfId="0" applyNumberFormat="1" applyFill="1" applyBorder="1"/>
    <xf numFmtId="0" fontId="13" fillId="18" borderId="38" xfId="0" applyFont="1" applyFill="1" applyBorder="1"/>
    <xf numFmtId="166" fontId="0" fillId="0" borderId="0" xfId="0" applyNumberFormat="1" applyFill="1" applyBorder="1"/>
    <xf numFmtId="166" fontId="0" fillId="0" borderId="16" xfId="0" applyNumberFormat="1" applyFill="1" applyBorder="1"/>
    <xf numFmtId="0" fontId="0" fillId="0" borderId="13" xfId="0" applyBorder="1"/>
    <xf numFmtId="166" fontId="0" fillId="0" borderId="13" xfId="0" applyNumberFormat="1" applyFill="1" applyBorder="1"/>
    <xf numFmtId="0" fontId="0" fillId="0" borderId="40" xfId="0" applyBorder="1"/>
    <xf numFmtId="165" fontId="0" fillId="0" borderId="13" xfId="0" applyNumberFormat="1" applyBorder="1"/>
    <xf numFmtId="0" fontId="13" fillId="18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Fill="1" applyBorder="1"/>
    <xf numFmtId="0" fontId="0" fillId="0" borderId="44" xfId="0" applyFill="1" applyBorder="1"/>
    <xf numFmtId="0" fontId="0" fillId="10" borderId="0" xfId="0" applyFill="1" applyBorder="1"/>
    <xf numFmtId="0" fontId="12" fillId="16" borderId="38" xfId="0" applyFont="1" applyFill="1" applyBorder="1"/>
    <xf numFmtId="0" fontId="13" fillId="19" borderId="38" xfId="0" applyFont="1" applyFill="1" applyBorder="1"/>
    <xf numFmtId="0" fontId="0" fillId="0" borderId="39" xfId="0" applyBorder="1"/>
    <xf numFmtId="165" fontId="0" fillId="0" borderId="16" xfId="0" applyNumberFormat="1" applyBorder="1"/>
    <xf numFmtId="0" fontId="0" fillId="0" borderId="42" xfId="0" applyBorder="1"/>
    <xf numFmtId="1" fontId="0" fillId="0" borderId="13" xfId="0" applyNumberFormat="1" applyBorder="1"/>
    <xf numFmtId="0" fontId="0" fillId="0" borderId="42" xfId="0" applyFill="1" applyBorder="1"/>
    <xf numFmtId="0" fontId="12" fillId="17" borderId="38" xfId="0" applyFont="1" applyFill="1" applyBorder="1"/>
    <xf numFmtId="1" fontId="0" fillId="0" borderId="16" xfId="0" applyNumberFormat="1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12" fillId="16" borderId="3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/>
    <xf numFmtId="0" fontId="71" fillId="0" borderId="0" xfId="0" applyFont="1"/>
    <xf numFmtId="0" fontId="0" fillId="0" borderId="0" xfId="0"/>
    <xf numFmtId="0" fontId="71" fillId="0" borderId="0" xfId="0" applyFont="1"/>
    <xf numFmtId="0" fontId="24" fillId="16" borderId="11" xfId="2828" applyFont="1" applyFill="1" applyBorder="1" applyAlignment="1">
      <alignment horizontal="left" vertical="center" wrapText="1"/>
    </xf>
    <xf numFmtId="1" fontId="24" fillId="61" borderId="37" xfId="2828" applyNumberFormat="1" applyFont="1" applyFill="1" applyBorder="1" applyAlignment="1">
      <alignment horizontal="right"/>
    </xf>
    <xf numFmtId="1" fontId="24" fillId="61" borderId="11" xfId="2828" applyNumberFormat="1" applyFont="1" applyFill="1" applyBorder="1" applyAlignment="1">
      <alignment horizontal="right"/>
    </xf>
    <xf numFmtId="2" fontId="0" fillId="0" borderId="0" xfId="0" applyNumberFormat="1" applyBorder="1"/>
    <xf numFmtId="0" fontId="0" fillId="0" borderId="0" xfId="0" applyBorder="1"/>
    <xf numFmtId="0" fontId="0" fillId="0" borderId="0" xfId="0"/>
    <xf numFmtId="0" fontId="71" fillId="0" borderId="0" xfId="0" applyFont="1"/>
    <xf numFmtId="0" fontId="24" fillId="60" borderId="13" xfId="2828" applyFont="1" applyFill="1" applyBorder="1" applyAlignment="1">
      <alignment horizontal="left" wrapText="1"/>
    </xf>
    <xf numFmtId="0" fontId="24" fillId="60" borderId="13" xfId="2828" applyFont="1" applyFill="1" applyBorder="1" applyAlignment="1">
      <alignment horizontal="right" wrapText="1"/>
    </xf>
    <xf numFmtId="0" fontId="24" fillId="13" borderId="0" xfId="2828" applyFont="1" applyFill="1"/>
    <xf numFmtId="165" fontId="24" fillId="13" borderId="0" xfId="2828" applyNumberFormat="1" applyFont="1" applyFill="1"/>
    <xf numFmtId="2" fontId="0" fillId="0" borderId="0" xfId="0" applyNumberFormat="1" applyBorder="1"/>
    <xf numFmtId="0" fontId="0" fillId="0" borderId="0" xfId="0" applyBorder="1"/>
    <xf numFmtId="0" fontId="10" fillId="20" borderId="5" xfId="0" applyFont="1" applyFill="1" applyBorder="1"/>
    <xf numFmtId="0" fontId="10" fillId="20" borderId="0" xfId="0" applyFont="1" applyFill="1" applyBorder="1"/>
    <xf numFmtId="0" fontId="10" fillId="20" borderId="3" xfId="0" applyFont="1" applyFill="1" applyBorder="1"/>
    <xf numFmtId="0" fontId="10" fillId="20" borderId="8" xfId="0" applyFont="1" applyFill="1" applyBorder="1"/>
    <xf numFmtId="0" fontId="10" fillId="20" borderId="9" xfId="0" applyFont="1" applyFill="1" applyBorder="1"/>
    <xf numFmtId="0" fontId="72" fillId="20" borderId="5" xfId="0" applyFont="1" applyFill="1" applyBorder="1"/>
    <xf numFmtId="0" fontId="72" fillId="20" borderId="0" xfId="0" applyFont="1" applyFill="1" applyBorder="1"/>
    <xf numFmtId="0" fontId="11" fillId="20" borderId="5" xfId="0" applyFont="1" applyFill="1" applyBorder="1"/>
    <xf numFmtId="0" fontId="11" fillId="20" borderId="0" xfId="0" applyFont="1" applyFill="1" applyBorder="1"/>
    <xf numFmtId="0" fontId="10" fillId="20" borderId="6" xfId="0" applyFont="1" applyFill="1" applyBorder="1"/>
    <xf numFmtId="0" fontId="10" fillId="20" borderId="7" xfId="0" applyFont="1" applyFill="1" applyBorder="1"/>
    <xf numFmtId="0" fontId="10" fillId="20" borderId="10" xfId="0" applyFont="1" applyFill="1" applyBorder="1"/>
    <xf numFmtId="0" fontId="10" fillId="20" borderId="38" xfId="0" applyFont="1" applyFill="1" applyBorder="1"/>
    <xf numFmtId="0" fontId="72" fillId="20" borderId="9" xfId="0" applyFont="1" applyFill="1" applyBorder="1"/>
    <xf numFmtId="0" fontId="11" fillId="20" borderId="9" xfId="0" applyFont="1" applyFill="1" applyBorder="1"/>
    <xf numFmtId="165" fontId="0" fillId="0" borderId="0" xfId="0" applyNumberFormat="1" applyFill="1" applyBorder="1"/>
    <xf numFmtId="0" fontId="6" fillId="0" borderId="0" xfId="0" applyFont="1"/>
    <xf numFmtId="0" fontId="76" fillId="0" borderId="0" xfId="0" applyFont="1"/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1" fillId="0" borderId="7" xfId="0" applyFont="1" applyBorder="1"/>
    <xf numFmtId="0" fontId="75" fillId="0" borderId="0" xfId="0" applyFont="1"/>
    <xf numFmtId="166" fontId="0" fillId="15" borderId="0" xfId="0" applyNumberFormat="1" applyFill="1" applyBorder="1"/>
    <xf numFmtId="166" fontId="0" fillId="15" borderId="16" xfId="0" applyNumberFormat="1" applyFill="1" applyBorder="1"/>
    <xf numFmtId="0" fontId="15" fillId="65" borderId="0" xfId="0" applyFont="1" applyFill="1"/>
    <xf numFmtId="0" fontId="1" fillId="21" borderId="0" xfId="0" applyFont="1" applyFill="1"/>
    <xf numFmtId="0" fontId="0" fillId="0" borderId="0" xfId="0" applyFont="1"/>
    <xf numFmtId="0" fontId="0" fillId="0" borderId="49" xfId="0" applyBorder="1"/>
    <xf numFmtId="0" fontId="0" fillId="0" borderId="50" xfId="0" applyBorder="1"/>
    <xf numFmtId="0" fontId="0" fillId="0" borderId="50" xfId="0" applyFill="1" applyBorder="1"/>
    <xf numFmtId="166" fontId="0" fillId="0" borderId="50" xfId="0" applyNumberFormat="1" applyFill="1" applyBorder="1"/>
    <xf numFmtId="166" fontId="0" fillId="15" borderId="50" xfId="0" applyNumberFormat="1" applyFill="1" applyBorder="1"/>
    <xf numFmtId="0" fontId="0" fillId="0" borderId="51" xfId="0" applyFill="1" applyBorder="1"/>
    <xf numFmtId="165" fontId="0" fillId="0" borderId="0" xfId="0" applyNumberFormat="1"/>
    <xf numFmtId="0" fontId="0" fillId="0" borderId="7" xfId="0" applyBorder="1" applyAlignment="1">
      <alignment horizontal="center" wrapText="1"/>
    </xf>
    <xf numFmtId="0" fontId="0" fillId="21" borderId="7" xfId="0" applyFill="1" applyBorder="1" applyAlignment="1"/>
    <xf numFmtId="0" fontId="0" fillId="15" borderId="0" xfId="0" applyFill="1" applyAlignment="1">
      <alignment horizontal="left"/>
    </xf>
  </cellXfs>
  <cellStyles count="3848">
    <cellStyle name="_x000a_shell=progma 2" xfId="2847" xr:uid="{00000000-0005-0000-0000-000000000000}"/>
    <cellStyle name="_x000a_shell=progma 2 2" xfId="2869" xr:uid="{00000000-0005-0000-0000-000001000000}"/>
    <cellStyle name="1.000" xfId="10" xr:uid="{00000000-0005-0000-0000-000002000000}"/>
    <cellStyle name="1.000 2" xfId="2870" xr:uid="{00000000-0005-0000-0000-000003000000}"/>
    <cellStyle name="1.000 3" xfId="2541" xr:uid="{00000000-0005-0000-0000-000004000000}"/>
    <cellStyle name="20% - Colore 1" xfId="22" xr:uid="{00000000-0005-0000-0000-000005000000}"/>
    <cellStyle name="20% - Colore 2" xfId="23" xr:uid="{00000000-0005-0000-0000-000006000000}"/>
    <cellStyle name="20% - Colore 3" xfId="24" xr:uid="{00000000-0005-0000-0000-000007000000}"/>
    <cellStyle name="20% - Colore 4" xfId="25" xr:uid="{00000000-0005-0000-0000-000008000000}"/>
    <cellStyle name="20% - Colore 5" xfId="26" xr:uid="{00000000-0005-0000-0000-000009000000}"/>
    <cellStyle name="20% - Colore 6" xfId="27" xr:uid="{00000000-0005-0000-0000-00000A000000}"/>
    <cellStyle name="40% - Colore 1" xfId="28" xr:uid="{00000000-0005-0000-0000-00000B000000}"/>
    <cellStyle name="40% - Colore 2" xfId="29" xr:uid="{00000000-0005-0000-0000-00000C000000}"/>
    <cellStyle name="40% - Colore 3" xfId="30" xr:uid="{00000000-0005-0000-0000-00000D000000}"/>
    <cellStyle name="40% - Colore 4" xfId="31" xr:uid="{00000000-0005-0000-0000-00000E000000}"/>
    <cellStyle name="40% - Colore 5" xfId="32" xr:uid="{00000000-0005-0000-0000-00000F000000}"/>
    <cellStyle name="40% - Colore 6" xfId="33" xr:uid="{00000000-0005-0000-0000-000010000000}"/>
    <cellStyle name="5x indented GHG Textfiels" xfId="34" xr:uid="{00000000-0005-0000-0000-000011000000}"/>
    <cellStyle name="5x indented GHG Textfiels 2" xfId="1660" xr:uid="{00000000-0005-0000-0000-000012000000}"/>
    <cellStyle name="5x indented GHG Textfiels 2 2" xfId="2538" xr:uid="{00000000-0005-0000-0000-000013000000}"/>
    <cellStyle name="60% - Colore 1" xfId="35" xr:uid="{00000000-0005-0000-0000-000014000000}"/>
    <cellStyle name="60% - Colore 2" xfId="36" xr:uid="{00000000-0005-0000-0000-000015000000}"/>
    <cellStyle name="60% - Colore 3" xfId="37" xr:uid="{00000000-0005-0000-0000-000016000000}"/>
    <cellStyle name="60% - Colore 4" xfId="38" xr:uid="{00000000-0005-0000-0000-000017000000}"/>
    <cellStyle name="60% - Colore 5" xfId="39" xr:uid="{00000000-0005-0000-0000-000018000000}"/>
    <cellStyle name="60% - Colore 6" xfId="40" xr:uid="{00000000-0005-0000-0000-000019000000}"/>
    <cellStyle name="Accent3" xfId="6" builtinId="37"/>
    <cellStyle name="AggOrange_CRFReport-template" xfId="41" xr:uid="{00000000-0005-0000-0000-00001B000000}"/>
    <cellStyle name="AggOrange9_CRFReport-template" xfId="42" xr:uid="{00000000-0005-0000-0000-00001C000000}"/>
    <cellStyle name="Bad 2" xfId="43" xr:uid="{00000000-0005-0000-0000-00001D000000}"/>
    <cellStyle name="Bad 3" xfId="1661" xr:uid="{00000000-0005-0000-0000-00001E000000}"/>
    <cellStyle name="Bold GHG Numbers (0.00)" xfId="2536" xr:uid="{00000000-0005-0000-0000-00001F000000}"/>
    <cellStyle name="Bruger data" xfId="9" xr:uid="{00000000-0005-0000-0000-000020000000}"/>
    <cellStyle name="Bruger data 2" xfId="2546" xr:uid="{00000000-0005-0000-0000-000021000000}"/>
    <cellStyle name="Calcolo" xfId="44" xr:uid="{00000000-0005-0000-0000-000022000000}"/>
    <cellStyle name="Calcolo 2" xfId="2682" xr:uid="{00000000-0005-0000-0000-000023000000}"/>
    <cellStyle name="Calcolo 3" xfId="2811" xr:uid="{00000000-0005-0000-0000-000024000000}"/>
    <cellStyle name="Calcolo 4" xfId="2683" xr:uid="{00000000-0005-0000-0000-000025000000}"/>
    <cellStyle name="Calcolo 5" xfId="2812" xr:uid="{00000000-0005-0000-0000-000026000000}"/>
    <cellStyle name="Calcolo 6" xfId="2684" xr:uid="{00000000-0005-0000-0000-000027000000}"/>
    <cellStyle name="Calcolo 7" xfId="2685" xr:uid="{00000000-0005-0000-0000-000028000000}"/>
    <cellStyle name="Calcolo 8" xfId="3755" xr:uid="{00000000-0005-0000-0000-000029000000}"/>
    <cellStyle name="Calculation 2" xfId="1549" xr:uid="{00000000-0005-0000-0000-00002A000000}"/>
    <cellStyle name="Calculations" xfId="2548" xr:uid="{00000000-0005-0000-0000-00002B000000}"/>
    <cellStyle name="Cella collegata" xfId="45" xr:uid="{00000000-0005-0000-0000-00002C000000}"/>
    <cellStyle name="Cella da controllare" xfId="46" xr:uid="{00000000-0005-0000-0000-00002D000000}"/>
    <cellStyle name="Colore 1" xfId="47" xr:uid="{00000000-0005-0000-0000-00002E000000}"/>
    <cellStyle name="Colore 2" xfId="48" xr:uid="{00000000-0005-0000-0000-00002F000000}"/>
    <cellStyle name="Colore 3" xfId="49" xr:uid="{00000000-0005-0000-0000-000030000000}"/>
    <cellStyle name="Colore 4" xfId="50" xr:uid="{00000000-0005-0000-0000-000031000000}"/>
    <cellStyle name="Colore 5" xfId="51" xr:uid="{00000000-0005-0000-0000-000032000000}"/>
    <cellStyle name="Colore 6" xfId="52" xr:uid="{00000000-0005-0000-0000-000033000000}"/>
    <cellStyle name="Comma" xfId="2" builtinId="3"/>
    <cellStyle name="Comma 2" xfId="19" xr:uid="{00000000-0005-0000-0000-000035000000}"/>
    <cellStyle name="Comma 2 2" xfId="55" xr:uid="{00000000-0005-0000-0000-000036000000}"/>
    <cellStyle name="Comma 2 2 2" xfId="1663" xr:uid="{00000000-0005-0000-0000-000037000000}"/>
    <cellStyle name="Comma 2 2 2 2" xfId="2871" xr:uid="{00000000-0005-0000-0000-000038000000}"/>
    <cellStyle name="Comma 2 2 2 2 2" xfId="3813" xr:uid="{00000000-0005-0000-0000-000039000000}"/>
    <cellStyle name="Comma 2 2 2 2 3" xfId="3760" xr:uid="{00000000-0005-0000-0000-00003A000000}"/>
    <cellStyle name="Comma 2 2 2 3" xfId="2769" xr:uid="{00000000-0005-0000-0000-00003B000000}"/>
    <cellStyle name="Comma 2 2 2 3 2" xfId="3812" xr:uid="{00000000-0005-0000-0000-00003C000000}"/>
    <cellStyle name="Comma 2 2 2 4" xfId="3759" xr:uid="{00000000-0005-0000-0000-00003D000000}"/>
    <cellStyle name="Comma 2 2 3" xfId="3811" xr:uid="{00000000-0005-0000-0000-00003E000000}"/>
    <cellStyle name="Comma 2 2 4" xfId="3758" xr:uid="{00000000-0005-0000-0000-00003F000000}"/>
    <cellStyle name="Comma 2 3" xfId="56" xr:uid="{00000000-0005-0000-0000-000040000000}"/>
    <cellStyle name="Comma 2 3 2" xfId="57" xr:uid="{00000000-0005-0000-0000-000041000000}"/>
    <cellStyle name="Comma 2 3 2 2" xfId="1665" xr:uid="{00000000-0005-0000-0000-000042000000}"/>
    <cellStyle name="Comma 2 3 2 2 2" xfId="3815" xr:uid="{00000000-0005-0000-0000-000043000000}"/>
    <cellStyle name="Comma 2 3 2 3" xfId="3762" xr:uid="{00000000-0005-0000-0000-000044000000}"/>
    <cellStyle name="Comma 2 3 3" xfId="1664" xr:uid="{00000000-0005-0000-0000-000045000000}"/>
    <cellStyle name="Comma 2 3 3 2" xfId="2813" xr:uid="{00000000-0005-0000-0000-000046000000}"/>
    <cellStyle name="Comma 2 3 3 2 2" xfId="3817" xr:uid="{00000000-0005-0000-0000-000047000000}"/>
    <cellStyle name="Comma 2 3 3 2 3" xfId="3764" xr:uid="{00000000-0005-0000-0000-000048000000}"/>
    <cellStyle name="Comma 2 3 3 3" xfId="3816" xr:uid="{00000000-0005-0000-0000-000049000000}"/>
    <cellStyle name="Comma 2 3 3 4" xfId="3763" xr:uid="{00000000-0005-0000-0000-00004A000000}"/>
    <cellStyle name="Comma 2 3 4" xfId="2872" xr:uid="{00000000-0005-0000-0000-00004B000000}"/>
    <cellStyle name="Comma 2 3 4 2" xfId="3818" xr:uid="{00000000-0005-0000-0000-00004C000000}"/>
    <cellStyle name="Comma 2 3 4 3" xfId="3765" xr:uid="{00000000-0005-0000-0000-00004D000000}"/>
    <cellStyle name="Comma 2 3 5" xfId="3814" xr:uid="{00000000-0005-0000-0000-00004E000000}"/>
    <cellStyle name="Comma 2 3 6" xfId="3761" xr:uid="{00000000-0005-0000-0000-00004F000000}"/>
    <cellStyle name="Comma 2 4" xfId="58" xr:uid="{00000000-0005-0000-0000-000050000000}"/>
    <cellStyle name="Comma 2 4 2" xfId="1666" xr:uid="{00000000-0005-0000-0000-000051000000}"/>
    <cellStyle name="Comma 2 4 2 2" xfId="3819" xr:uid="{00000000-0005-0000-0000-000052000000}"/>
    <cellStyle name="Comma 2 4 3" xfId="2534" xr:uid="{00000000-0005-0000-0000-000053000000}"/>
    <cellStyle name="Comma 2 4 4" xfId="3766" xr:uid="{00000000-0005-0000-0000-000054000000}"/>
    <cellStyle name="Comma 2 5" xfId="54" xr:uid="{00000000-0005-0000-0000-000055000000}"/>
    <cellStyle name="Comma 2 5 2" xfId="2514" xr:uid="{00000000-0005-0000-0000-000056000000}"/>
    <cellStyle name="Comma 2 5 2 2" xfId="3820" xr:uid="{00000000-0005-0000-0000-000057000000}"/>
    <cellStyle name="Comma 2 5 3" xfId="2551" xr:uid="{00000000-0005-0000-0000-000058000000}"/>
    <cellStyle name="Comma 2 5 4" xfId="3767" xr:uid="{00000000-0005-0000-0000-000059000000}"/>
    <cellStyle name="Comma 2 6" xfId="1662" xr:uid="{00000000-0005-0000-0000-00005A000000}"/>
    <cellStyle name="Comma 2 6 2" xfId="2553" xr:uid="{00000000-0005-0000-0000-00005B000000}"/>
    <cellStyle name="Comma 2 6 3" xfId="2552" xr:uid="{00000000-0005-0000-0000-00005C000000}"/>
    <cellStyle name="Comma 2 7" xfId="3744" xr:uid="{00000000-0005-0000-0000-00005D000000}"/>
    <cellStyle name="Comma 2 7 2" xfId="3810" xr:uid="{00000000-0005-0000-0000-00005E000000}"/>
    <cellStyle name="Comma 2 8" xfId="3757" xr:uid="{00000000-0005-0000-0000-00005F000000}"/>
    <cellStyle name="Comma 3" xfId="21" xr:uid="{00000000-0005-0000-0000-000060000000}"/>
    <cellStyle name="Comma 3 2" xfId="59" xr:uid="{00000000-0005-0000-0000-000061000000}"/>
    <cellStyle name="Comma 3 2 2" xfId="2515" xr:uid="{00000000-0005-0000-0000-000062000000}"/>
    <cellStyle name="Comma 3 2 2 2" xfId="2770" xr:uid="{00000000-0005-0000-0000-000063000000}"/>
    <cellStyle name="Comma 3 2 2 2 2" xfId="3823" xr:uid="{00000000-0005-0000-0000-000064000000}"/>
    <cellStyle name="Comma 3 2 2 3" xfId="3770" xr:uid="{00000000-0005-0000-0000-000065000000}"/>
    <cellStyle name="Comma 3 2 3" xfId="2554" xr:uid="{00000000-0005-0000-0000-000066000000}"/>
    <cellStyle name="Comma 3 2 3 2" xfId="3822" xr:uid="{00000000-0005-0000-0000-000067000000}"/>
    <cellStyle name="Comma 3 2 4" xfId="3769" xr:uid="{00000000-0005-0000-0000-000068000000}"/>
    <cellStyle name="Comma 3 3" xfId="1546" xr:uid="{00000000-0005-0000-0000-000069000000}"/>
    <cellStyle name="Comma 3 3 2" xfId="2874" xr:uid="{00000000-0005-0000-0000-00006A000000}"/>
    <cellStyle name="Comma 3 3 2 2" xfId="3825" xr:uid="{00000000-0005-0000-0000-00006B000000}"/>
    <cellStyle name="Comma 3 3 2 3" xfId="3772" xr:uid="{00000000-0005-0000-0000-00006C000000}"/>
    <cellStyle name="Comma 3 3 3" xfId="3824" xr:uid="{00000000-0005-0000-0000-00006D000000}"/>
    <cellStyle name="Comma 3 3 4" xfId="3771" xr:uid="{00000000-0005-0000-0000-00006E000000}"/>
    <cellStyle name="Comma 3 4" xfId="1667" xr:uid="{00000000-0005-0000-0000-00006F000000}"/>
    <cellStyle name="Comma 3 4 2" xfId="2873" xr:uid="{00000000-0005-0000-0000-000070000000}"/>
    <cellStyle name="Comma 3 4 2 2" xfId="3826" xr:uid="{00000000-0005-0000-0000-000071000000}"/>
    <cellStyle name="Comma 3 4 3" xfId="3773" xr:uid="{00000000-0005-0000-0000-000072000000}"/>
    <cellStyle name="Comma 3 5" xfId="3746" xr:uid="{00000000-0005-0000-0000-000073000000}"/>
    <cellStyle name="Comma 3 5 2" xfId="3821" xr:uid="{00000000-0005-0000-0000-000074000000}"/>
    <cellStyle name="Comma 3 6" xfId="3768" xr:uid="{00000000-0005-0000-0000-000075000000}"/>
    <cellStyle name="Comma 4" xfId="60" xr:uid="{00000000-0005-0000-0000-000076000000}"/>
    <cellStyle name="Comma 4 2" xfId="1668" xr:uid="{00000000-0005-0000-0000-000077000000}"/>
    <cellStyle name="Comma 4 2 2" xfId="2556" xr:uid="{00000000-0005-0000-0000-000078000000}"/>
    <cellStyle name="Comma 4 2 2 2" xfId="3829" xr:uid="{00000000-0005-0000-0000-000079000000}"/>
    <cellStyle name="Comma 4 2 2 3" xfId="3776" xr:uid="{00000000-0005-0000-0000-00007A000000}"/>
    <cellStyle name="Comma 4 2 3" xfId="2771" xr:uid="{00000000-0005-0000-0000-00007B000000}"/>
    <cellStyle name="Comma 4 2 3 2" xfId="3828" xr:uid="{00000000-0005-0000-0000-00007C000000}"/>
    <cellStyle name="Comma 4 2 4" xfId="3775" xr:uid="{00000000-0005-0000-0000-00007D000000}"/>
    <cellStyle name="Comma 4 3" xfId="2533" xr:uid="{00000000-0005-0000-0000-00007E000000}"/>
    <cellStyle name="Comma 4 3 2" xfId="2876" xr:uid="{00000000-0005-0000-0000-00007F000000}"/>
    <cellStyle name="Comma 4 3 2 2" xfId="3831" xr:uid="{00000000-0005-0000-0000-000080000000}"/>
    <cellStyle name="Comma 4 3 2 3" xfId="3778" xr:uid="{00000000-0005-0000-0000-000081000000}"/>
    <cellStyle name="Comma 4 3 3" xfId="2557" xr:uid="{00000000-0005-0000-0000-000082000000}"/>
    <cellStyle name="Comma 4 3 3 2" xfId="3830" xr:uid="{00000000-0005-0000-0000-000083000000}"/>
    <cellStyle name="Comma 4 3 4" xfId="3777" xr:uid="{00000000-0005-0000-0000-000084000000}"/>
    <cellStyle name="Comma 4 4" xfId="2558" xr:uid="{00000000-0005-0000-0000-000085000000}"/>
    <cellStyle name="Comma 4 4 2" xfId="2877" xr:uid="{00000000-0005-0000-0000-000086000000}"/>
    <cellStyle name="Comma 4 4 2 2" xfId="3833" xr:uid="{00000000-0005-0000-0000-000087000000}"/>
    <cellStyle name="Comma 4 4 2 3" xfId="3780" xr:uid="{00000000-0005-0000-0000-000088000000}"/>
    <cellStyle name="Comma 4 4 3" xfId="3832" xr:uid="{00000000-0005-0000-0000-000089000000}"/>
    <cellStyle name="Comma 4 4 4" xfId="3779" xr:uid="{00000000-0005-0000-0000-00008A000000}"/>
    <cellStyle name="Comma 4 5" xfId="2875" xr:uid="{00000000-0005-0000-0000-00008B000000}"/>
    <cellStyle name="Comma 4 5 2" xfId="3834" xr:uid="{00000000-0005-0000-0000-00008C000000}"/>
    <cellStyle name="Comma 4 5 3" xfId="3781" xr:uid="{00000000-0005-0000-0000-00008D000000}"/>
    <cellStyle name="Comma 4 6" xfId="3827" xr:uid="{00000000-0005-0000-0000-00008E000000}"/>
    <cellStyle name="Comma 4 7" xfId="3774" xr:uid="{00000000-0005-0000-0000-00008F000000}"/>
    <cellStyle name="Comma 5" xfId="1669" xr:uid="{00000000-0005-0000-0000-000090000000}"/>
    <cellStyle name="Comma 5 2" xfId="2686" xr:uid="{00000000-0005-0000-0000-000091000000}"/>
    <cellStyle name="Comma 5 2 2" xfId="3836" xr:uid="{00000000-0005-0000-0000-000092000000}"/>
    <cellStyle name="Comma 5 2 3" xfId="3783" xr:uid="{00000000-0005-0000-0000-000093000000}"/>
    <cellStyle name="Comma 5 3" xfId="3835" xr:uid="{00000000-0005-0000-0000-000094000000}"/>
    <cellStyle name="Comma 5 4" xfId="3782" xr:uid="{00000000-0005-0000-0000-000095000000}"/>
    <cellStyle name="Comma 6" xfId="61" xr:uid="{00000000-0005-0000-0000-000096000000}"/>
    <cellStyle name="Comma 6 2" xfId="1670" xr:uid="{00000000-0005-0000-0000-000097000000}"/>
    <cellStyle name="Comma 6 2 2" xfId="2878" xr:uid="{00000000-0005-0000-0000-000098000000}"/>
    <cellStyle name="Comma 6 2 2 2" xfId="3838" xr:uid="{00000000-0005-0000-0000-000099000000}"/>
    <cellStyle name="Comma 6 2 3" xfId="3785" xr:uid="{00000000-0005-0000-0000-00009A000000}"/>
    <cellStyle name="Comma 6 3" xfId="3837" xr:uid="{00000000-0005-0000-0000-00009B000000}"/>
    <cellStyle name="Comma 6 4" xfId="3784" xr:uid="{00000000-0005-0000-0000-00009C000000}"/>
    <cellStyle name="Comma 7" xfId="2687" xr:uid="{00000000-0005-0000-0000-00009D000000}"/>
    <cellStyle name="Comma 7 2" xfId="3741" xr:uid="{00000000-0005-0000-0000-00009E000000}"/>
    <cellStyle name="Comma 7 2 2" xfId="3840" xr:uid="{00000000-0005-0000-0000-00009F000000}"/>
    <cellStyle name="Comma 7 2 3" xfId="3787" xr:uid="{00000000-0005-0000-0000-0000A0000000}"/>
    <cellStyle name="Comma 7 3" xfId="2868" xr:uid="{00000000-0005-0000-0000-0000A1000000}"/>
    <cellStyle name="Comma 7 3 2" xfId="3839" xr:uid="{00000000-0005-0000-0000-0000A2000000}"/>
    <cellStyle name="Comma 7 4" xfId="3786" xr:uid="{00000000-0005-0000-0000-0000A3000000}"/>
    <cellStyle name="Comma0 - Type3" xfId="62" xr:uid="{00000000-0005-0000-0000-0000A4000000}"/>
    <cellStyle name="CustomizationCells" xfId="63" xr:uid="{00000000-0005-0000-0000-0000A5000000}"/>
    <cellStyle name="CustomizationCells 2" xfId="2814" xr:uid="{00000000-0005-0000-0000-0000A6000000}"/>
    <cellStyle name="CustomizationCells 3" xfId="2688" xr:uid="{00000000-0005-0000-0000-0000A7000000}"/>
    <cellStyle name="CustomizationCells 4" xfId="2815" xr:uid="{00000000-0005-0000-0000-0000A8000000}"/>
    <cellStyle name="CustomizationCells 5" xfId="2689" xr:uid="{00000000-0005-0000-0000-0000A9000000}"/>
    <cellStyle name="CustomizationCells 6" xfId="2690" xr:uid="{00000000-0005-0000-0000-0000AA000000}"/>
    <cellStyle name="Euro" xfId="64" xr:uid="{00000000-0005-0000-0000-0000AB000000}"/>
    <cellStyle name="Euro 10" xfId="65" xr:uid="{00000000-0005-0000-0000-0000AC000000}"/>
    <cellStyle name="Euro 10 2" xfId="66" xr:uid="{00000000-0005-0000-0000-0000AD000000}"/>
    <cellStyle name="Euro 10 2 2" xfId="1671" xr:uid="{00000000-0005-0000-0000-0000AE000000}"/>
    <cellStyle name="Euro 10 3" xfId="67" xr:uid="{00000000-0005-0000-0000-0000AF000000}"/>
    <cellStyle name="Euro 10 3 2" xfId="68" xr:uid="{00000000-0005-0000-0000-0000B0000000}"/>
    <cellStyle name="Euro 10 3 3" xfId="2691" xr:uid="{00000000-0005-0000-0000-0000B1000000}"/>
    <cellStyle name="Euro 10 3 3 2" xfId="2880" xr:uid="{00000000-0005-0000-0000-0000B2000000}"/>
    <cellStyle name="Euro 10 3 4" xfId="2879" xr:uid="{00000000-0005-0000-0000-0000B3000000}"/>
    <cellStyle name="Euro 10 4" xfId="69" xr:uid="{00000000-0005-0000-0000-0000B4000000}"/>
    <cellStyle name="Euro 10 4 2" xfId="1672" xr:uid="{00000000-0005-0000-0000-0000B5000000}"/>
    <cellStyle name="Euro 10 4 2 2" xfId="2882" xr:uid="{00000000-0005-0000-0000-0000B6000000}"/>
    <cellStyle name="Euro 10 4 3" xfId="2881" xr:uid="{00000000-0005-0000-0000-0000B7000000}"/>
    <cellStyle name="Euro 10 5" xfId="70" xr:uid="{00000000-0005-0000-0000-0000B8000000}"/>
    <cellStyle name="Euro 10 6" xfId="1673" xr:uid="{00000000-0005-0000-0000-0000B9000000}"/>
    <cellStyle name="Euro 11" xfId="71" xr:uid="{00000000-0005-0000-0000-0000BA000000}"/>
    <cellStyle name="Euro 11 2" xfId="72" xr:uid="{00000000-0005-0000-0000-0000BB000000}"/>
    <cellStyle name="Euro 11 2 2" xfId="1674" xr:uid="{00000000-0005-0000-0000-0000BC000000}"/>
    <cellStyle name="Euro 11 3" xfId="73" xr:uid="{00000000-0005-0000-0000-0000BD000000}"/>
    <cellStyle name="Euro 11 3 2" xfId="74" xr:uid="{00000000-0005-0000-0000-0000BE000000}"/>
    <cellStyle name="Euro 11 3 3" xfId="2692" xr:uid="{00000000-0005-0000-0000-0000BF000000}"/>
    <cellStyle name="Euro 11 3 3 2" xfId="2884" xr:uid="{00000000-0005-0000-0000-0000C0000000}"/>
    <cellStyle name="Euro 11 3 4" xfId="2883" xr:uid="{00000000-0005-0000-0000-0000C1000000}"/>
    <cellStyle name="Euro 11 4" xfId="75" xr:uid="{00000000-0005-0000-0000-0000C2000000}"/>
    <cellStyle name="Euro 11 4 2" xfId="1675" xr:uid="{00000000-0005-0000-0000-0000C3000000}"/>
    <cellStyle name="Euro 11 4 2 2" xfId="2886" xr:uid="{00000000-0005-0000-0000-0000C4000000}"/>
    <cellStyle name="Euro 11 4 3" xfId="2885" xr:uid="{00000000-0005-0000-0000-0000C5000000}"/>
    <cellStyle name="Euro 11 5" xfId="76" xr:uid="{00000000-0005-0000-0000-0000C6000000}"/>
    <cellStyle name="Euro 11 6" xfId="1676" xr:uid="{00000000-0005-0000-0000-0000C7000000}"/>
    <cellStyle name="Euro 12" xfId="77" xr:uid="{00000000-0005-0000-0000-0000C8000000}"/>
    <cellStyle name="Euro 12 2" xfId="78" xr:uid="{00000000-0005-0000-0000-0000C9000000}"/>
    <cellStyle name="Euro 12 2 2" xfId="1677" xr:uid="{00000000-0005-0000-0000-0000CA000000}"/>
    <cellStyle name="Euro 12 3" xfId="79" xr:uid="{00000000-0005-0000-0000-0000CB000000}"/>
    <cellStyle name="Euro 12 3 2" xfId="80" xr:uid="{00000000-0005-0000-0000-0000CC000000}"/>
    <cellStyle name="Euro 12 3 3" xfId="2693" xr:uid="{00000000-0005-0000-0000-0000CD000000}"/>
    <cellStyle name="Euro 12 3 3 2" xfId="2888" xr:uid="{00000000-0005-0000-0000-0000CE000000}"/>
    <cellStyle name="Euro 12 3 4" xfId="2887" xr:uid="{00000000-0005-0000-0000-0000CF000000}"/>
    <cellStyle name="Euro 12 4" xfId="81" xr:uid="{00000000-0005-0000-0000-0000D0000000}"/>
    <cellStyle name="Euro 12 4 2" xfId="1678" xr:uid="{00000000-0005-0000-0000-0000D1000000}"/>
    <cellStyle name="Euro 12 4 2 2" xfId="2890" xr:uid="{00000000-0005-0000-0000-0000D2000000}"/>
    <cellStyle name="Euro 12 4 3" xfId="2889" xr:uid="{00000000-0005-0000-0000-0000D3000000}"/>
    <cellStyle name="Euro 12 5" xfId="82" xr:uid="{00000000-0005-0000-0000-0000D4000000}"/>
    <cellStyle name="Euro 12 6" xfId="1679" xr:uid="{00000000-0005-0000-0000-0000D5000000}"/>
    <cellStyle name="Euro 13" xfId="83" xr:uid="{00000000-0005-0000-0000-0000D6000000}"/>
    <cellStyle name="Euro 13 2" xfId="84" xr:uid="{00000000-0005-0000-0000-0000D7000000}"/>
    <cellStyle name="Euro 13 2 2" xfId="1680" xr:uid="{00000000-0005-0000-0000-0000D8000000}"/>
    <cellStyle name="Euro 13 3" xfId="85" xr:uid="{00000000-0005-0000-0000-0000D9000000}"/>
    <cellStyle name="Euro 13 3 2" xfId="86" xr:uid="{00000000-0005-0000-0000-0000DA000000}"/>
    <cellStyle name="Euro 13 3 3" xfId="2697" xr:uid="{00000000-0005-0000-0000-0000DB000000}"/>
    <cellStyle name="Euro 13 3 3 2" xfId="2892" xr:uid="{00000000-0005-0000-0000-0000DC000000}"/>
    <cellStyle name="Euro 13 3 4" xfId="2891" xr:uid="{00000000-0005-0000-0000-0000DD000000}"/>
    <cellStyle name="Euro 13 4" xfId="87" xr:uid="{00000000-0005-0000-0000-0000DE000000}"/>
    <cellStyle name="Euro 13 4 2" xfId="1681" xr:uid="{00000000-0005-0000-0000-0000DF000000}"/>
    <cellStyle name="Euro 13 4 2 2" xfId="2894" xr:uid="{00000000-0005-0000-0000-0000E0000000}"/>
    <cellStyle name="Euro 13 4 3" xfId="2893" xr:uid="{00000000-0005-0000-0000-0000E1000000}"/>
    <cellStyle name="Euro 13 5" xfId="88" xr:uid="{00000000-0005-0000-0000-0000E2000000}"/>
    <cellStyle name="Euro 13 6" xfId="1682" xr:uid="{00000000-0005-0000-0000-0000E3000000}"/>
    <cellStyle name="Euro 14" xfId="89" xr:uid="{00000000-0005-0000-0000-0000E4000000}"/>
    <cellStyle name="Euro 14 2" xfId="90" xr:uid="{00000000-0005-0000-0000-0000E5000000}"/>
    <cellStyle name="Euro 14 2 2" xfId="1683" xr:uid="{00000000-0005-0000-0000-0000E6000000}"/>
    <cellStyle name="Euro 14 3" xfId="91" xr:uid="{00000000-0005-0000-0000-0000E7000000}"/>
    <cellStyle name="Euro 14 3 2" xfId="92" xr:uid="{00000000-0005-0000-0000-0000E8000000}"/>
    <cellStyle name="Euro 14 3 3" xfId="2819" xr:uid="{00000000-0005-0000-0000-0000E9000000}"/>
    <cellStyle name="Euro 14 3 3 2" xfId="2896" xr:uid="{00000000-0005-0000-0000-0000EA000000}"/>
    <cellStyle name="Euro 14 3 4" xfId="2895" xr:uid="{00000000-0005-0000-0000-0000EB000000}"/>
    <cellStyle name="Euro 14 4" xfId="93" xr:uid="{00000000-0005-0000-0000-0000EC000000}"/>
    <cellStyle name="Euro 14 4 2" xfId="1684" xr:uid="{00000000-0005-0000-0000-0000ED000000}"/>
    <cellStyle name="Euro 14 4 2 2" xfId="2898" xr:uid="{00000000-0005-0000-0000-0000EE000000}"/>
    <cellStyle name="Euro 14 4 3" xfId="2897" xr:uid="{00000000-0005-0000-0000-0000EF000000}"/>
    <cellStyle name="Euro 14 5" xfId="94" xr:uid="{00000000-0005-0000-0000-0000F0000000}"/>
    <cellStyle name="Euro 14 6" xfId="1685" xr:uid="{00000000-0005-0000-0000-0000F1000000}"/>
    <cellStyle name="Euro 15" xfId="95" xr:uid="{00000000-0005-0000-0000-0000F2000000}"/>
    <cellStyle name="Euro 15 2" xfId="96" xr:uid="{00000000-0005-0000-0000-0000F3000000}"/>
    <cellStyle name="Euro 15 2 2" xfId="1686" xr:uid="{00000000-0005-0000-0000-0000F4000000}"/>
    <cellStyle name="Euro 15 3" xfId="97" xr:uid="{00000000-0005-0000-0000-0000F5000000}"/>
    <cellStyle name="Euro 15 3 2" xfId="98" xr:uid="{00000000-0005-0000-0000-0000F6000000}"/>
    <cellStyle name="Euro 15 3 3" xfId="2820" xr:uid="{00000000-0005-0000-0000-0000F7000000}"/>
    <cellStyle name="Euro 15 3 3 2" xfId="2900" xr:uid="{00000000-0005-0000-0000-0000F8000000}"/>
    <cellStyle name="Euro 15 3 4" xfId="2899" xr:uid="{00000000-0005-0000-0000-0000F9000000}"/>
    <cellStyle name="Euro 15 4" xfId="99" xr:uid="{00000000-0005-0000-0000-0000FA000000}"/>
    <cellStyle name="Euro 15 4 2" xfId="1687" xr:uid="{00000000-0005-0000-0000-0000FB000000}"/>
    <cellStyle name="Euro 15 4 2 2" xfId="2902" xr:uid="{00000000-0005-0000-0000-0000FC000000}"/>
    <cellStyle name="Euro 15 4 3" xfId="2901" xr:uid="{00000000-0005-0000-0000-0000FD000000}"/>
    <cellStyle name="Euro 15 5" xfId="100" xr:uid="{00000000-0005-0000-0000-0000FE000000}"/>
    <cellStyle name="Euro 15 6" xfId="1688" xr:uid="{00000000-0005-0000-0000-0000FF000000}"/>
    <cellStyle name="Euro 16" xfId="101" xr:uid="{00000000-0005-0000-0000-000000010000}"/>
    <cellStyle name="Euro 16 2" xfId="102" xr:uid="{00000000-0005-0000-0000-000001010000}"/>
    <cellStyle name="Euro 16 2 2" xfId="1689" xr:uid="{00000000-0005-0000-0000-000002010000}"/>
    <cellStyle name="Euro 16 3" xfId="103" xr:uid="{00000000-0005-0000-0000-000003010000}"/>
    <cellStyle name="Euro 16 3 2" xfId="104" xr:uid="{00000000-0005-0000-0000-000004010000}"/>
    <cellStyle name="Euro 16 3 3" xfId="2698" xr:uid="{00000000-0005-0000-0000-000005010000}"/>
    <cellStyle name="Euro 16 3 3 2" xfId="2904" xr:uid="{00000000-0005-0000-0000-000006010000}"/>
    <cellStyle name="Euro 16 3 4" xfId="2903" xr:uid="{00000000-0005-0000-0000-000007010000}"/>
    <cellStyle name="Euro 16 4" xfId="105" xr:uid="{00000000-0005-0000-0000-000008010000}"/>
    <cellStyle name="Euro 16 4 2" xfId="1690" xr:uid="{00000000-0005-0000-0000-000009010000}"/>
    <cellStyle name="Euro 16 4 2 2" xfId="2906" xr:uid="{00000000-0005-0000-0000-00000A010000}"/>
    <cellStyle name="Euro 16 4 3" xfId="2905" xr:uid="{00000000-0005-0000-0000-00000B010000}"/>
    <cellStyle name="Euro 16 5" xfId="106" xr:uid="{00000000-0005-0000-0000-00000C010000}"/>
    <cellStyle name="Euro 16 6" xfId="1691" xr:uid="{00000000-0005-0000-0000-00000D010000}"/>
    <cellStyle name="Euro 17" xfId="107" xr:uid="{00000000-0005-0000-0000-00000E010000}"/>
    <cellStyle name="Euro 17 2" xfId="108" xr:uid="{00000000-0005-0000-0000-00000F010000}"/>
    <cellStyle name="Euro 17 2 2" xfId="1692" xr:uid="{00000000-0005-0000-0000-000010010000}"/>
    <cellStyle name="Euro 17 3" xfId="109" xr:uid="{00000000-0005-0000-0000-000011010000}"/>
    <cellStyle name="Euro 17 3 2" xfId="110" xr:uid="{00000000-0005-0000-0000-000012010000}"/>
    <cellStyle name="Euro 17 3 3" xfId="2821" xr:uid="{00000000-0005-0000-0000-000013010000}"/>
    <cellStyle name="Euro 17 3 3 2" xfId="2908" xr:uid="{00000000-0005-0000-0000-000014010000}"/>
    <cellStyle name="Euro 17 3 4" xfId="2907" xr:uid="{00000000-0005-0000-0000-000015010000}"/>
    <cellStyle name="Euro 17 4" xfId="111" xr:uid="{00000000-0005-0000-0000-000016010000}"/>
    <cellStyle name="Euro 17 4 2" xfId="1693" xr:uid="{00000000-0005-0000-0000-000017010000}"/>
    <cellStyle name="Euro 17 4 2 2" xfId="2910" xr:uid="{00000000-0005-0000-0000-000018010000}"/>
    <cellStyle name="Euro 17 4 3" xfId="2909" xr:uid="{00000000-0005-0000-0000-000019010000}"/>
    <cellStyle name="Euro 17 5" xfId="112" xr:uid="{00000000-0005-0000-0000-00001A010000}"/>
    <cellStyle name="Euro 17 6" xfId="1694" xr:uid="{00000000-0005-0000-0000-00001B010000}"/>
    <cellStyle name="Euro 18" xfId="113" xr:uid="{00000000-0005-0000-0000-00001C010000}"/>
    <cellStyle name="Euro 18 2" xfId="114" xr:uid="{00000000-0005-0000-0000-00001D010000}"/>
    <cellStyle name="Euro 18 2 2" xfId="1695" xr:uid="{00000000-0005-0000-0000-00001E010000}"/>
    <cellStyle name="Euro 18 3" xfId="115" xr:uid="{00000000-0005-0000-0000-00001F010000}"/>
    <cellStyle name="Euro 18 3 2" xfId="116" xr:uid="{00000000-0005-0000-0000-000020010000}"/>
    <cellStyle name="Euro 18 3 3" xfId="2699" xr:uid="{00000000-0005-0000-0000-000021010000}"/>
    <cellStyle name="Euro 18 3 3 2" xfId="2912" xr:uid="{00000000-0005-0000-0000-000022010000}"/>
    <cellStyle name="Euro 18 3 4" xfId="2911" xr:uid="{00000000-0005-0000-0000-000023010000}"/>
    <cellStyle name="Euro 18 4" xfId="117" xr:uid="{00000000-0005-0000-0000-000024010000}"/>
    <cellStyle name="Euro 18 4 2" xfId="1696" xr:uid="{00000000-0005-0000-0000-000025010000}"/>
    <cellStyle name="Euro 18 4 2 2" xfId="2914" xr:uid="{00000000-0005-0000-0000-000026010000}"/>
    <cellStyle name="Euro 18 4 3" xfId="2913" xr:uid="{00000000-0005-0000-0000-000027010000}"/>
    <cellStyle name="Euro 18 5" xfId="118" xr:uid="{00000000-0005-0000-0000-000028010000}"/>
    <cellStyle name="Euro 18 6" xfId="1697" xr:uid="{00000000-0005-0000-0000-000029010000}"/>
    <cellStyle name="Euro 19" xfId="119" xr:uid="{00000000-0005-0000-0000-00002A010000}"/>
    <cellStyle name="Euro 19 2" xfId="120" xr:uid="{00000000-0005-0000-0000-00002B010000}"/>
    <cellStyle name="Euro 19 2 2" xfId="1698" xr:uid="{00000000-0005-0000-0000-00002C010000}"/>
    <cellStyle name="Euro 19 3" xfId="121" xr:uid="{00000000-0005-0000-0000-00002D010000}"/>
    <cellStyle name="Euro 19 3 2" xfId="122" xr:uid="{00000000-0005-0000-0000-00002E010000}"/>
    <cellStyle name="Euro 19 3 3" xfId="2822" xr:uid="{00000000-0005-0000-0000-00002F010000}"/>
    <cellStyle name="Euro 19 3 3 2" xfId="2916" xr:uid="{00000000-0005-0000-0000-000030010000}"/>
    <cellStyle name="Euro 19 3 4" xfId="2915" xr:uid="{00000000-0005-0000-0000-000031010000}"/>
    <cellStyle name="Euro 19 4" xfId="123" xr:uid="{00000000-0005-0000-0000-000032010000}"/>
    <cellStyle name="Euro 19 4 2" xfId="1699" xr:uid="{00000000-0005-0000-0000-000033010000}"/>
    <cellStyle name="Euro 19 4 2 2" xfId="2918" xr:uid="{00000000-0005-0000-0000-000034010000}"/>
    <cellStyle name="Euro 19 4 3" xfId="2917" xr:uid="{00000000-0005-0000-0000-000035010000}"/>
    <cellStyle name="Euro 19 5" xfId="124" xr:uid="{00000000-0005-0000-0000-000036010000}"/>
    <cellStyle name="Euro 19 6" xfId="1700" xr:uid="{00000000-0005-0000-0000-000037010000}"/>
    <cellStyle name="Euro 2" xfId="125" xr:uid="{00000000-0005-0000-0000-000038010000}"/>
    <cellStyle name="Euro 2 2" xfId="126" xr:uid="{00000000-0005-0000-0000-000039010000}"/>
    <cellStyle name="Euro 2 2 2" xfId="1701" xr:uid="{00000000-0005-0000-0000-00003A010000}"/>
    <cellStyle name="Euro 2 3" xfId="127" xr:uid="{00000000-0005-0000-0000-00003B010000}"/>
    <cellStyle name="Euro 2 3 2" xfId="128" xr:uid="{00000000-0005-0000-0000-00003C010000}"/>
    <cellStyle name="Euro 2 3 3" xfId="2823" xr:uid="{00000000-0005-0000-0000-00003D010000}"/>
    <cellStyle name="Euro 2 3 3 2" xfId="2920" xr:uid="{00000000-0005-0000-0000-00003E010000}"/>
    <cellStyle name="Euro 2 3 4" xfId="2919" xr:uid="{00000000-0005-0000-0000-00003F010000}"/>
    <cellStyle name="Euro 2 4" xfId="129" xr:uid="{00000000-0005-0000-0000-000040010000}"/>
    <cellStyle name="Euro 2 4 2" xfId="1702" xr:uid="{00000000-0005-0000-0000-000041010000}"/>
    <cellStyle name="Euro 2 4 2 2" xfId="2922" xr:uid="{00000000-0005-0000-0000-000042010000}"/>
    <cellStyle name="Euro 2 4 3" xfId="2921" xr:uid="{00000000-0005-0000-0000-000043010000}"/>
    <cellStyle name="Euro 2 5" xfId="130" xr:uid="{00000000-0005-0000-0000-000044010000}"/>
    <cellStyle name="Euro 2 6" xfId="1703" xr:uid="{00000000-0005-0000-0000-000045010000}"/>
    <cellStyle name="Euro 20" xfId="131" xr:uid="{00000000-0005-0000-0000-000046010000}"/>
    <cellStyle name="Euro 20 2" xfId="132" xr:uid="{00000000-0005-0000-0000-000047010000}"/>
    <cellStyle name="Euro 20 2 2" xfId="1704" xr:uid="{00000000-0005-0000-0000-000048010000}"/>
    <cellStyle name="Euro 20 3" xfId="133" xr:uid="{00000000-0005-0000-0000-000049010000}"/>
    <cellStyle name="Euro 20 3 2" xfId="134" xr:uid="{00000000-0005-0000-0000-00004A010000}"/>
    <cellStyle name="Euro 20 3 3" xfId="2700" xr:uid="{00000000-0005-0000-0000-00004B010000}"/>
    <cellStyle name="Euro 20 3 3 2" xfId="2924" xr:uid="{00000000-0005-0000-0000-00004C010000}"/>
    <cellStyle name="Euro 20 3 4" xfId="2923" xr:uid="{00000000-0005-0000-0000-00004D010000}"/>
    <cellStyle name="Euro 20 4" xfId="135" xr:uid="{00000000-0005-0000-0000-00004E010000}"/>
    <cellStyle name="Euro 20 4 2" xfId="1705" xr:uid="{00000000-0005-0000-0000-00004F010000}"/>
    <cellStyle name="Euro 20 4 2 2" xfId="2926" xr:uid="{00000000-0005-0000-0000-000050010000}"/>
    <cellStyle name="Euro 20 4 3" xfId="2925" xr:uid="{00000000-0005-0000-0000-000051010000}"/>
    <cellStyle name="Euro 20 5" xfId="136" xr:uid="{00000000-0005-0000-0000-000052010000}"/>
    <cellStyle name="Euro 20 6" xfId="1706" xr:uid="{00000000-0005-0000-0000-000053010000}"/>
    <cellStyle name="Euro 21" xfId="137" xr:uid="{00000000-0005-0000-0000-000054010000}"/>
    <cellStyle name="Euro 21 2" xfId="138" xr:uid="{00000000-0005-0000-0000-000055010000}"/>
    <cellStyle name="Euro 21 2 2" xfId="1707" xr:uid="{00000000-0005-0000-0000-000056010000}"/>
    <cellStyle name="Euro 21 3" xfId="139" xr:uid="{00000000-0005-0000-0000-000057010000}"/>
    <cellStyle name="Euro 21 3 2" xfId="140" xr:uid="{00000000-0005-0000-0000-000058010000}"/>
    <cellStyle name="Euro 21 3 3" xfId="2824" xr:uid="{00000000-0005-0000-0000-000059010000}"/>
    <cellStyle name="Euro 21 3 3 2" xfId="2928" xr:uid="{00000000-0005-0000-0000-00005A010000}"/>
    <cellStyle name="Euro 21 3 4" xfId="2927" xr:uid="{00000000-0005-0000-0000-00005B010000}"/>
    <cellStyle name="Euro 21 4" xfId="141" xr:uid="{00000000-0005-0000-0000-00005C010000}"/>
    <cellStyle name="Euro 21 4 2" xfId="1708" xr:uid="{00000000-0005-0000-0000-00005D010000}"/>
    <cellStyle name="Euro 21 4 2 2" xfId="2930" xr:uid="{00000000-0005-0000-0000-00005E010000}"/>
    <cellStyle name="Euro 21 4 3" xfId="2929" xr:uid="{00000000-0005-0000-0000-00005F010000}"/>
    <cellStyle name="Euro 21 5" xfId="142" xr:uid="{00000000-0005-0000-0000-000060010000}"/>
    <cellStyle name="Euro 21 6" xfId="1709" xr:uid="{00000000-0005-0000-0000-000061010000}"/>
    <cellStyle name="Euro 22" xfId="143" xr:uid="{00000000-0005-0000-0000-000062010000}"/>
    <cellStyle name="Euro 22 2" xfId="144" xr:uid="{00000000-0005-0000-0000-000063010000}"/>
    <cellStyle name="Euro 22 2 2" xfId="1710" xr:uid="{00000000-0005-0000-0000-000064010000}"/>
    <cellStyle name="Euro 22 3" xfId="145" xr:uid="{00000000-0005-0000-0000-000065010000}"/>
    <cellStyle name="Euro 22 3 2" xfId="146" xr:uid="{00000000-0005-0000-0000-000066010000}"/>
    <cellStyle name="Euro 22 3 3" xfId="2701" xr:uid="{00000000-0005-0000-0000-000067010000}"/>
    <cellStyle name="Euro 22 3 3 2" xfId="2932" xr:uid="{00000000-0005-0000-0000-000068010000}"/>
    <cellStyle name="Euro 22 3 4" xfId="2931" xr:uid="{00000000-0005-0000-0000-000069010000}"/>
    <cellStyle name="Euro 22 4" xfId="147" xr:uid="{00000000-0005-0000-0000-00006A010000}"/>
    <cellStyle name="Euro 22 4 2" xfId="1711" xr:uid="{00000000-0005-0000-0000-00006B010000}"/>
    <cellStyle name="Euro 22 4 2 2" xfId="2934" xr:uid="{00000000-0005-0000-0000-00006C010000}"/>
    <cellStyle name="Euro 22 4 3" xfId="2933" xr:uid="{00000000-0005-0000-0000-00006D010000}"/>
    <cellStyle name="Euro 22 5" xfId="148" xr:uid="{00000000-0005-0000-0000-00006E010000}"/>
    <cellStyle name="Euro 22 6" xfId="1712" xr:uid="{00000000-0005-0000-0000-00006F010000}"/>
    <cellStyle name="Euro 23" xfId="149" xr:uid="{00000000-0005-0000-0000-000070010000}"/>
    <cellStyle name="Euro 23 2" xfId="150" xr:uid="{00000000-0005-0000-0000-000071010000}"/>
    <cellStyle name="Euro 23 2 2" xfId="1713" xr:uid="{00000000-0005-0000-0000-000072010000}"/>
    <cellStyle name="Euro 23 3" xfId="151" xr:uid="{00000000-0005-0000-0000-000073010000}"/>
    <cellStyle name="Euro 23 3 2" xfId="152" xr:uid="{00000000-0005-0000-0000-000074010000}"/>
    <cellStyle name="Euro 23 3 3" xfId="2702" xr:uid="{00000000-0005-0000-0000-000075010000}"/>
    <cellStyle name="Euro 23 3 3 2" xfId="2936" xr:uid="{00000000-0005-0000-0000-000076010000}"/>
    <cellStyle name="Euro 23 3 4" xfId="2935" xr:uid="{00000000-0005-0000-0000-000077010000}"/>
    <cellStyle name="Euro 23 4" xfId="153" xr:uid="{00000000-0005-0000-0000-000078010000}"/>
    <cellStyle name="Euro 23 4 2" xfId="1714" xr:uid="{00000000-0005-0000-0000-000079010000}"/>
    <cellStyle name="Euro 23 4 2 2" xfId="2938" xr:uid="{00000000-0005-0000-0000-00007A010000}"/>
    <cellStyle name="Euro 23 4 3" xfId="2937" xr:uid="{00000000-0005-0000-0000-00007B010000}"/>
    <cellStyle name="Euro 23 5" xfId="154" xr:uid="{00000000-0005-0000-0000-00007C010000}"/>
    <cellStyle name="Euro 23 6" xfId="1715" xr:uid="{00000000-0005-0000-0000-00007D010000}"/>
    <cellStyle name="Euro 24" xfId="155" xr:uid="{00000000-0005-0000-0000-00007E010000}"/>
    <cellStyle name="Euro 24 2" xfId="156" xr:uid="{00000000-0005-0000-0000-00007F010000}"/>
    <cellStyle name="Euro 24 2 2" xfId="1716" xr:uid="{00000000-0005-0000-0000-000080010000}"/>
    <cellStyle name="Euro 24 3" xfId="157" xr:uid="{00000000-0005-0000-0000-000081010000}"/>
    <cellStyle name="Euro 24 3 2" xfId="158" xr:uid="{00000000-0005-0000-0000-000082010000}"/>
    <cellStyle name="Euro 24 3 3" xfId="2703" xr:uid="{00000000-0005-0000-0000-000083010000}"/>
    <cellStyle name="Euro 24 3 3 2" xfId="2940" xr:uid="{00000000-0005-0000-0000-000084010000}"/>
    <cellStyle name="Euro 24 3 4" xfId="2939" xr:uid="{00000000-0005-0000-0000-000085010000}"/>
    <cellStyle name="Euro 24 4" xfId="159" xr:uid="{00000000-0005-0000-0000-000086010000}"/>
    <cellStyle name="Euro 24 4 2" xfId="1717" xr:uid="{00000000-0005-0000-0000-000087010000}"/>
    <cellStyle name="Euro 24 4 2 2" xfId="2942" xr:uid="{00000000-0005-0000-0000-000088010000}"/>
    <cellStyle name="Euro 24 4 3" xfId="2941" xr:uid="{00000000-0005-0000-0000-000089010000}"/>
    <cellStyle name="Euro 24 5" xfId="160" xr:uid="{00000000-0005-0000-0000-00008A010000}"/>
    <cellStyle name="Euro 24 6" xfId="1718" xr:uid="{00000000-0005-0000-0000-00008B010000}"/>
    <cellStyle name="Euro 25" xfId="161" xr:uid="{00000000-0005-0000-0000-00008C010000}"/>
    <cellStyle name="Euro 25 2" xfId="162" xr:uid="{00000000-0005-0000-0000-00008D010000}"/>
    <cellStyle name="Euro 25 2 2" xfId="1719" xr:uid="{00000000-0005-0000-0000-00008E010000}"/>
    <cellStyle name="Euro 25 3" xfId="163" xr:uid="{00000000-0005-0000-0000-00008F010000}"/>
    <cellStyle name="Euro 25 3 2" xfId="164" xr:uid="{00000000-0005-0000-0000-000090010000}"/>
    <cellStyle name="Euro 25 3 3" xfId="2704" xr:uid="{00000000-0005-0000-0000-000091010000}"/>
    <cellStyle name="Euro 25 3 3 2" xfId="2944" xr:uid="{00000000-0005-0000-0000-000092010000}"/>
    <cellStyle name="Euro 25 3 4" xfId="2943" xr:uid="{00000000-0005-0000-0000-000093010000}"/>
    <cellStyle name="Euro 25 4" xfId="165" xr:uid="{00000000-0005-0000-0000-000094010000}"/>
    <cellStyle name="Euro 25 4 2" xfId="1720" xr:uid="{00000000-0005-0000-0000-000095010000}"/>
    <cellStyle name="Euro 25 4 2 2" xfId="2946" xr:uid="{00000000-0005-0000-0000-000096010000}"/>
    <cellStyle name="Euro 25 4 3" xfId="2945" xr:uid="{00000000-0005-0000-0000-000097010000}"/>
    <cellStyle name="Euro 25 5" xfId="166" xr:uid="{00000000-0005-0000-0000-000098010000}"/>
    <cellStyle name="Euro 25 6" xfId="1721" xr:uid="{00000000-0005-0000-0000-000099010000}"/>
    <cellStyle name="Euro 26" xfId="167" xr:uid="{00000000-0005-0000-0000-00009A010000}"/>
    <cellStyle name="Euro 26 2" xfId="168" xr:uid="{00000000-0005-0000-0000-00009B010000}"/>
    <cellStyle name="Euro 26 2 2" xfId="1722" xr:uid="{00000000-0005-0000-0000-00009C010000}"/>
    <cellStyle name="Euro 26 3" xfId="169" xr:uid="{00000000-0005-0000-0000-00009D010000}"/>
    <cellStyle name="Euro 26 3 2" xfId="170" xr:uid="{00000000-0005-0000-0000-00009E010000}"/>
    <cellStyle name="Euro 26 3 3" xfId="2705" xr:uid="{00000000-0005-0000-0000-00009F010000}"/>
    <cellStyle name="Euro 26 3 3 2" xfId="2948" xr:uid="{00000000-0005-0000-0000-0000A0010000}"/>
    <cellStyle name="Euro 26 3 4" xfId="2947" xr:uid="{00000000-0005-0000-0000-0000A1010000}"/>
    <cellStyle name="Euro 26 4" xfId="171" xr:uid="{00000000-0005-0000-0000-0000A2010000}"/>
    <cellStyle name="Euro 26 4 2" xfId="1723" xr:uid="{00000000-0005-0000-0000-0000A3010000}"/>
    <cellStyle name="Euro 26 4 2 2" xfId="2950" xr:uid="{00000000-0005-0000-0000-0000A4010000}"/>
    <cellStyle name="Euro 26 4 3" xfId="2949" xr:uid="{00000000-0005-0000-0000-0000A5010000}"/>
    <cellStyle name="Euro 26 5" xfId="172" xr:uid="{00000000-0005-0000-0000-0000A6010000}"/>
    <cellStyle name="Euro 26 6" xfId="1724" xr:uid="{00000000-0005-0000-0000-0000A7010000}"/>
    <cellStyle name="Euro 27" xfId="173" xr:uid="{00000000-0005-0000-0000-0000A8010000}"/>
    <cellStyle name="Euro 27 2" xfId="174" xr:uid="{00000000-0005-0000-0000-0000A9010000}"/>
    <cellStyle name="Euro 27 2 2" xfId="1725" xr:uid="{00000000-0005-0000-0000-0000AA010000}"/>
    <cellStyle name="Euro 27 3" xfId="175" xr:uid="{00000000-0005-0000-0000-0000AB010000}"/>
    <cellStyle name="Euro 27 3 2" xfId="176" xr:uid="{00000000-0005-0000-0000-0000AC010000}"/>
    <cellStyle name="Euro 27 3 3" xfId="2825" xr:uid="{00000000-0005-0000-0000-0000AD010000}"/>
    <cellStyle name="Euro 27 3 3 2" xfId="2952" xr:uid="{00000000-0005-0000-0000-0000AE010000}"/>
    <cellStyle name="Euro 27 3 4" xfId="2951" xr:uid="{00000000-0005-0000-0000-0000AF010000}"/>
    <cellStyle name="Euro 27 4" xfId="177" xr:uid="{00000000-0005-0000-0000-0000B0010000}"/>
    <cellStyle name="Euro 27 4 2" xfId="1726" xr:uid="{00000000-0005-0000-0000-0000B1010000}"/>
    <cellStyle name="Euro 27 4 2 2" xfId="2954" xr:uid="{00000000-0005-0000-0000-0000B2010000}"/>
    <cellStyle name="Euro 27 4 3" xfId="2953" xr:uid="{00000000-0005-0000-0000-0000B3010000}"/>
    <cellStyle name="Euro 27 5" xfId="178" xr:uid="{00000000-0005-0000-0000-0000B4010000}"/>
    <cellStyle name="Euro 27 6" xfId="1727" xr:uid="{00000000-0005-0000-0000-0000B5010000}"/>
    <cellStyle name="Euro 28" xfId="179" xr:uid="{00000000-0005-0000-0000-0000B6010000}"/>
    <cellStyle name="Euro 28 2" xfId="180" xr:uid="{00000000-0005-0000-0000-0000B7010000}"/>
    <cellStyle name="Euro 28 2 2" xfId="1728" xr:uid="{00000000-0005-0000-0000-0000B8010000}"/>
    <cellStyle name="Euro 28 3" xfId="181" xr:uid="{00000000-0005-0000-0000-0000B9010000}"/>
    <cellStyle name="Euro 28 3 2" xfId="182" xr:uid="{00000000-0005-0000-0000-0000BA010000}"/>
    <cellStyle name="Euro 28 3 3" xfId="2826" xr:uid="{00000000-0005-0000-0000-0000BB010000}"/>
    <cellStyle name="Euro 28 3 3 2" xfId="2956" xr:uid="{00000000-0005-0000-0000-0000BC010000}"/>
    <cellStyle name="Euro 28 3 4" xfId="2955" xr:uid="{00000000-0005-0000-0000-0000BD010000}"/>
    <cellStyle name="Euro 28 4" xfId="183" xr:uid="{00000000-0005-0000-0000-0000BE010000}"/>
    <cellStyle name="Euro 28 4 2" xfId="1729" xr:uid="{00000000-0005-0000-0000-0000BF010000}"/>
    <cellStyle name="Euro 28 4 2 2" xfId="2958" xr:uid="{00000000-0005-0000-0000-0000C0010000}"/>
    <cellStyle name="Euro 28 4 3" xfId="2957" xr:uid="{00000000-0005-0000-0000-0000C1010000}"/>
    <cellStyle name="Euro 28 5" xfId="184" xr:uid="{00000000-0005-0000-0000-0000C2010000}"/>
    <cellStyle name="Euro 28 6" xfId="1730" xr:uid="{00000000-0005-0000-0000-0000C3010000}"/>
    <cellStyle name="Euro 29" xfId="185" xr:uid="{00000000-0005-0000-0000-0000C4010000}"/>
    <cellStyle name="Euro 29 2" xfId="186" xr:uid="{00000000-0005-0000-0000-0000C5010000}"/>
    <cellStyle name="Euro 29 2 2" xfId="1731" xr:uid="{00000000-0005-0000-0000-0000C6010000}"/>
    <cellStyle name="Euro 29 3" xfId="187" xr:uid="{00000000-0005-0000-0000-0000C7010000}"/>
    <cellStyle name="Euro 29 3 2" xfId="188" xr:uid="{00000000-0005-0000-0000-0000C8010000}"/>
    <cellStyle name="Euro 29 3 3" xfId="2706" xr:uid="{00000000-0005-0000-0000-0000C9010000}"/>
    <cellStyle name="Euro 29 3 3 2" xfId="2960" xr:uid="{00000000-0005-0000-0000-0000CA010000}"/>
    <cellStyle name="Euro 29 3 4" xfId="2959" xr:uid="{00000000-0005-0000-0000-0000CB010000}"/>
    <cellStyle name="Euro 29 4" xfId="189" xr:uid="{00000000-0005-0000-0000-0000CC010000}"/>
    <cellStyle name="Euro 29 4 2" xfId="1732" xr:uid="{00000000-0005-0000-0000-0000CD010000}"/>
    <cellStyle name="Euro 29 4 2 2" xfId="2962" xr:uid="{00000000-0005-0000-0000-0000CE010000}"/>
    <cellStyle name="Euro 29 4 3" xfId="2961" xr:uid="{00000000-0005-0000-0000-0000CF010000}"/>
    <cellStyle name="Euro 29 5" xfId="190" xr:uid="{00000000-0005-0000-0000-0000D0010000}"/>
    <cellStyle name="Euro 29 6" xfId="1733" xr:uid="{00000000-0005-0000-0000-0000D1010000}"/>
    <cellStyle name="Euro 3" xfId="191" xr:uid="{00000000-0005-0000-0000-0000D2010000}"/>
    <cellStyle name="Euro 3 2" xfId="192" xr:uid="{00000000-0005-0000-0000-0000D3010000}"/>
    <cellStyle name="Euro 3 2 2" xfId="1734" xr:uid="{00000000-0005-0000-0000-0000D4010000}"/>
    <cellStyle name="Euro 3 3" xfId="193" xr:uid="{00000000-0005-0000-0000-0000D5010000}"/>
    <cellStyle name="Euro 3 3 2" xfId="194" xr:uid="{00000000-0005-0000-0000-0000D6010000}"/>
    <cellStyle name="Euro 3 3 3" xfId="2827" xr:uid="{00000000-0005-0000-0000-0000D7010000}"/>
    <cellStyle name="Euro 3 3 3 2" xfId="2964" xr:uid="{00000000-0005-0000-0000-0000D8010000}"/>
    <cellStyle name="Euro 3 3 4" xfId="2963" xr:uid="{00000000-0005-0000-0000-0000D9010000}"/>
    <cellStyle name="Euro 3 4" xfId="195" xr:uid="{00000000-0005-0000-0000-0000DA010000}"/>
    <cellStyle name="Euro 3 4 2" xfId="1736" xr:uid="{00000000-0005-0000-0000-0000DB010000}"/>
    <cellStyle name="Euro 3 4 2 2" xfId="2966" xr:uid="{00000000-0005-0000-0000-0000DC010000}"/>
    <cellStyle name="Euro 3 4 3" xfId="2965" xr:uid="{00000000-0005-0000-0000-0000DD010000}"/>
    <cellStyle name="Euro 3 5" xfId="196" xr:uid="{00000000-0005-0000-0000-0000DE010000}"/>
    <cellStyle name="Euro 3 6" xfId="1737" xr:uid="{00000000-0005-0000-0000-0000DF010000}"/>
    <cellStyle name="Euro 30" xfId="197" xr:uid="{00000000-0005-0000-0000-0000E0010000}"/>
    <cellStyle name="Euro 30 2" xfId="198" xr:uid="{00000000-0005-0000-0000-0000E1010000}"/>
    <cellStyle name="Euro 30 2 2" xfId="1738" xr:uid="{00000000-0005-0000-0000-0000E2010000}"/>
    <cellStyle name="Euro 30 3" xfId="199" xr:uid="{00000000-0005-0000-0000-0000E3010000}"/>
    <cellStyle name="Euro 30 3 2" xfId="200" xr:uid="{00000000-0005-0000-0000-0000E4010000}"/>
    <cellStyle name="Euro 30 3 3" xfId="2707" xr:uid="{00000000-0005-0000-0000-0000E5010000}"/>
    <cellStyle name="Euro 30 3 3 2" xfId="2968" xr:uid="{00000000-0005-0000-0000-0000E6010000}"/>
    <cellStyle name="Euro 30 3 4" xfId="2967" xr:uid="{00000000-0005-0000-0000-0000E7010000}"/>
    <cellStyle name="Euro 30 4" xfId="201" xr:uid="{00000000-0005-0000-0000-0000E8010000}"/>
    <cellStyle name="Euro 30 4 2" xfId="1739" xr:uid="{00000000-0005-0000-0000-0000E9010000}"/>
    <cellStyle name="Euro 30 4 2 2" xfId="2970" xr:uid="{00000000-0005-0000-0000-0000EA010000}"/>
    <cellStyle name="Euro 30 4 3" xfId="2969" xr:uid="{00000000-0005-0000-0000-0000EB010000}"/>
    <cellStyle name="Euro 30 5" xfId="202" xr:uid="{00000000-0005-0000-0000-0000EC010000}"/>
    <cellStyle name="Euro 30 6" xfId="1740" xr:uid="{00000000-0005-0000-0000-0000ED010000}"/>
    <cellStyle name="Euro 31" xfId="203" xr:uid="{00000000-0005-0000-0000-0000EE010000}"/>
    <cellStyle name="Euro 31 2" xfId="204" xr:uid="{00000000-0005-0000-0000-0000EF010000}"/>
    <cellStyle name="Euro 31 2 2" xfId="1741" xr:uid="{00000000-0005-0000-0000-0000F0010000}"/>
    <cellStyle name="Euro 31 3" xfId="205" xr:uid="{00000000-0005-0000-0000-0000F1010000}"/>
    <cellStyle name="Euro 31 3 2" xfId="206" xr:uid="{00000000-0005-0000-0000-0000F2010000}"/>
    <cellStyle name="Euro 31 3 3" xfId="2708" xr:uid="{00000000-0005-0000-0000-0000F3010000}"/>
    <cellStyle name="Euro 31 3 3 2" xfId="2972" xr:uid="{00000000-0005-0000-0000-0000F4010000}"/>
    <cellStyle name="Euro 31 3 4" xfId="2971" xr:uid="{00000000-0005-0000-0000-0000F5010000}"/>
    <cellStyle name="Euro 31 4" xfId="207" xr:uid="{00000000-0005-0000-0000-0000F6010000}"/>
    <cellStyle name="Euro 31 4 2" xfId="1743" xr:uid="{00000000-0005-0000-0000-0000F7010000}"/>
    <cellStyle name="Euro 31 4 2 2" xfId="2974" xr:uid="{00000000-0005-0000-0000-0000F8010000}"/>
    <cellStyle name="Euro 31 4 3" xfId="2973" xr:uid="{00000000-0005-0000-0000-0000F9010000}"/>
    <cellStyle name="Euro 31 5" xfId="208" xr:uid="{00000000-0005-0000-0000-0000FA010000}"/>
    <cellStyle name="Euro 31 6" xfId="1745" xr:uid="{00000000-0005-0000-0000-0000FB010000}"/>
    <cellStyle name="Euro 32" xfId="209" xr:uid="{00000000-0005-0000-0000-0000FC010000}"/>
    <cellStyle name="Euro 32 2" xfId="210" xr:uid="{00000000-0005-0000-0000-0000FD010000}"/>
    <cellStyle name="Euro 32 2 2" xfId="1746" xr:uid="{00000000-0005-0000-0000-0000FE010000}"/>
    <cellStyle name="Euro 32 3" xfId="211" xr:uid="{00000000-0005-0000-0000-0000FF010000}"/>
    <cellStyle name="Euro 32 3 2" xfId="212" xr:uid="{00000000-0005-0000-0000-000000020000}"/>
    <cellStyle name="Euro 32 3 3" xfId="2709" xr:uid="{00000000-0005-0000-0000-000001020000}"/>
    <cellStyle name="Euro 32 3 3 2" xfId="2976" xr:uid="{00000000-0005-0000-0000-000002020000}"/>
    <cellStyle name="Euro 32 3 4" xfId="2975" xr:uid="{00000000-0005-0000-0000-000003020000}"/>
    <cellStyle name="Euro 32 4" xfId="213" xr:uid="{00000000-0005-0000-0000-000004020000}"/>
    <cellStyle name="Euro 32 4 2" xfId="1747" xr:uid="{00000000-0005-0000-0000-000005020000}"/>
    <cellStyle name="Euro 32 4 2 2" xfId="2978" xr:uid="{00000000-0005-0000-0000-000006020000}"/>
    <cellStyle name="Euro 32 4 3" xfId="2977" xr:uid="{00000000-0005-0000-0000-000007020000}"/>
    <cellStyle name="Euro 32 5" xfId="214" xr:uid="{00000000-0005-0000-0000-000008020000}"/>
    <cellStyle name="Euro 32 6" xfId="1748" xr:uid="{00000000-0005-0000-0000-000009020000}"/>
    <cellStyle name="Euro 33" xfId="215" xr:uid="{00000000-0005-0000-0000-00000A020000}"/>
    <cellStyle name="Euro 33 2" xfId="216" xr:uid="{00000000-0005-0000-0000-00000B020000}"/>
    <cellStyle name="Euro 33 2 2" xfId="1749" xr:uid="{00000000-0005-0000-0000-00000C020000}"/>
    <cellStyle name="Euro 33 3" xfId="217" xr:uid="{00000000-0005-0000-0000-00000D020000}"/>
    <cellStyle name="Euro 33 3 2" xfId="218" xr:uid="{00000000-0005-0000-0000-00000E020000}"/>
    <cellStyle name="Euro 33 3 3" xfId="2710" xr:uid="{00000000-0005-0000-0000-00000F020000}"/>
    <cellStyle name="Euro 33 3 3 2" xfId="2980" xr:uid="{00000000-0005-0000-0000-000010020000}"/>
    <cellStyle name="Euro 33 3 4" xfId="2979" xr:uid="{00000000-0005-0000-0000-000011020000}"/>
    <cellStyle name="Euro 33 4" xfId="219" xr:uid="{00000000-0005-0000-0000-000012020000}"/>
    <cellStyle name="Euro 33 4 2" xfId="1750" xr:uid="{00000000-0005-0000-0000-000013020000}"/>
    <cellStyle name="Euro 33 4 2 2" xfId="2982" xr:uid="{00000000-0005-0000-0000-000014020000}"/>
    <cellStyle name="Euro 33 4 3" xfId="2981" xr:uid="{00000000-0005-0000-0000-000015020000}"/>
    <cellStyle name="Euro 33 5" xfId="220" xr:uid="{00000000-0005-0000-0000-000016020000}"/>
    <cellStyle name="Euro 33 6" xfId="1751" xr:uid="{00000000-0005-0000-0000-000017020000}"/>
    <cellStyle name="Euro 34" xfId="221" xr:uid="{00000000-0005-0000-0000-000018020000}"/>
    <cellStyle name="Euro 34 2" xfId="222" xr:uid="{00000000-0005-0000-0000-000019020000}"/>
    <cellStyle name="Euro 34 2 2" xfId="1752" xr:uid="{00000000-0005-0000-0000-00001A020000}"/>
    <cellStyle name="Euro 34 3" xfId="223" xr:uid="{00000000-0005-0000-0000-00001B020000}"/>
    <cellStyle name="Euro 34 3 2" xfId="224" xr:uid="{00000000-0005-0000-0000-00001C020000}"/>
    <cellStyle name="Euro 34 3 3" xfId="2711" xr:uid="{00000000-0005-0000-0000-00001D020000}"/>
    <cellStyle name="Euro 34 3 3 2" xfId="2984" xr:uid="{00000000-0005-0000-0000-00001E020000}"/>
    <cellStyle name="Euro 34 3 4" xfId="2983" xr:uid="{00000000-0005-0000-0000-00001F020000}"/>
    <cellStyle name="Euro 34 4" xfId="225" xr:uid="{00000000-0005-0000-0000-000020020000}"/>
    <cellStyle name="Euro 34 4 2" xfId="1753" xr:uid="{00000000-0005-0000-0000-000021020000}"/>
    <cellStyle name="Euro 34 4 2 2" xfId="2986" xr:uid="{00000000-0005-0000-0000-000022020000}"/>
    <cellStyle name="Euro 34 4 3" xfId="2985" xr:uid="{00000000-0005-0000-0000-000023020000}"/>
    <cellStyle name="Euro 34 5" xfId="226" xr:uid="{00000000-0005-0000-0000-000024020000}"/>
    <cellStyle name="Euro 34 6" xfId="1754" xr:uid="{00000000-0005-0000-0000-000025020000}"/>
    <cellStyle name="Euro 35" xfId="227" xr:uid="{00000000-0005-0000-0000-000026020000}"/>
    <cellStyle name="Euro 35 2" xfId="228" xr:uid="{00000000-0005-0000-0000-000027020000}"/>
    <cellStyle name="Euro 35 2 2" xfId="1755" xr:uid="{00000000-0005-0000-0000-000028020000}"/>
    <cellStyle name="Euro 35 3" xfId="229" xr:uid="{00000000-0005-0000-0000-000029020000}"/>
    <cellStyle name="Euro 35 3 2" xfId="230" xr:uid="{00000000-0005-0000-0000-00002A020000}"/>
    <cellStyle name="Euro 35 3 3" xfId="2712" xr:uid="{00000000-0005-0000-0000-00002B020000}"/>
    <cellStyle name="Euro 35 3 3 2" xfId="2988" xr:uid="{00000000-0005-0000-0000-00002C020000}"/>
    <cellStyle name="Euro 35 3 4" xfId="2987" xr:uid="{00000000-0005-0000-0000-00002D020000}"/>
    <cellStyle name="Euro 35 4" xfId="231" xr:uid="{00000000-0005-0000-0000-00002E020000}"/>
    <cellStyle name="Euro 35 4 2" xfId="1756" xr:uid="{00000000-0005-0000-0000-00002F020000}"/>
    <cellStyle name="Euro 35 4 2 2" xfId="2990" xr:uid="{00000000-0005-0000-0000-000030020000}"/>
    <cellStyle name="Euro 35 4 3" xfId="2989" xr:uid="{00000000-0005-0000-0000-000031020000}"/>
    <cellStyle name="Euro 35 5" xfId="232" xr:uid="{00000000-0005-0000-0000-000032020000}"/>
    <cellStyle name="Euro 35 6" xfId="1757" xr:uid="{00000000-0005-0000-0000-000033020000}"/>
    <cellStyle name="Euro 36" xfId="233" xr:uid="{00000000-0005-0000-0000-000034020000}"/>
    <cellStyle name="Euro 36 2" xfId="234" xr:uid="{00000000-0005-0000-0000-000035020000}"/>
    <cellStyle name="Euro 36 2 2" xfId="1758" xr:uid="{00000000-0005-0000-0000-000036020000}"/>
    <cellStyle name="Euro 36 3" xfId="235" xr:uid="{00000000-0005-0000-0000-000037020000}"/>
    <cellStyle name="Euro 36 3 2" xfId="236" xr:uid="{00000000-0005-0000-0000-000038020000}"/>
    <cellStyle name="Euro 36 3 3" xfId="2670" xr:uid="{00000000-0005-0000-0000-000039020000}"/>
    <cellStyle name="Euro 36 3 3 2" xfId="2992" xr:uid="{00000000-0005-0000-0000-00003A020000}"/>
    <cellStyle name="Euro 36 3 4" xfId="2991" xr:uid="{00000000-0005-0000-0000-00003B020000}"/>
    <cellStyle name="Euro 36 4" xfId="237" xr:uid="{00000000-0005-0000-0000-00003C020000}"/>
    <cellStyle name="Euro 36 4 2" xfId="1759" xr:uid="{00000000-0005-0000-0000-00003D020000}"/>
    <cellStyle name="Euro 36 4 2 2" xfId="2994" xr:uid="{00000000-0005-0000-0000-00003E020000}"/>
    <cellStyle name="Euro 36 4 3" xfId="2993" xr:uid="{00000000-0005-0000-0000-00003F020000}"/>
    <cellStyle name="Euro 36 5" xfId="238" xr:uid="{00000000-0005-0000-0000-000040020000}"/>
    <cellStyle name="Euro 36 6" xfId="1760" xr:uid="{00000000-0005-0000-0000-000041020000}"/>
    <cellStyle name="Euro 37" xfId="239" xr:uid="{00000000-0005-0000-0000-000042020000}"/>
    <cellStyle name="Euro 37 2" xfId="240" xr:uid="{00000000-0005-0000-0000-000043020000}"/>
    <cellStyle name="Euro 37 2 2" xfId="1761" xr:uid="{00000000-0005-0000-0000-000044020000}"/>
    <cellStyle name="Euro 37 3" xfId="241" xr:uid="{00000000-0005-0000-0000-000045020000}"/>
    <cellStyle name="Euro 37 3 2" xfId="242" xr:uid="{00000000-0005-0000-0000-000046020000}"/>
    <cellStyle name="Euro 37 3 3" xfId="2713" xr:uid="{00000000-0005-0000-0000-000047020000}"/>
    <cellStyle name="Euro 37 3 3 2" xfId="2996" xr:uid="{00000000-0005-0000-0000-000048020000}"/>
    <cellStyle name="Euro 37 3 4" xfId="2995" xr:uid="{00000000-0005-0000-0000-000049020000}"/>
    <cellStyle name="Euro 37 4" xfId="243" xr:uid="{00000000-0005-0000-0000-00004A020000}"/>
    <cellStyle name="Euro 37 4 2" xfId="1762" xr:uid="{00000000-0005-0000-0000-00004B020000}"/>
    <cellStyle name="Euro 37 4 2 2" xfId="2998" xr:uid="{00000000-0005-0000-0000-00004C020000}"/>
    <cellStyle name="Euro 37 4 3" xfId="2997" xr:uid="{00000000-0005-0000-0000-00004D020000}"/>
    <cellStyle name="Euro 37 5" xfId="244" xr:uid="{00000000-0005-0000-0000-00004E020000}"/>
    <cellStyle name="Euro 37 6" xfId="1763" xr:uid="{00000000-0005-0000-0000-00004F020000}"/>
    <cellStyle name="Euro 38" xfId="245" xr:uid="{00000000-0005-0000-0000-000050020000}"/>
    <cellStyle name="Euro 38 2" xfId="246" xr:uid="{00000000-0005-0000-0000-000051020000}"/>
    <cellStyle name="Euro 38 2 2" xfId="1764" xr:uid="{00000000-0005-0000-0000-000052020000}"/>
    <cellStyle name="Euro 38 3" xfId="247" xr:uid="{00000000-0005-0000-0000-000053020000}"/>
    <cellStyle name="Euro 38 3 2" xfId="248" xr:uid="{00000000-0005-0000-0000-000054020000}"/>
    <cellStyle name="Euro 38 3 3" xfId="2714" xr:uid="{00000000-0005-0000-0000-000055020000}"/>
    <cellStyle name="Euro 38 3 3 2" xfId="3000" xr:uid="{00000000-0005-0000-0000-000056020000}"/>
    <cellStyle name="Euro 38 3 4" xfId="2999" xr:uid="{00000000-0005-0000-0000-000057020000}"/>
    <cellStyle name="Euro 38 4" xfId="249" xr:uid="{00000000-0005-0000-0000-000058020000}"/>
    <cellStyle name="Euro 38 4 2" xfId="1765" xr:uid="{00000000-0005-0000-0000-000059020000}"/>
    <cellStyle name="Euro 38 4 2 2" xfId="3002" xr:uid="{00000000-0005-0000-0000-00005A020000}"/>
    <cellStyle name="Euro 38 4 3" xfId="3001" xr:uid="{00000000-0005-0000-0000-00005B020000}"/>
    <cellStyle name="Euro 38 5" xfId="250" xr:uid="{00000000-0005-0000-0000-00005C020000}"/>
    <cellStyle name="Euro 38 6" xfId="1766" xr:uid="{00000000-0005-0000-0000-00005D020000}"/>
    <cellStyle name="Euro 39" xfId="251" xr:uid="{00000000-0005-0000-0000-00005E020000}"/>
    <cellStyle name="Euro 39 2" xfId="252" xr:uid="{00000000-0005-0000-0000-00005F020000}"/>
    <cellStyle name="Euro 39 2 2" xfId="1767" xr:uid="{00000000-0005-0000-0000-000060020000}"/>
    <cellStyle name="Euro 39 3" xfId="253" xr:uid="{00000000-0005-0000-0000-000061020000}"/>
    <cellStyle name="Euro 39 3 2" xfId="254" xr:uid="{00000000-0005-0000-0000-000062020000}"/>
    <cellStyle name="Euro 39 3 3" xfId="2671" xr:uid="{00000000-0005-0000-0000-000063020000}"/>
    <cellStyle name="Euro 39 3 3 2" xfId="3004" xr:uid="{00000000-0005-0000-0000-000064020000}"/>
    <cellStyle name="Euro 39 3 4" xfId="3003" xr:uid="{00000000-0005-0000-0000-000065020000}"/>
    <cellStyle name="Euro 39 4" xfId="255" xr:uid="{00000000-0005-0000-0000-000066020000}"/>
    <cellStyle name="Euro 39 4 2" xfId="1768" xr:uid="{00000000-0005-0000-0000-000067020000}"/>
    <cellStyle name="Euro 39 4 2 2" xfId="3006" xr:uid="{00000000-0005-0000-0000-000068020000}"/>
    <cellStyle name="Euro 39 4 3" xfId="3005" xr:uid="{00000000-0005-0000-0000-000069020000}"/>
    <cellStyle name="Euro 39 5" xfId="256" xr:uid="{00000000-0005-0000-0000-00006A020000}"/>
    <cellStyle name="Euro 39 6" xfId="1769" xr:uid="{00000000-0005-0000-0000-00006B020000}"/>
    <cellStyle name="Euro 4" xfId="257" xr:uid="{00000000-0005-0000-0000-00006C020000}"/>
    <cellStyle name="Euro 4 2" xfId="258" xr:uid="{00000000-0005-0000-0000-00006D020000}"/>
    <cellStyle name="Euro 4 2 2" xfId="1770" xr:uid="{00000000-0005-0000-0000-00006E020000}"/>
    <cellStyle name="Euro 4 3" xfId="259" xr:uid="{00000000-0005-0000-0000-00006F020000}"/>
    <cellStyle name="Euro 4 3 2" xfId="260" xr:uid="{00000000-0005-0000-0000-000070020000}"/>
    <cellStyle name="Euro 4 3 3" xfId="2715" xr:uid="{00000000-0005-0000-0000-000071020000}"/>
    <cellStyle name="Euro 4 3 3 2" xfId="3008" xr:uid="{00000000-0005-0000-0000-000072020000}"/>
    <cellStyle name="Euro 4 3 4" xfId="3007" xr:uid="{00000000-0005-0000-0000-000073020000}"/>
    <cellStyle name="Euro 4 4" xfId="261" xr:uid="{00000000-0005-0000-0000-000074020000}"/>
    <cellStyle name="Euro 4 4 2" xfId="1771" xr:uid="{00000000-0005-0000-0000-000075020000}"/>
    <cellStyle name="Euro 4 4 2 2" xfId="3010" xr:uid="{00000000-0005-0000-0000-000076020000}"/>
    <cellStyle name="Euro 4 4 3" xfId="3009" xr:uid="{00000000-0005-0000-0000-000077020000}"/>
    <cellStyle name="Euro 4 5" xfId="262" xr:uid="{00000000-0005-0000-0000-000078020000}"/>
    <cellStyle name="Euro 4 6" xfId="1772" xr:uid="{00000000-0005-0000-0000-000079020000}"/>
    <cellStyle name="Euro 40" xfId="263" xr:uid="{00000000-0005-0000-0000-00007A020000}"/>
    <cellStyle name="Euro 40 2" xfId="264" xr:uid="{00000000-0005-0000-0000-00007B020000}"/>
    <cellStyle name="Euro 40 2 2" xfId="1773" xr:uid="{00000000-0005-0000-0000-00007C020000}"/>
    <cellStyle name="Euro 40 3" xfId="265" xr:uid="{00000000-0005-0000-0000-00007D020000}"/>
    <cellStyle name="Euro 40 3 2" xfId="266" xr:uid="{00000000-0005-0000-0000-00007E020000}"/>
    <cellStyle name="Euro 40 3 3" xfId="2829" xr:uid="{00000000-0005-0000-0000-00007F020000}"/>
    <cellStyle name="Euro 40 3 3 2" xfId="3012" xr:uid="{00000000-0005-0000-0000-000080020000}"/>
    <cellStyle name="Euro 40 3 4" xfId="3011" xr:uid="{00000000-0005-0000-0000-000081020000}"/>
    <cellStyle name="Euro 40 4" xfId="267" xr:uid="{00000000-0005-0000-0000-000082020000}"/>
    <cellStyle name="Euro 40 4 2" xfId="1774" xr:uid="{00000000-0005-0000-0000-000083020000}"/>
    <cellStyle name="Euro 40 4 2 2" xfId="3014" xr:uid="{00000000-0005-0000-0000-000084020000}"/>
    <cellStyle name="Euro 40 4 3" xfId="3013" xr:uid="{00000000-0005-0000-0000-000085020000}"/>
    <cellStyle name="Euro 40 5" xfId="268" xr:uid="{00000000-0005-0000-0000-000086020000}"/>
    <cellStyle name="Euro 40 6" xfId="1775" xr:uid="{00000000-0005-0000-0000-000087020000}"/>
    <cellStyle name="Euro 41" xfId="269" xr:uid="{00000000-0005-0000-0000-000088020000}"/>
    <cellStyle name="Euro 41 2" xfId="270" xr:uid="{00000000-0005-0000-0000-000089020000}"/>
    <cellStyle name="Euro 41 2 2" xfId="1776" xr:uid="{00000000-0005-0000-0000-00008A020000}"/>
    <cellStyle name="Euro 41 3" xfId="271" xr:uid="{00000000-0005-0000-0000-00008B020000}"/>
    <cellStyle name="Euro 41 3 2" xfId="272" xr:uid="{00000000-0005-0000-0000-00008C020000}"/>
    <cellStyle name="Euro 41 3 3" xfId="2672" xr:uid="{00000000-0005-0000-0000-00008D020000}"/>
    <cellStyle name="Euro 41 3 3 2" xfId="3016" xr:uid="{00000000-0005-0000-0000-00008E020000}"/>
    <cellStyle name="Euro 41 3 4" xfId="3015" xr:uid="{00000000-0005-0000-0000-00008F020000}"/>
    <cellStyle name="Euro 41 4" xfId="273" xr:uid="{00000000-0005-0000-0000-000090020000}"/>
    <cellStyle name="Euro 41 4 2" xfId="1777" xr:uid="{00000000-0005-0000-0000-000091020000}"/>
    <cellStyle name="Euro 41 4 2 2" xfId="3018" xr:uid="{00000000-0005-0000-0000-000092020000}"/>
    <cellStyle name="Euro 41 4 3" xfId="3017" xr:uid="{00000000-0005-0000-0000-000093020000}"/>
    <cellStyle name="Euro 41 5" xfId="274" xr:uid="{00000000-0005-0000-0000-000094020000}"/>
    <cellStyle name="Euro 41 6" xfId="1778" xr:uid="{00000000-0005-0000-0000-000095020000}"/>
    <cellStyle name="Euro 42" xfId="275" xr:uid="{00000000-0005-0000-0000-000096020000}"/>
    <cellStyle name="Euro 42 2" xfId="276" xr:uid="{00000000-0005-0000-0000-000097020000}"/>
    <cellStyle name="Euro 42 2 2" xfId="1779" xr:uid="{00000000-0005-0000-0000-000098020000}"/>
    <cellStyle name="Euro 42 3" xfId="277" xr:uid="{00000000-0005-0000-0000-000099020000}"/>
    <cellStyle name="Euro 42 3 2" xfId="278" xr:uid="{00000000-0005-0000-0000-00009A020000}"/>
    <cellStyle name="Euro 42 3 3" xfId="2830" xr:uid="{00000000-0005-0000-0000-00009B020000}"/>
    <cellStyle name="Euro 42 3 3 2" xfId="3020" xr:uid="{00000000-0005-0000-0000-00009C020000}"/>
    <cellStyle name="Euro 42 3 4" xfId="3019" xr:uid="{00000000-0005-0000-0000-00009D020000}"/>
    <cellStyle name="Euro 42 4" xfId="279" xr:uid="{00000000-0005-0000-0000-00009E020000}"/>
    <cellStyle name="Euro 42 4 2" xfId="1780" xr:uid="{00000000-0005-0000-0000-00009F020000}"/>
    <cellStyle name="Euro 42 4 2 2" xfId="3022" xr:uid="{00000000-0005-0000-0000-0000A0020000}"/>
    <cellStyle name="Euro 42 4 3" xfId="3021" xr:uid="{00000000-0005-0000-0000-0000A1020000}"/>
    <cellStyle name="Euro 42 5" xfId="280" xr:uid="{00000000-0005-0000-0000-0000A2020000}"/>
    <cellStyle name="Euro 42 6" xfId="1781" xr:uid="{00000000-0005-0000-0000-0000A3020000}"/>
    <cellStyle name="Euro 43" xfId="281" xr:uid="{00000000-0005-0000-0000-0000A4020000}"/>
    <cellStyle name="Euro 43 2" xfId="282" xr:uid="{00000000-0005-0000-0000-0000A5020000}"/>
    <cellStyle name="Euro 43 2 2" xfId="1782" xr:uid="{00000000-0005-0000-0000-0000A6020000}"/>
    <cellStyle name="Euro 43 3" xfId="283" xr:uid="{00000000-0005-0000-0000-0000A7020000}"/>
    <cellStyle name="Euro 43 3 2" xfId="284" xr:uid="{00000000-0005-0000-0000-0000A8020000}"/>
    <cellStyle name="Euro 43 3 3" xfId="2831" xr:uid="{00000000-0005-0000-0000-0000A9020000}"/>
    <cellStyle name="Euro 43 3 3 2" xfId="3024" xr:uid="{00000000-0005-0000-0000-0000AA020000}"/>
    <cellStyle name="Euro 43 3 4" xfId="3023" xr:uid="{00000000-0005-0000-0000-0000AB020000}"/>
    <cellStyle name="Euro 43 4" xfId="285" xr:uid="{00000000-0005-0000-0000-0000AC020000}"/>
    <cellStyle name="Euro 43 4 2" xfId="1783" xr:uid="{00000000-0005-0000-0000-0000AD020000}"/>
    <cellStyle name="Euro 43 4 2 2" xfId="3026" xr:uid="{00000000-0005-0000-0000-0000AE020000}"/>
    <cellStyle name="Euro 43 4 3" xfId="3025" xr:uid="{00000000-0005-0000-0000-0000AF020000}"/>
    <cellStyle name="Euro 43 5" xfId="286" xr:uid="{00000000-0005-0000-0000-0000B0020000}"/>
    <cellStyle name="Euro 43 6" xfId="1784" xr:uid="{00000000-0005-0000-0000-0000B1020000}"/>
    <cellStyle name="Euro 44" xfId="287" xr:uid="{00000000-0005-0000-0000-0000B2020000}"/>
    <cellStyle name="Euro 44 2" xfId="288" xr:uid="{00000000-0005-0000-0000-0000B3020000}"/>
    <cellStyle name="Euro 44 2 2" xfId="1785" xr:uid="{00000000-0005-0000-0000-0000B4020000}"/>
    <cellStyle name="Euro 44 3" xfId="289" xr:uid="{00000000-0005-0000-0000-0000B5020000}"/>
    <cellStyle name="Euro 44 3 2" xfId="290" xr:uid="{00000000-0005-0000-0000-0000B6020000}"/>
    <cellStyle name="Euro 44 3 3" xfId="2673" xr:uid="{00000000-0005-0000-0000-0000B7020000}"/>
    <cellStyle name="Euro 44 3 3 2" xfId="3028" xr:uid="{00000000-0005-0000-0000-0000B8020000}"/>
    <cellStyle name="Euro 44 3 4" xfId="3027" xr:uid="{00000000-0005-0000-0000-0000B9020000}"/>
    <cellStyle name="Euro 44 4" xfId="291" xr:uid="{00000000-0005-0000-0000-0000BA020000}"/>
    <cellStyle name="Euro 44 4 2" xfId="1786" xr:uid="{00000000-0005-0000-0000-0000BB020000}"/>
    <cellStyle name="Euro 44 4 2 2" xfId="3030" xr:uid="{00000000-0005-0000-0000-0000BC020000}"/>
    <cellStyle name="Euro 44 4 3" xfId="3029" xr:uid="{00000000-0005-0000-0000-0000BD020000}"/>
    <cellStyle name="Euro 44 5" xfId="292" xr:uid="{00000000-0005-0000-0000-0000BE020000}"/>
    <cellStyle name="Euro 44 6" xfId="1787" xr:uid="{00000000-0005-0000-0000-0000BF020000}"/>
    <cellStyle name="Euro 45" xfId="293" xr:uid="{00000000-0005-0000-0000-0000C0020000}"/>
    <cellStyle name="Euro 45 2" xfId="1789" xr:uid="{00000000-0005-0000-0000-0000C1020000}"/>
    <cellStyle name="Euro 45 2 2" xfId="3032" xr:uid="{00000000-0005-0000-0000-0000C2020000}"/>
    <cellStyle name="Euro 45 2 3" xfId="2592" xr:uid="{00000000-0005-0000-0000-0000C3020000}"/>
    <cellStyle name="Euro 45 3" xfId="1788" xr:uid="{00000000-0005-0000-0000-0000C4020000}"/>
    <cellStyle name="Euro 45 3 2" xfId="3031" xr:uid="{00000000-0005-0000-0000-0000C5020000}"/>
    <cellStyle name="Euro 46" xfId="294" xr:uid="{00000000-0005-0000-0000-0000C6020000}"/>
    <cellStyle name="Euro 46 2" xfId="1790" xr:uid="{00000000-0005-0000-0000-0000C7020000}"/>
    <cellStyle name="Euro 47" xfId="295" xr:uid="{00000000-0005-0000-0000-0000C8020000}"/>
    <cellStyle name="Euro 47 2" xfId="296" xr:uid="{00000000-0005-0000-0000-0000C9020000}"/>
    <cellStyle name="Euro 47 3" xfId="2832" xr:uid="{00000000-0005-0000-0000-0000CA020000}"/>
    <cellStyle name="Euro 47 3 2" xfId="3034" xr:uid="{00000000-0005-0000-0000-0000CB020000}"/>
    <cellStyle name="Euro 47 4" xfId="3033" xr:uid="{00000000-0005-0000-0000-0000CC020000}"/>
    <cellStyle name="Euro 48" xfId="297" xr:uid="{00000000-0005-0000-0000-0000CD020000}"/>
    <cellStyle name="Euro 48 2" xfId="1791" xr:uid="{00000000-0005-0000-0000-0000CE020000}"/>
    <cellStyle name="Euro 49" xfId="298" xr:uid="{00000000-0005-0000-0000-0000CF020000}"/>
    <cellStyle name="Euro 49 2" xfId="1792" xr:uid="{00000000-0005-0000-0000-0000D0020000}"/>
    <cellStyle name="Euro 49 2 2" xfId="3036" xr:uid="{00000000-0005-0000-0000-0000D1020000}"/>
    <cellStyle name="Euro 49 3" xfId="3035" xr:uid="{00000000-0005-0000-0000-0000D2020000}"/>
    <cellStyle name="Euro 5" xfId="299" xr:uid="{00000000-0005-0000-0000-0000D3020000}"/>
    <cellStyle name="Euro 5 2" xfId="300" xr:uid="{00000000-0005-0000-0000-0000D4020000}"/>
    <cellStyle name="Euro 5 2 2" xfId="1793" xr:uid="{00000000-0005-0000-0000-0000D5020000}"/>
    <cellStyle name="Euro 5 3" xfId="301" xr:uid="{00000000-0005-0000-0000-0000D6020000}"/>
    <cellStyle name="Euro 5 3 2" xfId="302" xr:uid="{00000000-0005-0000-0000-0000D7020000}"/>
    <cellStyle name="Euro 5 3 3" xfId="2716" xr:uid="{00000000-0005-0000-0000-0000D8020000}"/>
    <cellStyle name="Euro 5 3 3 2" xfId="3038" xr:uid="{00000000-0005-0000-0000-0000D9020000}"/>
    <cellStyle name="Euro 5 3 4" xfId="3037" xr:uid="{00000000-0005-0000-0000-0000DA020000}"/>
    <cellStyle name="Euro 5 4" xfId="303" xr:uid="{00000000-0005-0000-0000-0000DB020000}"/>
    <cellStyle name="Euro 5 4 2" xfId="1794" xr:uid="{00000000-0005-0000-0000-0000DC020000}"/>
    <cellStyle name="Euro 5 4 2 2" xfId="3040" xr:uid="{00000000-0005-0000-0000-0000DD020000}"/>
    <cellStyle name="Euro 5 4 3" xfId="3039" xr:uid="{00000000-0005-0000-0000-0000DE020000}"/>
    <cellStyle name="Euro 5 5" xfId="304" xr:uid="{00000000-0005-0000-0000-0000DF020000}"/>
    <cellStyle name="Euro 5 6" xfId="1795" xr:uid="{00000000-0005-0000-0000-0000E0020000}"/>
    <cellStyle name="Euro 50" xfId="305" xr:uid="{00000000-0005-0000-0000-0000E1020000}"/>
    <cellStyle name="Euro 51" xfId="1550" xr:uid="{00000000-0005-0000-0000-0000E2020000}"/>
    <cellStyle name="Euro 51 2" xfId="1796" xr:uid="{00000000-0005-0000-0000-0000E3020000}"/>
    <cellStyle name="Euro 51 2 2" xfId="3041" xr:uid="{00000000-0005-0000-0000-0000E4020000}"/>
    <cellStyle name="Euro 51 3" xfId="2595" xr:uid="{00000000-0005-0000-0000-0000E5020000}"/>
    <cellStyle name="Euro 6" xfId="306" xr:uid="{00000000-0005-0000-0000-0000E6020000}"/>
    <cellStyle name="Euro 6 2" xfId="307" xr:uid="{00000000-0005-0000-0000-0000E7020000}"/>
    <cellStyle name="Euro 6 2 2" xfId="1797" xr:uid="{00000000-0005-0000-0000-0000E8020000}"/>
    <cellStyle name="Euro 6 3" xfId="308" xr:uid="{00000000-0005-0000-0000-0000E9020000}"/>
    <cellStyle name="Euro 6 3 2" xfId="309" xr:uid="{00000000-0005-0000-0000-0000EA020000}"/>
    <cellStyle name="Euro 6 3 3" xfId="2717" xr:uid="{00000000-0005-0000-0000-0000EB020000}"/>
    <cellStyle name="Euro 6 3 3 2" xfId="3043" xr:uid="{00000000-0005-0000-0000-0000EC020000}"/>
    <cellStyle name="Euro 6 3 4" xfId="3042" xr:uid="{00000000-0005-0000-0000-0000ED020000}"/>
    <cellStyle name="Euro 6 4" xfId="310" xr:uid="{00000000-0005-0000-0000-0000EE020000}"/>
    <cellStyle name="Euro 6 4 2" xfId="1798" xr:uid="{00000000-0005-0000-0000-0000EF020000}"/>
    <cellStyle name="Euro 6 4 2 2" xfId="3045" xr:uid="{00000000-0005-0000-0000-0000F0020000}"/>
    <cellStyle name="Euro 6 4 3" xfId="3044" xr:uid="{00000000-0005-0000-0000-0000F1020000}"/>
    <cellStyle name="Euro 6 5" xfId="311" xr:uid="{00000000-0005-0000-0000-0000F2020000}"/>
    <cellStyle name="Euro 6 6" xfId="1799" xr:uid="{00000000-0005-0000-0000-0000F3020000}"/>
    <cellStyle name="Euro 7" xfId="312" xr:uid="{00000000-0005-0000-0000-0000F4020000}"/>
    <cellStyle name="Euro 7 2" xfId="313" xr:uid="{00000000-0005-0000-0000-0000F5020000}"/>
    <cellStyle name="Euro 7 2 2" xfId="1800" xr:uid="{00000000-0005-0000-0000-0000F6020000}"/>
    <cellStyle name="Euro 7 3" xfId="314" xr:uid="{00000000-0005-0000-0000-0000F7020000}"/>
    <cellStyle name="Euro 7 3 2" xfId="315" xr:uid="{00000000-0005-0000-0000-0000F8020000}"/>
    <cellStyle name="Euro 7 3 3" xfId="2833" xr:uid="{00000000-0005-0000-0000-0000F9020000}"/>
    <cellStyle name="Euro 7 3 3 2" xfId="3047" xr:uid="{00000000-0005-0000-0000-0000FA020000}"/>
    <cellStyle name="Euro 7 3 4" xfId="3046" xr:uid="{00000000-0005-0000-0000-0000FB020000}"/>
    <cellStyle name="Euro 7 4" xfId="316" xr:uid="{00000000-0005-0000-0000-0000FC020000}"/>
    <cellStyle name="Euro 7 4 2" xfId="1801" xr:uid="{00000000-0005-0000-0000-0000FD020000}"/>
    <cellStyle name="Euro 7 4 2 2" xfId="3049" xr:uid="{00000000-0005-0000-0000-0000FE020000}"/>
    <cellStyle name="Euro 7 4 3" xfId="3048" xr:uid="{00000000-0005-0000-0000-0000FF020000}"/>
    <cellStyle name="Euro 7 5" xfId="317" xr:uid="{00000000-0005-0000-0000-000000030000}"/>
    <cellStyle name="Euro 7 6" xfId="1802" xr:uid="{00000000-0005-0000-0000-000001030000}"/>
    <cellStyle name="Euro 8" xfId="318" xr:uid="{00000000-0005-0000-0000-000002030000}"/>
    <cellStyle name="Euro 8 2" xfId="319" xr:uid="{00000000-0005-0000-0000-000003030000}"/>
    <cellStyle name="Euro 8 2 2" xfId="1803" xr:uid="{00000000-0005-0000-0000-000004030000}"/>
    <cellStyle name="Euro 8 3" xfId="320" xr:uid="{00000000-0005-0000-0000-000005030000}"/>
    <cellStyle name="Euro 8 3 2" xfId="321" xr:uid="{00000000-0005-0000-0000-000006030000}"/>
    <cellStyle name="Euro 8 3 3" xfId="2674" xr:uid="{00000000-0005-0000-0000-000007030000}"/>
    <cellStyle name="Euro 8 3 3 2" xfId="3051" xr:uid="{00000000-0005-0000-0000-000008030000}"/>
    <cellStyle name="Euro 8 3 4" xfId="3050" xr:uid="{00000000-0005-0000-0000-000009030000}"/>
    <cellStyle name="Euro 8 4" xfId="322" xr:uid="{00000000-0005-0000-0000-00000A030000}"/>
    <cellStyle name="Euro 8 4 2" xfId="1804" xr:uid="{00000000-0005-0000-0000-00000B030000}"/>
    <cellStyle name="Euro 8 4 2 2" xfId="3053" xr:uid="{00000000-0005-0000-0000-00000C030000}"/>
    <cellStyle name="Euro 8 4 3" xfId="3052" xr:uid="{00000000-0005-0000-0000-00000D030000}"/>
    <cellStyle name="Euro 8 5" xfId="323" xr:uid="{00000000-0005-0000-0000-00000E030000}"/>
    <cellStyle name="Euro 8 6" xfId="1805" xr:uid="{00000000-0005-0000-0000-00000F030000}"/>
    <cellStyle name="Euro 9" xfId="324" xr:uid="{00000000-0005-0000-0000-000010030000}"/>
    <cellStyle name="Euro 9 2" xfId="325" xr:uid="{00000000-0005-0000-0000-000011030000}"/>
    <cellStyle name="Euro 9 2 2" xfId="1806" xr:uid="{00000000-0005-0000-0000-000012030000}"/>
    <cellStyle name="Euro 9 3" xfId="326" xr:uid="{00000000-0005-0000-0000-000013030000}"/>
    <cellStyle name="Euro 9 3 2" xfId="327" xr:uid="{00000000-0005-0000-0000-000014030000}"/>
    <cellStyle name="Euro 9 3 3" xfId="2834" xr:uid="{00000000-0005-0000-0000-000015030000}"/>
    <cellStyle name="Euro 9 3 3 2" xfId="3055" xr:uid="{00000000-0005-0000-0000-000016030000}"/>
    <cellStyle name="Euro 9 3 4" xfId="3054" xr:uid="{00000000-0005-0000-0000-000017030000}"/>
    <cellStyle name="Euro 9 4" xfId="328" xr:uid="{00000000-0005-0000-0000-000018030000}"/>
    <cellStyle name="Euro 9 4 2" xfId="1807" xr:uid="{00000000-0005-0000-0000-000019030000}"/>
    <cellStyle name="Euro 9 4 2 2" xfId="3057" xr:uid="{00000000-0005-0000-0000-00001A030000}"/>
    <cellStyle name="Euro 9 4 3" xfId="3056" xr:uid="{00000000-0005-0000-0000-00001B030000}"/>
    <cellStyle name="Euro 9 5" xfId="329" xr:uid="{00000000-0005-0000-0000-00001C030000}"/>
    <cellStyle name="Euro 9 6" xfId="1808" xr:uid="{00000000-0005-0000-0000-00001D030000}"/>
    <cellStyle name="Fixed2 - Type2" xfId="330" xr:uid="{00000000-0005-0000-0000-00001E030000}"/>
    <cellStyle name="Heading 2" xfId="5" builtinId="17"/>
    <cellStyle name="Headline" xfId="2532" xr:uid="{00000000-0005-0000-0000-000020030000}"/>
    <cellStyle name="Hyperlink 2" xfId="2835" xr:uid="{00000000-0005-0000-0000-000021030000}"/>
    <cellStyle name="Hyperlink 2 2" xfId="2604" xr:uid="{00000000-0005-0000-0000-000022030000}"/>
    <cellStyle name="Input 2" xfId="332" xr:uid="{00000000-0005-0000-0000-000023030000}"/>
    <cellStyle name="Input 2 2" xfId="2718" xr:uid="{00000000-0005-0000-0000-000024030000}"/>
    <cellStyle name="Input 2 3" xfId="2675" xr:uid="{00000000-0005-0000-0000-000025030000}"/>
    <cellStyle name="Input 2 4" xfId="2719" xr:uid="{00000000-0005-0000-0000-000026030000}"/>
    <cellStyle name="Input 2 5" xfId="2836" xr:uid="{00000000-0005-0000-0000-000027030000}"/>
    <cellStyle name="Input 2 6" xfId="2807" xr:uid="{00000000-0005-0000-0000-000028030000}"/>
    <cellStyle name="Input 2 7" xfId="2720" xr:uid="{00000000-0005-0000-0000-000029030000}"/>
    <cellStyle name="Input 2 8" xfId="3753" xr:uid="{00000000-0005-0000-0000-00002A030000}"/>
    <cellStyle name="Input 3" xfId="331" xr:uid="{00000000-0005-0000-0000-00002B030000}"/>
    <cellStyle name="Input 3 2" xfId="2676" xr:uid="{00000000-0005-0000-0000-00002C030000}"/>
    <cellStyle name="Input 3 3" xfId="2721" xr:uid="{00000000-0005-0000-0000-00002D030000}"/>
    <cellStyle name="Input 3 4" xfId="2722" xr:uid="{00000000-0005-0000-0000-00002E030000}"/>
    <cellStyle name="Input 3 5" xfId="2677" xr:uid="{00000000-0005-0000-0000-00002F030000}"/>
    <cellStyle name="Input 3 6" xfId="2837" xr:uid="{00000000-0005-0000-0000-000030030000}"/>
    <cellStyle name="Input 3 7" xfId="2605" xr:uid="{00000000-0005-0000-0000-000031030000}"/>
    <cellStyle name="Input 4" xfId="3788" xr:uid="{00000000-0005-0000-0000-000032030000}"/>
    <cellStyle name="InputCells" xfId="333" xr:uid="{00000000-0005-0000-0000-000033030000}"/>
    <cellStyle name="Komma 2" xfId="20" xr:uid="{00000000-0005-0000-0000-000034030000}"/>
    <cellStyle name="Komma 2 2" xfId="2607" xr:uid="{00000000-0005-0000-0000-000035030000}"/>
    <cellStyle name="Komma 2 2 2" xfId="3842" xr:uid="{00000000-0005-0000-0000-000036030000}"/>
    <cellStyle name="Komma 2 2 3" xfId="3790" xr:uid="{00000000-0005-0000-0000-000037030000}"/>
    <cellStyle name="Komma 2 3" xfId="3745" xr:uid="{00000000-0005-0000-0000-000038030000}"/>
    <cellStyle name="Komma 2 3 2" xfId="3841" xr:uid="{00000000-0005-0000-0000-000039030000}"/>
    <cellStyle name="Komma 2 4" xfId="2606" xr:uid="{00000000-0005-0000-0000-00003A030000}"/>
    <cellStyle name="Komma 2 5" xfId="3789" xr:uid="{00000000-0005-0000-0000-00003B030000}"/>
    <cellStyle name="Komma 3" xfId="53" xr:uid="{00000000-0005-0000-0000-00003C030000}"/>
    <cellStyle name="Komma 3 2" xfId="2609" xr:uid="{00000000-0005-0000-0000-00003D030000}"/>
    <cellStyle name="Komma 3 3" xfId="2608" xr:uid="{00000000-0005-0000-0000-00003E030000}"/>
    <cellStyle name="Komma 4" xfId="2535" xr:uid="{00000000-0005-0000-0000-00003F030000}"/>
    <cellStyle name="Komma 4 2" xfId="3058" xr:uid="{00000000-0005-0000-0000-000040030000}"/>
    <cellStyle name="Komma 4 2 2" xfId="3844" xr:uid="{00000000-0005-0000-0000-000041030000}"/>
    <cellStyle name="Komma 4 2 3" xfId="3792" xr:uid="{00000000-0005-0000-0000-000042030000}"/>
    <cellStyle name="Komma 4 3" xfId="2795" xr:uid="{00000000-0005-0000-0000-000043030000}"/>
    <cellStyle name="Komma 4 3 2" xfId="3843" xr:uid="{00000000-0005-0000-0000-000044030000}"/>
    <cellStyle name="Komma 4 4" xfId="3791" xr:uid="{00000000-0005-0000-0000-000045030000}"/>
    <cellStyle name="Komma 5" xfId="2856" xr:uid="{00000000-0005-0000-0000-000046030000}"/>
    <cellStyle name="Komma 5 2" xfId="3059" xr:uid="{00000000-0005-0000-0000-000047030000}"/>
    <cellStyle name="Komma 5 2 2" xfId="3846" xr:uid="{00000000-0005-0000-0000-000048030000}"/>
    <cellStyle name="Komma 5 2 3" xfId="3794" xr:uid="{00000000-0005-0000-0000-000049030000}"/>
    <cellStyle name="Komma 5 3" xfId="3845" xr:uid="{00000000-0005-0000-0000-00004A030000}"/>
    <cellStyle name="Komma 5 4" xfId="3793" xr:uid="{00000000-0005-0000-0000-00004B030000}"/>
    <cellStyle name="Link" xfId="11" xr:uid="{00000000-0005-0000-0000-00004C030000}"/>
    <cellStyle name="Link 2" xfId="2610" xr:uid="{00000000-0005-0000-0000-00004D030000}"/>
    <cellStyle name="Link 3" xfId="2611" xr:uid="{00000000-0005-0000-0000-00004E030000}"/>
    <cellStyle name="Migliaia [0] 10" xfId="334" xr:uid="{00000000-0005-0000-0000-00004F030000}"/>
    <cellStyle name="Migliaia [0] 10 2" xfId="1809" xr:uid="{00000000-0005-0000-0000-000050030000}"/>
    <cellStyle name="Migliaia [0] 10 3" xfId="2384" xr:uid="{00000000-0005-0000-0000-000051030000}"/>
    <cellStyle name="Migliaia [0] 11" xfId="335" xr:uid="{00000000-0005-0000-0000-000052030000}"/>
    <cellStyle name="Migliaia [0] 11 2" xfId="1810" xr:uid="{00000000-0005-0000-0000-000053030000}"/>
    <cellStyle name="Migliaia [0] 11 3" xfId="2385" xr:uid="{00000000-0005-0000-0000-000054030000}"/>
    <cellStyle name="Migliaia [0] 12" xfId="336" xr:uid="{00000000-0005-0000-0000-000055030000}"/>
    <cellStyle name="Migliaia [0] 12 2" xfId="1811" xr:uid="{00000000-0005-0000-0000-000056030000}"/>
    <cellStyle name="Migliaia [0] 12 3" xfId="2386" xr:uid="{00000000-0005-0000-0000-000057030000}"/>
    <cellStyle name="Migliaia [0] 13" xfId="337" xr:uid="{00000000-0005-0000-0000-000058030000}"/>
    <cellStyle name="Migliaia [0] 13 2" xfId="1812" xr:uid="{00000000-0005-0000-0000-000059030000}"/>
    <cellStyle name="Migliaia [0] 13 3" xfId="2387" xr:uid="{00000000-0005-0000-0000-00005A030000}"/>
    <cellStyle name="Migliaia [0] 14" xfId="338" xr:uid="{00000000-0005-0000-0000-00005B030000}"/>
    <cellStyle name="Migliaia [0] 14 2" xfId="1813" xr:uid="{00000000-0005-0000-0000-00005C030000}"/>
    <cellStyle name="Migliaia [0] 14 3" xfId="2388" xr:uid="{00000000-0005-0000-0000-00005D030000}"/>
    <cellStyle name="Migliaia [0] 15" xfId="339" xr:uid="{00000000-0005-0000-0000-00005E030000}"/>
    <cellStyle name="Migliaia [0] 15 2" xfId="1814" xr:uid="{00000000-0005-0000-0000-00005F030000}"/>
    <cellStyle name="Migliaia [0] 15 3" xfId="2389" xr:uid="{00000000-0005-0000-0000-000060030000}"/>
    <cellStyle name="Migliaia [0] 16" xfId="340" xr:uid="{00000000-0005-0000-0000-000061030000}"/>
    <cellStyle name="Migliaia [0] 16 2" xfId="1815" xr:uid="{00000000-0005-0000-0000-000062030000}"/>
    <cellStyle name="Migliaia [0] 16 3" xfId="2390" xr:uid="{00000000-0005-0000-0000-000063030000}"/>
    <cellStyle name="Migliaia [0] 17" xfId="341" xr:uid="{00000000-0005-0000-0000-000064030000}"/>
    <cellStyle name="Migliaia [0] 17 2" xfId="1816" xr:uid="{00000000-0005-0000-0000-000065030000}"/>
    <cellStyle name="Migliaia [0] 17 3" xfId="2391" xr:uid="{00000000-0005-0000-0000-000066030000}"/>
    <cellStyle name="Migliaia [0] 18" xfId="342" xr:uid="{00000000-0005-0000-0000-000067030000}"/>
    <cellStyle name="Migliaia [0] 18 2" xfId="1817" xr:uid="{00000000-0005-0000-0000-000068030000}"/>
    <cellStyle name="Migliaia [0] 18 3" xfId="2392" xr:uid="{00000000-0005-0000-0000-000069030000}"/>
    <cellStyle name="Migliaia [0] 19" xfId="343" xr:uid="{00000000-0005-0000-0000-00006A030000}"/>
    <cellStyle name="Migliaia [0] 19 2" xfId="1818" xr:uid="{00000000-0005-0000-0000-00006B030000}"/>
    <cellStyle name="Migliaia [0] 19 3" xfId="2393" xr:uid="{00000000-0005-0000-0000-00006C030000}"/>
    <cellStyle name="Migliaia [0] 2" xfId="344" xr:uid="{00000000-0005-0000-0000-00006D030000}"/>
    <cellStyle name="Migliaia [0] 2 2" xfId="1819" xr:uid="{00000000-0005-0000-0000-00006E030000}"/>
    <cellStyle name="Migliaia [0] 2 3" xfId="2394" xr:uid="{00000000-0005-0000-0000-00006F030000}"/>
    <cellStyle name="Migliaia [0] 20" xfId="345" xr:uid="{00000000-0005-0000-0000-000070030000}"/>
    <cellStyle name="Migliaia [0] 20 2" xfId="1820" xr:uid="{00000000-0005-0000-0000-000071030000}"/>
    <cellStyle name="Migliaia [0] 20 3" xfId="2395" xr:uid="{00000000-0005-0000-0000-000072030000}"/>
    <cellStyle name="Migliaia [0] 21" xfId="346" xr:uid="{00000000-0005-0000-0000-000073030000}"/>
    <cellStyle name="Migliaia [0] 21 2" xfId="1821" xr:uid="{00000000-0005-0000-0000-000074030000}"/>
    <cellStyle name="Migliaia [0] 21 3" xfId="2396" xr:uid="{00000000-0005-0000-0000-000075030000}"/>
    <cellStyle name="Migliaia [0] 22" xfId="347" xr:uid="{00000000-0005-0000-0000-000076030000}"/>
    <cellStyle name="Migliaia [0] 22 2" xfId="1822" xr:uid="{00000000-0005-0000-0000-000077030000}"/>
    <cellStyle name="Migliaia [0] 22 3" xfId="2397" xr:uid="{00000000-0005-0000-0000-000078030000}"/>
    <cellStyle name="Migliaia [0] 23" xfId="348" xr:uid="{00000000-0005-0000-0000-000079030000}"/>
    <cellStyle name="Migliaia [0] 23 2" xfId="1823" xr:uid="{00000000-0005-0000-0000-00007A030000}"/>
    <cellStyle name="Migliaia [0] 23 3" xfId="2398" xr:uid="{00000000-0005-0000-0000-00007B030000}"/>
    <cellStyle name="Migliaia [0] 24" xfId="349" xr:uid="{00000000-0005-0000-0000-00007C030000}"/>
    <cellStyle name="Migliaia [0] 24 2" xfId="1824" xr:uid="{00000000-0005-0000-0000-00007D030000}"/>
    <cellStyle name="Migliaia [0] 24 3" xfId="2399" xr:uid="{00000000-0005-0000-0000-00007E030000}"/>
    <cellStyle name="Migliaia [0] 25" xfId="350" xr:uid="{00000000-0005-0000-0000-00007F030000}"/>
    <cellStyle name="Migliaia [0] 25 2" xfId="1825" xr:uid="{00000000-0005-0000-0000-000080030000}"/>
    <cellStyle name="Migliaia [0] 25 3" xfId="2400" xr:uid="{00000000-0005-0000-0000-000081030000}"/>
    <cellStyle name="Migliaia [0] 26" xfId="351" xr:uid="{00000000-0005-0000-0000-000082030000}"/>
    <cellStyle name="Migliaia [0] 26 2" xfId="1826" xr:uid="{00000000-0005-0000-0000-000083030000}"/>
    <cellStyle name="Migliaia [0] 26 3" xfId="2401" xr:uid="{00000000-0005-0000-0000-000084030000}"/>
    <cellStyle name="Migliaia [0] 27" xfId="352" xr:uid="{00000000-0005-0000-0000-000085030000}"/>
    <cellStyle name="Migliaia [0] 27 2" xfId="1827" xr:uid="{00000000-0005-0000-0000-000086030000}"/>
    <cellStyle name="Migliaia [0] 27 3" xfId="2402" xr:uid="{00000000-0005-0000-0000-000087030000}"/>
    <cellStyle name="Migliaia [0] 28" xfId="353" xr:uid="{00000000-0005-0000-0000-000088030000}"/>
    <cellStyle name="Migliaia [0] 28 2" xfId="1828" xr:uid="{00000000-0005-0000-0000-000089030000}"/>
    <cellStyle name="Migliaia [0] 28 3" xfId="2403" xr:uid="{00000000-0005-0000-0000-00008A030000}"/>
    <cellStyle name="Migliaia [0] 29" xfId="354" xr:uid="{00000000-0005-0000-0000-00008B030000}"/>
    <cellStyle name="Migliaia [0] 29 2" xfId="1829" xr:uid="{00000000-0005-0000-0000-00008C030000}"/>
    <cellStyle name="Migliaia [0] 29 3" xfId="2404" xr:uid="{00000000-0005-0000-0000-00008D030000}"/>
    <cellStyle name="Migliaia [0] 3" xfId="355" xr:uid="{00000000-0005-0000-0000-00008E030000}"/>
    <cellStyle name="Migliaia [0] 3 2" xfId="1830" xr:uid="{00000000-0005-0000-0000-00008F030000}"/>
    <cellStyle name="Migliaia [0] 3 3" xfId="2405" xr:uid="{00000000-0005-0000-0000-000090030000}"/>
    <cellStyle name="Migliaia [0] 30" xfId="356" xr:uid="{00000000-0005-0000-0000-000091030000}"/>
    <cellStyle name="Migliaia [0] 30 2" xfId="1831" xr:uid="{00000000-0005-0000-0000-000092030000}"/>
    <cellStyle name="Migliaia [0] 30 3" xfId="2406" xr:uid="{00000000-0005-0000-0000-000093030000}"/>
    <cellStyle name="Migliaia [0] 31" xfId="357" xr:uid="{00000000-0005-0000-0000-000094030000}"/>
    <cellStyle name="Migliaia [0] 31 2" xfId="1832" xr:uid="{00000000-0005-0000-0000-000095030000}"/>
    <cellStyle name="Migliaia [0] 31 3" xfId="2407" xr:uid="{00000000-0005-0000-0000-000096030000}"/>
    <cellStyle name="Migliaia [0] 32" xfId="358" xr:uid="{00000000-0005-0000-0000-000097030000}"/>
    <cellStyle name="Migliaia [0] 32 2" xfId="1833" xr:uid="{00000000-0005-0000-0000-000098030000}"/>
    <cellStyle name="Migliaia [0] 32 3" xfId="2408" xr:uid="{00000000-0005-0000-0000-000099030000}"/>
    <cellStyle name="Migliaia [0] 33" xfId="359" xr:uid="{00000000-0005-0000-0000-00009A030000}"/>
    <cellStyle name="Migliaia [0] 33 2" xfId="1834" xr:uid="{00000000-0005-0000-0000-00009B030000}"/>
    <cellStyle name="Migliaia [0] 33 3" xfId="2409" xr:uid="{00000000-0005-0000-0000-00009C030000}"/>
    <cellStyle name="Migliaia [0] 34" xfId="360" xr:uid="{00000000-0005-0000-0000-00009D030000}"/>
    <cellStyle name="Migliaia [0] 34 2" xfId="1835" xr:uid="{00000000-0005-0000-0000-00009E030000}"/>
    <cellStyle name="Migliaia [0] 34 3" xfId="2410" xr:uid="{00000000-0005-0000-0000-00009F030000}"/>
    <cellStyle name="Migliaia [0] 35" xfId="361" xr:uid="{00000000-0005-0000-0000-0000A0030000}"/>
    <cellStyle name="Migliaia [0] 35 2" xfId="1836" xr:uid="{00000000-0005-0000-0000-0000A1030000}"/>
    <cellStyle name="Migliaia [0] 35 3" xfId="2411" xr:uid="{00000000-0005-0000-0000-0000A2030000}"/>
    <cellStyle name="Migliaia [0] 36" xfId="362" xr:uid="{00000000-0005-0000-0000-0000A3030000}"/>
    <cellStyle name="Migliaia [0] 36 2" xfId="1837" xr:uid="{00000000-0005-0000-0000-0000A4030000}"/>
    <cellStyle name="Migliaia [0] 36 3" xfId="2412" xr:uid="{00000000-0005-0000-0000-0000A5030000}"/>
    <cellStyle name="Migliaia [0] 37" xfId="363" xr:uid="{00000000-0005-0000-0000-0000A6030000}"/>
    <cellStyle name="Migliaia [0] 37 2" xfId="1838" xr:uid="{00000000-0005-0000-0000-0000A7030000}"/>
    <cellStyle name="Migliaia [0] 37 3" xfId="2413" xr:uid="{00000000-0005-0000-0000-0000A8030000}"/>
    <cellStyle name="Migliaia [0] 38" xfId="364" xr:uid="{00000000-0005-0000-0000-0000A9030000}"/>
    <cellStyle name="Migliaia [0] 38 2" xfId="1839" xr:uid="{00000000-0005-0000-0000-0000AA030000}"/>
    <cellStyle name="Migliaia [0] 38 3" xfId="2414" xr:uid="{00000000-0005-0000-0000-0000AB030000}"/>
    <cellStyle name="Migliaia [0] 39" xfId="365" xr:uid="{00000000-0005-0000-0000-0000AC030000}"/>
    <cellStyle name="Migliaia [0] 39 2" xfId="1840" xr:uid="{00000000-0005-0000-0000-0000AD030000}"/>
    <cellStyle name="Migliaia [0] 39 3" xfId="2415" xr:uid="{00000000-0005-0000-0000-0000AE030000}"/>
    <cellStyle name="Migliaia [0] 4" xfId="366" xr:uid="{00000000-0005-0000-0000-0000AF030000}"/>
    <cellStyle name="Migliaia [0] 4 2" xfId="1841" xr:uid="{00000000-0005-0000-0000-0000B0030000}"/>
    <cellStyle name="Migliaia [0] 4 3" xfId="2416" xr:uid="{00000000-0005-0000-0000-0000B1030000}"/>
    <cellStyle name="Migliaia [0] 40" xfId="367" xr:uid="{00000000-0005-0000-0000-0000B2030000}"/>
    <cellStyle name="Migliaia [0] 40 2" xfId="1842" xr:uid="{00000000-0005-0000-0000-0000B3030000}"/>
    <cellStyle name="Migliaia [0] 40 3" xfId="2417" xr:uid="{00000000-0005-0000-0000-0000B4030000}"/>
    <cellStyle name="Migliaia [0] 41" xfId="368" xr:uid="{00000000-0005-0000-0000-0000B5030000}"/>
    <cellStyle name="Migliaia [0] 41 2" xfId="1843" xr:uid="{00000000-0005-0000-0000-0000B6030000}"/>
    <cellStyle name="Migliaia [0] 41 3" xfId="2418" xr:uid="{00000000-0005-0000-0000-0000B7030000}"/>
    <cellStyle name="Migliaia [0] 42" xfId="369" xr:uid="{00000000-0005-0000-0000-0000B8030000}"/>
    <cellStyle name="Migliaia [0] 42 2" xfId="1844" xr:uid="{00000000-0005-0000-0000-0000B9030000}"/>
    <cellStyle name="Migliaia [0] 42 3" xfId="2419" xr:uid="{00000000-0005-0000-0000-0000BA030000}"/>
    <cellStyle name="Migliaia [0] 43" xfId="370" xr:uid="{00000000-0005-0000-0000-0000BB030000}"/>
    <cellStyle name="Migliaia [0] 43 2" xfId="1845" xr:uid="{00000000-0005-0000-0000-0000BC030000}"/>
    <cellStyle name="Migliaia [0] 43 3" xfId="2420" xr:uid="{00000000-0005-0000-0000-0000BD030000}"/>
    <cellStyle name="Migliaia [0] 44" xfId="371" xr:uid="{00000000-0005-0000-0000-0000BE030000}"/>
    <cellStyle name="Migliaia [0] 44 2" xfId="1846" xr:uid="{00000000-0005-0000-0000-0000BF030000}"/>
    <cellStyle name="Migliaia [0] 44 3" xfId="2421" xr:uid="{00000000-0005-0000-0000-0000C0030000}"/>
    <cellStyle name="Migliaia [0] 45" xfId="372" xr:uid="{00000000-0005-0000-0000-0000C1030000}"/>
    <cellStyle name="Migliaia [0] 45 2" xfId="1847" xr:uid="{00000000-0005-0000-0000-0000C2030000}"/>
    <cellStyle name="Migliaia [0] 45 3" xfId="2422" xr:uid="{00000000-0005-0000-0000-0000C3030000}"/>
    <cellStyle name="Migliaia [0] 46" xfId="373" xr:uid="{00000000-0005-0000-0000-0000C4030000}"/>
    <cellStyle name="Migliaia [0] 46 2" xfId="1848" xr:uid="{00000000-0005-0000-0000-0000C5030000}"/>
    <cellStyle name="Migliaia [0] 46 3" xfId="2423" xr:uid="{00000000-0005-0000-0000-0000C6030000}"/>
    <cellStyle name="Migliaia [0] 47" xfId="374" xr:uid="{00000000-0005-0000-0000-0000C7030000}"/>
    <cellStyle name="Migliaia [0] 47 2" xfId="1849" xr:uid="{00000000-0005-0000-0000-0000C8030000}"/>
    <cellStyle name="Migliaia [0] 47 3" xfId="2424" xr:uid="{00000000-0005-0000-0000-0000C9030000}"/>
    <cellStyle name="Migliaia [0] 48" xfId="375" xr:uid="{00000000-0005-0000-0000-0000CA030000}"/>
    <cellStyle name="Migliaia [0] 48 2" xfId="1850" xr:uid="{00000000-0005-0000-0000-0000CB030000}"/>
    <cellStyle name="Migliaia [0] 48 3" xfId="2425" xr:uid="{00000000-0005-0000-0000-0000CC030000}"/>
    <cellStyle name="Migliaia [0] 49" xfId="376" xr:uid="{00000000-0005-0000-0000-0000CD030000}"/>
    <cellStyle name="Migliaia [0] 49 2" xfId="1851" xr:uid="{00000000-0005-0000-0000-0000CE030000}"/>
    <cellStyle name="Migliaia [0] 49 3" xfId="2426" xr:uid="{00000000-0005-0000-0000-0000CF030000}"/>
    <cellStyle name="Migliaia [0] 5" xfId="377" xr:uid="{00000000-0005-0000-0000-0000D0030000}"/>
    <cellStyle name="Migliaia [0] 5 2" xfId="1852" xr:uid="{00000000-0005-0000-0000-0000D1030000}"/>
    <cellStyle name="Migliaia [0] 5 3" xfId="2427" xr:uid="{00000000-0005-0000-0000-0000D2030000}"/>
    <cellStyle name="Migliaia [0] 50" xfId="378" xr:uid="{00000000-0005-0000-0000-0000D3030000}"/>
    <cellStyle name="Migliaia [0] 50 2" xfId="1853" xr:uid="{00000000-0005-0000-0000-0000D4030000}"/>
    <cellStyle name="Migliaia [0] 50 3" xfId="2428" xr:uid="{00000000-0005-0000-0000-0000D5030000}"/>
    <cellStyle name="Migliaia [0] 51" xfId="379" xr:uid="{00000000-0005-0000-0000-0000D6030000}"/>
    <cellStyle name="Migliaia [0] 51 2" xfId="1854" xr:uid="{00000000-0005-0000-0000-0000D7030000}"/>
    <cellStyle name="Migliaia [0] 51 3" xfId="2429" xr:uid="{00000000-0005-0000-0000-0000D8030000}"/>
    <cellStyle name="Migliaia [0] 52" xfId="380" xr:uid="{00000000-0005-0000-0000-0000D9030000}"/>
    <cellStyle name="Migliaia [0] 52 2" xfId="1855" xr:uid="{00000000-0005-0000-0000-0000DA030000}"/>
    <cellStyle name="Migliaia [0] 52 3" xfId="2430" xr:uid="{00000000-0005-0000-0000-0000DB030000}"/>
    <cellStyle name="Migliaia [0] 53" xfId="381" xr:uid="{00000000-0005-0000-0000-0000DC030000}"/>
    <cellStyle name="Migliaia [0] 53 2" xfId="1856" xr:uid="{00000000-0005-0000-0000-0000DD030000}"/>
    <cellStyle name="Migliaia [0] 53 3" xfId="2431" xr:uid="{00000000-0005-0000-0000-0000DE030000}"/>
    <cellStyle name="Migliaia [0] 54" xfId="382" xr:uid="{00000000-0005-0000-0000-0000DF030000}"/>
    <cellStyle name="Migliaia [0] 54 2" xfId="1857" xr:uid="{00000000-0005-0000-0000-0000E0030000}"/>
    <cellStyle name="Migliaia [0] 54 3" xfId="2432" xr:uid="{00000000-0005-0000-0000-0000E1030000}"/>
    <cellStyle name="Migliaia [0] 55" xfId="383" xr:uid="{00000000-0005-0000-0000-0000E2030000}"/>
    <cellStyle name="Migliaia [0] 55 2" xfId="1858" xr:uid="{00000000-0005-0000-0000-0000E3030000}"/>
    <cellStyle name="Migliaia [0] 55 3" xfId="2433" xr:uid="{00000000-0005-0000-0000-0000E4030000}"/>
    <cellStyle name="Migliaia [0] 56" xfId="384" xr:uid="{00000000-0005-0000-0000-0000E5030000}"/>
    <cellStyle name="Migliaia [0] 56 2" xfId="1859" xr:uid="{00000000-0005-0000-0000-0000E6030000}"/>
    <cellStyle name="Migliaia [0] 56 3" xfId="2434" xr:uid="{00000000-0005-0000-0000-0000E7030000}"/>
    <cellStyle name="Migliaia [0] 57" xfId="385" xr:uid="{00000000-0005-0000-0000-0000E8030000}"/>
    <cellStyle name="Migliaia [0] 57 2" xfId="1860" xr:uid="{00000000-0005-0000-0000-0000E9030000}"/>
    <cellStyle name="Migliaia [0] 57 3" xfId="2435" xr:uid="{00000000-0005-0000-0000-0000EA030000}"/>
    <cellStyle name="Migliaia [0] 58" xfId="386" xr:uid="{00000000-0005-0000-0000-0000EB030000}"/>
    <cellStyle name="Migliaia [0] 58 2" xfId="1861" xr:uid="{00000000-0005-0000-0000-0000EC030000}"/>
    <cellStyle name="Migliaia [0] 58 3" xfId="2436" xr:uid="{00000000-0005-0000-0000-0000ED030000}"/>
    <cellStyle name="Migliaia [0] 59" xfId="387" xr:uid="{00000000-0005-0000-0000-0000EE030000}"/>
    <cellStyle name="Migliaia [0] 59 2" xfId="1862" xr:uid="{00000000-0005-0000-0000-0000EF030000}"/>
    <cellStyle name="Migliaia [0] 59 3" xfId="2437" xr:uid="{00000000-0005-0000-0000-0000F0030000}"/>
    <cellStyle name="Migliaia [0] 6" xfId="388" xr:uid="{00000000-0005-0000-0000-0000F1030000}"/>
    <cellStyle name="Migliaia [0] 6 2" xfId="1863" xr:uid="{00000000-0005-0000-0000-0000F2030000}"/>
    <cellStyle name="Migliaia [0] 6 3" xfId="2438" xr:uid="{00000000-0005-0000-0000-0000F3030000}"/>
    <cellStyle name="Migliaia [0] 7" xfId="389" xr:uid="{00000000-0005-0000-0000-0000F4030000}"/>
    <cellStyle name="Migliaia [0] 7 2" xfId="1864" xr:uid="{00000000-0005-0000-0000-0000F5030000}"/>
    <cellStyle name="Migliaia [0] 7 3" xfId="2439" xr:uid="{00000000-0005-0000-0000-0000F6030000}"/>
    <cellStyle name="Migliaia [0] 8" xfId="390" xr:uid="{00000000-0005-0000-0000-0000F7030000}"/>
    <cellStyle name="Migliaia [0] 8 2" xfId="1865" xr:uid="{00000000-0005-0000-0000-0000F8030000}"/>
    <cellStyle name="Migliaia [0] 8 3" xfId="2440" xr:uid="{00000000-0005-0000-0000-0000F9030000}"/>
    <cellStyle name="Migliaia [0] 9" xfId="391" xr:uid="{00000000-0005-0000-0000-0000FA030000}"/>
    <cellStyle name="Migliaia [0] 9 2" xfId="1866" xr:uid="{00000000-0005-0000-0000-0000FB030000}"/>
    <cellStyle name="Migliaia [0] 9 3" xfId="2441" xr:uid="{00000000-0005-0000-0000-0000FC030000}"/>
    <cellStyle name="Migliaia 10" xfId="392" xr:uid="{00000000-0005-0000-0000-0000FD030000}"/>
    <cellStyle name="Migliaia 10 2" xfId="393" xr:uid="{00000000-0005-0000-0000-0000FE030000}"/>
    <cellStyle name="Migliaia 10 2 2" xfId="1867" xr:uid="{00000000-0005-0000-0000-0000FF030000}"/>
    <cellStyle name="Migliaia 10 3" xfId="394" xr:uid="{00000000-0005-0000-0000-000000040000}"/>
    <cellStyle name="Migliaia 10 3 2" xfId="395" xr:uid="{00000000-0005-0000-0000-000001040000}"/>
    <cellStyle name="Migliaia 10 3 3" xfId="2723" xr:uid="{00000000-0005-0000-0000-000002040000}"/>
    <cellStyle name="Migliaia 10 3 3 2" xfId="3061" xr:uid="{00000000-0005-0000-0000-000003040000}"/>
    <cellStyle name="Migliaia 10 3 4" xfId="3060" xr:uid="{00000000-0005-0000-0000-000004040000}"/>
    <cellStyle name="Migliaia 10 4" xfId="396" xr:uid="{00000000-0005-0000-0000-000005040000}"/>
    <cellStyle name="Migliaia 10 4 2" xfId="1868" xr:uid="{00000000-0005-0000-0000-000006040000}"/>
    <cellStyle name="Migliaia 10 4 2 2" xfId="3063" xr:uid="{00000000-0005-0000-0000-000007040000}"/>
    <cellStyle name="Migliaia 10 4 3" xfId="3062" xr:uid="{00000000-0005-0000-0000-000008040000}"/>
    <cellStyle name="Migliaia 10 5" xfId="397" xr:uid="{00000000-0005-0000-0000-000009040000}"/>
    <cellStyle name="Migliaia 10 6" xfId="1869" xr:uid="{00000000-0005-0000-0000-00000A040000}"/>
    <cellStyle name="Migliaia 10 7" xfId="2442" xr:uid="{00000000-0005-0000-0000-00000B040000}"/>
    <cellStyle name="Migliaia 11" xfId="398" xr:uid="{00000000-0005-0000-0000-00000C040000}"/>
    <cellStyle name="Migliaia 11 2" xfId="399" xr:uid="{00000000-0005-0000-0000-00000D040000}"/>
    <cellStyle name="Migliaia 11 2 2" xfId="1870" xr:uid="{00000000-0005-0000-0000-00000E040000}"/>
    <cellStyle name="Migliaia 11 3" xfId="400" xr:uid="{00000000-0005-0000-0000-00000F040000}"/>
    <cellStyle name="Migliaia 11 3 2" xfId="401" xr:uid="{00000000-0005-0000-0000-000010040000}"/>
    <cellStyle name="Migliaia 11 3 3" xfId="2678" xr:uid="{00000000-0005-0000-0000-000011040000}"/>
    <cellStyle name="Migliaia 11 3 3 2" xfId="3065" xr:uid="{00000000-0005-0000-0000-000012040000}"/>
    <cellStyle name="Migliaia 11 3 4" xfId="3064" xr:uid="{00000000-0005-0000-0000-000013040000}"/>
    <cellStyle name="Migliaia 11 4" xfId="402" xr:uid="{00000000-0005-0000-0000-000014040000}"/>
    <cellStyle name="Migliaia 11 4 2" xfId="1871" xr:uid="{00000000-0005-0000-0000-000015040000}"/>
    <cellStyle name="Migliaia 11 4 2 2" xfId="3067" xr:uid="{00000000-0005-0000-0000-000016040000}"/>
    <cellStyle name="Migliaia 11 4 3" xfId="3066" xr:uid="{00000000-0005-0000-0000-000017040000}"/>
    <cellStyle name="Migliaia 11 5" xfId="403" xr:uid="{00000000-0005-0000-0000-000018040000}"/>
    <cellStyle name="Migliaia 11 6" xfId="1872" xr:uid="{00000000-0005-0000-0000-000019040000}"/>
    <cellStyle name="Migliaia 11 7" xfId="2443" xr:uid="{00000000-0005-0000-0000-00001A040000}"/>
    <cellStyle name="Migliaia 12" xfId="404" xr:uid="{00000000-0005-0000-0000-00001B040000}"/>
    <cellStyle name="Migliaia 12 2" xfId="405" xr:uid="{00000000-0005-0000-0000-00001C040000}"/>
    <cellStyle name="Migliaia 12 2 2" xfId="1873" xr:uid="{00000000-0005-0000-0000-00001D040000}"/>
    <cellStyle name="Migliaia 12 3" xfId="406" xr:uid="{00000000-0005-0000-0000-00001E040000}"/>
    <cellStyle name="Migliaia 12 3 2" xfId="407" xr:uid="{00000000-0005-0000-0000-00001F040000}"/>
    <cellStyle name="Migliaia 12 3 3" xfId="2724" xr:uid="{00000000-0005-0000-0000-000020040000}"/>
    <cellStyle name="Migliaia 12 3 3 2" xfId="3069" xr:uid="{00000000-0005-0000-0000-000021040000}"/>
    <cellStyle name="Migliaia 12 3 4" xfId="3068" xr:uid="{00000000-0005-0000-0000-000022040000}"/>
    <cellStyle name="Migliaia 12 4" xfId="408" xr:uid="{00000000-0005-0000-0000-000023040000}"/>
    <cellStyle name="Migliaia 12 4 2" xfId="1874" xr:uid="{00000000-0005-0000-0000-000024040000}"/>
    <cellStyle name="Migliaia 12 4 2 2" xfId="3071" xr:uid="{00000000-0005-0000-0000-000025040000}"/>
    <cellStyle name="Migliaia 12 4 3" xfId="3070" xr:uid="{00000000-0005-0000-0000-000026040000}"/>
    <cellStyle name="Migliaia 12 5" xfId="409" xr:uid="{00000000-0005-0000-0000-000027040000}"/>
    <cellStyle name="Migliaia 12 6" xfId="1875" xr:uid="{00000000-0005-0000-0000-000028040000}"/>
    <cellStyle name="Migliaia 12 7" xfId="2444" xr:uid="{00000000-0005-0000-0000-000029040000}"/>
    <cellStyle name="Migliaia 13" xfId="410" xr:uid="{00000000-0005-0000-0000-00002A040000}"/>
    <cellStyle name="Migliaia 13 2" xfId="411" xr:uid="{00000000-0005-0000-0000-00002B040000}"/>
    <cellStyle name="Migliaia 13 2 2" xfId="1876" xr:uid="{00000000-0005-0000-0000-00002C040000}"/>
    <cellStyle name="Migliaia 13 3" xfId="412" xr:uid="{00000000-0005-0000-0000-00002D040000}"/>
    <cellStyle name="Migliaia 13 3 2" xfId="413" xr:uid="{00000000-0005-0000-0000-00002E040000}"/>
    <cellStyle name="Migliaia 13 3 3" xfId="2838" xr:uid="{00000000-0005-0000-0000-00002F040000}"/>
    <cellStyle name="Migliaia 13 3 3 2" xfId="3073" xr:uid="{00000000-0005-0000-0000-000030040000}"/>
    <cellStyle name="Migliaia 13 3 4" xfId="3072" xr:uid="{00000000-0005-0000-0000-000031040000}"/>
    <cellStyle name="Migliaia 13 4" xfId="414" xr:uid="{00000000-0005-0000-0000-000032040000}"/>
    <cellStyle name="Migliaia 13 4 2" xfId="1877" xr:uid="{00000000-0005-0000-0000-000033040000}"/>
    <cellStyle name="Migliaia 13 4 2 2" xfId="3075" xr:uid="{00000000-0005-0000-0000-000034040000}"/>
    <cellStyle name="Migliaia 13 4 3" xfId="3074" xr:uid="{00000000-0005-0000-0000-000035040000}"/>
    <cellStyle name="Migliaia 13 5" xfId="415" xr:uid="{00000000-0005-0000-0000-000036040000}"/>
    <cellStyle name="Migliaia 13 6" xfId="1878" xr:uid="{00000000-0005-0000-0000-000037040000}"/>
    <cellStyle name="Migliaia 13 7" xfId="2445" xr:uid="{00000000-0005-0000-0000-000038040000}"/>
    <cellStyle name="Migliaia 14" xfId="416" xr:uid="{00000000-0005-0000-0000-000039040000}"/>
    <cellStyle name="Migliaia 14 2" xfId="417" xr:uid="{00000000-0005-0000-0000-00003A040000}"/>
    <cellStyle name="Migliaia 14 2 2" xfId="1879" xr:uid="{00000000-0005-0000-0000-00003B040000}"/>
    <cellStyle name="Migliaia 14 3" xfId="418" xr:uid="{00000000-0005-0000-0000-00003C040000}"/>
    <cellStyle name="Migliaia 14 3 2" xfId="419" xr:uid="{00000000-0005-0000-0000-00003D040000}"/>
    <cellStyle name="Migliaia 14 3 3" xfId="2808" xr:uid="{00000000-0005-0000-0000-00003E040000}"/>
    <cellStyle name="Migliaia 14 3 3 2" xfId="3077" xr:uid="{00000000-0005-0000-0000-00003F040000}"/>
    <cellStyle name="Migliaia 14 3 4" xfId="3076" xr:uid="{00000000-0005-0000-0000-000040040000}"/>
    <cellStyle name="Migliaia 14 4" xfId="420" xr:uid="{00000000-0005-0000-0000-000041040000}"/>
    <cellStyle name="Migliaia 14 4 2" xfId="1880" xr:uid="{00000000-0005-0000-0000-000042040000}"/>
    <cellStyle name="Migliaia 14 4 2 2" xfId="3079" xr:uid="{00000000-0005-0000-0000-000043040000}"/>
    <cellStyle name="Migliaia 14 4 3" xfId="3078" xr:uid="{00000000-0005-0000-0000-000044040000}"/>
    <cellStyle name="Migliaia 14 5" xfId="421" xr:uid="{00000000-0005-0000-0000-000045040000}"/>
    <cellStyle name="Migliaia 14 6" xfId="1881" xr:uid="{00000000-0005-0000-0000-000046040000}"/>
    <cellStyle name="Migliaia 14 7" xfId="2446" xr:uid="{00000000-0005-0000-0000-000047040000}"/>
    <cellStyle name="Migliaia 15" xfId="422" xr:uid="{00000000-0005-0000-0000-000048040000}"/>
    <cellStyle name="Migliaia 15 2" xfId="423" xr:uid="{00000000-0005-0000-0000-000049040000}"/>
    <cellStyle name="Migliaia 15 2 2" xfId="1882" xr:uid="{00000000-0005-0000-0000-00004A040000}"/>
    <cellStyle name="Migliaia 15 3" xfId="424" xr:uid="{00000000-0005-0000-0000-00004B040000}"/>
    <cellStyle name="Migliaia 15 3 2" xfId="425" xr:uid="{00000000-0005-0000-0000-00004C040000}"/>
    <cellStyle name="Migliaia 15 3 3" xfId="2839" xr:uid="{00000000-0005-0000-0000-00004D040000}"/>
    <cellStyle name="Migliaia 15 3 3 2" xfId="3081" xr:uid="{00000000-0005-0000-0000-00004E040000}"/>
    <cellStyle name="Migliaia 15 3 4" xfId="3080" xr:uid="{00000000-0005-0000-0000-00004F040000}"/>
    <cellStyle name="Migliaia 15 4" xfId="426" xr:uid="{00000000-0005-0000-0000-000050040000}"/>
    <cellStyle name="Migliaia 15 4 2" xfId="1883" xr:uid="{00000000-0005-0000-0000-000051040000}"/>
    <cellStyle name="Migliaia 15 4 2 2" xfId="3083" xr:uid="{00000000-0005-0000-0000-000052040000}"/>
    <cellStyle name="Migliaia 15 4 3" xfId="3082" xr:uid="{00000000-0005-0000-0000-000053040000}"/>
    <cellStyle name="Migliaia 15 5" xfId="427" xr:uid="{00000000-0005-0000-0000-000054040000}"/>
    <cellStyle name="Migliaia 15 6" xfId="1884" xr:uid="{00000000-0005-0000-0000-000055040000}"/>
    <cellStyle name="Migliaia 15 7" xfId="2447" xr:uid="{00000000-0005-0000-0000-000056040000}"/>
    <cellStyle name="Migliaia 16" xfId="428" xr:uid="{00000000-0005-0000-0000-000057040000}"/>
    <cellStyle name="Migliaia 16 2" xfId="429" xr:uid="{00000000-0005-0000-0000-000058040000}"/>
    <cellStyle name="Migliaia 16 2 2" xfId="1885" xr:uid="{00000000-0005-0000-0000-000059040000}"/>
    <cellStyle name="Migliaia 16 3" xfId="430" xr:uid="{00000000-0005-0000-0000-00005A040000}"/>
    <cellStyle name="Migliaia 16 3 2" xfId="431" xr:uid="{00000000-0005-0000-0000-00005B040000}"/>
    <cellStyle name="Migliaia 16 3 3" xfId="2840" xr:uid="{00000000-0005-0000-0000-00005C040000}"/>
    <cellStyle name="Migliaia 16 3 3 2" xfId="3085" xr:uid="{00000000-0005-0000-0000-00005D040000}"/>
    <cellStyle name="Migliaia 16 3 4" xfId="3084" xr:uid="{00000000-0005-0000-0000-00005E040000}"/>
    <cellStyle name="Migliaia 16 4" xfId="432" xr:uid="{00000000-0005-0000-0000-00005F040000}"/>
    <cellStyle name="Migliaia 16 4 2" xfId="1886" xr:uid="{00000000-0005-0000-0000-000060040000}"/>
    <cellStyle name="Migliaia 16 4 2 2" xfId="3087" xr:uid="{00000000-0005-0000-0000-000061040000}"/>
    <cellStyle name="Migliaia 16 4 3" xfId="3086" xr:uid="{00000000-0005-0000-0000-000062040000}"/>
    <cellStyle name="Migliaia 16 5" xfId="433" xr:uid="{00000000-0005-0000-0000-000063040000}"/>
    <cellStyle name="Migliaia 16 6" xfId="1887" xr:uid="{00000000-0005-0000-0000-000064040000}"/>
    <cellStyle name="Migliaia 16 7" xfId="2448" xr:uid="{00000000-0005-0000-0000-000065040000}"/>
    <cellStyle name="Migliaia 17" xfId="434" xr:uid="{00000000-0005-0000-0000-000066040000}"/>
    <cellStyle name="Migliaia 17 2" xfId="435" xr:uid="{00000000-0005-0000-0000-000067040000}"/>
    <cellStyle name="Migliaia 17 2 2" xfId="1888" xr:uid="{00000000-0005-0000-0000-000068040000}"/>
    <cellStyle name="Migliaia 17 3" xfId="436" xr:uid="{00000000-0005-0000-0000-000069040000}"/>
    <cellStyle name="Migliaia 17 3 2" xfId="437" xr:uid="{00000000-0005-0000-0000-00006A040000}"/>
    <cellStyle name="Migliaia 17 3 3" xfId="2809" xr:uid="{00000000-0005-0000-0000-00006B040000}"/>
    <cellStyle name="Migliaia 17 3 3 2" xfId="3089" xr:uid="{00000000-0005-0000-0000-00006C040000}"/>
    <cellStyle name="Migliaia 17 3 4" xfId="3088" xr:uid="{00000000-0005-0000-0000-00006D040000}"/>
    <cellStyle name="Migliaia 17 4" xfId="438" xr:uid="{00000000-0005-0000-0000-00006E040000}"/>
    <cellStyle name="Migliaia 17 4 2" xfId="1889" xr:uid="{00000000-0005-0000-0000-00006F040000}"/>
    <cellStyle name="Migliaia 17 4 2 2" xfId="3091" xr:uid="{00000000-0005-0000-0000-000070040000}"/>
    <cellStyle name="Migliaia 17 4 3" xfId="3090" xr:uid="{00000000-0005-0000-0000-000071040000}"/>
    <cellStyle name="Migliaia 17 5" xfId="439" xr:uid="{00000000-0005-0000-0000-000072040000}"/>
    <cellStyle name="Migliaia 17 6" xfId="1890" xr:uid="{00000000-0005-0000-0000-000073040000}"/>
    <cellStyle name="Migliaia 17 7" xfId="2449" xr:uid="{00000000-0005-0000-0000-000074040000}"/>
    <cellStyle name="Migliaia 18" xfId="440" xr:uid="{00000000-0005-0000-0000-000075040000}"/>
    <cellStyle name="Migliaia 18 2" xfId="441" xr:uid="{00000000-0005-0000-0000-000076040000}"/>
    <cellStyle name="Migliaia 18 2 2" xfId="1891" xr:uid="{00000000-0005-0000-0000-000077040000}"/>
    <cellStyle name="Migliaia 18 3" xfId="442" xr:uid="{00000000-0005-0000-0000-000078040000}"/>
    <cellStyle name="Migliaia 18 3 2" xfId="443" xr:uid="{00000000-0005-0000-0000-000079040000}"/>
    <cellStyle name="Migliaia 18 3 3" xfId="2841" xr:uid="{00000000-0005-0000-0000-00007A040000}"/>
    <cellStyle name="Migliaia 18 3 3 2" xfId="3093" xr:uid="{00000000-0005-0000-0000-00007B040000}"/>
    <cellStyle name="Migliaia 18 3 4" xfId="3092" xr:uid="{00000000-0005-0000-0000-00007C040000}"/>
    <cellStyle name="Migliaia 18 4" xfId="444" xr:uid="{00000000-0005-0000-0000-00007D040000}"/>
    <cellStyle name="Migliaia 18 4 2" xfId="1892" xr:uid="{00000000-0005-0000-0000-00007E040000}"/>
    <cellStyle name="Migliaia 18 4 2 2" xfId="3095" xr:uid="{00000000-0005-0000-0000-00007F040000}"/>
    <cellStyle name="Migliaia 18 4 3" xfId="3094" xr:uid="{00000000-0005-0000-0000-000080040000}"/>
    <cellStyle name="Migliaia 18 5" xfId="445" xr:uid="{00000000-0005-0000-0000-000081040000}"/>
    <cellStyle name="Migliaia 18 6" xfId="1893" xr:uid="{00000000-0005-0000-0000-000082040000}"/>
    <cellStyle name="Migliaia 18 7" xfId="2450" xr:uid="{00000000-0005-0000-0000-000083040000}"/>
    <cellStyle name="Migliaia 19" xfId="446" xr:uid="{00000000-0005-0000-0000-000084040000}"/>
    <cellStyle name="Migliaia 19 2" xfId="447" xr:uid="{00000000-0005-0000-0000-000085040000}"/>
    <cellStyle name="Migliaia 19 2 2" xfId="1894" xr:uid="{00000000-0005-0000-0000-000086040000}"/>
    <cellStyle name="Migliaia 19 3" xfId="448" xr:uid="{00000000-0005-0000-0000-000087040000}"/>
    <cellStyle name="Migliaia 19 3 2" xfId="449" xr:uid="{00000000-0005-0000-0000-000088040000}"/>
    <cellStyle name="Migliaia 19 3 3" xfId="2725" xr:uid="{00000000-0005-0000-0000-000089040000}"/>
    <cellStyle name="Migliaia 19 3 3 2" xfId="3097" xr:uid="{00000000-0005-0000-0000-00008A040000}"/>
    <cellStyle name="Migliaia 19 3 4" xfId="3096" xr:uid="{00000000-0005-0000-0000-00008B040000}"/>
    <cellStyle name="Migliaia 19 4" xfId="450" xr:uid="{00000000-0005-0000-0000-00008C040000}"/>
    <cellStyle name="Migliaia 19 4 2" xfId="1895" xr:uid="{00000000-0005-0000-0000-00008D040000}"/>
    <cellStyle name="Migliaia 19 4 2 2" xfId="3099" xr:uid="{00000000-0005-0000-0000-00008E040000}"/>
    <cellStyle name="Migliaia 19 4 3" xfId="3098" xr:uid="{00000000-0005-0000-0000-00008F040000}"/>
    <cellStyle name="Migliaia 19 5" xfId="451" xr:uid="{00000000-0005-0000-0000-000090040000}"/>
    <cellStyle name="Migliaia 19 6" xfId="1896" xr:uid="{00000000-0005-0000-0000-000091040000}"/>
    <cellStyle name="Migliaia 19 7" xfId="2451" xr:uid="{00000000-0005-0000-0000-000092040000}"/>
    <cellStyle name="Migliaia 2" xfId="452" xr:uid="{00000000-0005-0000-0000-000093040000}"/>
    <cellStyle name="Migliaia 2 2" xfId="453" xr:uid="{00000000-0005-0000-0000-000094040000}"/>
    <cellStyle name="Migliaia 2 2 2" xfId="1551" xr:uid="{00000000-0005-0000-0000-000095040000}"/>
    <cellStyle name="Migliaia 2 2 3" xfId="2453" xr:uid="{00000000-0005-0000-0000-000096040000}"/>
    <cellStyle name="Migliaia 2 3" xfId="454" xr:uid="{00000000-0005-0000-0000-000097040000}"/>
    <cellStyle name="Migliaia 2 3 2" xfId="1552" xr:uid="{00000000-0005-0000-0000-000098040000}"/>
    <cellStyle name="Migliaia 2 3 3" xfId="2454" xr:uid="{00000000-0005-0000-0000-000099040000}"/>
    <cellStyle name="Migliaia 2 4" xfId="455" xr:uid="{00000000-0005-0000-0000-00009A040000}"/>
    <cellStyle name="Migliaia 2 4 2" xfId="456" xr:uid="{00000000-0005-0000-0000-00009B040000}"/>
    <cellStyle name="Migliaia 2 4 3" xfId="2726" xr:uid="{00000000-0005-0000-0000-00009C040000}"/>
    <cellStyle name="Migliaia 2 4 3 2" xfId="3101" xr:uid="{00000000-0005-0000-0000-00009D040000}"/>
    <cellStyle name="Migliaia 2 4 4" xfId="3100" xr:uid="{00000000-0005-0000-0000-00009E040000}"/>
    <cellStyle name="Migliaia 2 5" xfId="457" xr:uid="{00000000-0005-0000-0000-00009F040000}"/>
    <cellStyle name="Migliaia 2 5 2" xfId="1897" xr:uid="{00000000-0005-0000-0000-0000A0040000}"/>
    <cellStyle name="Migliaia 2 5 2 2" xfId="3103" xr:uid="{00000000-0005-0000-0000-0000A1040000}"/>
    <cellStyle name="Migliaia 2 5 3" xfId="3102" xr:uid="{00000000-0005-0000-0000-0000A2040000}"/>
    <cellStyle name="Migliaia 2 6" xfId="458" xr:uid="{00000000-0005-0000-0000-0000A3040000}"/>
    <cellStyle name="Migliaia 2 7" xfId="1898" xr:uid="{00000000-0005-0000-0000-0000A4040000}"/>
    <cellStyle name="Migliaia 2 8" xfId="2452" xr:uid="{00000000-0005-0000-0000-0000A5040000}"/>
    <cellStyle name="Migliaia 2_Domestico_reg&amp;naz" xfId="459" xr:uid="{00000000-0005-0000-0000-0000A6040000}"/>
    <cellStyle name="Migliaia 20" xfId="460" xr:uid="{00000000-0005-0000-0000-0000A7040000}"/>
    <cellStyle name="Migliaia 20 2" xfId="461" xr:uid="{00000000-0005-0000-0000-0000A8040000}"/>
    <cellStyle name="Migliaia 20 2 2" xfId="1899" xr:uid="{00000000-0005-0000-0000-0000A9040000}"/>
    <cellStyle name="Migliaia 20 3" xfId="462" xr:uid="{00000000-0005-0000-0000-0000AA040000}"/>
    <cellStyle name="Migliaia 20 3 2" xfId="463" xr:uid="{00000000-0005-0000-0000-0000AB040000}"/>
    <cellStyle name="Migliaia 20 3 3" xfId="2679" xr:uid="{00000000-0005-0000-0000-0000AC040000}"/>
    <cellStyle name="Migliaia 20 3 3 2" xfId="3105" xr:uid="{00000000-0005-0000-0000-0000AD040000}"/>
    <cellStyle name="Migliaia 20 3 4" xfId="3104" xr:uid="{00000000-0005-0000-0000-0000AE040000}"/>
    <cellStyle name="Migliaia 20 4" xfId="464" xr:uid="{00000000-0005-0000-0000-0000AF040000}"/>
    <cellStyle name="Migliaia 20 4 2" xfId="1900" xr:uid="{00000000-0005-0000-0000-0000B0040000}"/>
    <cellStyle name="Migliaia 20 4 2 2" xfId="3107" xr:uid="{00000000-0005-0000-0000-0000B1040000}"/>
    <cellStyle name="Migliaia 20 4 3" xfId="3106" xr:uid="{00000000-0005-0000-0000-0000B2040000}"/>
    <cellStyle name="Migliaia 20 5" xfId="465" xr:uid="{00000000-0005-0000-0000-0000B3040000}"/>
    <cellStyle name="Migliaia 20 6" xfId="1901" xr:uid="{00000000-0005-0000-0000-0000B4040000}"/>
    <cellStyle name="Migliaia 20 7" xfId="2455" xr:uid="{00000000-0005-0000-0000-0000B5040000}"/>
    <cellStyle name="Migliaia 21" xfId="466" xr:uid="{00000000-0005-0000-0000-0000B6040000}"/>
    <cellStyle name="Migliaia 21 2" xfId="467" xr:uid="{00000000-0005-0000-0000-0000B7040000}"/>
    <cellStyle name="Migliaia 21 2 2" xfId="1902" xr:uid="{00000000-0005-0000-0000-0000B8040000}"/>
    <cellStyle name="Migliaia 21 3" xfId="468" xr:uid="{00000000-0005-0000-0000-0000B9040000}"/>
    <cellStyle name="Migliaia 21 3 2" xfId="469" xr:uid="{00000000-0005-0000-0000-0000BA040000}"/>
    <cellStyle name="Migliaia 21 3 3" xfId="2727" xr:uid="{00000000-0005-0000-0000-0000BB040000}"/>
    <cellStyle name="Migliaia 21 3 3 2" xfId="3109" xr:uid="{00000000-0005-0000-0000-0000BC040000}"/>
    <cellStyle name="Migliaia 21 3 4" xfId="3108" xr:uid="{00000000-0005-0000-0000-0000BD040000}"/>
    <cellStyle name="Migliaia 21 4" xfId="470" xr:uid="{00000000-0005-0000-0000-0000BE040000}"/>
    <cellStyle name="Migliaia 21 4 2" xfId="1903" xr:uid="{00000000-0005-0000-0000-0000BF040000}"/>
    <cellStyle name="Migliaia 21 4 2 2" xfId="3111" xr:uid="{00000000-0005-0000-0000-0000C0040000}"/>
    <cellStyle name="Migliaia 21 4 3" xfId="3110" xr:uid="{00000000-0005-0000-0000-0000C1040000}"/>
    <cellStyle name="Migliaia 21 5" xfId="471" xr:uid="{00000000-0005-0000-0000-0000C2040000}"/>
    <cellStyle name="Migliaia 21 6" xfId="1904" xr:uid="{00000000-0005-0000-0000-0000C3040000}"/>
    <cellStyle name="Migliaia 21 7" xfId="2456" xr:uid="{00000000-0005-0000-0000-0000C4040000}"/>
    <cellStyle name="Migliaia 22" xfId="472" xr:uid="{00000000-0005-0000-0000-0000C5040000}"/>
    <cellStyle name="Migliaia 22 2" xfId="473" xr:uid="{00000000-0005-0000-0000-0000C6040000}"/>
    <cellStyle name="Migliaia 22 2 2" xfId="1905" xr:uid="{00000000-0005-0000-0000-0000C7040000}"/>
    <cellStyle name="Migliaia 22 3" xfId="474" xr:uid="{00000000-0005-0000-0000-0000C8040000}"/>
    <cellStyle name="Migliaia 22 3 2" xfId="475" xr:uid="{00000000-0005-0000-0000-0000C9040000}"/>
    <cellStyle name="Migliaia 22 3 3" xfId="2728" xr:uid="{00000000-0005-0000-0000-0000CA040000}"/>
    <cellStyle name="Migliaia 22 3 3 2" xfId="3113" xr:uid="{00000000-0005-0000-0000-0000CB040000}"/>
    <cellStyle name="Migliaia 22 3 4" xfId="3112" xr:uid="{00000000-0005-0000-0000-0000CC040000}"/>
    <cellStyle name="Migliaia 22 4" xfId="476" xr:uid="{00000000-0005-0000-0000-0000CD040000}"/>
    <cellStyle name="Migliaia 22 4 2" xfId="1906" xr:uid="{00000000-0005-0000-0000-0000CE040000}"/>
    <cellStyle name="Migliaia 22 4 2 2" xfId="3115" xr:uid="{00000000-0005-0000-0000-0000CF040000}"/>
    <cellStyle name="Migliaia 22 4 3" xfId="3114" xr:uid="{00000000-0005-0000-0000-0000D0040000}"/>
    <cellStyle name="Migliaia 22 5" xfId="477" xr:uid="{00000000-0005-0000-0000-0000D1040000}"/>
    <cellStyle name="Migliaia 22 6" xfId="1907" xr:uid="{00000000-0005-0000-0000-0000D2040000}"/>
    <cellStyle name="Migliaia 22 7" xfId="2457" xr:uid="{00000000-0005-0000-0000-0000D3040000}"/>
    <cellStyle name="Migliaia 23" xfId="478" xr:uid="{00000000-0005-0000-0000-0000D4040000}"/>
    <cellStyle name="Migliaia 23 2" xfId="479" xr:uid="{00000000-0005-0000-0000-0000D5040000}"/>
    <cellStyle name="Migliaia 23 2 2" xfId="1908" xr:uid="{00000000-0005-0000-0000-0000D6040000}"/>
    <cellStyle name="Migliaia 23 3" xfId="480" xr:uid="{00000000-0005-0000-0000-0000D7040000}"/>
    <cellStyle name="Migliaia 23 3 2" xfId="481" xr:uid="{00000000-0005-0000-0000-0000D8040000}"/>
    <cellStyle name="Migliaia 23 3 3" xfId="2680" xr:uid="{00000000-0005-0000-0000-0000D9040000}"/>
    <cellStyle name="Migliaia 23 3 3 2" xfId="3117" xr:uid="{00000000-0005-0000-0000-0000DA040000}"/>
    <cellStyle name="Migliaia 23 3 4" xfId="3116" xr:uid="{00000000-0005-0000-0000-0000DB040000}"/>
    <cellStyle name="Migliaia 23 4" xfId="482" xr:uid="{00000000-0005-0000-0000-0000DC040000}"/>
    <cellStyle name="Migliaia 23 4 2" xfId="1909" xr:uid="{00000000-0005-0000-0000-0000DD040000}"/>
    <cellStyle name="Migliaia 23 4 2 2" xfId="3119" xr:uid="{00000000-0005-0000-0000-0000DE040000}"/>
    <cellStyle name="Migliaia 23 4 3" xfId="3118" xr:uid="{00000000-0005-0000-0000-0000DF040000}"/>
    <cellStyle name="Migliaia 23 5" xfId="483" xr:uid="{00000000-0005-0000-0000-0000E0040000}"/>
    <cellStyle name="Migliaia 23 6" xfId="1910" xr:uid="{00000000-0005-0000-0000-0000E1040000}"/>
    <cellStyle name="Migliaia 23 7" xfId="2458" xr:uid="{00000000-0005-0000-0000-0000E2040000}"/>
    <cellStyle name="Migliaia 24" xfId="484" xr:uid="{00000000-0005-0000-0000-0000E3040000}"/>
    <cellStyle name="Migliaia 24 2" xfId="485" xr:uid="{00000000-0005-0000-0000-0000E4040000}"/>
    <cellStyle name="Migliaia 24 2 2" xfId="1911" xr:uid="{00000000-0005-0000-0000-0000E5040000}"/>
    <cellStyle name="Migliaia 24 3" xfId="486" xr:uid="{00000000-0005-0000-0000-0000E6040000}"/>
    <cellStyle name="Migliaia 24 3 2" xfId="487" xr:uid="{00000000-0005-0000-0000-0000E7040000}"/>
    <cellStyle name="Migliaia 24 3 3" xfId="2729" xr:uid="{00000000-0005-0000-0000-0000E8040000}"/>
    <cellStyle name="Migliaia 24 3 3 2" xfId="3121" xr:uid="{00000000-0005-0000-0000-0000E9040000}"/>
    <cellStyle name="Migliaia 24 3 4" xfId="3120" xr:uid="{00000000-0005-0000-0000-0000EA040000}"/>
    <cellStyle name="Migliaia 24 4" xfId="488" xr:uid="{00000000-0005-0000-0000-0000EB040000}"/>
    <cellStyle name="Migliaia 24 4 2" xfId="1912" xr:uid="{00000000-0005-0000-0000-0000EC040000}"/>
    <cellStyle name="Migliaia 24 4 2 2" xfId="3123" xr:uid="{00000000-0005-0000-0000-0000ED040000}"/>
    <cellStyle name="Migliaia 24 4 3" xfId="3122" xr:uid="{00000000-0005-0000-0000-0000EE040000}"/>
    <cellStyle name="Migliaia 24 5" xfId="489" xr:uid="{00000000-0005-0000-0000-0000EF040000}"/>
    <cellStyle name="Migliaia 24 6" xfId="1913" xr:uid="{00000000-0005-0000-0000-0000F0040000}"/>
    <cellStyle name="Migliaia 24 7" xfId="2459" xr:uid="{00000000-0005-0000-0000-0000F1040000}"/>
    <cellStyle name="Migliaia 25" xfId="490" xr:uid="{00000000-0005-0000-0000-0000F2040000}"/>
    <cellStyle name="Migliaia 25 2" xfId="491" xr:uid="{00000000-0005-0000-0000-0000F3040000}"/>
    <cellStyle name="Migliaia 25 2 2" xfId="1914" xr:uid="{00000000-0005-0000-0000-0000F4040000}"/>
    <cellStyle name="Migliaia 25 3" xfId="492" xr:uid="{00000000-0005-0000-0000-0000F5040000}"/>
    <cellStyle name="Migliaia 25 3 2" xfId="493" xr:uid="{00000000-0005-0000-0000-0000F6040000}"/>
    <cellStyle name="Migliaia 25 3 3" xfId="2730" xr:uid="{00000000-0005-0000-0000-0000F7040000}"/>
    <cellStyle name="Migliaia 25 3 3 2" xfId="3125" xr:uid="{00000000-0005-0000-0000-0000F8040000}"/>
    <cellStyle name="Migliaia 25 3 4" xfId="3124" xr:uid="{00000000-0005-0000-0000-0000F9040000}"/>
    <cellStyle name="Migliaia 25 4" xfId="494" xr:uid="{00000000-0005-0000-0000-0000FA040000}"/>
    <cellStyle name="Migliaia 25 4 2" xfId="1915" xr:uid="{00000000-0005-0000-0000-0000FB040000}"/>
    <cellStyle name="Migliaia 25 4 2 2" xfId="3127" xr:uid="{00000000-0005-0000-0000-0000FC040000}"/>
    <cellStyle name="Migliaia 25 4 3" xfId="3126" xr:uid="{00000000-0005-0000-0000-0000FD040000}"/>
    <cellStyle name="Migliaia 25 5" xfId="495" xr:uid="{00000000-0005-0000-0000-0000FE040000}"/>
    <cellStyle name="Migliaia 25 6" xfId="1916" xr:uid="{00000000-0005-0000-0000-0000FF040000}"/>
    <cellStyle name="Migliaia 25 7" xfId="2460" xr:uid="{00000000-0005-0000-0000-000000050000}"/>
    <cellStyle name="Migliaia 26" xfId="496" xr:uid="{00000000-0005-0000-0000-000001050000}"/>
    <cellStyle name="Migliaia 26 2" xfId="497" xr:uid="{00000000-0005-0000-0000-000002050000}"/>
    <cellStyle name="Migliaia 26 2 2" xfId="1917" xr:uid="{00000000-0005-0000-0000-000003050000}"/>
    <cellStyle name="Migliaia 26 3" xfId="498" xr:uid="{00000000-0005-0000-0000-000004050000}"/>
    <cellStyle name="Migliaia 26 3 2" xfId="499" xr:uid="{00000000-0005-0000-0000-000005050000}"/>
    <cellStyle name="Migliaia 26 3 3" xfId="2681" xr:uid="{00000000-0005-0000-0000-000006050000}"/>
    <cellStyle name="Migliaia 26 3 3 2" xfId="3129" xr:uid="{00000000-0005-0000-0000-000007050000}"/>
    <cellStyle name="Migliaia 26 3 4" xfId="3128" xr:uid="{00000000-0005-0000-0000-000008050000}"/>
    <cellStyle name="Migliaia 26 4" xfId="500" xr:uid="{00000000-0005-0000-0000-000009050000}"/>
    <cellStyle name="Migliaia 26 4 2" xfId="1919" xr:uid="{00000000-0005-0000-0000-00000A050000}"/>
    <cellStyle name="Migliaia 26 4 2 2" xfId="3131" xr:uid="{00000000-0005-0000-0000-00000B050000}"/>
    <cellStyle name="Migliaia 26 4 3" xfId="3130" xr:uid="{00000000-0005-0000-0000-00000C050000}"/>
    <cellStyle name="Migliaia 26 5" xfId="501" xr:uid="{00000000-0005-0000-0000-00000D050000}"/>
    <cellStyle name="Migliaia 26 6" xfId="1920" xr:uid="{00000000-0005-0000-0000-00000E050000}"/>
    <cellStyle name="Migliaia 26 7" xfId="2461" xr:uid="{00000000-0005-0000-0000-00000F050000}"/>
    <cellStyle name="Migliaia 27" xfId="502" xr:uid="{00000000-0005-0000-0000-000010050000}"/>
    <cellStyle name="Migliaia 27 2" xfId="503" xr:uid="{00000000-0005-0000-0000-000011050000}"/>
    <cellStyle name="Migliaia 27 2 2" xfId="1921" xr:uid="{00000000-0005-0000-0000-000012050000}"/>
    <cellStyle name="Migliaia 27 3" xfId="504" xr:uid="{00000000-0005-0000-0000-000013050000}"/>
    <cellStyle name="Migliaia 27 3 2" xfId="505" xr:uid="{00000000-0005-0000-0000-000014050000}"/>
    <cellStyle name="Migliaia 27 3 3" xfId="2731" xr:uid="{00000000-0005-0000-0000-000015050000}"/>
    <cellStyle name="Migliaia 27 3 3 2" xfId="3133" xr:uid="{00000000-0005-0000-0000-000016050000}"/>
    <cellStyle name="Migliaia 27 3 4" xfId="3132" xr:uid="{00000000-0005-0000-0000-000017050000}"/>
    <cellStyle name="Migliaia 27 4" xfId="506" xr:uid="{00000000-0005-0000-0000-000018050000}"/>
    <cellStyle name="Migliaia 27 4 2" xfId="1922" xr:uid="{00000000-0005-0000-0000-000019050000}"/>
    <cellStyle name="Migliaia 27 4 2 2" xfId="3135" xr:uid="{00000000-0005-0000-0000-00001A050000}"/>
    <cellStyle name="Migliaia 27 4 3" xfId="3134" xr:uid="{00000000-0005-0000-0000-00001B050000}"/>
    <cellStyle name="Migliaia 27 5" xfId="507" xr:uid="{00000000-0005-0000-0000-00001C050000}"/>
    <cellStyle name="Migliaia 27 6" xfId="1923" xr:uid="{00000000-0005-0000-0000-00001D050000}"/>
    <cellStyle name="Migliaia 27 7" xfId="2462" xr:uid="{00000000-0005-0000-0000-00001E050000}"/>
    <cellStyle name="Migliaia 28" xfId="508" xr:uid="{00000000-0005-0000-0000-00001F050000}"/>
    <cellStyle name="Migliaia 28 2" xfId="509" xr:uid="{00000000-0005-0000-0000-000020050000}"/>
    <cellStyle name="Migliaia 28 2 2" xfId="1924" xr:uid="{00000000-0005-0000-0000-000021050000}"/>
    <cellStyle name="Migliaia 28 3" xfId="510" xr:uid="{00000000-0005-0000-0000-000022050000}"/>
    <cellStyle name="Migliaia 28 3 2" xfId="511" xr:uid="{00000000-0005-0000-0000-000023050000}"/>
    <cellStyle name="Migliaia 28 3 3" xfId="2732" xr:uid="{00000000-0005-0000-0000-000024050000}"/>
    <cellStyle name="Migliaia 28 3 3 2" xfId="3137" xr:uid="{00000000-0005-0000-0000-000025050000}"/>
    <cellStyle name="Migliaia 28 3 4" xfId="3136" xr:uid="{00000000-0005-0000-0000-000026050000}"/>
    <cellStyle name="Migliaia 28 4" xfId="512" xr:uid="{00000000-0005-0000-0000-000027050000}"/>
    <cellStyle name="Migliaia 28 4 2" xfId="1925" xr:uid="{00000000-0005-0000-0000-000028050000}"/>
    <cellStyle name="Migliaia 28 4 2 2" xfId="3139" xr:uid="{00000000-0005-0000-0000-000029050000}"/>
    <cellStyle name="Migliaia 28 4 3" xfId="3138" xr:uid="{00000000-0005-0000-0000-00002A050000}"/>
    <cellStyle name="Migliaia 28 5" xfId="513" xr:uid="{00000000-0005-0000-0000-00002B050000}"/>
    <cellStyle name="Migliaia 28 6" xfId="1927" xr:uid="{00000000-0005-0000-0000-00002C050000}"/>
    <cellStyle name="Migliaia 28 7" xfId="2463" xr:uid="{00000000-0005-0000-0000-00002D050000}"/>
    <cellStyle name="Migliaia 29" xfId="514" xr:uid="{00000000-0005-0000-0000-00002E050000}"/>
    <cellStyle name="Migliaia 29 2" xfId="515" xr:uid="{00000000-0005-0000-0000-00002F050000}"/>
    <cellStyle name="Migliaia 29 2 2" xfId="1928" xr:uid="{00000000-0005-0000-0000-000030050000}"/>
    <cellStyle name="Migliaia 29 3" xfId="516" xr:uid="{00000000-0005-0000-0000-000031050000}"/>
    <cellStyle name="Migliaia 29 3 2" xfId="517" xr:uid="{00000000-0005-0000-0000-000032050000}"/>
    <cellStyle name="Migliaia 29 3 3" xfId="2810" xr:uid="{00000000-0005-0000-0000-000033050000}"/>
    <cellStyle name="Migliaia 29 3 3 2" xfId="3141" xr:uid="{00000000-0005-0000-0000-000034050000}"/>
    <cellStyle name="Migliaia 29 3 4" xfId="3140" xr:uid="{00000000-0005-0000-0000-000035050000}"/>
    <cellStyle name="Migliaia 29 4" xfId="518" xr:uid="{00000000-0005-0000-0000-000036050000}"/>
    <cellStyle name="Migliaia 29 4 2" xfId="1929" xr:uid="{00000000-0005-0000-0000-000037050000}"/>
    <cellStyle name="Migliaia 29 4 2 2" xfId="3143" xr:uid="{00000000-0005-0000-0000-000038050000}"/>
    <cellStyle name="Migliaia 29 4 3" xfId="3142" xr:uid="{00000000-0005-0000-0000-000039050000}"/>
    <cellStyle name="Migliaia 29 5" xfId="519" xr:uid="{00000000-0005-0000-0000-00003A050000}"/>
    <cellStyle name="Migliaia 29 6" xfId="1930" xr:uid="{00000000-0005-0000-0000-00003B050000}"/>
    <cellStyle name="Migliaia 29 7" xfId="2464" xr:uid="{00000000-0005-0000-0000-00003C050000}"/>
    <cellStyle name="Migliaia 3" xfId="520" xr:uid="{00000000-0005-0000-0000-00003D050000}"/>
    <cellStyle name="Migliaia 3 2" xfId="521" xr:uid="{00000000-0005-0000-0000-00003E050000}"/>
    <cellStyle name="Migliaia 3 2 2" xfId="1931" xr:uid="{00000000-0005-0000-0000-00003F050000}"/>
    <cellStyle name="Migliaia 3 3" xfId="522" xr:uid="{00000000-0005-0000-0000-000040050000}"/>
    <cellStyle name="Migliaia 3 3 2" xfId="523" xr:uid="{00000000-0005-0000-0000-000041050000}"/>
    <cellStyle name="Migliaia 3 3 3" xfId="2733" xr:uid="{00000000-0005-0000-0000-000042050000}"/>
    <cellStyle name="Migliaia 3 3 3 2" xfId="3145" xr:uid="{00000000-0005-0000-0000-000043050000}"/>
    <cellStyle name="Migliaia 3 3 4" xfId="3144" xr:uid="{00000000-0005-0000-0000-000044050000}"/>
    <cellStyle name="Migliaia 3 4" xfId="524" xr:uid="{00000000-0005-0000-0000-000045050000}"/>
    <cellStyle name="Migliaia 3 4 2" xfId="1932" xr:uid="{00000000-0005-0000-0000-000046050000}"/>
    <cellStyle name="Migliaia 3 4 2 2" xfId="3147" xr:uid="{00000000-0005-0000-0000-000047050000}"/>
    <cellStyle name="Migliaia 3 4 3" xfId="3146" xr:uid="{00000000-0005-0000-0000-000048050000}"/>
    <cellStyle name="Migliaia 3 5" xfId="525" xr:uid="{00000000-0005-0000-0000-000049050000}"/>
    <cellStyle name="Migliaia 3 6" xfId="1933" xr:uid="{00000000-0005-0000-0000-00004A050000}"/>
    <cellStyle name="Migliaia 3 7" xfId="2465" xr:uid="{00000000-0005-0000-0000-00004B050000}"/>
    <cellStyle name="Migliaia 30" xfId="526" xr:uid="{00000000-0005-0000-0000-00004C050000}"/>
    <cellStyle name="Migliaia 30 2" xfId="527" xr:uid="{00000000-0005-0000-0000-00004D050000}"/>
    <cellStyle name="Migliaia 30 2 2" xfId="1934" xr:uid="{00000000-0005-0000-0000-00004E050000}"/>
    <cellStyle name="Migliaia 30 3" xfId="528" xr:uid="{00000000-0005-0000-0000-00004F050000}"/>
    <cellStyle name="Migliaia 30 3 2" xfId="529" xr:uid="{00000000-0005-0000-0000-000050050000}"/>
    <cellStyle name="Migliaia 30 3 3" xfId="2842" xr:uid="{00000000-0005-0000-0000-000051050000}"/>
    <cellStyle name="Migliaia 30 3 3 2" xfId="3149" xr:uid="{00000000-0005-0000-0000-000052050000}"/>
    <cellStyle name="Migliaia 30 3 4" xfId="3148" xr:uid="{00000000-0005-0000-0000-000053050000}"/>
    <cellStyle name="Migliaia 30 4" xfId="530" xr:uid="{00000000-0005-0000-0000-000054050000}"/>
    <cellStyle name="Migliaia 30 4 2" xfId="1935" xr:uid="{00000000-0005-0000-0000-000055050000}"/>
    <cellStyle name="Migliaia 30 4 2 2" xfId="3151" xr:uid="{00000000-0005-0000-0000-000056050000}"/>
    <cellStyle name="Migliaia 30 4 3" xfId="3150" xr:uid="{00000000-0005-0000-0000-000057050000}"/>
    <cellStyle name="Migliaia 30 5" xfId="531" xr:uid="{00000000-0005-0000-0000-000058050000}"/>
    <cellStyle name="Migliaia 30 6" xfId="1936" xr:uid="{00000000-0005-0000-0000-000059050000}"/>
    <cellStyle name="Migliaia 30 7" xfId="2466" xr:uid="{00000000-0005-0000-0000-00005A050000}"/>
    <cellStyle name="Migliaia 31" xfId="532" xr:uid="{00000000-0005-0000-0000-00005B050000}"/>
    <cellStyle name="Migliaia 31 2" xfId="533" xr:uid="{00000000-0005-0000-0000-00005C050000}"/>
    <cellStyle name="Migliaia 31 2 2" xfId="1937" xr:uid="{00000000-0005-0000-0000-00005D050000}"/>
    <cellStyle name="Migliaia 31 3" xfId="534" xr:uid="{00000000-0005-0000-0000-00005E050000}"/>
    <cellStyle name="Migliaia 31 3 2" xfId="535" xr:uid="{00000000-0005-0000-0000-00005F050000}"/>
    <cellStyle name="Migliaia 31 3 3" xfId="2734" xr:uid="{00000000-0005-0000-0000-000060050000}"/>
    <cellStyle name="Migliaia 31 3 3 2" xfId="3153" xr:uid="{00000000-0005-0000-0000-000061050000}"/>
    <cellStyle name="Migliaia 31 3 4" xfId="3152" xr:uid="{00000000-0005-0000-0000-000062050000}"/>
    <cellStyle name="Migliaia 31 4" xfId="536" xr:uid="{00000000-0005-0000-0000-000063050000}"/>
    <cellStyle name="Migliaia 31 4 2" xfId="1938" xr:uid="{00000000-0005-0000-0000-000064050000}"/>
    <cellStyle name="Migliaia 31 4 2 2" xfId="3155" xr:uid="{00000000-0005-0000-0000-000065050000}"/>
    <cellStyle name="Migliaia 31 4 3" xfId="3154" xr:uid="{00000000-0005-0000-0000-000066050000}"/>
    <cellStyle name="Migliaia 31 5" xfId="537" xr:uid="{00000000-0005-0000-0000-000067050000}"/>
    <cellStyle name="Migliaia 31 6" xfId="1939" xr:uid="{00000000-0005-0000-0000-000068050000}"/>
    <cellStyle name="Migliaia 31 7" xfId="2467" xr:uid="{00000000-0005-0000-0000-000069050000}"/>
    <cellStyle name="Migliaia 32" xfId="538" xr:uid="{00000000-0005-0000-0000-00006A050000}"/>
    <cellStyle name="Migliaia 32 2" xfId="539" xr:uid="{00000000-0005-0000-0000-00006B050000}"/>
    <cellStyle name="Migliaia 32 2 2" xfId="1940" xr:uid="{00000000-0005-0000-0000-00006C050000}"/>
    <cellStyle name="Migliaia 32 3" xfId="540" xr:uid="{00000000-0005-0000-0000-00006D050000}"/>
    <cellStyle name="Migliaia 32 3 2" xfId="541" xr:uid="{00000000-0005-0000-0000-00006E050000}"/>
    <cellStyle name="Migliaia 32 3 3" xfId="2764" xr:uid="{00000000-0005-0000-0000-00006F050000}"/>
    <cellStyle name="Migliaia 32 3 3 2" xfId="3157" xr:uid="{00000000-0005-0000-0000-000070050000}"/>
    <cellStyle name="Migliaia 32 3 4" xfId="3156" xr:uid="{00000000-0005-0000-0000-000071050000}"/>
    <cellStyle name="Migliaia 32 4" xfId="542" xr:uid="{00000000-0005-0000-0000-000072050000}"/>
    <cellStyle name="Migliaia 32 4 2" xfId="1941" xr:uid="{00000000-0005-0000-0000-000073050000}"/>
    <cellStyle name="Migliaia 32 4 2 2" xfId="3159" xr:uid="{00000000-0005-0000-0000-000074050000}"/>
    <cellStyle name="Migliaia 32 4 3" xfId="3158" xr:uid="{00000000-0005-0000-0000-000075050000}"/>
    <cellStyle name="Migliaia 32 5" xfId="543" xr:uid="{00000000-0005-0000-0000-000076050000}"/>
    <cellStyle name="Migliaia 32 6" xfId="1942" xr:uid="{00000000-0005-0000-0000-000077050000}"/>
    <cellStyle name="Migliaia 32 7" xfId="2468" xr:uid="{00000000-0005-0000-0000-000078050000}"/>
    <cellStyle name="Migliaia 33" xfId="544" xr:uid="{00000000-0005-0000-0000-000079050000}"/>
    <cellStyle name="Migliaia 33 2" xfId="545" xr:uid="{00000000-0005-0000-0000-00007A050000}"/>
    <cellStyle name="Migliaia 33 2 2" xfId="1943" xr:uid="{00000000-0005-0000-0000-00007B050000}"/>
    <cellStyle name="Migliaia 33 3" xfId="546" xr:uid="{00000000-0005-0000-0000-00007C050000}"/>
    <cellStyle name="Migliaia 33 3 2" xfId="547" xr:uid="{00000000-0005-0000-0000-00007D050000}"/>
    <cellStyle name="Migliaia 33 3 3" xfId="2843" xr:uid="{00000000-0005-0000-0000-00007E050000}"/>
    <cellStyle name="Migliaia 33 3 3 2" xfId="3161" xr:uid="{00000000-0005-0000-0000-00007F050000}"/>
    <cellStyle name="Migliaia 33 3 4" xfId="3160" xr:uid="{00000000-0005-0000-0000-000080050000}"/>
    <cellStyle name="Migliaia 33 4" xfId="548" xr:uid="{00000000-0005-0000-0000-000081050000}"/>
    <cellStyle name="Migliaia 33 4 2" xfId="1944" xr:uid="{00000000-0005-0000-0000-000082050000}"/>
    <cellStyle name="Migliaia 33 4 2 2" xfId="3163" xr:uid="{00000000-0005-0000-0000-000083050000}"/>
    <cellStyle name="Migliaia 33 4 3" xfId="3162" xr:uid="{00000000-0005-0000-0000-000084050000}"/>
    <cellStyle name="Migliaia 33 5" xfId="549" xr:uid="{00000000-0005-0000-0000-000085050000}"/>
    <cellStyle name="Migliaia 33 6" xfId="1945" xr:uid="{00000000-0005-0000-0000-000086050000}"/>
    <cellStyle name="Migliaia 33 7" xfId="2469" xr:uid="{00000000-0005-0000-0000-000087050000}"/>
    <cellStyle name="Migliaia 34" xfId="550" xr:uid="{00000000-0005-0000-0000-000088050000}"/>
    <cellStyle name="Migliaia 34 2" xfId="551" xr:uid="{00000000-0005-0000-0000-000089050000}"/>
    <cellStyle name="Migliaia 34 2 2" xfId="1946" xr:uid="{00000000-0005-0000-0000-00008A050000}"/>
    <cellStyle name="Migliaia 34 3" xfId="552" xr:uid="{00000000-0005-0000-0000-00008B050000}"/>
    <cellStyle name="Migliaia 34 3 2" xfId="553" xr:uid="{00000000-0005-0000-0000-00008C050000}"/>
    <cellStyle name="Migliaia 34 3 3" xfId="2735" xr:uid="{00000000-0005-0000-0000-00008D050000}"/>
    <cellStyle name="Migliaia 34 3 3 2" xfId="3165" xr:uid="{00000000-0005-0000-0000-00008E050000}"/>
    <cellStyle name="Migliaia 34 3 4" xfId="3164" xr:uid="{00000000-0005-0000-0000-00008F050000}"/>
    <cellStyle name="Migliaia 34 4" xfId="554" xr:uid="{00000000-0005-0000-0000-000090050000}"/>
    <cellStyle name="Migliaia 34 4 2" xfId="1947" xr:uid="{00000000-0005-0000-0000-000091050000}"/>
    <cellStyle name="Migliaia 34 4 2 2" xfId="3167" xr:uid="{00000000-0005-0000-0000-000092050000}"/>
    <cellStyle name="Migliaia 34 4 3" xfId="3166" xr:uid="{00000000-0005-0000-0000-000093050000}"/>
    <cellStyle name="Migliaia 34 5" xfId="555" xr:uid="{00000000-0005-0000-0000-000094050000}"/>
    <cellStyle name="Migliaia 34 6" xfId="1948" xr:uid="{00000000-0005-0000-0000-000095050000}"/>
    <cellStyle name="Migliaia 34 7" xfId="2470" xr:uid="{00000000-0005-0000-0000-000096050000}"/>
    <cellStyle name="Migliaia 35" xfId="556" xr:uid="{00000000-0005-0000-0000-000097050000}"/>
    <cellStyle name="Migliaia 35 2" xfId="557" xr:uid="{00000000-0005-0000-0000-000098050000}"/>
    <cellStyle name="Migliaia 35 2 2" xfId="1949" xr:uid="{00000000-0005-0000-0000-000099050000}"/>
    <cellStyle name="Migliaia 35 3" xfId="558" xr:uid="{00000000-0005-0000-0000-00009A050000}"/>
    <cellStyle name="Migliaia 35 3 2" xfId="559" xr:uid="{00000000-0005-0000-0000-00009B050000}"/>
    <cellStyle name="Migliaia 35 3 3" xfId="2845" xr:uid="{00000000-0005-0000-0000-00009C050000}"/>
    <cellStyle name="Migliaia 35 3 3 2" xfId="3169" xr:uid="{00000000-0005-0000-0000-00009D050000}"/>
    <cellStyle name="Migliaia 35 3 4" xfId="3168" xr:uid="{00000000-0005-0000-0000-00009E050000}"/>
    <cellStyle name="Migliaia 35 4" xfId="560" xr:uid="{00000000-0005-0000-0000-00009F050000}"/>
    <cellStyle name="Migliaia 35 4 2" xfId="1950" xr:uid="{00000000-0005-0000-0000-0000A0050000}"/>
    <cellStyle name="Migliaia 35 4 2 2" xfId="3171" xr:uid="{00000000-0005-0000-0000-0000A1050000}"/>
    <cellStyle name="Migliaia 35 4 3" xfId="3170" xr:uid="{00000000-0005-0000-0000-0000A2050000}"/>
    <cellStyle name="Migliaia 35 5" xfId="561" xr:uid="{00000000-0005-0000-0000-0000A3050000}"/>
    <cellStyle name="Migliaia 35 6" xfId="1951" xr:uid="{00000000-0005-0000-0000-0000A4050000}"/>
    <cellStyle name="Migliaia 35 7" xfId="2471" xr:uid="{00000000-0005-0000-0000-0000A5050000}"/>
    <cellStyle name="Migliaia 36" xfId="562" xr:uid="{00000000-0005-0000-0000-0000A6050000}"/>
    <cellStyle name="Migliaia 36 2" xfId="563" xr:uid="{00000000-0005-0000-0000-0000A7050000}"/>
    <cellStyle name="Migliaia 36 2 2" xfId="1952" xr:uid="{00000000-0005-0000-0000-0000A8050000}"/>
    <cellStyle name="Migliaia 36 3" xfId="564" xr:uid="{00000000-0005-0000-0000-0000A9050000}"/>
    <cellStyle name="Migliaia 36 3 2" xfId="565" xr:uid="{00000000-0005-0000-0000-0000AA050000}"/>
    <cellStyle name="Migliaia 36 3 3" xfId="2739" xr:uid="{00000000-0005-0000-0000-0000AB050000}"/>
    <cellStyle name="Migliaia 36 3 3 2" xfId="3173" xr:uid="{00000000-0005-0000-0000-0000AC050000}"/>
    <cellStyle name="Migliaia 36 3 4" xfId="3172" xr:uid="{00000000-0005-0000-0000-0000AD050000}"/>
    <cellStyle name="Migliaia 36 4" xfId="566" xr:uid="{00000000-0005-0000-0000-0000AE050000}"/>
    <cellStyle name="Migliaia 36 4 2" xfId="1953" xr:uid="{00000000-0005-0000-0000-0000AF050000}"/>
    <cellStyle name="Migliaia 36 4 2 2" xfId="3175" xr:uid="{00000000-0005-0000-0000-0000B0050000}"/>
    <cellStyle name="Migliaia 36 4 3" xfId="3174" xr:uid="{00000000-0005-0000-0000-0000B1050000}"/>
    <cellStyle name="Migliaia 36 5" xfId="567" xr:uid="{00000000-0005-0000-0000-0000B2050000}"/>
    <cellStyle name="Migliaia 36 6" xfId="1954" xr:uid="{00000000-0005-0000-0000-0000B3050000}"/>
    <cellStyle name="Migliaia 36 7" xfId="2472" xr:uid="{00000000-0005-0000-0000-0000B4050000}"/>
    <cellStyle name="Migliaia 37" xfId="568" xr:uid="{00000000-0005-0000-0000-0000B5050000}"/>
    <cellStyle name="Migliaia 37 2" xfId="569" xr:uid="{00000000-0005-0000-0000-0000B6050000}"/>
    <cellStyle name="Migliaia 37 2 2" xfId="1955" xr:uid="{00000000-0005-0000-0000-0000B7050000}"/>
    <cellStyle name="Migliaia 37 3" xfId="570" xr:uid="{00000000-0005-0000-0000-0000B8050000}"/>
    <cellStyle name="Migliaia 37 3 2" xfId="571" xr:uid="{00000000-0005-0000-0000-0000B9050000}"/>
    <cellStyle name="Migliaia 37 3 3" xfId="2741" xr:uid="{00000000-0005-0000-0000-0000BA050000}"/>
    <cellStyle name="Migliaia 37 3 3 2" xfId="3177" xr:uid="{00000000-0005-0000-0000-0000BB050000}"/>
    <cellStyle name="Migliaia 37 3 4" xfId="3176" xr:uid="{00000000-0005-0000-0000-0000BC050000}"/>
    <cellStyle name="Migliaia 37 4" xfId="572" xr:uid="{00000000-0005-0000-0000-0000BD050000}"/>
    <cellStyle name="Migliaia 37 4 2" xfId="1956" xr:uid="{00000000-0005-0000-0000-0000BE050000}"/>
    <cellStyle name="Migliaia 37 4 2 2" xfId="3179" xr:uid="{00000000-0005-0000-0000-0000BF050000}"/>
    <cellStyle name="Migliaia 37 4 3" xfId="3178" xr:uid="{00000000-0005-0000-0000-0000C0050000}"/>
    <cellStyle name="Migliaia 37 5" xfId="573" xr:uid="{00000000-0005-0000-0000-0000C1050000}"/>
    <cellStyle name="Migliaia 37 6" xfId="1957" xr:uid="{00000000-0005-0000-0000-0000C2050000}"/>
    <cellStyle name="Migliaia 37 7" xfId="2473" xr:uid="{00000000-0005-0000-0000-0000C3050000}"/>
    <cellStyle name="Migliaia 38" xfId="574" xr:uid="{00000000-0005-0000-0000-0000C4050000}"/>
    <cellStyle name="Migliaia 38 2" xfId="575" xr:uid="{00000000-0005-0000-0000-0000C5050000}"/>
    <cellStyle name="Migliaia 38 2 2" xfId="1958" xr:uid="{00000000-0005-0000-0000-0000C6050000}"/>
    <cellStyle name="Migliaia 38 3" xfId="576" xr:uid="{00000000-0005-0000-0000-0000C7050000}"/>
    <cellStyle name="Migliaia 38 3 2" xfId="577" xr:uid="{00000000-0005-0000-0000-0000C8050000}"/>
    <cellStyle name="Migliaia 38 3 3" xfId="2744" xr:uid="{00000000-0005-0000-0000-0000C9050000}"/>
    <cellStyle name="Migliaia 38 3 3 2" xfId="3181" xr:uid="{00000000-0005-0000-0000-0000CA050000}"/>
    <cellStyle name="Migliaia 38 3 4" xfId="3180" xr:uid="{00000000-0005-0000-0000-0000CB050000}"/>
    <cellStyle name="Migliaia 38 4" xfId="578" xr:uid="{00000000-0005-0000-0000-0000CC050000}"/>
    <cellStyle name="Migliaia 38 4 2" xfId="1959" xr:uid="{00000000-0005-0000-0000-0000CD050000}"/>
    <cellStyle name="Migliaia 38 4 2 2" xfId="3183" xr:uid="{00000000-0005-0000-0000-0000CE050000}"/>
    <cellStyle name="Migliaia 38 4 3" xfId="3182" xr:uid="{00000000-0005-0000-0000-0000CF050000}"/>
    <cellStyle name="Migliaia 38 5" xfId="579" xr:uid="{00000000-0005-0000-0000-0000D0050000}"/>
    <cellStyle name="Migliaia 38 6" xfId="1960" xr:uid="{00000000-0005-0000-0000-0000D1050000}"/>
    <cellStyle name="Migliaia 38 7" xfId="2474" xr:uid="{00000000-0005-0000-0000-0000D2050000}"/>
    <cellStyle name="Migliaia 39" xfId="580" xr:uid="{00000000-0005-0000-0000-0000D3050000}"/>
    <cellStyle name="Migliaia 39 2" xfId="581" xr:uid="{00000000-0005-0000-0000-0000D4050000}"/>
    <cellStyle name="Migliaia 39 2 2" xfId="1961" xr:uid="{00000000-0005-0000-0000-0000D5050000}"/>
    <cellStyle name="Migliaia 39 3" xfId="582" xr:uid="{00000000-0005-0000-0000-0000D6050000}"/>
    <cellStyle name="Migliaia 39 3 2" xfId="583" xr:uid="{00000000-0005-0000-0000-0000D7050000}"/>
    <cellStyle name="Migliaia 39 3 3" xfId="2859" xr:uid="{00000000-0005-0000-0000-0000D8050000}"/>
    <cellStyle name="Migliaia 39 3 3 2" xfId="3185" xr:uid="{00000000-0005-0000-0000-0000D9050000}"/>
    <cellStyle name="Migliaia 39 3 4" xfId="3184" xr:uid="{00000000-0005-0000-0000-0000DA050000}"/>
    <cellStyle name="Migliaia 39 4" xfId="584" xr:uid="{00000000-0005-0000-0000-0000DB050000}"/>
    <cellStyle name="Migliaia 39 4 2" xfId="1962" xr:uid="{00000000-0005-0000-0000-0000DC050000}"/>
    <cellStyle name="Migliaia 39 4 2 2" xfId="3187" xr:uid="{00000000-0005-0000-0000-0000DD050000}"/>
    <cellStyle name="Migliaia 39 4 3" xfId="3186" xr:uid="{00000000-0005-0000-0000-0000DE050000}"/>
    <cellStyle name="Migliaia 39 5" xfId="585" xr:uid="{00000000-0005-0000-0000-0000DF050000}"/>
    <cellStyle name="Migliaia 39 6" xfId="1963" xr:uid="{00000000-0005-0000-0000-0000E0050000}"/>
    <cellStyle name="Migliaia 39 7" xfId="2475" xr:uid="{00000000-0005-0000-0000-0000E1050000}"/>
    <cellStyle name="Migliaia 4" xfId="586" xr:uid="{00000000-0005-0000-0000-0000E2050000}"/>
    <cellStyle name="Migliaia 4 2" xfId="587" xr:uid="{00000000-0005-0000-0000-0000E3050000}"/>
    <cellStyle name="Migliaia 4 2 2" xfId="1964" xr:uid="{00000000-0005-0000-0000-0000E4050000}"/>
    <cellStyle name="Migliaia 4 3" xfId="588" xr:uid="{00000000-0005-0000-0000-0000E5050000}"/>
    <cellStyle name="Migliaia 4 3 2" xfId="589" xr:uid="{00000000-0005-0000-0000-0000E6050000}"/>
    <cellStyle name="Migliaia 4 3 3" xfId="2745" xr:uid="{00000000-0005-0000-0000-0000E7050000}"/>
    <cellStyle name="Migliaia 4 3 3 2" xfId="3189" xr:uid="{00000000-0005-0000-0000-0000E8050000}"/>
    <cellStyle name="Migliaia 4 3 4" xfId="3188" xr:uid="{00000000-0005-0000-0000-0000E9050000}"/>
    <cellStyle name="Migliaia 4 4" xfId="590" xr:uid="{00000000-0005-0000-0000-0000EA050000}"/>
    <cellStyle name="Migliaia 4 4 2" xfId="1965" xr:uid="{00000000-0005-0000-0000-0000EB050000}"/>
    <cellStyle name="Migliaia 4 4 2 2" xfId="3191" xr:uid="{00000000-0005-0000-0000-0000EC050000}"/>
    <cellStyle name="Migliaia 4 4 3" xfId="3190" xr:uid="{00000000-0005-0000-0000-0000ED050000}"/>
    <cellStyle name="Migliaia 4 5" xfId="591" xr:uid="{00000000-0005-0000-0000-0000EE050000}"/>
    <cellStyle name="Migliaia 4 6" xfId="1966" xr:uid="{00000000-0005-0000-0000-0000EF050000}"/>
    <cellStyle name="Migliaia 4 7" xfId="2476" xr:uid="{00000000-0005-0000-0000-0000F0050000}"/>
    <cellStyle name="Migliaia 40" xfId="592" xr:uid="{00000000-0005-0000-0000-0000F1050000}"/>
    <cellStyle name="Migliaia 40 2" xfId="593" xr:uid="{00000000-0005-0000-0000-0000F2050000}"/>
    <cellStyle name="Migliaia 40 2 2" xfId="1967" xr:uid="{00000000-0005-0000-0000-0000F3050000}"/>
    <cellStyle name="Migliaia 40 3" xfId="594" xr:uid="{00000000-0005-0000-0000-0000F4050000}"/>
    <cellStyle name="Migliaia 40 3 2" xfId="595" xr:uid="{00000000-0005-0000-0000-0000F5050000}"/>
    <cellStyle name="Migliaia 40 3 3" xfId="2775" xr:uid="{00000000-0005-0000-0000-0000F6050000}"/>
    <cellStyle name="Migliaia 40 3 3 2" xfId="3193" xr:uid="{00000000-0005-0000-0000-0000F7050000}"/>
    <cellStyle name="Migliaia 40 3 4" xfId="3192" xr:uid="{00000000-0005-0000-0000-0000F8050000}"/>
    <cellStyle name="Migliaia 40 4" xfId="596" xr:uid="{00000000-0005-0000-0000-0000F9050000}"/>
    <cellStyle name="Migliaia 40 4 2" xfId="1968" xr:uid="{00000000-0005-0000-0000-0000FA050000}"/>
    <cellStyle name="Migliaia 40 4 2 2" xfId="3195" xr:uid="{00000000-0005-0000-0000-0000FB050000}"/>
    <cellStyle name="Migliaia 40 4 3" xfId="3194" xr:uid="{00000000-0005-0000-0000-0000FC050000}"/>
    <cellStyle name="Migliaia 40 5" xfId="597" xr:uid="{00000000-0005-0000-0000-0000FD050000}"/>
    <cellStyle name="Migliaia 40 6" xfId="1969" xr:uid="{00000000-0005-0000-0000-0000FE050000}"/>
    <cellStyle name="Migliaia 40 7" xfId="2477" xr:uid="{00000000-0005-0000-0000-0000FF050000}"/>
    <cellStyle name="Migliaia 41" xfId="598" xr:uid="{00000000-0005-0000-0000-000000060000}"/>
    <cellStyle name="Migliaia 41 2" xfId="599" xr:uid="{00000000-0005-0000-0000-000001060000}"/>
    <cellStyle name="Migliaia 41 2 2" xfId="1970" xr:uid="{00000000-0005-0000-0000-000002060000}"/>
    <cellStyle name="Migliaia 41 3" xfId="600" xr:uid="{00000000-0005-0000-0000-000003060000}"/>
    <cellStyle name="Migliaia 41 3 2" xfId="601" xr:uid="{00000000-0005-0000-0000-000004060000}"/>
    <cellStyle name="Migliaia 41 3 3" xfId="2669" xr:uid="{00000000-0005-0000-0000-000005060000}"/>
    <cellStyle name="Migliaia 41 3 3 2" xfId="3197" xr:uid="{00000000-0005-0000-0000-000006060000}"/>
    <cellStyle name="Migliaia 41 3 4" xfId="3196" xr:uid="{00000000-0005-0000-0000-000007060000}"/>
    <cellStyle name="Migliaia 41 4" xfId="602" xr:uid="{00000000-0005-0000-0000-000008060000}"/>
    <cellStyle name="Migliaia 41 4 2" xfId="1971" xr:uid="{00000000-0005-0000-0000-000009060000}"/>
    <cellStyle name="Migliaia 41 4 2 2" xfId="3199" xr:uid="{00000000-0005-0000-0000-00000A060000}"/>
    <cellStyle name="Migliaia 41 4 3" xfId="3198" xr:uid="{00000000-0005-0000-0000-00000B060000}"/>
    <cellStyle name="Migliaia 41 5" xfId="603" xr:uid="{00000000-0005-0000-0000-00000C060000}"/>
    <cellStyle name="Migliaia 41 6" xfId="1972" xr:uid="{00000000-0005-0000-0000-00000D060000}"/>
    <cellStyle name="Migliaia 41 7" xfId="2478" xr:uid="{00000000-0005-0000-0000-00000E060000}"/>
    <cellStyle name="Migliaia 42" xfId="604" xr:uid="{00000000-0005-0000-0000-00000F060000}"/>
    <cellStyle name="Migliaia 42 2" xfId="605" xr:uid="{00000000-0005-0000-0000-000010060000}"/>
    <cellStyle name="Migliaia 42 2 2" xfId="1973" xr:uid="{00000000-0005-0000-0000-000011060000}"/>
    <cellStyle name="Migliaia 42 3" xfId="606" xr:uid="{00000000-0005-0000-0000-000012060000}"/>
    <cellStyle name="Migliaia 42 3 2" xfId="607" xr:uid="{00000000-0005-0000-0000-000013060000}"/>
    <cellStyle name="Migliaia 42 3 3" xfId="2668" xr:uid="{00000000-0005-0000-0000-000014060000}"/>
    <cellStyle name="Migliaia 42 3 3 2" xfId="3201" xr:uid="{00000000-0005-0000-0000-000015060000}"/>
    <cellStyle name="Migliaia 42 3 4" xfId="3200" xr:uid="{00000000-0005-0000-0000-000016060000}"/>
    <cellStyle name="Migliaia 42 4" xfId="608" xr:uid="{00000000-0005-0000-0000-000017060000}"/>
    <cellStyle name="Migliaia 42 4 2" xfId="1974" xr:uid="{00000000-0005-0000-0000-000018060000}"/>
    <cellStyle name="Migliaia 42 4 2 2" xfId="3203" xr:uid="{00000000-0005-0000-0000-000019060000}"/>
    <cellStyle name="Migliaia 42 4 3" xfId="3202" xr:uid="{00000000-0005-0000-0000-00001A060000}"/>
    <cellStyle name="Migliaia 42 5" xfId="609" xr:uid="{00000000-0005-0000-0000-00001B060000}"/>
    <cellStyle name="Migliaia 42 6" xfId="1975" xr:uid="{00000000-0005-0000-0000-00001C060000}"/>
    <cellStyle name="Migliaia 42 7" xfId="2479" xr:uid="{00000000-0005-0000-0000-00001D060000}"/>
    <cellStyle name="Migliaia 43" xfId="610" xr:uid="{00000000-0005-0000-0000-00001E060000}"/>
    <cellStyle name="Migliaia 43 2" xfId="611" xr:uid="{00000000-0005-0000-0000-00001F060000}"/>
    <cellStyle name="Migliaia 43 2 2" xfId="1976" xr:uid="{00000000-0005-0000-0000-000020060000}"/>
    <cellStyle name="Migliaia 43 3" xfId="612" xr:uid="{00000000-0005-0000-0000-000021060000}"/>
    <cellStyle name="Migliaia 43 3 2" xfId="613" xr:uid="{00000000-0005-0000-0000-000022060000}"/>
    <cellStyle name="Migliaia 43 3 3" xfId="2667" xr:uid="{00000000-0005-0000-0000-000023060000}"/>
    <cellStyle name="Migliaia 43 3 3 2" xfId="3205" xr:uid="{00000000-0005-0000-0000-000024060000}"/>
    <cellStyle name="Migliaia 43 3 4" xfId="3204" xr:uid="{00000000-0005-0000-0000-000025060000}"/>
    <cellStyle name="Migliaia 43 4" xfId="614" xr:uid="{00000000-0005-0000-0000-000026060000}"/>
    <cellStyle name="Migliaia 43 4 2" xfId="1977" xr:uid="{00000000-0005-0000-0000-000027060000}"/>
    <cellStyle name="Migliaia 43 4 2 2" xfId="3207" xr:uid="{00000000-0005-0000-0000-000028060000}"/>
    <cellStyle name="Migliaia 43 4 3" xfId="3206" xr:uid="{00000000-0005-0000-0000-000029060000}"/>
    <cellStyle name="Migliaia 43 5" xfId="615" xr:uid="{00000000-0005-0000-0000-00002A060000}"/>
    <cellStyle name="Migliaia 43 6" xfId="1978" xr:uid="{00000000-0005-0000-0000-00002B060000}"/>
    <cellStyle name="Migliaia 43 7" xfId="2480" xr:uid="{00000000-0005-0000-0000-00002C060000}"/>
    <cellStyle name="Migliaia 44" xfId="616" xr:uid="{00000000-0005-0000-0000-00002D060000}"/>
    <cellStyle name="Migliaia 44 2" xfId="617" xr:uid="{00000000-0005-0000-0000-00002E060000}"/>
    <cellStyle name="Migliaia 44 2 2" xfId="1979" xr:uid="{00000000-0005-0000-0000-00002F060000}"/>
    <cellStyle name="Migliaia 44 3" xfId="618" xr:uid="{00000000-0005-0000-0000-000030060000}"/>
    <cellStyle name="Migliaia 44 3 2" xfId="619" xr:uid="{00000000-0005-0000-0000-000031060000}"/>
    <cellStyle name="Migliaia 44 3 3" xfId="2666" xr:uid="{00000000-0005-0000-0000-000032060000}"/>
    <cellStyle name="Migliaia 44 3 3 2" xfId="3209" xr:uid="{00000000-0005-0000-0000-000033060000}"/>
    <cellStyle name="Migliaia 44 3 4" xfId="3208" xr:uid="{00000000-0005-0000-0000-000034060000}"/>
    <cellStyle name="Migliaia 44 4" xfId="620" xr:uid="{00000000-0005-0000-0000-000035060000}"/>
    <cellStyle name="Migliaia 44 4 2" xfId="1980" xr:uid="{00000000-0005-0000-0000-000036060000}"/>
    <cellStyle name="Migliaia 44 4 2 2" xfId="3211" xr:uid="{00000000-0005-0000-0000-000037060000}"/>
    <cellStyle name="Migliaia 44 4 3" xfId="3210" xr:uid="{00000000-0005-0000-0000-000038060000}"/>
    <cellStyle name="Migliaia 44 5" xfId="621" xr:uid="{00000000-0005-0000-0000-000039060000}"/>
    <cellStyle name="Migliaia 44 6" xfId="1981" xr:uid="{00000000-0005-0000-0000-00003A060000}"/>
    <cellStyle name="Migliaia 44 7" xfId="2481" xr:uid="{00000000-0005-0000-0000-00003B060000}"/>
    <cellStyle name="Migliaia 45" xfId="622" xr:uid="{00000000-0005-0000-0000-00003C060000}"/>
    <cellStyle name="Migliaia 45 2" xfId="623" xr:uid="{00000000-0005-0000-0000-00003D060000}"/>
    <cellStyle name="Migliaia 45 2 2" xfId="1982" xr:uid="{00000000-0005-0000-0000-00003E060000}"/>
    <cellStyle name="Migliaia 45 3" xfId="624" xr:uid="{00000000-0005-0000-0000-00003F060000}"/>
    <cellStyle name="Migliaia 45 3 2" xfId="625" xr:uid="{00000000-0005-0000-0000-000040060000}"/>
    <cellStyle name="Migliaia 45 3 3" xfId="2806" xr:uid="{00000000-0005-0000-0000-000041060000}"/>
    <cellStyle name="Migliaia 45 3 3 2" xfId="3213" xr:uid="{00000000-0005-0000-0000-000042060000}"/>
    <cellStyle name="Migliaia 45 3 4" xfId="3212" xr:uid="{00000000-0005-0000-0000-000043060000}"/>
    <cellStyle name="Migliaia 45 4" xfId="626" xr:uid="{00000000-0005-0000-0000-000044060000}"/>
    <cellStyle name="Migliaia 45 4 2" xfId="1983" xr:uid="{00000000-0005-0000-0000-000045060000}"/>
    <cellStyle name="Migliaia 45 4 2 2" xfId="3215" xr:uid="{00000000-0005-0000-0000-000046060000}"/>
    <cellStyle name="Migliaia 45 4 3" xfId="3214" xr:uid="{00000000-0005-0000-0000-000047060000}"/>
    <cellStyle name="Migliaia 45 5" xfId="627" xr:uid="{00000000-0005-0000-0000-000048060000}"/>
    <cellStyle name="Migliaia 45 6" xfId="1984" xr:uid="{00000000-0005-0000-0000-000049060000}"/>
    <cellStyle name="Migliaia 45 7" xfId="2482" xr:uid="{00000000-0005-0000-0000-00004A060000}"/>
    <cellStyle name="Migliaia 46" xfId="628" xr:uid="{00000000-0005-0000-0000-00004B060000}"/>
    <cellStyle name="Migliaia 46 2" xfId="629" xr:uid="{00000000-0005-0000-0000-00004C060000}"/>
    <cellStyle name="Migliaia 46 2 2" xfId="1985" xr:uid="{00000000-0005-0000-0000-00004D060000}"/>
    <cellStyle name="Migliaia 46 3" xfId="630" xr:uid="{00000000-0005-0000-0000-00004E060000}"/>
    <cellStyle name="Migliaia 46 3 2" xfId="631" xr:uid="{00000000-0005-0000-0000-00004F060000}"/>
    <cellStyle name="Migliaia 46 3 3" xfId="2665" xr:uid="{00000000-0005-0000-0000-000050060000}"/>
    <cellStyle name="Migliaia 46 3 3 2" xfId="3217" xr:uid="{00000000-0005-0000-0000-000051060000}"/>
    <cellStyle name="Migliaia 46 3 4" xfId="3216" xr:uid="{00000000-0005-0000-0000-000052060000}"/>
    <cellStyle name="Migliaia 46 4" xfId="632" xr:uid="{00000000-0005-0000-0000-000053060000}"/>
    <cellStyle name="Migliaia 46 4 2" xfId="1986" xr:uid="{00000000-0005-0000-0000-000054060000}"/>
    <cellStyle name="Migliaia 46 4 2 2" xfId="3219" xr:uid="{00000000-0005-0000-0000-000055060000}"/>
    <cellStyle name="Migliaia 46 4 3" xfId="3218" xr:uid="{00000000-0005-0000-0000-000056060000}"/>
    <cellStyle name="Migliaia 46 5" xfId="633" xr:uid="{00000000-0005-0000-0000-000057060000}"/>
    <cellStyle name="Migliaia 46 6" xfId="1987" xr:uid="{00000000-0005-0000-0000-000058060000}"/>
    <cellStyle name="Migliaia 46 7" xfId="2483" xr:uid="{00000000-0005-0000-0000-000059060000}"/>
    <cellStyle name="Migliaia 47" xfId="634" xr:uid="{00000000-0005-0000-0000-00005A060000}"/>
    <cellStyle name="Migliaia 47 2" xfId="635" xr:uid="{00000000-0005-0000-0000-00005B060000}"/>
    <cellStyle name="Migliaia 47 2 2" xfId="1988" xr:uid="{00000000-0005-0000-0000-00005C060000}"/>
    <cellStyle name="Migliaia 47 3" xfId="636" xr:uid="{00000000-0005-0000-0000-00005D060000}"/>
    <cellStyle name="Migliaia 47 3 2" xfId="637" xr:uid="{00000000-0005-0000-0000-00005E060000}"/>
    <cellStyle name="Migliaia 47 3 3" xfId="2805" xr:uid="{00000000-0005-0000-0000-00005F060000}"/>
    <cellStyle name="Migliaia 47 3 3 2" xfId="3221" xr:uid="{00000000-0005-0000-0000-000060060000}"/>
    <cellStyle name="Migliaia 47 3 4" xfId="3220" xr:uid="{00000000-0005-0000-0000-000061060000}"/>
    <cellStyle name="Migliaia 47 4" xfId="638" xr:uid="{00000000-0005-0000-0000-000062060000}"/>
    <cellStyle name="Migliaia 47 4 2" xfId="1989" xr:uid="{00000000-0005-0000-0000-000063060000}"/>
    <cellStyle name="Migliaia 47 4 2 2" xfId="3223" xr:uid="{00000000-0005-0000-0000-000064060000}"/>
    <cellStyle name="Migliaia 47 4 3" xfId="3222" xr:uid="{00000000-0005-0000-0000-000065060000}"/>
    <cellStyle name="Migliaia 47 5" xfId="639" xr:uid="{00000000-0005-0000-0000-000066060000}"/>
    <cellStyle name="Migliaia 47 6" xfId="1990" xr:uid="{00000000-0005-0000-0000-000067060000}"/>
    <cellStyle name="Migliaia 47 7" xfId="2484" xr:uid="{00000000-0005-0000-0000-000068060000}"/>
    <cellStyle name="Migliaia 48" xfId="640" xr:uid="{00000000-0005-0000-0000-000069060000}"/>
    <cellStyle name="Migliaia 48 2" xfId="641" xr:uid="{00000000-0005-0000-0000-00006A060000}"/>
    <cellStyle name="Migliaia 48 2 2" xfId="1991" xr:uid="{00000000-0005-0000-0000-00006B060000}"/>
    <cellStyle name="Migliaia 48 3" xfId="642" xr:uid="{00000000-0005-0000-0000-00006C060000}"/>
    <cellStyle name="Migliaia 48 3 2" xfId="643" xr:uid="{00000000-0005-0000-0000-00006D060000}"/>
    <cellStyle name="Migliaia 48 3 3" xfId="2804" xr:uid="{00000000-0005-0000-0000-00006E060000}"/>
    <cellStyle name="Migliaia 48 3 3 2" xfId="3225" xr:uid="{00000000-0005-0000-0000-00006F060000}"/>
    <cellStyle name="Migliaia 48 3 4" xfId="3224" xr:uid="{00000000-0005-0000-0000-000070060000}"/>
    <cellStyle name="Migliaia 48 4" xfId="644" xr:uid="{00000000-0005-0000-0000-000071060000}"/>
    <cellStyle name="Migliaia 48 4 2" xfId="1992" xr:uid="{00000000-0005-0000-0000-000072060000}"/>
    <cellStyle name="Migliaia 48 4 2 2" xfId="3227" xr:uid="{00000000-0005-0000-0000-000073060000}"/>
    <cellStyle name="Migliaia 48 4 3" xfId="3226" xr:uid="{00000000-0005-0000-0000-000074060000}"/>
    <cellStyle name="Migliaia 48 5" xfId="645" xr:uid="{00000000-0005-0000-0000-000075060000}"/>
    <cellStyle name="Migliaia 48 6" xfId="1993" xr:uid="{00000000-0005-0000-0000-000076060000}"/>
    <cellStyle name="Migliaia 48 7" xfId="2485" xr:uid="{00000000-0005-0000-0000-000077060000}"/>
    <cellStyle name="Migliaia 49" xfId="646" xr:uid="{00000000-0005-0000-0000-000078060000}"/>
    <cellStyle name="Migliaia 49 2" xfId="647" xr:uid="{00000000-0005-0000-0000-000079060000}"/>
    <cellStyle name="Migliaia 49 2 2" xfId="1994" xr:uid="{00000000-0005-0000-0000-00007A060000}"/>
    <cellStyle name="Migliaia 49 3" xfId="648" xr:uid="{00000000-0005-0000-0000-00007B060000}"/>
    <cellStyle name="Migliaia 49 3 2" xfId="649" xr:uid="{00000000-0005-0000-0000-00007C060000}"/>
    <cellStyle name="Migliaia 49 3 3" xfId="2664" xr:uid="{00000000-0005-0000-0000-00007D060000}"/>
    <cellStyle name="Migliaia 49 3 3 2" xfId="3229" xr:uid="{00000000-0005-0000-0000-00007E060000}"/>
    <cellStyle name="Migliaia 49 3 4" xfId="3228" xr:uid="{00000000-0005-0000-0000-00007F060000}"/>
    <cellStyle name="Migliaia 49 4" xfId="650" xr:uid="{00000000-0005-0000-0000-000080060000}"/>
    <cellStyle name="Migliaia 49 4 2" xfId="1995" xr:uid="{00000000-0005-0000-0000-000081060000}"/>
    <cellStyle name="Migliaia 49 4 2 2" xfId="3231" xr:uid="{00000000-0005-0000-0000-000082060000}"/>
    <cellStyle name="Migliaia 49 4 3" xfId="3230" xr:uid="{00000000-0005-0000-0000-000083060000}"/>
    <cellStyle name="Migliaia 49 5" xfId="651" xr:uid="{00000000-0005-0000-0000-000084060000}"/>
    <cellStyle name="Migliaia 49 6" xfId="1996" xr:uid="{00000000-0005-0000-0000-000085060000}"/>
    <cellStyle name="Migliaia 49 7" xfId="2486" xr:uid="{00000000-0005-0000-0000-000086060000}"/>
    <cellStyle name="Migliaia 5" xfId="652" xr:uid="{00000000-0005-0000-0000-000087060000}"/>
    <cellStyle name="Migliaia 5 2" xfId="653" xr:uid="{00000000-0005-0000-0000-000088060000}"/>
    <cellStyle name="Migliaia 5 2 2" xfId="1997" xr:uid="{00000000-0005-0000-0000-000089060000}"/>
    <cellStyle name="Migliaia 5 3" xfId="654" xr:uid="{00000000-0005-0000-0000-00008A060000}"/>
    <cellStyle name="Migliaia 5 3 2" xfId="655" xr:uid="{00000000-0005-0000-0000-00008B060000}"/>
    <cellStyle name="Migliaia 5 3 3" xfId="2663" xr:uid="{00000000-0005-0000-0000-00008C060000}"/>
    <cellStyle name="Migliaia 5 3 3 2" xfId="3233" xr:uid="{00000000-0005-0000-0000-00008D060000}"/>
    <cellStyle name="Migliaia 5 3 4" xfId="3232" xr:uid="{00000000-0005-0000-0000-00008E060000}"/>
    <cellStyle name="Migliaia 5 4" xfId="656" xr:uid="{00000000-0005-0000-0000-00008F060000}"/>
    <cellStyle name="Migliaia 5 4 2" xfId="1998" xr:uid="{00000000-0005-0000-0000-000090060000}"/>
    <cellStyle name="Migliaia 5 4 2 2" xfId="3235" xr:uid="{00000000-0005-0000-0000-000091060000}"/>
    <cellStyle name="Migliaia 5 4 3" xfId="3234" xr:uid="{00000000-0005-0000-0000-000092060000}"/>
    <cellStyle name="Migliaia 5 5" xfId="657" xr:uid="{00000000-0005-0000-0000-000093060000}"/>
    <cellStyle name="Migliaia 5 6" xfId="1999" xr:uid="{00000000-0005-0000-0000-000094060000}"/>
    <cellStyle name="Migliaia 5 7" xfId="2487" xr:uid="{00000000-0005-0000-0000-000095060000}"/>
    <cellStyle name="Migliaia 50" xfId="658" xr:uid="{00000000-0005-0000-0000-000096060000}"/>
    <cellStyle name="Migliaia 50 2" xfId="659" xr:uid="{00000000-0005-0000-0000-000097060000}"/>
    <cellStyle name="Migliaia 50 2 2" xfId="2000" xr:uid="{00000000-0005-0000-0000-000098060000}"/>
    <cellStyle name="Migliaia 50 3" xfId="660" xr:uid="{00000000-0005-0000-0000-000099060000}"/>
    <cellStyle name="Migliaia 50 3 2" xfId="661" xr:uid="{00000000-0005-0000-0000-00009A060000}"/>
    <cellStyle name="Migliaia 50 3 3" xfId="2662" xr:uid="{00000000-0005-0000-0000-00009B060000}"/>
    <cellStyle name="Migliaia 50 3 3 2" xfId="3237" xr:uid="{00000000-0005-0000-0000-00009C060000}"/>
    <cellStyle name="Migliaia 50 3 4" xfId="3236" xr:uid="{00000000-0005-0000-0000-00009D060000}"/>
    <cellStyle name="Migliaia 50 4" xfId="662" xr:uid="{00000000-0005-0000-0000-00009E060000}"/>
    <cellStyle name="Migliaia 50 4 2" xfId="2001" xr:uid="{00000000-0005-0000-0000-00009F060000}"/>
    <cellStyle name="Migliaia 50 4 2 2" xfId="3239" xr:uid="{00000000-0005-0000-0000-0000A0060000}"/>
    <cellStyle name="Migliaia 50 4 3" xfId="3238" xr:uid="{00000000-0005-0000-0000-0000A1060000}"/>
    <cellStyle name="Migliaia 50 5" xfId="663" xr:uid="{00000000-0005-0000-0000-0000A2060000}"/>
    <cellStyle name="Migliaia 50 6" xfId="2002" xr:uid="{00000000-0005-0000-0000-0000A3060000}"/>
    <cellStyle name="Migliaia 50 7" xfId="2488" xr:uid="{00000000-0005-0000-0000-0000A4060000}"/>
    <cellStyle name="Migliaia 51" xfId="664" xr:uid="{00000000-0005-0000-0000-0000A5060000}"/>
    <cellStyle name="Migliaia 51 2" xfId="665" xr:uid="{00000000-0005-0000-0000-0000A6060000}"/>
    <cellStyle name="Migliaia 51 2 2" xfId="2003" xr:uid="{00000000-0005-0000-0000-0000A7060000}"/>
    <cellStyle name="Migliaia 51 3" xfId="666" xr:uid="{00000000-0005-0000-0000-0000A8060000}"/>
    <cellStyle name="Migliaia 51 3 2" xfId="667" xr:uid="{00000000-0005-0000-0000-0000A9060000}"/>
    <cellStyle name="Migliaia 51 3 3" xfId="2661" xr:uid="{00000000-0005-0000-0000-0000AA060000}"/>
    <cellStyle name="Migliaia 51 3 3 2" xfId="3241" xr:uid="{00000000-0005-0000-0000-0000AB060000}"/>
    <cellStyle name="Migliaia 51 3 4" xfId="3240" xr:uid="{00000000-0005-0000-0000-0000AC060000}"/>
    <cellStyle name="Migliaia 51 4" xfId="668" xr:uid="{00000000-0005-0000-0000-0000AD060000}"/>
    <cellStyle name="Migliaia 51 4 2" xfId="2004" xr:uid="{00000000-0005-0000-0000-0000AE060000}"/>
    <cellStyle name="Migliaia 51 4 2 2" xfId="3243" xr:uid="{00000000-0005-0000-0000-0000AF060000}"/>
    <cellStyle name="Migliaia 51 4 3" xfId="3242" xr:uid="{00000000-0005-0000-0000-0000B0060000}"/>
    <cellStyle name="Migliaia 51 5" xfId="669" xr:uid="{00000000-0005-0000-0000-0000B1060000}"/>
    <cellStyle name="Migliaia 51 6" xfId="2005" xr:uid="{00000000-0005-0000-0000-0000B2060000}"/>
    <cellStyle name="Migliaia 51 7" xfId="2489" xr:uid="{00000000-0005-0000-0000-0000B3060000}"/>
    <cellStyle name="Migliaia 52" xfId="670" xr:uid="{00000000-0005-0000-0000-0000B4060000}"/>
    <cellStyle name="Migliaia 52 2" xfId="671" xr:uid="{00000000-0005-0000-0000-0000B5060000}"/>
    <cellStyle name="Migliaia 52 2 2" xfId="2006" xr:uid="{00000000-0005-0000-0000-0000B6060000}"/>
    <cellStyle name="Migliaia 52 3" xfId="672" xr:uid="{00000000-0005-0000-0000-0000B7060000}"/>
    <cellStyle name="Migliaia 52 3 2" xfId="673" xr:uid="{00000000-0005-0000-0000-0000B8060000}"/>
    <cellStyle name="Migliaia 52 3 3" xfId="2660" xr:uid="{00000000-0005-0000-0000-0000B9060000}"/>
    <cellStyle name="Migliaia 52 3 3 2" xfId="3245" xr:uid="{00000000-0005-0000-0000-0000BA060000}"/>
    <cellStyle name="Migliaia 52 3 4" xfId="3244" xr:uid="{00000000-0005-0000-0000-0000BB060000}"/>
    <cellStyle name="Migliaia 52 4" xfId="674" xr:uid="{00000000-0005-0000-0000-0000BC060000}"/>
    <cellStyle name="Migliaia 52 4 2" xfId="2007" xr:uid="{00000000-0005-0000-0000-0000BD060000}"/>
    <cellStyle name="Migliaia 52 4 2 2" xfId="3247" xr:uid="{00000000-0005-0000-0000-0000BE060000}"/>
    <cellStyle name="Migliaia 52 4 3" xfId="3246" xr:uid="{00000000-0005-0000-0000-0000BF060000}"/>
    <cellStyle name="Migliaia 52 5" xfId="675" xr:uid="{00000000-0005-0000-0000-0000C0060000}"/>
    <cellStyle name="Migliaia 52 6" xfId="2008" xr:uid="{00000000-0005-0000-0000-0000C1060000}"/>
    <cellStyle name="Migliaia 52 7" xfId="2490" xr:uid="{00000000-0005-0000-0000-0000C2060000}"/>
    <cellStyle name="Migliaia 53" xfId="676" xr:uid="{00000000-0005-0000-0000-0000C3060000}"/>
    <cellStyle name="Migliaia 53 2" xfId="677" xr:uid="{00000000-0005-0000-0000-0000C4060000}"/>
    <cellStyle name="Migliaia 53 2 2" xfId="2009" xr:uid="{00000000-0005-0000-0000-0000C5060000}"/>
    <cellStyle name="Migliaia 53 3" xfId="678" xr:uid="{00000000-0005-0000-0000-0000C6060000}"/>
    <cellStyle name="Migliaia 53 3 2" xfId="679" xr:uid="{00000000-0005-0000-0000-0000C7060000}"/>
    <cellStyle name="Migliaia 53 3 3" xfId="2803" xr:uid="{00000000-0005-0000-0000-0000C8060000}"/>
    <cellStyle name="Migliaia 53 3 3 2" xfId="3249" xr:uid="{00000000-0005-0000-0000-0000C9060000}"/>
    <cellStyle name="Migliaia 53 3 4" xfId="3248" xr:uid="{00000000-0005-0000-0000-0000CA060000}"/>
    <cellStyle name="Migliaia 53 4" xfId="680" xr:uid="{00000000-0005-0000-0000-0000CB060000}"/>
    <cellStyle name="Migliaia 53 4 2" xfId="2010" xr:uid="{00000000-0005-0000-0000-0000CC060000}"/>
    <cellStyle name="Migliaia 53 4 2 2" xfId="3251" xr:uid="{00000000-0005-0000-0000-0000CD060000}"/>
    <cellStyle name="Migliaia 53 4 3" xfId="3250" xr:uid="{00000000-0005-0000-0000-0000CE060000}"/>
    <cellStyle name="Migliaia 53 5" xfId="681" xr:uid="{00000000-0005-0000-0000-0000CF060000}"/>
    <cellStyle name="Migliaia 53 6" xfId="2011" xr:uid="{00000000-0005-0000-0000-0000D0060000}"/>
    <cellStyle name="Migliaia 53 7" xfId="2491" xr:uid="{00000000-0005-0000-0000-0000D1060000}"/>
    <cellStyle name="Migliaia 54" xfId="682" xr:uid="{00000000-0005-0000-0000-0000D2060000}"/>
    <cellStyle name="Migliaia 54 2" xfId="683" xr:uid="{00000000-0005-0000-0000-0000D3060000}"/>
    <cellStyle name="Migliaia 54 2 2" xfId="2012" xr:uid="{00000000-0005-0000-0000-0000D4060000}"/>
    <cellStyle name="Migliaia 54 3" xfId="684" xr:uid="{00000000-0005-0000-0000-0000D5060000}"/>
    <cellStyle name="Migliaia 54 3 2" xfId="685" xr:uid="{00000000-0005-0000-0000-0000D6060000}"/>
    <cellStyle name="Migliaia 54 3 3" xfId="2659" xr:uid="{00000000-0005-0000-0000-0000D7060000}"/>
    <cellStyle name="Migliaia 54 3 3 2" xfId="3253" xr:uid="{00000000-0005-0000-0000-0000D8060000}"/>
    <cellStyle name="Migliaia 54 3 4" xfId="3252" xr:uid="{00000000-0005-0000-0000-0000D9060000}"/>
    <cellStyle name="Migliaia 54 4" xfId="686" xr:uid="{00000000-0005-0000-0000-0000DA060000}"/>
    <cellStyle name="Migliaia 54 4 2" xfId="2013" xr:uid="{00000000-0005-0000-0000-0000DB060000}"/>
    <cellStyle name="Migliaia 54 4 2 2" xfId="3255" xr:uid="{00000000-0005-0000-0000-0000DC060000}"/>
    <cellStyle name="Migliaia 54 4 3" xfId="3254" xr:uid="{00000000-0005-0000-0000-0000DD060000}"/>
    <cellStyle name="Migliaia 54 5" xfId="687" xr:uid="{00000000-0005-0000-0000-0000DE060000}"/>
    <cellStyle name="Migliaia 54 6" xfId="2014" xr:uid="{00000000-0005-0000-0000-0000DF060000}"/>
    <cellStyle name="Migliaia 54 7" xfId="2492" xr:uid="{00000000-0005-0000-0000-0000E0060000}"/>
    <cellStyle name="Migliaia 55" xfId="688" xr:uid="{00000000-0005-0000-0000-0000E1060000}"/>
    <cellStyle name="Migliaia 55 2" xfId="689" xr:uid="{00000000-0005-0000-0000-0000E2060000}"/>
    <cellStyle name="Migliaia 55 2 2" xfId="2015" xr:uid="{00000000-0005-0000-0000-0000E3060000}"/>
    <cellStyle name="Migliaia 55 3" xfId="690" xr:uid="{00000000-0005-0000-0000-0000E4060000}"/>
    <cellStyle name="Migliaia 55 3 2" xfId="691" xr:uid="{00000000-0005-0000-0000-0000E5060000}"/>
    <cellStyle name="Migliaia 55 3 3" xfId="2802" xr:uid="{00000000-0005-0000-0000-0000E6060000}"/>
    <cellStyle name="Migliaia 55 3 3 2" xfId="3257" xr:uid="{00000000-0005-0000-0000-0000E7060000}"/>
    <cellStyle name="Migliaia 55 3 4" xfId="3256" xr:uid="{00000000-0005-0000-0000-0000E8060000}"/>
    <cellStyle name="Migliaia 55 4" xfId="692" xr:uid="{00000000-0005-0000-0000-0000E9060000}"/>
    <cellStyle name="Migliaia 55 4 2" xfId="2016" xr:uid="{00000000-0005-0000-0000-0000EA060000}"/>
    <cellStyle name="Migliaia 55 4 2 2" xfId="3259" xr:uid="{00000000-0005-0000-0000-0000EB060000}"/>
    <cellStyle name="Migliaia 55 4 3" xfId="3258" xr:uid="{00000000-0005-0000-0000-0000EC060000}"/>
    <cellStyle name="Migliaia 55 5" xfId="693" xr:uid="{00000000-0005-0000-0000-0000ED060000}"/>
    <cellStyle name="Migliaia 55 6" xfId="2017" xr:uid="{00000000-0005-0000-0000-0000EE060000}"/>
    <cellStyle name="Migliaia 55 7" xfId="2493" xr:uid="{00000000-0005-0000-0000-0000EF060000}"/>
    <cellStyle name="Migliaia 56" xfId="694" xr:uid="{00000000-0005-0000-0000-0000F0060000}"/>
    <cellStyle name="Migliaia 56 2" xfId="695" xr:uid="{00000000-0005-0000-0000-0000F1060000}"/>
    <cellStyle name="Migliaia 56 2 2" xfId="2018" xr:uid="{00000000-0005-0000-0000-0000F2060000}"/>
    <cellStyle name="Migliaia 56 3" xfId="696" xr:uid="{00000000-0005-0000-0000-0000F3060000}"/>
    <cellStyle name="Migliaia 56 3 2" xfId="697" xr:uid="{00000000-0005-0000-0000-0000F4060000}"/>
    <cellStyle name="Migliaia 56 3 3" xfId="2801" xr:uid="{00000000-0005-0000-0000-0000F5060000}"/>
    <cellStyle name="Migliaia 56 3 3 2" xfId="3261" xr:uid="{00000000-0005-0000-0000-0000F6060000}"/>
    <cellStyle name="Migliaia 56 3 4" xfId="3260" xr:uid="{00000000-0005-0000-0000-0000F7060000}"/>
    <cellStyle name="Migliaia 56 4" xfId="698" xr:uid="{00000000-0005-0000-0000-0000F8060000}"/>
    <cellStyle name="Migliaia 56 4 2" xfId="2019" xr:uid="{00000000-0005-0000-0000-0000F9060000}"/>
    <cellStyle name="Migliaia 56 4 2 2" xfId="3263" xr:uid="{00000000-0005-0000-0000-0000FA060000}"/>
    <cellStyle name="Migliaia 56 4 3" xfId="3262" xr:uid="{00000000-0005-0000-0000-0000FB060000}"/>
    <cellStyle name="Migliaia 56 5" xfId="699" xr:uid="{00000000-0005-0000-0000-0000FC060000}"/>
    <cellStyle name="Migliaia 56 6" xfId="2020" xr:uid="{00000000-0005-0000-0000-0000FD060000}"/>
    <cellStyle name="Migliaia 56 7" xfId="2494" xr:uid="{00000000-0005-0000-0000-0000FE060000}"/>
    <cellStyle name="Migliaia 57" xfId="700" xr:uid="{00000000-0005-0000-0000-0000FF060000}"/>
    <cellStyle name="Migliaia 57 2" xfId="701" xr:uid="{00000000-0005-0000-0000-000000070000}"/>
    <cellStyle name="Migliaia 57 2 2" xfId="2021" xr:uid="{00000000-0005-0000-0000-000001070000}"/>
    <cellStyle name="Migliaia 57 3" xfId="702" xr:uid="{00000000-0005-0000-0000-000002070000}"/>
    <cellStyle name="Migliaia 57 3 2" xfId="703" xr:uid="{00000000-0005-0000-0000-000003070000}"/>
    <cellStyle name="Migliaia 57 3 3" xfId="2658" xr:uid="{00000000-0005-0000-0000-000004070000}"/>
    <cellStyle name="Migliaia 57 3 3 2" xfId="3265" xr:uid="{00000000-0005-0000-0000-000005070000}"/>
    <cellStyle name="Migliaia 57 3 4" xfId="3264" xr:uid="{00000000-0005-0000-0000-000006070000}"/>
    <cellStyle name="Migliaia 57 4" xfId="704" xr:uid="{00000000-0005-0000-0000-000007070000}"/>
    <cellStyle name="Migliaia 57 4 2" xfId="2022" xr:uid="{00000000-0005-0000-0000-000008070000}"/>
    <cellStyle name="Migliaia 57 4 2 2" xfId="3267" xr:uid="{00000000-0005-0000-0000-000009070000}"/>
    <cellStyle name="Migliaia 57 4 3" xfId="3266" xr:uid="{00000000-0005-0000-0000-00000A070000}"/>
    <cellStyle name="Migliaia 57 5" xfId="705" xr:uid="{00000000-0005-0000-0000-00000B070000}"/>
    <cellStyle name="Migliaia 57 6" xfId="2023" xr:uid="{00000000-0005-0000-0000-00000C070000}"/>
    <cellStyle name="Migliaia 57 7" xfId="2495" xr:uid="{00000000-0005-0000-0000-00000D070000}"/>
    <cellStyle name="Migliaia 58" xfId="706" xr:uid="{00000000-0005-0000-0000-00000E070000}"/>
    <cellStyle name="Migliaia 58 2" xfId="707" xr:uid="{00000000-0005-0000-0000-00000F070000}"/>
    <cellStyle name="Migliaia 58 2 2" xfId="2024" xr:uid="{00000000-0005-0000-0000-000010070000}"/>
    <cellStyle name="Migliaia 58 3" xfId="708" xr:uid="{00000000-0005-0000-0000-000011070000}"/>
    <cellStyle name="Migliaia 58 3 2" xfId="709" xr:uid="{00000000-0005-0000-0000-000012070000}"/>
    <cellStyle name="Migliaia 58 3 3" xfId="2657" xr:uid="{00000000-0005-0000-0000-000013070000}"/>
    <cellStyle name="Migliaia 58 3 3 2" xfId="3269" xr:uid="{00000000-0005-0000-0000-000014070000}"/>
    <cellStyle name="Migliaia 58 3 4" xfId="3268" xr:uid="{00000000-0005-0000-0000-000015070000}"/>
    <cellStyle name="Migliaia 58 4" xfId="710" xr:uid="{00000000-0005-0000-0000-000016070000}"/>
    <cellStyle name="Migliaia 58 4 2" xfId="2025" xr:uid="{00000000-0005-0000-0000-000017070000}"/>
    <cellStyle name="Migliaia 58 4 2 2" xfId="3271" xr:uid="{00000000-0005-0000-0000-000018070000}"/>
    <cellStyle name="Migliaia 58 4 3" xfId="3270" xr:uid="{00000000-0005-0000-0000-000019070000}"/>
    <cellStyle name="Migliaia 58 5" xfId="711" xr:uid="{00000000-0005-0000-0000-00001A070000}"/>
    <cellStyle name="Migliaia 58 6" xfId="2026" xr:uid="{00000000-0005-0000-0000-00001B070000}"/>
    <cellStyle name="Migliaia 58 7" xfId="2496" xr:uid="{00000000-0005-0000-0000-00001C070000}"/>
    <cellStyle name="Migliaia 59" xfId="712" xr:uid="{00000000-0005-0000-0000-00001D070000}"/>
    <cellStyle name="Migliaia 59 2" xfId="713" xr:uid="{00000000-0005-0000-0000-00001E070000}"/>
    <cellStyle name="Migliaia 59 2 2" xfId="2027" xr:uid="{00000000-0005-0000-0000-00001F070000}"/>
    <cellStyle name="Migliaia 59 3" xfId="714" xr:uid="{00000000-0005-0000-0000-000020070000}"/>
    <cellStyle name="Migliaia 59 3 2" xfId="715" xr:uid="{00000000-0005-0000-0000-000021070000}"/>
    <cellStyle name="Migliaia 59 3 3" xfId="2656" xr:uid="{00000000-0005-0000-0000-000022070000}"/>
    <cellStyle name="Migliaia 59 3 3 2" xfId="3273" xr:uid="{00000000-0005-0000-0000-000023070000}"/>
    <cellStyle name="Migliaia 59 3 4" xfId="3272" xr:uid="{00000000-0005-0000-0000-000024070000}"/>
    <cellStyle name="Migliaia 59 4" xfId="716" xr:uid="{00000000-0005-0000-0000-000025070000}"/>
    <cellStyle name="Migliaia 59 4 2" xfId="2028" xr:uid="{00000000-0005-0000-0000-000026070000}"/>
    <cellStyle name="Migliaia 59 4 2 2" xfId="3275" xr:uid="{00000000-0005-0000-0000-000027070000}"/>
    <cellStyle name="Migliaia 59 4 3" xfId="3274" xr:uid="{00000000-0005-0000-0000-000028070000}"/>
    <cellStyle name="Migliaia 59 5" xfId="717" xr:uid="{00000000-0005-0000-0000-000029070000}"/>
    <cellStyle name="Migliaia 59 6" xfId="2029" xr:uid="{00000000-0005-0000-0000-00002A070000}"/>
    <cellStyle name="Migliaia 59 7" xfId="2497" xr:uid="{00000000-0005-0000-0000-00002B070000}"/>
    <cellStyle name="Migliaia 6" xfId="718" xr:uid="{00000000-0005-0000-0000-00002C070000}"/>
    <cellStyle name="Migliaia 6 2" xfId="719" xr:uid="{00000000-0005-0000-0000-00002D070000}"/>
    <cellStyle name="Migliaia 6 2 2" xfId="2030" xr:uid="{00000000-0005-0000-0000-00002E070000}"/>
    <cellStyle name="Migliaia 6 3" xfId="720" xr:uid="{00000000-0005-0000-0000-00002F070000}"/>
    <cellStyle name="Migliaia 6 3 2" xfId="721" xr:uid="{00000000-0005-0000-0000-000030070000}"/>
    <cellStyle name="Migliaia 6 3 3" xfId="2655" xr:uid="{00000000-0005-0000-0000-000031070000}"/>
    <cellStyle name="Migliaia 6 3 3 2" xfId="3277" xr:uid="{00000000-0005-0000-0000-000032070000}"/>
    <cellStyle name="Migliaia 6 3 4" xfId="3276" xr:uid="{00000000-0005-0000-0000-000033070000}"/>
    <cellStyle name="Migliaia 6 4" xfId="722" xr:uid="{00000000-0005-0000-0000-000034070000}"/>
    <cellStyle name="Migliaia 6 4 2" xfId="2031" xr:uid="{00000000-0005-0000-0000-000035070000}"/>
    <cellStyle name="Migliaia 6 4 2 2" xfId="3279" xr:uid="{00000000-0005-0000-0000-000036070000}"/>
    <cellStyle name="Migliaia 6 4 3" xfId="3278" xr:uid="{00000000-0005-0000-0000-000037070000}"/>
    <cellStyle name="Migliaia 6 5" xfId="723" xr:uid="{00000000-0005-0000-0000-000038070000}"/>
    <cellStyle name="Migliaia 6 6" xfId="2032" xr:uid="{00000000-0005-0000-0000-000039070000}"/>
    <cellStyle name="Migliaia 6 7" xfId="2498" xr:uid="{00000000-0005-0000-0000-00003A070000}"/>
    <cellStyle name="Migliaia 60" xfId="724" xr:uid="{00000000-0005-0000-0000-00003B070000}"/>
    <cellStyle name="Migliaia 60 2" xfId="725" xr:uid="{00000000-0005-0000-0000-00003C070000}"/>
    <cellStyle name="Migliaia 60 2 2" xfId="2033" xr:uid="{00000000-0005-0000-0000-00003D070000}"/>
    <cellStyle name="Migliaia 60 3" xfId="726" xr:uid="{00000000-0005-0000-0000-00003E070000}"/>
    <cellStyle name="Migliaia 60 3 2" xfId="727" xr:uid="{00000000-0005-0000-0000-00003F070000}"/>
    <cellStyle name="Migliaia 60 3 3" xfId="2654" xr:uid="{00000000-0005-0000-0000-000040070000}"/>
    <cellStyle name="Migliaia 60 3 3 2" xfId="3281" xr:uid="{00000000-0005-0000-0000-000041070000}"/>
    <cellStyle name="Migliaia 60 3 4" xfId="3280" xr:uid="{00000000-0005-0000-0000-000042070000}"/>
    <cellStyle name="Migliaia 60 4" xfId="728" xr:uid="{00000000-0005-0000-0000-000043070000}"/>
    <cellStyle name="Migliaia 60 4 2" xfId="2034" xr:uid="{00000000-0005-0000-0000-000044070000}"/>
    <cellStyle name="Migliaia 60 4 2 2" xfId="3283" xr:uid="{00000000-0005-0000-0000-000045070000}"/>
    <cellStyle name="Migliaia 60 4 3" xfId="3282" xr:uid="{00000000-0005-0000-0000-000046070000}"/>
    <cellStyle name="Migliaia 60 5" xfId="729" xr:uid="{00000000-0005-0000-0000-000047070000}"/>
    <cellStyle name="Migliaia 60 6" xfId="2035" xr:uid="{00000000-0005-0000-0000-000048070000}"/>
    <cellStyle name="Migliaia 60 7" xfId="2499" xr:uid="{00000000-0005-0000-0000-000049070000}"/>
    <cellStyle name="Migliaia 61" xfId="730" xr:uid="{00000000-0005-0000-0000-00004A070000}"/>
    <cellStyle name="Migliaia 61 2" xfId="731" xr:uid="{00000000-0005-0000-0000-00004B070000}"/>
    <cellStyle name="Migliaia 61 2 2" xfId="2036" xr:uid="{00000000-0005-0000-0000-00004C070000}"/>
    <cellStyle name="Migliaia 61 3" xfId="732" xr:uid="{00000000-0005-0000-0000-00004D070000}"/>
    <cellStyle name="Migliaia 61 3 2" xfId="733" xr:uid="{00000000-0005-0000-0000-00004E070000}"/>
    <cellStyle name="Migliaia 61 3 3" xfId="2800" xr:uid="{00000000-0005-0000-0000-00004F070000}"/>
    <cellStyle name="Migliaia 61 3 3 2" xfId="3285" xr:uid="{00000000-0005-0000-0000-000050070000}"/>
    <cellStyle name="Migliaia 61 3 4" xfId="3284" xr:uid="{00000000-0005-0000-0000-000051070000}"/>
    <cellStyle name="Migliaia 61 4" xfId="734" xr:uid="{00000000-0005-0000-0000-000052070000}"/>
    <cellStyle name="Migliaia 61 4 2" xfId="2037" xr:uid="{00000000-0005-0000-0000-000053070000}"/>
    <cellStyle name="Migliaia 61 4 2 2" xfId="3287" xr:uid="{00000000-0005-0000-0000-000054070000}"/>
    <cellStyle name="Migliaia 61 4 3" xfId="3286" xr:uid="{00000000-0005-0000-0000-000055070000}"/>
    <cellStyle name="Migliaia 61 5" xfId="735" xr:uid="{00000000-0005-0000-0000-000056070000}"/>
    <cellStyle name="Migliaia 61 6" xfId="2038" xr:uid="{00000000-0005-0000-0000-000057070000}"/>
    <cellStyle name="Migliaia 61 7" xfId="2500" xr:uid="{00000000-0005-0000-0000-000058070000}"/>
    <cellStyle name="Migliaia 7" xfId="736" xr:uid="{00000000-0005-0000-0000-000059070000}"/>
    <cellStyle name="Migliaia 7 2" xfId="737" xr:uid="{00000000-0005-0000-0000-00005A070000}"/>
    <cellStyle name="Migliaia 7 2 2" xfId="2039" xr:uid="{00000000-0005-0000-0000-00005B070000}"/>
    <cellStyle name="Migliaia 7 3" xfId="738" xr:uid="{00000000-0005-0000-0000-00005C070000}"/>
    <cellStyle name="Migliaia 7 3 2" xfId="739" xr:uid="{00000000-0005-0000-0000-00005D070000}"/>
    <cellStyle name="Migliaia 7 3 3" xfId="2653" xr:uid="{00000000-0005-0000-0000-00005E070000}"/>
    <cellStyle name="Migliaia 7 3 3 2" xfId="3289" xr:uid="{00000000-0005-0000-0000-00005F070000}"/>
    <cellStyle name="Migliaia 7 3 4" xfId="3288" xr:uid="{00000000-0005-0000-0000-000060070000}"/>
    <cellStyle name="Migliaia 7 4" xfId="740" xr:uid="{00000000-0005-0000-0000-000061070000}"/>
    <cellStyle name="Migliaia 7 4 2" xfId="2040" xr:uid="{00000000-0005-0000-0000-000062070000}"/>
    <cellStyle name="Migliaia 7 4 2 2" xfId="3291" xr:uid="{00000000-0005-0000-0000-000063070000}"/>
    <cellStyle name="Migliaia 7 4 3" xfId="3290" xr:uid="{00000000-0005-0000-0000-000064070000}"/>
    <cellStyle name="Migliaia 7 5" xfId="741" xr:uid="{00000000-0005-0000-0000-000065070000}"/>
    <cellStyle name="Migliaia 7 6" xfId="2041" xr:uid="{00000000-0005-0000-0000-000066070000}"/>
    <cellStyle name="Migliaia 7 7" xfId="2501" xr:uid="{00000000-0005-0000-0000-000067070000}"/>
    <cellStyle name="Migliaia 8" xfId="742" xr:uid="{00000000-0005-0000-0000-000068070000}"/>
    <cellStyle name="Migliaia 8 2" xfId="743" xr:uid="{00000000-0005-0000-0000-000069070000}"/>
    <cellStyle name="Migliaia 8 2 2" xfId="2042" xr:uid="{00000000-0005-0000-0000-00006A070000}"/>
    <cellStyle name="Migliaia 8 3" xfId="744" xr:uid="{00000000-0005-0000-0000-00006B070000}"/>
    <cellStyle name="Migliaia 8 3 2" xfId="745" xr:uid="{00000000-0005-0000-0000-00006C070000}"/>
    <cellStyle name="Migliaia 8 3 3" xfId="2799" xr:uid="{00000000-0005-0000-0000-00006D070000}"/>
    <cellStyle name="Migliaia 8 3 3 2" xfId="3293" xr:uid="{00000000-0005-0000-0000-00006E070000}"/>
    <cellStyle name="Migliaia 8 3 4" xfId="3292" xr:uid="{00000000-0005-0000-0000-00006F070000}"/>
    <cellStyle name="Migliaia 8 4" xfId="746" xr:uid="{00000000-0005-0000-0000-000070070000}"/>
    <cellStyle name="Migliaia 8 4 2" xfId="2043" xr:uid="{00000000-0005-0000-0000-000071070000}"/>
    <cellStyle name="Migliaia 8 4 2 2" xfId="3295" xr:uid="{00000000-0005-0000-0000-000072070000}"/>
    <cellStyle name="Migliaia 8 4 3" xfId="3294" xr:uid="{00000000-0005-0000-0000-000073070000}"/>
    <cellStyle name="Migliaia 8 5" xfId="747" xr:uid="{00000000-0005-0000-0000-000074070000}"/>
    <cellStyle name="Migliaia 8 6" xfId="2044" xr:uid="{00000000-0005-0000-0000-000075070000}"/>
    <cellStyle name="Migliaia 8 7" xfId="2502" xr:uid="{00000000-0005-0000-0000-000076070000}"/>
    <cellStyle name="Migliaia 9" xfId="748" xr:uid="{00000000-0005-0000-0000-000077070000}"/>
    <cellStyle name="Migliaia 9 2" xfId="749" xr:uid="{00000000-0005-0000-0000-000078070000}"/>
    <cellStyle name="Migliaia 9 2 2" xfId="2045" xr:uid="{00000000-0005-0000-0000-000079070000}"/>
    <cellStyle name="Migliaia 9 3" xfId="750" xr:uid="{00000000-0005-0000-0000-00007A070000}"/>
    <cellStyle name="Migliaia 9 3 2" xfId="751" xr:uid="{00000000-0005-0000-0000-00007B070000}"/>
    <cellStyle name="Migliaia 9 3 3" xfId="2798" xr:uid="{00000000-0005-0000-0000-00007C070000}"/>
    <cellStyle name="Migliaia 9 3 3 2" xfId="3297" xr:uid="{00000000-0005-0000-0000-00007D070000}"/>
    <cellStyle name="Migliaia 9 3 4" xfId="3296" xr:uid="{00000000-0005-0000-0000-00007E070000}"/>
    <cellStyle name="Migliaia 9 4" xfId="752" xr:uid="{00000000-0005-0000-0000-00007F070000}"/>
    <cellStyle name="Migliaia 9 4 2" xfId="2046" xr:uid="{00000000-0005-0000-0000-000080070000}"/>
    <cellStyle name="Migliaia 9 4 2 2" xfId="3299" xr:uid="{00000000-0005-0000-0000-000081070000}"/>
    <cellStyle name="Migliaia 9 4 3" xfId="3298" xr:uid="{00000000-0005-0000-0000-000082070000}"/>
    <cellStyle name="Migliaia 9 5" xfId="753" xr:uid="{00000000-0005-0000-0000-000083070000}"/>
    <cellStyle name="Migliaia 9 6" xfId="2047" xr:uid="{00000000-0005-0000-0000-000084070000}"/>
    <cellStyle name="Migliaia 9 7" xfId="2503" xr:uid="{00000000-0005-0000-0000-000085070000}"/>
    <cellStyle name="Neutral" xfId="4" builtinId="28"/>
    <cellStyle name="Neutral 2" xfId="2048" xr:uid="{00000000-0005-0000-0000-000087070000}"/>
    <cellStyle name="Neutrale" xfId="754" xr:uid="{00000000-0005-0000-0000-000088070000}"/>
    <cellStyle name="Normal" xfId="0" builtinId="0"/>
    <cellStyle name="Normal 10" xfId="755" xr:uid="{00000000-0005-0000-0000-00008A070000}"/>
    <cellStyle name="Normal 10 2" xfId="1547" xr:uid="{00000000-0005-0000-0000-00008B070000}"/>
    <cellStyle name="Normal 10 2 2" xfId="3300" xr:uid="{00000000-0005-0000-0000-00008C070000}"/>
    <cellStyle name="Normal 10 3" xfId="2049" xr:uid="{00000000-0005-0000-0000-00008D070000}"/>
    <cellStyle name="Normal 10 3 2" xfId="3747" xr:uid="{00000000-0005-0000-0000-00008E070000}"/>
    <cellStyle name="Normal 11" xfId="2512" xr:uid="{00000000-0005-0000-0000-00008F070000}"/>
    <cellStyle name="Normal 11 2" xfId="2828" xr:uid="{00000000-0005-0000-0000-000090070000}"/>
    <cellStyle name="Normal 11 2 2" xfId="3740" xr:uid="{00000000-0005-0000-0000-000091070000}"/>
    <cellStyle name="Normal 12" xfId="2537" xr:uid="{00000000-0005-0000-0000-000092070000}"/>
    <cellStyle name="Normal 13" xfId="3" xr:uid="{00000000-0005-0000-0000-000093070000}"/>
    <cellStyle name="Normal 13 2" xfId="3742" xr:uid="{00000000-0005-0000-0000-000094070000}"/>
    <cellStyle name="Normal 13 3" xfId="3795" xr:uid="{00000000-0005-0000-0000-000095070000}"/>
    <cellStyle name="Normal 14" xfId="2765" xr:uid="{00000000-0005-0000-0000-000096070000}"/>
    <cellStyle name="Normal 2" xfId="7" xr:uid="{00000000-0005-0000-0000-000097070000}"/>
    <cellStyle name="Normal 2 2" xfId="757" xr:uid="{00000000-0005-0000-0000-000098070000}"/>
    <cellStyle name="Normal 2 2 2" xfId="1657" xr:uid="{00000000-0005-0000-0000-000099070000}"/>
    <cellStyle name="Normal 2 2 2 2" xfId="2508" xr:uid="{00000000-0005-0000-0000-00009A070000}"/>
    <cellStyle name="Normal 2 2 2 2 2" xfId="2742" xr:uid="{00000000-0005-0000-0000-00009B070000}"/>
    <cellStyle name="Normal 2 2 2 3" xfId="2520" xr:uid="{00000000-0005-0000-0000-00009C070000}"/>
    <cellStyle name="Normal 2 2 2 3 2" xfId="3302" xr:uid="{00000000-0005-0000-0000-00009D070000}"/>
    <cellStyle name="Normal 2 2 2 4" xfId="3751" xr:uid="{00000000-0005-0000-0000-00009E070000}"/>
    <cellStyle name="Normal 2 2 2 5" xfId="2743" xr:uid="{00000000-0005-0000-0000-00009F070000}"/>
    <cellStyle name="Normal 2 2 3" xfId="1553" xr:uid="{00000000-0005-0000-0000-0000A0070000}"/>
    <cellStyle name="Normal 2 2 4" xfId="2504" xr:uid="{00000000-0005-0000-0000-0000A1070000}"/>
    <cellStyle name="Normal 2 2 5" xfId="2516" xr:uid="{00000000-0005-0000-0000-0000A2070000}"/>
    <cellStyle name="Normal 2 3" xfId="756" xr:uid="{00000000-0005-0000-0000-0000A3070000}"/>
    <cellStyle name="Normal 2 3 2" xfId="2050" xr:uid="{00000000-0005-0000-0000-0000A4070000}"/>
    <cellStyle name="Normal 2 3 3" xfId="2652" xr:uid="{00000000-0005-0000-0000-0000A5070000}"/>
    <cellStyle name="Normal 2 3 4" xfId="2846" xr:uid="{00000000-0005-0000-0000-0000A6070000}"/>
    <cellStyle name="Normal 2 4" xfId="17" xr:uid="{00000000-0005-0000-0000-0000A7070000}"/>
    <cellStyle name="Normal 2 4 2" xfId="2651" xr:uid="{00000000-0005-0000-0000-0000A8070000}"/>
    <cellStyle name="Normal 2 5" xfId="3301" xr:uid="{00000000-0005-0000-0000-0000A9070000}"/>
    <cellStyle name="Normal 3" xfId="758" xr:uid="{00000000-0005-0000-0000-0000AA070000}"/>
    <cellStyle name="Normal 3 2" xfId="759" xr:uid="{00000000-0005-0000-0000-0000AB070000}"/>
    <cellStyle name="Normal 3 2 2" xfId="1658" xr:uid="{00000000-0005-0000-0000-0000AC070000}"/>
    <cellStyle name="Normal 3 2 2 2" xfId="2510" xr:uid="{00000000-0005-0000-0000-0000AD070000}"/>
    <cellStyle name="Normal 3 2 2 2 2" xfId="3303" xr:uid="{00000000-0005-0000-0000-0000AE070000}"/>
    <cellStyle name="Normal 3 2 2 3" xfId="2522" xr:uid="{00000000-0005-0000-0000-0000AF070000}"/>
    <cellStyle name="Normal 3 2 2 4" xfId="2740" xr:uid="{00000000-0005-0000-0000-0000B0070000}"/>
    <cellStyle name="Normal 3 2 3" xfId="2506" xr:uid="{00000000-0005-0000-0000-0000B1070000}"/>
    <cellStyle name="Normal 3 2 4" xfId="2518" xr:uid="{00000000-0005-0000-0000-0000B2070000}"/>
    <cellStyle name="Normal 3 3" xfId="760" xr:uid="{00000000-0005-0000-0000-0000B3070000}"/>
    <cellStyle name="Normal 3 3 2" xfId="2052" xr:uid="{00000000-0005-0000-0000-0000B4070000}"/>
    <cellStyle name="Normal 3 3 3" xfId="2509" xr:uid="{00000000-0005-0000-0000-0000B5070000}"/>
    <cellStyle name="Normal 3 3 4" xfId="2521" xr:uid="{00000000-0005-0000-0000-0000B6070000}"/>
    <cellStyle name="Normal 3 3 5" xfId="2051" xr:uid="{00000000-0005-0000-0000-0000B7070000}"/>
    <cellStyle name="Normal 3 3 6" xfId="2531" xr:uid="{00000000-0005-0000-0000-0000B8070000}"/>
    <cellStyle name="Normal 3 4" xfId="2053" xr:uid="{00000000-0005-0000-0000-0000B9070000}"/>
    <cellStyle name="Normal 3 4 2" xfId="3748" xr:uid="{00000000-0005-0000-0000-0000BA070000}"/>
    <cellStyle name="Normal 3 5" xfId="2054" xr:uid="{00000000-0005-0000-0000-0000BB070000}"/>
    <cellStyle name="Normal 3 6" xfId="2505" xr:uid="{00000000-0005-0000-0000-0000BC070000}"/>
    <cellStyle name="Normal 3 7" xfId="2517" xr:uid="{00000000-0005-0000-0000-0000BD070000}"/>
    <cellStyle name="Normal 35" xfId="3847" xr:uid="{00000000-0005-0000-0000-0000BE070000}"/>
    <cellStyle name="Normal 4" xfId="761" xr:uid="{00000000-0005-0000-0000-0000BF070000}"/>
    <cellStyle name="Normal 4 2" xfId="1554" xr:uid="{00000000-0005-0000-0000-0000C0070000}"/>
    <cellStyle name="Normal 4 2 2" xfId="2530" xr:uid="{00000000-0005-0000-0000-0000C1070000}"/>
    <cellStyle name="Normal 4 2 2 2" xfId="3304" xr:uid="{00000000-0005-0000-0000-0000C2070000}"/>
    <cellStyle name="Normal 4 3" xfId="2055" xr:uid="{00000000-0005-0000-0000-0000C3070000}"/>
    <cellStyle name="Normal 5" xfId="762" xr:uid="{00000000-0005-0000-0000-0000C4070000}"/>
    <cellStyle name="Normal 5 2" xfId="1555" xr:uid="{00000000-0005-0000-0000-0000C5070000}"/>
    <cellStyle name="Normal 5 2 2" xfId="1556" xr:uid="{00000000-0005-0000-0000-0000C6070000}"/>
    <cellStyle name="Normal 5 2 2 2" xfId="1557" xr:uid="{00000000-0005-0000-0000-0000C7070000}"/>
    <cellStyle name="Normal 5 2 3" xfId="2529" xr:uid="{00000000-0005-0000-0000-0000C8070000}"/>
    <cellStyle name="Normal 6" xfId="763" xr:uid="{00000000-0005-0000-0000-0000C9070000}"/>
    <cellStyle name="Normal 6 2" xfId="1659" xr:uid="{00000000-0005-0000-0000-0000CA070000}"/>
    <cellStyle name="Normal 6 2 2" xfId="2511" xr:uid="{00000000-0005-0000-0000-0000CB070000}"/>
    <cellStyle name="Normal 6 2 2 2" xfId="3306" xr:uid="{00000000-0005-0000-0000-0000CC070000}"/>
    <cellStyle name="Normal 6 2 3" xfId="2523" xr:uid="{00000000-0005-0000-0000-0000CD070000}"/>
    <cellStyle name="Normal 6 2 4" xfId="2528" xr:uid="{00000000-0005-0000-0000-0000CE070000}"/>
    <cellStyle name="Normal 6 2 5" xfId="2738" xr:uid="{00000000-0005-0000-0000-0000CF070000}"/>
    <cellStyle name="Normal 6 3" xfId="2056" xr:uid="{00000000-0005-0000-0000-0000D0070000}"/>
    <cellStyle name="Normal 6 3 2" xfId="3305" xr:uid="{00000000-0005-0000-0000-0000D1070000}"/>
    <cellStyle name="Normal 6 4" xfId="2507" xr:uid="{00000000-0005-0000-0000-0000D2070000}"/>
    <cellStyle name="Normal 6 5" xfId="2519" xr:uid="{00000000-0005-0000-0000-0000D3070000}"/>
    <cellStyle name="Normal 7" xfId="764" xr:uid="{00000000-0005-0000-0000-0000D4070000}"/>
    <cellStyle name="Normal 7 2" xfId="1558" xr:uid="{00000000-0005-0000-0000-0000D5070000}"/>
    <cellStyle name="Normal 7 2 2" xfId="2527" xr:uid="{00000000-0005-0000-0000-0000D6070000}"/>
    <cellStyle name="Normal 7 2 2 2" xfId="3749" xr:uid="{00000000-0005-0000-0000-0000D7070000}"/>
    <cellStyle name="Normal 7 2 3" xfId="2737" xr:uid="{00000000-0005-0000-0000-0000D8070000}"/>
    <cellStyle name="Normal 8" xfId="765" xr:uid="{00000000-0005-0000-0000-0000D9070000}"/>
    <cellStyle name="Normal 8 2" xfId="1559" xr:uid="{00000000-0005-0000-0000-0000DA070000}"/>
    <cellStyle name="Normal 8 2 2" xfId="3307" xr:uid="{00000000-0005-0000-0000-0000DB070000}"/>
    <cellStyle name="Normal 8 2 3" xfId="2736" xr:uid="{00000000-0005-0000-0000-0000DC070000}"/>
    <cellStyle name="Normal 8 3" xfId="2526" xr:uid="{00000000-0005-0000-0000-0000DD070000}"/>
    <cellStyle name="Normal 8 3 2" xfId="3750" xr:uid="{00000000-0005-0000-0000-0000DE070000}"/>
    <cellStyle name="Normal 9" xfId="18" xr:uid="{00000000-0005-0000-0000-0000DF070000}"/>
    <cellStyle name="Normal 9 2" xfId="1560" xr:uid="{00000000-0005-0000-0000-0000E0070000}"/>
    <cellStyle name="Normal 9 3" xfId="2844" xr:uid="{00000000-0005-0000-0000-0000E1070000}"/>
    <cellStyle name="Normal GHG Numbers (0.00)" xfId="766" xr:uid="{00000000-0005-0000-0000-0000E2070000}"/>
    <cellStyle name="Normal GHG Numbers (0.00) 2" xfId="2650" xr:uid="{00000000-0005-0000-0000-0000E3070000}"/>
    <cellStyle name="Normal GHG Textfiels Bold" xfId="767" xr:uid="{00000000-0005-0000-0000-0000E4070000}"/>
    <cellStyle name="Normal GHG whole table" xfId="2525" xr:uid="{00000000-0005-0000-0000-0000E5070000}"/>
    <cellStyle name="Normal GHG-Shade" xfId="768" xr:uid="{00000000-0005-0000-0000-0000E6070000}"/>
    <cellStyle name="Normal GHG-Shade 2" xfId="2057" xr:uid="{00000000-0005-0000-0000-0000E7070000}"/>
    <cellStyle name="Normal GHG-Shade 2 2" xfId="2524" xr:uid="{00000000-0005-0000-0000-0000E8070000}"/>
    <cellStyle name="Normal_Ark3" xfId="1" xr:uid="{00000000-0005-0000-0000-0000E9070000}"/>
    <cellStyle name="Normale 10" xfId="769" xr:uid="{00000000-0005-0000-0000-0000EA070000}"/>
    <cellStyle name="Normale 10 2" xfId="770" xr:uid="{00000000-0005-0000-0000-0000EB070000}"/>
    <cellStyle name="Normale 10 2 2" xfId="1562" xr:uid="{00000000-0005-0000-0000-0000EC070000}"/>
    <cellStyle name="Normale 10 3" xfId="771" xr:uid="{00000000-0005-0000-0000-0000ED070000}"/>
    <cellStyle name="Normale 10 3 2" xfId="1563" xr:uid="{00000000-0005-0000-0000-0000EE070000}"/>
    <cellStyle name="Normale 10 4" xfId="1561" xr:uid="{00000000-0005-0000-0000-0000EF070000}"/>
    <cellStyle name="Normale 10_EDEN industria 2008 rev" xfId="772" xr:uid="{00000000-0005-0000-0000-0000F0070000}"/>
    <cellStyle name="Normale 11" xfId="773" xr:uid="{00000000-0005-0000-0000-0000F1070000}"/>
    <cellStyle name="Normale 11 2" xfId="774" xr:uid="{00000000-0005-0000-0000-0000F2070000}"/>
    <cellStyle name="Normale 11 2 2" xfId="1565" xr:uid="{00000000-0005-0000-0000-0000F3070000}"/>
    <cellStyle name="Normale 11 3" xfId="775" xr:uid="{00000000-0005-0000-0000-0000F4070000}"/>
    <cellStyle name="Normale 11 3 2" xfId="1566" xr:uid="{00000000-0005-0000-0000-0000F5070000}"/>
    <cellStyle name="Normale 11 4" xfId="1564" xr:uid="{00000000-0005-0000-0000-0000F6070000}"/>
    <cellStyle name="Normale 11_EDEN industria 2008 rev" xfId="776" xr:uid="{00000000-0005-0000-0000-0000F7070000}"/>
    <cellStyle name="Normale 12" xfId="777" xr:uid="{00000000-0005-0000-0000-0000F8070000}"/>
    <cellStyle name="Normale 12 2" xfId="778" xr:uid="{00000000-0005-0000-0000-0000F9070000}"/>
    <cellStyle name="Normale 12 2 2" xfId="1568" xr:uid="{00000000-0005-0000-0000-0000FA070000}"/>
    <cellStyle name="Normale 12 3" xfId="779" xr:uid="{00000000-0005-0000-0000-0000FB070000}"/>
    <cellStyle name="Normale 12 3 2" xfId="1569" xr:uid="{00000000-0005-0000-0000-0000FC070000}"/>
    <cellStyle name="Normale 12 4" xfId="1567" xr:uid="{00000000-0005-0000-0000-0000FD070000}"/>
    <cellStyle name="Normale 12_EDEN industria 2008 rev" xfId="780" xr:uid="{00000000-0005-0000-0000-0000FE070000}"/>
    <cellStyle name="Normale 13" xfId="781" xr:uid="{00000000-0005-0000-0000-0000FF070000}"/>
    <cellStyle name="Normale 13 2" xfId="782" xr:uid="{00000000-0005-0000-0000-000000080000}"/>
    <cellStyle name="Normale 13 2 2" xfId="1571" xr:uid="{00000000-0005-0000-0000-000001080000}"/>
    <cellStyle name="Normale 13 3" xfId="783" xr:uid="{00000000-0005-0000-0000-000002080000}"/>
    <cellStyle name="Normale 13 3 2" xfId="1572" xr:uid="{00000000-0005-0000-0000-000003080000}"/>
    <cellStyle name="Normale 13 4" xfId="1570" xr:uid="{00000000-0005-0000-0000-000004080000}"/>
    <cellStyle name="Normale 13_EDEN industria 2008 rev" xfId="784" xr:uid="{00000000-0005-0000-0000-000005080000}"/>
    <cellStyle name="Normale 14" xfId="785" xr:uid="{00000000-0005-0000-0000-000006080000}"/>
    <cellStyle name="Normale 14 2" xfId="786" xr:uid="{00000000-0005-0000-0000-000007080000}"/>
    <cellStyle name="Normale 14 2 2" xfId="1574" xr:uid="{00000000-0005-0000-0000-000008080000}"/>
    <cellStyle name="Normale 14 3" xfId="787" xr:uid="{00000000-0005-0000-0000-000009080000}"/>
    <cellStyle name="Normale 14 3 2" xfId="1575" xr:uid="{00000000-0005-0000-0000-00000A080000}"/>
    <cellStyle name="Normale 14 4" xfId="1573" xr:uid="{00000000-0005-0000-0000-00000B080000}"/>
    <cellStyle name="Normale 14_EDEN industria 2008 rev" xfId="788" xr:uid="{00000000-0005-0000-0000-00000C080000}"/>
    <cellStyle name="Normale 15" xfId="789" xr:uid="{00000000-0005-0000-0000-00000D080000}"/>
    <cellStyle name="Normale 15 2" xfId="790" xr:uid="{00000000-0005-0000-0000-00000E080000}"/>
    <cellStyle name="Normale 15 2 2" xfId="1577" xr:uid="{00000000-0005-0000-0000-00000F080000}"/>
    <cellStyle name="Normale 15 3" xfId="791" xr:uid="{00000000-0005-0000-0000-000010080000}"/>
    <cellStyle name="Normale 15 3 2" xfId="1578" xr:uid="{00000000-0005-0000-0000-000011080000}"/>
    <cellStyle name="Normale 15 4" xfId="1576" xr:uid="{00000000-0005-0000-0000-000012080000}"/>
    <cellStyle name="Normale 15_EDEN industria 2008 rev" xfId="792" xr:uid="{00000000-0005-0000-0000-000013080000}"/>
    <cellStyle name="Normale 16" xfId="793" xr:uid="{00000000-0005-0000-0000-000014080000}"/>
    <cellStyle name="Normale 16 2" xfId="1579" xr:uid="{00000000-0005-0000-0000-000015080000}"/>
    <cellStyle name="Normale 17" xfId="794" xr:uid="{00000000-0005-0000-0000-000016080000}"/>
    <cellStyle name="Normale 17 2" xfId="1580" xr:uid="{00000000-0005-0000-0000-000017080000}"/>
    <cellStyle name="Normale 18" xfId="795" xr:uid="{00000000-0005-0000-0000-000018080000}"/>
    <cellStyle name="Normale 19" xfId="796" xr:uid="{00000000-0005-0000-0000-000019080000}"/>
    <cellStyle name="Normale 2" xfId="797" xr:uid="{00000000-0005-0000-0000-00001A080000}"/>
    <cellStyle name="Normale 2 2" xfId="798" xr:uid="{00000000-0005-0000-0000-00001B080000}"/>
    <cellStyle name="Normale 2 2 2" xfId="1582" xr:uid="{00000000-0005-0000-0000-00001C080000}"/>
    <cellStyle name="Normale 2 3" xfId="1581" xr:uid="{00000000-0005-0000-0000-00001D080000}"/>
    <cellStyle name="Normale 2_EDEN industria 2008 rev" xfId="799" xr:uid="{00000000-0005-0000-0000-00001E080000}"/>
    <cellStyle name="Normale 20" xfId="800" xr:uid="{00000000-0005-0000-0000-00001F080000}"/>
    <cellStyle name="Normale 20 2" xfId="1583" xr:uid="{00000000-0005-0000-0000-000020080000}"/>
    <cellStyle name="Normale 21" xfId="801" xr:uid="{00000000-0005-0000-0000-000021080000}"/>
    <cellStyle name="Normale 21 2" xfId="1584" xr:uid="{00000000-0005-0000-0000-000022080000}"/>
    <cellStyle name="Normale 22" xfId="802" xr:uid="{00000000-0005-0000-0000-000023080000}"/>
    <cellStyle name="Normale 22 2" xfId="1585" xr:uid="{00000000-0005-0000-0000-000024080000}"/>
    <cellStyle name="Normale 23" xfId="803" xr:uid="{00000000-0005-0000-0000-000025080000}"/>
    <cellStyle name="Normale 23 2" xfId="1586" xr:uid="{00000000-0005-0000-0000-000026080000}"/>
    <cellStyle name="Normale 24" xfId="804" xr:uid="{00000000-0005-0000-0000-000027080000}"/>
    <cellStyle name="Normale 24 2" xfId="1587" xr:uid="{00000000-0005-0000-0000-000028080000}"/>
    <cellStyle name="Normale 25" xfId="805" xr:uid="{00000000-0005-0000-0000-000029080000}"/>
    <cellStyle name="Normale 25 2" xfId="1588" xr:uid="{00000000-0005-0000-0000-00002A080000}"/>
    <cellStyle name="Normale 26" xfId="806" xr:uid="{00000000-0005-0000-0000-00002B080000}"/>
    <cellStyle name="Normale 26 2" xfId="1589" xr:uid="{00000000-0005-0000-0000-00002C080000}"/>
    <cellStyle name="Normale 27" xfId="807" xr:uid="{00000000-0005-0000-0000-00002D080000}"/>
    <cellStyle name="Normale 27 2" xfId="1590" xr:uid="{00000000-0005-0000-0000-00002E080000}"/>
    <cellStyle name="Normale 28" xfId="808" xr:uid="{00000000-0005-0000-0000-00002F080000}"/>
    <cellStyle name="Normale 28 2" xfId="1591" xr:uid="{00000000-0005-0000-0000-000030080000}"/>
    <cellStyle name="Normale 29" xfId="809" xr:uid="{00000000-0005-0000-0000-000031080000}"/>
    <cellStyle name="Normale 29 2" xfId="1592" xr:uid="{00000000-0005-0000-0000-000032080000}"/>
    <cellStyle name="Normale 3" xfId="810" xr:uid="{00000000-0005-0000-0000-000033080000}"/>
    <cellStyle name="Normale 3 2" xfId="811" xr:uid="{00000000-0005-0000-0000-000034080000}"/>
    <cellStyle name="Normale 3 2 2" xfId="1594" xr:uid="{00000000-0005-0000-0000-000035080000}"/>
    <cellStyle name="Normale 3 3" xfId="812" xr:uid="{00000000-0005-0000-0000-000036080000}"/>
    <cellStyle name="Normale 3 3 2" xfId="1595" xr:uid="{00000000-0005-0000-0000-000037080000}"/>
    <cellStyle name="Normale 3 4" xfId="1593" xr:uid="{00000000-0005-0000-0000-000038080000}"/>
    <cellStyle name="Normale 3_EDEN industria 2008 rev" xfId="813" xr:uid="{00000000-0005-0000-0000-000039080000}"/>
    <cellStyle name="Normale 30" xfId="814" xr:uid="{00000000-0005-0000-0000-00003A080000}"/>
    <cellStyle name="Normale 30 2" xfId="1596" xr:uid="{00000000-0005-0000-0000-00003B080000}"/>
    <cellStyle name="Normale 31" xfId="815" xr:uid="{00000000-0005-0000-0000-00003C080000}"/>
    <cellStyle name="Normale 31 2" xfId="1597" xr:uid="{00000000-0005-0000-0000-00003D080000}"/>
    <cellStyle name="Normale 32" xfId="816" xr:uid="{00000000-0005-0000-0000-00003E080000}"/>
    <cellStyle name="Normale 32 2" xfId="1598" xr:uid="{00000000-0005-0000-0000-00003F080000}"/>
    <cellStyle name="Normale 33" xfId="817" xr:uid="{00000000-0005-0000-0000-000040080000}"/>
    <cellStyle name="Normale 33 2" xfId="1599" xr:uid="{00000000-0005-0000-0000-000041080000}"/>
    <cellStyle name="Normale 34" xfId="818" xr:uid="{00000000-0005-0000-0000-000042080000}"/>
    <cellStyle name="Normale 34 2" xfId="1600" xr:uid="{00000000-0005-0000-0000-000043080000}"/>
    <cellStyle name="Normale 35" xfId="819" xr:uid="{00000000-0005-0000-0000-000044080000}"/>
    <cellStyle name="Normale 35 2" xfId="1601" xr:uid="{00000000-0005-0000-0000-000045080000}"/>
    <cellStyle name="Normale 36" xfId="820" xr:uid="{00000000-0005-0000-0000-000046080000}"/>
    <cellStyle name="Normale 36 2" xfId="1602" xr:uid="{00000000-0005-0000-0000-000047080000}"/>
    <cellStyle name="Normale 37" xfId="821" xr:uid="{00000000-0005-0000-0000-000048080000}"/>
    <cellStyle name="Normale 37 2" xfId="1603" xr:uid="{00000000-0005-0000-0000-000049080000}"/>
    <cellStyle name="Normale 38" xfId="822" xr:uid="{00000000-0005-0000-0000-00004A080000}"/>
    <cellStyle name="Normale 38 2" xfId="1604" xr:uid="{00000000-0005-0000-0000-00004B080000}"/>
    <cellStyle name="Normale 39" xfId="823" xr:uid="{00000000-0005-0000-0000-00004C080000}"/>
    <cellStyle name="Normale 39 2" xfId="1605" xr:uid="{00000000-0005-0000-0000-00004D080000}"/>
    <cellStyle name="Normale 4" xfId="824" xr:uid="{00000000-0005-0000-0000-00004E080000}"/>
    <cellStyle name="Normale 4 2" xfId="825" xr:uid="{00000000-0005-0000-0000-00004F080000}"/>
    <cellStyle name="Normale 4 2 2" xfId="1607" xr:uid="{00000000-0005-0000-0000-000050080000}"/>
    <cellStyle name="Normale 4 3" xfId="826" xr:uid="{00000000-0005-0000-0000-000051080000}"/>
    <cellStyle name="Normale 4 3 2" xfId="1608" xr:uid="{00000000-0005-0000-0000-000052080000}"/>
    <cellStyle name="Normale 4 4" xfId="1606" xr:uid="{00000000-0005-0000-0000-000053080000}"/>
    <cellStyle name="Normale 4_EDEN industria 2008 rev" xfId="827" xr:uid="{00000000-0005-0000-0000-000054080000}"/>
    <cellStyle name="Normale 40" xfId="828" xr:uid="{00000000-0005-0000-0000-000055080000}"/>
    <cellStyle name="Normale 40 2" xfId="1609" xr:uid="{00000000-0005-0000-0000-000056080000}"/>
    <cellStyle name="Normale 41" xfId="829" xr:uid="{00000000-0005-0000-0000-000057080000}"/>
    <cellStyle name="Normale 41 2" xfId="1610" xr:uid="{00000000-0005-0000-0000-000058080000}"/>
    <cellStyle name="Normale 42" xfId="830" xr:uid="{00000000-0005-0000-0000-000059080000}"/>
    <cellStyle name="Normale 42 2" xfId="1611" xr:uid="{00000000-0005-0000-0000-00005A080000}"/>
    <cellStyle name="Normale 43" xfId="831" xr:uid="{00000000-0005-0000-0000-00005B080000}"/>
    <cellStyle name="Normale 43 2" xfId="1612" xr:uid="{00000000-0005-0000-0000-00005C080000}"/>
    <cellStyle name="Normale 44" xfId="832" xr:uid="{00000000-0005-0000-0000-00005D080000}"/>
    <cellStyle name="Normale 44 2" xfId="1613" xr:uid="{00000000-0005-0000-0000-00005E080000}"/>
    <cellStyle name="Normale 45" xfId="833" xr:uid="{00000000-0005-0000-0000-00005F080000}"/>
    <cellStyle name="Normale 45 2" xfId="1614" xr:uid="{00000000-0005-0000-0000-000060080000}"/>
    <cellStyle name="Normale 46" xfId="834" xr:uid="{00000000-0005-0000-0000-000061080000}"/>
    <cellStyle name="Normale 46 2" xfId="1615" xr:uid="{00000000-0005-0000-0000-000062080000}"/>
    <cellStyle name="Normale 47" xfId="835" xr:uid="{00000000-0005-0000-0000-000063080000}"/>
    <cellStyle name="Normale 47 2" xfId="1616" xr:uid="{00000000-0005-0000-0000-000064080000}"/>
    <cellStyle name="Normale 48" xfId="836" xr:uid="{00000000-0005-0000-0000-000065080000}"/>
    <cellStyle name="Normale 48 2" xfId="1617" xr:uid="{00000000-0005-0000-0000-000066080000}"/>
    <cellStyle name="Normale 49" xfId="837" xr:uid="{00000000-0005-0000-0000-000067080000}"/>
    <cellStyle name="Normale 49 2" xfId="1618" xr:uid="{00000000-0005-0000-0000-000068080000}"/>
    <cellStyle name="Normale 5" xfId="838" xr:uid="{00000000-0005-0000-0000-000069080000}"/>
    <cellStyle name="Normale 5 2" xfId="839" xr:uid="{00000000-0005-0000-0000-00006A080000}"/>
    <cellStyle name="Normale 5 2 2" xfId="1620" xr:uid="{00000000-0005-0000-0000-00006B080000}"/>
    <cellStyle name="Normale 5 3" xfId="840" xr:uid="{00000000-0005-0000-0000-00006C080000}"/>
    <cellStyle name="Normale 5 3 2" xfId="1621" xr:uid="{00000000-0005-0000-0000-00006D080000}"/>
    <cellStyle name="Normale 5 4" xfId="1619" xr:uid="{00000000-0005-0000-0000-00006E080000}"/>
    <cellStyle name="Normale 5_EDEN industria 2008 rev" xfId="841" xr:uid="{00000000-0005-0000-0000-00006F080000}"/>
    <cellStyle name="Normale 50" xfId="842" xr:uid="{00000000-0005-0000-0000-000070080000}"/>
    <cellStyle name="Normale 50 2" xfId="1622" xr:uid="{00000000-0005-0000-0000-000071080000}"/>
    <cellStyle name="Normale 51" xfId="843" xr:uid="{00000000-0005-0000-0000-000072080000}"/>
    <cellStyle name="Normale 51 2" xfId="1623" xr:uid="{00000000-0005-0000-0000-000073080000}"/>
    <cellStyle name="Normale 52" xfId="844" xr:uid="{00000000-0005-0000-0000-000074080000}"/>
    <cellStyle name="Normale 52 2" xfId="1624" xr:uid="{00000000-0005-0000-0000-000075080000}"/>
    <cellStyle name="Normale 53" xfId="845" xr:uid="{00000000-0005-0000-0000-000076080000}"/>
    <cellStyle name="Normale 53 2" xfId="1625" xr:uid="{00000000-0005-0000-0000-000077080000}"/>
    <cellStyle name="Normale 54" xfId="846" xr:uid="{00000000-0005-0000-0000-000078080000}"/>
    <cellStyle name="Normale 54 2" xfId="1626" xr:uid="{00000000-0005-0000-0000-000079080000}"/>
    <cellStyle name="Normale 55" xfId="847" xr:uid="{00000000-0005-0000-0000-00007A080000}"/>
    <cellStyle name="Normale 55 2" xfId="1627" xr:uid="{00000000-0005-0000-0000-00007B080000}"/>
    <cellStyle name="Normale 56" xfId="848" xr:uid="{00000000-0005-0000-0000-00007C080000}"/>
    <cellStyle name="Normale 56 2" xfId="1628" xr:uid="{00000000-0005-0000-0000-00007D080000}"/>
    <cellStyle name="Normale 57" xfId="849" xr:uid="{00000000-0005-0000-0000-00007E080000}"/>
    <cellStyle name="Normale 57 2" xfId="1629" xr:uid="{00000000-0005-0000-0000-00007F080000}"/>
    <cellStyle name="Normale 58" xfId="850" xr:uid="{00000000-0005-0000-0000-000080080000}"/>
    <cellStyle name="Normale 58 2" xfId="1630" xr:uid="{00000000-0005-0000-0000-000081080000}"/>
    <cellStyle name="Normale 59" xfId="851" xr:uid="{00000000-0005-0000-0000-000082080000}"/>
    <cellStyle name="Normale 59 2" xfId="1631" xr:uid="{00000000-0005-0000-0000-000083080000}"/>
    <cellStyle name="Normale 6" xfId="852" xr:uid="{00000000-0005-0000-0000-000084080000}"/>
    <cellStyle name="Normale 6 2" xfId="853" xr:uid="{00000000-0005-0000-0000-000085080000}"/>
    <cellStyle name="Normale 6 2 2" xfId="1633" xr:uid="{00000000-0005-0000-0000-000086080000}"/>
    <cellStyle name="Normale 6 3" xfId="854" xr:uid="{00000000-0005-0000-0000-000087080000}"/>
    <cellStyle name="Normale 6 3 2" xfId="1634" xr:uid="{00000000-0005-0000-0000-000088080000}"/>
    <cellStyle name="Normale 6 4" xfId="1632" xr:uid="{00000000-0005-0000-0000-000089080000}"/>
    <cellStyle name="Normale 6_EDEN industria 2008 rev" xfId="855" xr:uid="{00000000-0005-0000-0000-00008A080000}"/>
    <cellStyle name="Normale 60" xfId="856" xr:uid="{00000000-0005-0000-0000-00008B080000}"/>
    <cellStyle name="Normale 60 2" xfId="1635" xr:uid="{00000000-0005-0000-0000-00008C080000}"/>
    <cellStyle name="Normale 61" xfId="857" xr:uid="{00000000-0005-0000-0000-00008D080000}"/>
    <cellStyle name="Normale 61 2" xfId="1636" xr:uid="{00000000-0005-0000-0000-00008E080000}"/>
    <cellStyle name="Normale 62" xfId="858" xr:uid="{00000000-0005-0000-0000-00008F080000}"/>
    <cellStyle name="Normale 62 2" xfId="1637" xr:uid="{00000000-0005-0000-0000-000090080000}"/>
    <cellStyle name="Normale 63" xfId="859" xr:uid="{00000000-0005-0000-0000-000091080000}"/>
    <cellStyle name="Normale 63 2" xfId="1638" xr:uid="{00000000-0005-0000-0000-000092080000}"/>
    <cellStyle name="Normale 64" xfId="860" xr:uid="{00000000-0005-0000-0000-000093080000}"/>
    <cellStyle name="Normale 64 2" xfId="1639" xr:uid="{00000000-0005-0000-0000-000094080000}"/>
    <cellStyle name="Normale 65" xfId="861" xr:uid="{00000000-0005-0000-0000-000095080000}"/>
    <cellStyle name="Normale 65 2" xfId="1640" xr:uid="{00000000-0005-0000-0000-000096080000}"/>
    <cellStyle name="Normale 7" xfId="862" xr:uid="{00000000-0005-0000-0000-000097080000}"/>
    <cellStyle name="Normale 7 2" xfId="863" xr:uid="{00000000-0005-0000-0000-000098080000}"/>
    <cellStyle name="Normale 7 2 2" xfId="1642" xr:uid="{00000000-0005-0000-0000-000099080000}"/>
    <cellStyle name="Normale 7 3" xfId="864" xr:uid="{00000000-0005-0000-0000-00009A080000}"/>
    <cellStyle name="Normale 7 3 2" xfId="1643" xr:uid="{00000000-0005-0000-0000-00009B080000}"/>
    <cellStyle name="Normale 7 4" xfId="1641" xr:uid="{00000000-0005-0000-0000-00009C080000}"/>
    <cellStyle name="Normale 7_EDEN industria 2008 rev" xfId="865" xr:uid="{00000000-0005-0000-0000-00009D080000}"/>
    <cellStyle name="Normale 8" xfId="866" xr:uid="{00000000-0005-0000-0000-00009E080000}"/>
    <cellStyle name="Normale 8 2" xfId="867" xr:uid="{00000000-0005-0000-0000-00009F080000}"/>
    <cellStyle name="Normale 8 2 2" xfId="1645" xr:uid="{00000000-0005-0000-0000-0000A0080000}"/>
    <cellStyle name="Normale 8 3" xfId="868" xr:uid="{00000000-0005-0000-0000-0000A1080000}"/>
    <cellStyle name="Normale 8 3 2" xfId="1646" xr:uid="{00000000-0005-0000-0000-0000A2080000}"/>
    <cellStyle name="Normale 8 4" xfId="1644" xr:uid="{00000000-0005-0000-0000-0000A3080000}"/>
    <cellStyle name="Normale 8_EDEN industria 2008 rev" xfId="869" xr:uid="{00000000-0005-0000-0000-0000A4080000}"/>
    <cellStyle name="Normale 9" xfId="870" xr:uid="{00000000-0005-0000-0000-0000A5080000}"/>
    <cellStyle name="Normale 9 2" xfId="871" xr:uid="{00000000-0005-0000-0000-0000A6080000}"/>
    <cellStyle name="Normale 9 2 2" xfId="1648" xr:uid="{00000000-0005-0000-0000-0000A7080000}"/>
    <cellStyle name="Normale 9 3" xfId="872" xr:uid="{00000000-0005-0000-0000-0000A8080000}"/>
    <cellStyle name="Normale 9 3 2" xfId="1649" xr:uid="{00000000-0005-0000-0000-0000A9080000}"/>
    <cellStyle name="Normale 9 4" xfId="1647" xr:uid="{00000000-0005-0000-0000-0000AA080000}"/>
    <cellStyle name="Normale 9_EDEN industria 2008 rev" xfId="873" xr:uid="{00000000-0005-0000-0000-0000AB080000}"/>
    <cellStyle name="Normale_B2020" xfId="874" xr:uid="{00000000-0005-0000-0000-0000AC080000}"/>
    <cellStyle name="Nota" xfId="875" xr:uid="{00000000-0005-0000-0000-0000AD080000}"/>
    <cellStyle name="Nota 10" xfId="2763" xr:uid="{00000000-0005-0000-0000-0000AE080000}"/>
    <cellStyle name="Nota 11" xfId="3756" xr:uid="{00000000-0005-0000-0000-0000AF080000}"/>
    <cellStyle name="Nota 2" xfId="876" xr:uid="{00000000-0005-0000-0000-0000B0080000}"/>
    <cellStyle name="Nota 2 2" xfId="2058" xr:uid="{00000000-0005-0000-0000-0000B1080000}"/>
    <cellStyle name="Nota 2 2 2" xfId="3797" xr:uid="{00000000-0005-0000-0000-0000B2080000}"/>
    <cellStyle name="Nota 2 3" xfId="2649" xr:uid="{00000000-0005-0000-0000-0000B3080000}"/>
    <cellStyle name="Nota 2 4" xfId="2762" xr:uid="{00000000-0005-0000-0000-0000B4080000}"/>
    <cellStyle name="Nota 2 5" xfId="2648" xr:uid="{00000000-0005-0000-0000-0000B5080000}"/>
    <cellStyle name="Nota 2 6" xfId="2761" xr:uid="{00000000-0005-0000-0000-0000B6080000}"/>
    <cellStyle name="Nota 2 7" xfId="3796" xr:uid="{00000000-0005-0000-0000-0000B7080000}"/>
    <cellStyle name="Nota 3" xfId="877" xr:uid="{00000000-0005-0000-0000-0000B8080000}"/>
    <cellStyle name="Nota 3 2" xfId="878" xr:uid="{00000000-0005-0000-0000-0000B9080000}"/>
    <cellStyle name="Nota 3 2 2" xfId="2647" xr:uid="{00000000-0005-0000-0000-0000BA080000}"/>
    <cellStyle name="Nota 3 2 3" xfId="2760" xr:uid="{00000000-0005-0000-0000-0000BB080000}"/>
    <cellStyle name="Nota 3 2 4" xfId="2646" xr:uid="{00000000-0005-0000-0000-0000BC080000}"/>
    <cellStyle name="Nota 3 2 5" xfId="2645" xr:uid="{00000000-0005-0000-0000-0000BD080000}"/>
    <cellStyle name="Nota 3 2 6" xfId="2757" xr:uid="{00000000-0005-0000-0000-0000BE080000}"/>
    <cellStyle name="Nota 3 2 7" xfId="3799" xr:uid="{00000000-0005-0000-0000-0000BF080000}"/>
    <cellStyle name="Nota 3 3" xfId="2759" xr:uid="{00000000-0005-0000-0000-0000C0080000}"/>
    <cellStyle name="Nota 3 3 2" xfId="3308" xr:uid="{00000000-0005-0000-0000-0000C1080000}"/>
    <cellStyle name="Nota 3 3 2 2" xfId="3801" xr:uid="{00000000-0005-0000-0000-0000C2080000}"/>
    <cellStyle name="Nota 3 3 3" xfId="3800" xr:uid="{00000000-0005-0000-0000-0000C3080000}"/>
    <cellStyle name="Nota 3 4" xfId="2644" xr:uid="{00000000-0005-0000-0000-0000C4080000}"/>
    <cellStyle name="Nota 3 4 2" xfId="3802" xr:uid="{00000000-0005-0000-0000-0000C5080000}"/>
    <cellStyle name="Nota 3 5" xfId="2758" xr:uid="{00000000-0005-0000-0000-0000C6080000}"/>
    <cellStyle name="Nota 3 6" xfId="2643" xr:uid="{00000000-0005-0000-0000-0000C7080000}"/>
    <cellStyle name="Nota 3 7" xfId="2642" xr:uid="{00000000-0005-0000-0000-0000C8080000}"/>
    <cellStyle name="Nota 3 8" xfId="3798" xr:uid="{00000000-0005-0000-0000-0000C9080000}"/>
    <cellStyle name="Nota 4" xfId="879" xr:uid="{00000000-0005-0000-0000-0000CA080000}"/>
    <cellStyle name="Nota 4 2" xfId="2059" xr:uid="{00000000-0005-0000-0000-0000CB080000}"/>
    <cellStyle name="Nota 4 2 2" xfId="3309" xr:uid="{00000000-0005-0000-0000-0000CC080000}"/>
    <cellStyle name="Nota 4 2 2 2" xfId="3805" xr:uid="{00000000-0005-0000-0000-0000CD080000}"/>
    <cellStyle name="Nota 4 2 3" xfId="3804" xr:uid="{00000000-0005-0000-0000-0000CE080000}"/>
    <cellStyle name="Nota 4 3" xfId="2756" xr:uid="{00000000-0005-0000-0000-0000CF080000}"/>
    <cellStyle name="Nota 4 3 2" xfId="3806" xr:uid="{00000000-0005-0000-0000-0000D0080000}"/>
    <cellStyle name="Nota 4 4" xfId="2641" xr:uid="{00000000-0005-0000-0000-0000D1080000}"/>
    <cellStyle name="Nota 4 5" xfId="2755" xr:uid="{00000000-0005-0000-0000-0000D2080000}"/>
    <cellStyle name="Nota 4 6" xfId="2640" xr:uid="{00000000-0005-0000-0000-0000D3080000}"/>
    <cellStyle name="Nota 4 7" xfId="3803" xr:uid="{00000000-0005-0000-0000-0000D4080000}"/>
    <cellStyle name="Nota 5" xfId="880" xr:uid="{00000000-0005-0000-0000-0000D5080000}"/>
    <cellStyle name="Nota 5 2" xfId="2639" xr:uid="{00000000-0005-0000-0000-0000D6080000}"/>
    <cellStyle name="Nota 5 3" xfId="2754" xr:uid="{00000000-0005-0000-0000-0000D7080000}"/>
    <cellStyle name="Nota 5 4" xfId="2638" xr:uid="{00000000-0005-0000-0000-0000D8080000}"/>
    <cellStyle name="Nota 5 5" xfId="2753" xr:uid="{00000000-0005-0000-0000-0000D9080000}"/>
    <cellStyle name="Nota 5 6" xfId="2637" xr:uid="{00000000-0005-0000-0000-0000DA080000}"/>
    <cellStyle name="Nota 5 7" xfId="3807" xr:uid="{00000000-0005-0000-0000-0000DB080000}"/>
    <cellStyle name="Nota 6" xfId="2060" xr:uid="{00000000-0005-0000-0000-0000DC080000}"/>
    <cellStyle name="Nota 7" xfId="2636" xr:uid="{00000000-0005-0000-0000-0000DD080000}"/>
    <cellStyle name="Nota 8" xfId="2752" xr:uid="{00000000-0005-0000-0000-0000DE080000}"/>
    <cellStyle name="Nota 9" xfId="2635" xr:uid="{00000000-0005-0000-0000-0000DF080000}"/>
    <cellStyle name="Note/kilde" xfId="12" xr:uid="{00000000-0005-0000-0000-0000E0080000}"/>
    <cellStyle name="Nuovo" xfId="881" xr:uid="{00000000-0005-0000-0000-0000E1080000}"/>
    <cellStyle name="Nuovo 10" xfId="882" xr:uid="{00000000-0005-0000-0000-0000E2080000}"/>
    <cellStyle name="Nuovo 10 2" xfId="883" xr:uid="{00000000-0005-0000-0000-0000E3080000}"/>
    <cellStyle name="Nuovo 10 2 2" xfId="2061" xr:uid="{00000000-0005-0000-0000-0000E4080000}"/>
    <cellStyle name="Nuovo 10 3" xfId="884" xr:uid="{00000000-0005-0000-0000-0000E5080000}"/>
    <cellStyle name="Nuovo 10 3 2" xfId="885" xr:uid="{00000000-0005-0000-0000-0000E6080000}"/>
    <cellStyle name="Nuovo 10 3 3" xfId="2751" xr:uid="{00000000-0005-0000-0000-0000E7080000}"/>
    <cellStyle name="Nuovo 10 3 3 2" xfId="3311" xr:uid="{00000000-0005-0000-0000-0000E8080000}"/>
    <cellStyle name="Nuovo 10 3 4" xfId="3310" xr:uid="{00000000-0005-0000-0000-0000E9080000}"/>
    <cellStyle name="Nuovo 10 4" xfId="886" xr:uid="{00000000-0005-0000-0000-0000EA080000}"/>
    <cellStyle name="Nuovo 10 4 2" xfId="2062" xr:uid="{00000000-0005-0000-0000-0000EB080000}"/>
    <cellStyle name="Nuovo 10 4 2 2" xfId="3313" xr:uid="{00000000-0005-0000-0000-0000EC080000}"/>
    <cellStyle name="Nuovo 10 4 3" xfId="3312" xr:uid="{00000000-0005-0000-0000-0000ED080000}"/>
    <cellStyle name="Nuovo 10 5" xfId="887" xr:uid="{00000000-0005-0000-0000-0000EE080000}"/>
    <cellStyle name="Nuovo 10 6" xfId="2063" xr:uid="{00000000-0005-0000-0000-0000EF080000}"/>
    <cellStyle name="Nuovo 11" xfId="888" xr:uid="{00000000-0005-0000-0000-0000F0080000}"/>
    <cellStyle name="Nuovo 11 2" xfId="889" xr:uid="{00000000-0005-0000-0000-0000F1080000}"/>
    <cellStyle name="Nuovo 11 2 2" xfId="2064" xr:uid="{00000000-0005-0000-0000-0000F2080000}"/>
    <cellStyle name="Nuovo 11 3" xfId="890" xr:uid="{00000000-0005-0000-0000-0000F3080000}"/>
    <cellStyle name="Nuovo 11 3 2" xfId="891" xr:uid="{00000000-0005-0000-0000-0000F4080000}"/>
    <cellStyle name="Nuovo 11 3 3" xfId="2634" xr:uid="{00000000-0005-0000-0000-0000F5080000}"/>
    <cellStyle name="Nuovo 11 3 3 2" xfId="3315" xr:uid="{00000000-0005-0000-0000-0000F6080000}"/>
    <cellStyle name="Nuovo 11 3 4" xfId="3314" xr:uid="{00000000-0005-0000-0000-0000F7080000}"/>
    <cellStyle name="Nuovo 11 4" xfId="892" xr:uid="{00000000-0005-0000-0000-0000F8080000}"/>
    <cellStyle name="Nuovo 11 4 2" xfId="2065" xr:uid="{00000000-0005-0000-0000-0000F9080000}"/>
    <cellStyle name="Nuovo 11 4 2 2" xfId="3317" xr:uid="{00000000-0005-0000-0000-0000FA080000}"/>
    <cellStyle name="Nuovo 11 4 3" xfId="3316" xr:uid="{00000000-0005-0000-0000-0000FB080000}"/>
    <cellStyle name="Nuovo 11 5" xfId="893" xr:uid="{00000000-0005-0000-0000-0000FC080000}"/>
    <cellStyle name="Nuovo 11 6" xfId="2066" xr:uid="{00000000-0005-0000-0000-0000FD080000}"/>
    <cellStyle name="Nuovo 12" xfId="894" xr:uid="{00000000-0005-0000-0000-0000FE080000}"/>
    <cellStyle name="Nuovo 12 2" xfId="895" xr:uid="{00000000-0005-0000-0000-0000FF080000}"/>
    <cellStyle name="Nuovo 12 2 2" xfId="2067" xr:uid="{00000000-0005-0000-0000-000000090000}"/>
    <cellStyle name="Nuovo 12 3" xfId="896" xr:uid="{00000000-0005-0000-0000-000001090000}"/>
    <cellStyle name="Nuovo 12 3 2" xfId="897" xr:uid="{00000000-0005-0000-0000-000002090000}"/>
    <cellStyle name="Nuovo 12 3 3" xfId="2750" xr:uid="{00000000-0005-0000-0000-000003090000}"/>
    <cellStyle name="Nuovo 12 3 3 2" xfId="3319" xr:uid="{00000000-0005-0000-0000-000004090000}"/>
    <cellStyle name="Nuovo 12 3 4" xfId="3318" xr:uid="{00000000-0005-0000-0000-000005090000}"/>
    <cellStyle name="Nuovo 12 4" xfId="898" xr:uid="{00000000-0005-0000-0000-000006090000}"/>
    <cellStyle name="Nuovo 12 4 2" xfId="2068" xr:uid="{00000000-0005-0000-0000-000007090000}"/>
    <cellStyle name="Nuovo 12 4 2 2" xfId="3321" xr:uid="{00000000-0005-0000-0000-000008090000}"/>
    <cellStyle name="Nuovo 12 4 3" xfId="3320" xr:uid="{00000000-0005-0000-0000-000009090000}"/>
    <cellStyle name="Nuovo 12 5" xfId="899" xr:uid="{00000000-0005-0000-0000-00000A090000}"/>
    <cellStyle name="Nuovo 12 6" xfId="2069" xr:uid="{00000000-0005-0000-0000-00000B090000}"/>
    <cellStyle name="Nuovo 13" xfId="900" xr:uid="{00000000-0005-0000-0000-00000C090000}"/>
    <cellStyle name="Nuovo 13 2" xfId="901" xr:uid="{00000000-0005-0000-0000-00000D090000}"/>
    <cellStyle name="Nuovo 13 2 2" xfId="2070" xr:uid="{00000000-0005-0000-0000-00000E090000}"/>
    <cellStyle name="Nuovo 13 3" xfId="902" xr:uid="{00000000-0005-0000-0000-00000F090000}"/>
    <cellStyle name="Nuovo 13 3 2" xfId="903" xr:uid="{00000000-0005-0000-0000-000010090000}"/>
    <cellStyle name="Nuovo 13 3 3" xfId="2633" xr:uid="{00000000-0005-0000-0000-000011090000}"/>
    <cellStyle name="Nuovo 13 3 3 2" xfId="3323" xr:uid="{00000000-0005-0000-0000-000012090000}"/>
    <cellStyle name="Nuovo 13 3 4" xfId="3322" xr:uid="{00000000-0005-0000-0000-000013090000}"/>
    <cellStyle name="Nuovo 13 4" xfId="904" xr:uid="{00000000-0005-0000-0000-000014090000}"/>
    <cellStyle name="Nuovo 13 4 2" xfId="2071" xr:uid="{00000000-0005-0000-0000-000015090000}"/>
    <cellStyle name="Nuovo 13 4 2 2" xfId="3325" xr:uid="{00000000-0005-0000-0000-000016090000}"/>
    <cellStyle name="Nuovo 13 4 3" xfId="3324" xr:uid="{00000000-0005-0000-0000-000017090000}"/>
    <cellStyle name="Nuovo 13 5" xfId="905" xr:uid="{00000000-0005-0000-0000-000018090000}"/>
    <cellStyle name="Nuovo 13 6" xfId="2072" xr:uid="{00000000-0005-0000-0000-000019090000}"/>
    <cellStyle name="Nuovo 14" xfId="906" xr:uid="{00000000-0005-0000-0000-00001A090000}"/>
    <cellStyle name="Nuovo 14 2" xfId="907" xr:uid="{00000000-0005-0000-0000-00001B090000}"/>
    <cellStyle name="Nuovo 14 2 2" xfId="2073" xr:uid="{00000000-0005-0000-0000-00001C090000}"/>
    <cellStyle name="Nuovo 14 3" xfId="908" xr:uid="{00000000-0005-0000-0000-00001D090000}"/>
    <cellStyle name="Nuovo 14 3 2" xfId="909" xr:uid="{00000000-0005-0000-0000-00001E090000}"/>
    <cellStyle name="Nuovo 14 3 3" xfId="2749" xr:uid="{00000000-0005-0000-0000-00001F090000}"/>
    <cellStyle name="Nuovo 14 3 3 2" xfId="3327" xr:uid="{00000000-0005-0000-0000-000020090000}"/>
    <cellStyle name="Nuovo 14 3 4" xfId="3326" xr:uid="{00000000-0005-0000-0000-000021090000}"/>
    <cellStyle name="Nuovo 14 4" xfId="910" xr:uid="{00000000-0005-0000-0000-000022090000}"/>
    <cellStyle name="Nuovo 14 4 2" xfId="2074" xr:uid="{00000000-0005-0000-0000-000023090000}"/>
    <cellStyle name="Nuovo 14 4 2 2" xfId="3329" xr:uid="{00000000-0005-0000-0000-000024090000}"/>
    <cellStyle name="Nuovo 14 4 3" xfId="3328" xr:uid="{00000000-0005-0000-0000-000025090000}"/>
    <cellStyle name="Nuovo 14 5" xfId="911" xr:uid="{00000000-0005-0000-0000-000026090000}"/>
    <cellStyle name="Nuovo 14 6" xfId="2075" xr:uid="{00000000-0005-0000-0000-000027090000}"/>
    <cellStyle name="Nuovo 15" xfId="912" xr:uid="{00000000-0005-0000-0000-000028090000}"/>
    <cellStyle name="Nuovo 15 2" xfId="913" xr:uid="{00000000-0005-0000-0000-000029090000}"/>
    <cellStyle name="Nuovo 15 2 2" xfId="2076" xr:uid="{00000000-0005-0000-0000-00002A090000}"/>
    <cellStyle name="Nuovo 15 3" xfId="914" xr:uid="{00000000-0005-0000-0000-00002B090000}"/>
    <cellStyle name="Nuovo 15 3 2" xfId="915" xr:uid="{00000000-0005-0000-0000-00002C090000}"/>
    <cellStyle name="Nuovo 15 3 3" xfId="2748" xr:uid="{00000000-0005-0000-0000-00002D090000}"/>
    <cellStyle name="Nuovo 15 3 3 2" xfId="3331" xr:uid="{00000000-0005-0000-0000-00002E090000}"/>
    <cellStyle name="Nuovo 15 3 4" xfId="3330" xr:uid="{00000000-0005-0000-0000-00002F090000}"/>
    <cellStyle name="Nuovo 15 4" xfId="916" xr:uid="{00000000-0005-0000-0000-000030090000}"/>
    <cellStyle name="Nuovo 15 4 2" xfId="2077" xr:uid="{00000000-0005-0000-0000-000031090000}"/>
    <cellStyle name="Nuovo 15 4 2 2" xfId="3333" xr:uid="{00000000-0005-0000-0000-000032090000}"/>
    <cellStyle name="Nuovo 15 4 3" xfId="3332" xr:uid="{00000000-0005-0000-0000-000033090000}"/>
    <cellStyle name="Nuovo 15 5" xfId="917" xr:uid="{00000000-0005-0000-0000-000034090000}"/>
    <cellStyle name="Nuovo 15 6" xfId="2078" xr:uid="{00000000-0005-0000-0000-000035090000}"/>
    <cellStyle name="Nuovo 16" xfId="918" xr:uid="{00000000-0005-0000-0000-000036090000}"/>
    <cellStyle name="Nuovo 16 2" xfId="919" xr:uid="{00000000-0005-0000-0000-000037090000}"/>
    <cellStyle name="Nuovo 16 2 2" xfId="2079" xr:uid="{00000000-0005-0000-0000-000038090000}"/>
    <cellStyle name="Nuovo 16 3" xfId="920" xr:uid="{00000000-0005-0000-0000-000039090000}"/>
    <cellStyle name="Nuovo 16 3 2" xfId="921" xr:uid="{00000000-0005-0000-0000-00003A090000}"/>
    <cellStyle name="Nuovo 16 3 3" xfId="2632" xr:uid="{00000000-0005-0000-0000-00003B090000}"/>
    <cellStyle name="Nuovo 16 3 3 2" xfId="3335" xr:uid="{00000000-0005-0000-0000-00003C090000}"/>
    <cellStyle name="Nuovo 16 3 4" xfId="3334" xr:uid="{00000000-0005-0000-0000-00003D090000}"/>
    <cellStyle name="Nuovo 16 4" xfId="922" xr:uid="{00000000-0005-0000-0000-00003E090000}"/>
    <cellStyle name="Nuovo 16 4 2" xfId="2080" xr:uid="{00000000-0005-0000-0000-00003F090000}"/>
    <cellStyle name="Nuovo 16 4 2 2" xfId="3337" xr:uid="{00000000-0005-0000-0000-000040090000}"/>
    <cellStyle name="Nuovo 16 4 3" xfId="3336" xr:uid="{00000000-0005-0000-0000-000041090000}"/>
    <cellStyle name="Nuovo 16 5" xfId="923" xr:uid="{00000000-0005-0000-0000-000042090000}"/>
    <cellStyle name="Nuovo 16 6" xfId="2081" xr:uid="{00000000-0005-0000-0000-000043090000}"/>
    <cellStyle name="Nuovo 17" xfId="924" xr:uid="{00000000-0005-0000-0000-000044090000}"/>
    <cellStyle name="Nuovo 17 2" xfId="925" xr:uid="{00000000-0005-0000-0000-000045090000}"/>
    <cellStyle name="Nuovo 17 2 2" xfId="2082" xr:uid="{00000000-0005-0000-0000-000046090000}"/>
    <cellStyle name="Nuovo 17 3" xfId="926" xr:uid="{00000000-0005-0000-0000-000047090000}"/>
    <cellStyle name="Nuovo 17 3 2" xfId="927" xr:uid="{00000000-0005-0000-0000-000048090000}"/>
    <cellStyle name="Nuovo 17 3 3" xfId="2747" xr:uid="{00000000-0005-0000-0000-000049090000}"/>
    <cellStyle name="Nuovo 17 3 3 2" xfId="3339" xr:uid="{00000000-0005-0000-0000-00004A090000}"/>
    <cellStyle name="Nuovo 17 3 4" xfId="3338" xr:uid="{00000000-0005-0000-0000-00004B090000}"/>
    <cellStyle name="Nuovo 17 4" xfId="928" xr:uid="{00000000-0005-0000-0000-00004C090000}"/>
    <cellStyle name="Nuovo 17 4 2" xfId="2083" xr:uid="{00000000-0005-0000-0000-00004D090000}"/>
    <cellStyle name="Nuovo 17 4 2 2" xfId="3341" xr:uid="{00000000-0005-0000-0000-00004E090000}"/>
    <cellStyle name="Nuovo 17 4 3" xfId="3340" xr:uid="{00000000-0005-0000-0000-00004F090000}"/>
    <cellStyle name="Nuovo 17 5" xfId="929" xr:uid="{00000000-0005-0000-0000-000050090000}"/>
    <cellStyle name="Nuovo 17 6" xfId="2084" xr:uid="{00000000-0005-0000-0000-000051090000}"/>
    <cellStyle name="Nuovo 18" xfId="930" xr:uid="{00000000-0005-0000-0000-000052090000}"/>
    <cellStyle name="Nuovo 18 2" xfId="931" xr:uid="{00000000-0005-0000-0000-000053090000}"/>
    <cellStyle name="Nuovo 18 2 2" xfId="2085" xr:uid="{00000000-0005-0000-0000-000054090000}"/>
    <cellStyle name="Nuovo 18 3" xfId="932" xr:uid="{00000000-0005-0000-0000-000055090000}"/>
    <cellStyle name="Nuovo 18 3 2" xfId="933" xr:uid="{00000000-0005-0000-0000-000056090000}"/>
    <cellStyle name="Nuovo 18 3 3" xfId="2631" xr:uid="{00000000-0005-0000-0000-000057090000}"/>
    <cellStyle name="Nuovo 18 3 3 2" xfId="3343" xr:uid="{00000000-0005-0000-0000-000058090000}"/>
    <cellStyle name="Nuovo 18 3 4" xfId="3342" xr:uid="{00000000-0005-0000-0000-000059090000}"/>
    <cellStyle name="Nuovo 18 4" xfId="934" xr:uid="{00000000-0005-0000-0000-00005A090000}"/>
    <cellStyle name="Nuovo 18 4 2" xfId="2086" xr:uid="{00000000-0005-0000-0000-00005B090000}"/>
    <cellStyle name="Nuovo 18 4 2 2" xfId="3345" xr:uid="{00000000-0005-0000-0000-00005C090000}"/>
    <cellStyle name="Nuovo 18 4 3" xfId="3344" xr:uid="{00000000-0005-0000-0000-00005D090000}"/>
    <cellStyle name="Nuovo 18 5" xfId="935" xr:uid="{00000000-0005-0000-0000-00005E090000}"/>
    <cellStyle name="Nuovo 18 6" xfId="2087" xr:uid="{00000000-0005-0000-0000-00005F090000}"/>
    <cellStyle name="Nuovo 19" xfId="936" xr:uid="{00000000-0005-0000-0000-000060090000}"/>
    <cellStyle name="Nuovo 19 2" xfId="937" xr:uid="{00000000-0005-0000-0000-000061090000}"/>
    <cellStyle name="Nuovo 19 2 2" xfId="2088" xr:uid="{00000000-0005-0000-0000-000062090000}"/>
    <cellStyle name="Nuovo 19 3" xfId="938" xr:uid="{00000000-0005-0000-0000-000063090000}"/>
    <cellStyle name="Nuovo 19 3 2" xfId="939" xr:uid="{00000000-0005-0000-0000-000064090000}"/>
    <cellStyle name="Nuovo 19 3 3" xfId="2630" xr:uid="{00000000-0005-0000-0000-000065090000}"/>
    <cellStyle name="Nuovo 19 3 3 2" xfId="3347" xr:uid="{00000000-0005-0000-0000-000066090000}"/>
    <cellStyle name="Nuovo 19 3 4" xfId="3346" xr:uid="{00000000-0005-0000-0000-000067090000}"/>
    <cellStyle name="Nuovo 19 4" xfId="940" xr:uid="{00000000-0005-0000-0000-000068090000}"/>
    <cellStyle name="Nuovo 19 4 2" xfId="2089" xr:uid="{00000000-0005-0000-0000-000069090000}"/>
    <cellStyle name="Nuovo 19 4 2 2" xfId="3349" xr:uid="{00000000-0005-0000-0000-00006A090000}"/>
    <cellStyle name="Nuovo 19 4 3" xfId="3348" xr:uid="{00000000-0005-0000-0000-00006B090000}"/>
    <cellStyle name="Nuovo 19 5" xfId="941" xr:uid="{00000000-0005-0000-0000-00006C090000}"/>
    <cellStyle name="Nuovo 19 6" xfId="2090" xr:uid="{00000000-0005-0000-0000-00006D090000}"/>
    <cellStyle name="Nuovo 2" xfId="942" xr:uid="{00000000-0005-0000-0000-00006E090000}"/>
    <cellStyle name="Nuovo 2 2" xfId="943" xr:uid="{00000000-0005-0000-0000-00006F090000}"/>
    <cellStyle name="Nuovo 2 2 2" xfId="2091" xr:uid="{00000000-0005-0000-0000-000070090000}"/>
    <cellStyle name="Nuovo 2 3" xfId="944" xr:uid="{00000000-0005-0000-0000-000071090000}"/>
    <cellStyle name="Nuovo 2 3 2" xfId="945" xr:uid="{00000000-0005-0000-0000-000072090000}"/>
    <cellStyle name="Nuovo 2 3 3" xfId="2746" xr:uid="{00000000-0005-0000-0000-000073090000}"/>
    <cellStyle name="Nuovo 2 3 3 2" xfId="3351" xr:uid="{00000000-0005-0000-0000-000074090000}"/>
    <cellStyle name="Nuovo 2 3 4" xfId="3350" xr:uid="{00000000-0005-0000-0000-000075090000}"/>
    <cellStyle name="Nuovo 2 4" xfId="946" xr:uid="{00000000-0005-0000-0000-000076090000}"/>
    <cellStyle name="Nuovo 2 4 2" xfId="2092" xr:uid="{00000000-0005-0000-0000-000077090000}"/>
    <cellStyle name="Nuovo 2 4 2 2" xfId="3353" xr:uid="{00000000-0005-0000-0000-000078090000}"/>
    <cellStyle name="Nuovo 2 4 3" xfId="3352" xr:uid="{00000000-0005-0000-0000-000079090000}"/>
    <cellStyle name="Nuovo 2 5" xfId="947" xr:uid="{00000000-0005-0000-0000-00007A090000}"/>
    <cellStyle name="Nuovo 2 6" xfId="2093" xr:uid="{00000000-0005-0000-0000-00007B090000}"/>
    <cellStyle name="Nuovo 20" xfId="948" xr:uid="{00000000-0005-0000-0000-00007C090000}"/>
    <cellStyle name="Nuovo 20 2" xfId="949" xr:uid="{00000000-0005-0000-0000-00007D090000}"/>
    <cellStyle name="Nuovo 20 2 2" xfId="2094" xr:uid="{00000000-0005-0000-0000-00007E090000}"/>
    <cellStyle name="Nuovo 20 3" xfId="950" xr:uid="{00000000-0005-0000-0000-00007F090000}"/>
    <cellStyle name="Nuovo 20 3 2" xfId="951" xr:uid="{00000000-0005-0000-0000-000080090000}"/>
    <cellStyle name="Nuovo 20 3 3" xfId="2629" xr:uid="{00000000-0005-0000-0000-000081090000}"/>
    <cellStyle name="Nuovo 20 3 3 2" xfId="3355" xr:uid="{00000000-0005-0000-0000-000082090000}"/>
    <cellStyle name="Nuovo 20 3 4" xfId="3354" xr:uid="{00000000-0005-0000-0000-000083090000}"/>
    <cellStyle name="Nuovo 20 4" xfId="952" xr:uid="{00000000-0005-0000-0000-000084090000}"/>
    <cellStyle name="Nuovo 20 4 2" xfId="2095" xr:uid="{00000000-0005-0000-0000-000085090000}"/>
    <cellStyle name="Nuovo 20 4 2 2" xfId="3357" xr:uid="{00000000-0005-0000-0000-000086090000}"/>
    <cellStyle name="Nuovo 20 4 3" xfId="3356" xr:uid="{00000000-0005-0000-0000-000087090000}"/>
    <cellStyle name="Nuovo 20 5" xfId="953" xr:uid="{00000000-0005-0000-0000-000088090000}"/>
    <cellStyle name="Nuovo 20 6" xfId="2096" xr:uid="{00000000-0005-0000-0000-000089090000}"/>
    <cellStyle name="Nuovo 21" xfId="954" xr:uid="{00000000-0005-0000-0000-00008A090000}"/>
    <cellStyle name="Nuovo 21 2" xfId="955" xr:uid="{00000000-0005-0000-0000-00008B090000}"/>
    <cellStyle name="Nuovo 21 2 2" xfId="2097" xr:uid="{00000000-0005-0000-0000-00008C090000}"/>
    <cellStyle name="Nuovo 21 3" xfId="956" xr:uid="{00000000-0005-0000-0000-00008D090000}"/>
    <cellStyle name="Nuovo 21 3 2" xfId="957" xr:uid="{00000000-0005-0000-0000-00008E090000}"/>
    <cellStyle name="Nuovo 21 3 3" xfId="2628" xr:uid="{00000000-0005-0000-0000-00008F090000}"/>
    <cellStyle name="Nuovo 21 3 3 2" xfId="3359" xr:uid="{00000000-0005-0000-0000-000090090000}"/>
    <cellStyle name="Nuovo 21 3 4" xfId="3358" xr:uid="{00000000-0005-0000-0000-000091090000}"/>
    <cellStyle name="Nuovo 21 4" xfId="958" xr:uid="{00000000-0005-0000-0000-000092090000}"/>
    <cellStyle name="Nuovo 21 4 2" xfId="2098" xr:uid="{00000000-0005-0000-0000-000093090000}"/>
    <cellStyle name="Nuovo 21 4 2 2" xfId="3361" xr:uid="{00000000-0005-0000-0000-000094090000}"/>
    <cellStyle name="Nuovo 21 4 3" xfId="3360" xr:uid="{00000000-0005-0000-0000-000095090000}"/>
    <cellStyle name="Nuovo 21 5" xfId="959" xr:uid="{00000000-0005-0000-0000-000096090000}"/>
    <cellStyle name="Nuovo 21 6" xfId="2099" xr:uid="{00000000-0005-0000-0000-000097090000}"/>
    <cellStyle name="Nuovo 22" xfId="960" xr:uid="{00000000-0005-0000-0000-000098090000}"/>
    <cellStyle name="Nuovo 22 2" xfId="961" xr:uid="{00000000-0005-0000-0000-000099090000}"/>
    <cellStyle name="Nuovo 22 2 2" xfId="2100" xr:uid="{00000000-0005-0000-0000-00009A090000}"/>
    <cellStyle name="Nuovo 22 3" xfId="962" xr:uid="{00000000-0005-0000-0000-00009B090000}"/>
    <cellStyle name="Nuovo 22 3 2" xfId="963" xr:uid="{00000000-0005-0000-0000-00009C090000}"/>
    <cellStyle name="Nuovo 22 3 3" xfId="2627" xr:uid="{00000000-0005-0000-0000-00009D090000}"/>
    <cellStyle name="Nuovo 22 3 3 2" xfId="3363" xr:uid="{00000000-0005-0000-0000-00009E090000}"/>
    <cellStyle name="Nuovo 22 3 4" xfId="3362" xr:uid="{00000000-0005-0000-0000-00009F090000}"/>
    <cellStyle name="Nuovo 22 4" xfId="964" xr:uid="{00000000-0005-0000-0000-0000A0090000}"/>
    <cellStyle name="Nuovo 22 4 2" xfId="2101" xr:uid="{00000000-0005-0000-0000-0000A1090000}"/>
    <cellStyle name="Nuovo 22 4 2 2" xfId="3365" xr:uid="{00000000-0005-0000-0000-0000A2090000}"/>
    <cellStyle name="Nuovo 22 4 3" xfId="3364" xr:uid="{00000000-0005-0000-0000-0000A3090000}"/>
    <cellStyle name="Nuovo 22 5" xfId="965" xr:uid="{00000000-0005-0000-0000-0000A4090000}"/>
    <cellStyle name="Nuovo 22 6" xfId="2102" xr:uid="{00000000-0005-0000-0000-0000A5090000}"/>
    <cellStyle name="Nuovo 23" xfId="966" xr:uid="{00000000-0005-0000-0000-0000A6090000}"/>
    <cellStyle name="Nuovo 23 2" xfId="967" xr:uid="{00000000-0005-0000-0000-0000A7090000}"/>
    <cellStyle name="Nuovo 23 2 2" xfId="2103" xr:uid="{00000000-0005-0000-0000-0000A8090000}"/>
    <cellStyle name="Nuovo 23 3" xfId="968" xr:uid="{00000000-0005-0000-0000-0000A9090000}"/>
    <cellStyle name="Nuovo 23 3 2" xfId="969" xr:uid="{00000000-0005-0000-0000-0000AA090000}"/>
    <cellStyle name="Nuovo 23 3 3" xfId="2626" xr:uid="{00000000-0005-0000-0000-0000AB090000}"/>
    <cellStyle name="Nuovo 23 3 3 2" xfId="3367" xr:uid="{00000000-0005-0000-0000-0000AC090000}"/>
    <cellStyle name="Nuovo 23 3 4" xfId="3366" xr:uid="{00000000-0005-0000-0000-0000AD090000}"/>
    <cellStyle name="Nuovo 23 4" xfId="970" xr:uid="{00000000-0005-0000-0000-0000AE090000}"/>
    <cellStyle name="Nuovo 23 4 2" xfId="2104" xr:uid="{00000000-0005-0000-0000-0000AF090000}"/>
    <cellStyle name="Nuovo 23 4 2 2" xfId="3369" xr:uid="{00000000-0005-0000-0000-0000B0090000}"/>
    <cellStyle name="Nuovo 23 4 3" xfId="3368" xr:uid="{00000000-0005-0000-0000-0000B1090000}"/>
    <cellStyle name="Nuovo 23 5" xfId="971" xr:uid="{00000000-0005-0000-0000-0000B2090000}"/>
    <cellStyle name="Nuovo 23 6" xfId="2105" xr:uid="{00000000-0005-0000-0000-0000B3090000}"/>
    <cellStyle name="Nuovo 24" xfId="972" xr:uid="{00000000-0005-0000-0000-0000B4090000}"/>
    <cellStyle name="Nuovo 24 2" xfId="973" xr:uid="{00000000-0005-0000-0000-0000B5090000}"/>
    <cellStyle name="Nuovo 24 2 2" xfId="2106" xr:uid="{00000000-0005-0000-0000-0000B6090000}"/>
    <cellStyle name="Nuovo 24 3" xfId="974" xr:uid="{00000000-0005-0000-0000-0000B7090000}"/>
    <cellStyle name="Nuovo 24 3 2" xfId="975" xr:uid="{00000000-0005-0000-0000-0000B8090000}"/>
    <cellStyle name="Nuovo 24 3 3" xfId="2625" xr:uid="{00000000-0005-0000-0000-0000B9090000}"/>
    <cellStyle name="Nuovo 24 3 3 2" xfId="3371" xr:uid="{00000000-0005-0000-0000-0000BA090000}"/>
    <cellStyle name="Nuovo 24 3 4" xfId="3370" xr:uid="{00000000-0005-0000-0000-0000BB090000}"/>
    <cellStyle name="Nuovo 24 4" xfId="976" xr:uid="{00000000-0005-0000-0000-0000BC090000}"/>
    <cellStyle name="Nuovo 24 4 2" xfId="2107" xr:uid="{00000000-0005-0000-0000-0000BD090000}"/>
    <cellStyle name="Nuovo 24 4 2 2" xfId="3373" xr:uid="{00000000-0005-0000-0000-0000BE090000}"/>
    <cellStyle name="Nuovo 24 4 3" xfId="3372" xr:uid="{00000000-0005-0000-0000-0000BF090000}"/>
    <cellStyle name="Nuovo 24 5" xfId="977" xr:uid="{00000000-0005-0000-0000-0000C0090000}"/>
    <cellStyle name="Nuovo 24 6" xfId="2108" xr:uid="{00000000-0005-0000-0000-0000C1090000}"/>
    <cellStyle name="Nuovo 25" xfId="978" xr:uid="{00000000-0005-0000-0000-0000C2090000}"/>
    <cellStyle name="Nuovo 25 2" xfId="979" xr:uid="{00000000-0005-0000-0000-0000C3090000}"/>
    <cellStyle name="Nuovo 25 2 2" xfId="2109" xr:uid="{00000000-0005-0000-0000-0000C4090000}"/>
    <cellStyle name="Nuovo 25 3" xfId="980" xr:uid="{00000000-0005-0000-0000-0000C5090000}"/>
    <cellStyle name="Nuovo 25 3 2" xfId="981" xr:uid="{00000000-0005-0000-0000-0000C6090000}"/>
    <cellStyle name="Nuovo 25 3 3" xfId="2624" xr:uid="{00000000-0005-0000-0000-0000C7090000}"/>
    <cellStyle name="Nuovo 25 3 3 2" xfId="3375" xr:uid="{00000000-0005-0000-0000-0000C8090000}"/>
    <cellStyle name="Nuovo 25 3 4" xfId="3374" xr:uid="{00000000-0005-0000-0000-0000C9090000}"/>
    <cellStyle name="Nuovo 25 4" xfId="982" xr:uid="{00000000-0005-0000-0000-0000CA090000}"/>
    <cellStyle name="Nuovo 25 4 2" xfId="2110" xr:uid="{00000000-0005-0000-0000-0000CB090000}"/>
    <cellStyle name="Nuovo 25 4 2 2" xfId="3377" xr:uid="{00000000-0005-0000-0000-0000CC090000}"/>
    <cellStyle name="Nuovo 25 4 3" xfId="3376" xr:uid="{00000000-0005-0000-0000-0000CD090000}"/>
    <cellStyle name="Nuovo 25 5" xfId="983" xr:uid="{00000000-0005-0000-0000-0000CE090000}"/>
    <cellStyle name="Nuovo 25 6" xfId="2111" xr:uid="{00000000-0005-0000-0000-0000CF090000}"/>
    <cellStyle name="Nuovo 26" xfId="984" xr:uid="{00000000-0005-0000-0000-0000D0090000}"/>
    <cellStyle name="Nuovo 26 2" xfId="985" xr:uid="{00000000-0005-0000-0000-0000D1090000}"/>
    <cellStyle name="Nuovo 26 2 2" xfId="2112" xr:uid="{00000000-0005-0000-0000-0000D2090000}"/>
    <cellStyle name="Nuovo 26 3" xfId="986" xr:uid="{00000000-0005-0000-0000-0000D3090000}"/>
    <cellStyle name="Nuovo 26 3 2" xfId="987" xr:uid="{00000000-0005-0000-0000-0000D4090000}"/>
    <cellStyle name="Nuovo 26 3 3" xfId="2623" xr:uid="{00000000-0005-0000-0000-0000D5090000}"/>
    <cellStyle name="Nuovo 26 3 3 2" xfId="3379" xr:uid="{00000000-0005-0000-0000-0000D6090000}"/>
    <cellStyle name="Nuovo 26 3 4" xfId="3378" xr:uid="{00000000-0005-0000-0000-0000D7090000}"/>
    <cellStyle name="Nuovo 26 4" xfId="988" xr:uid="{00000000-0005-0000-0000-0000D8090000}"/>
    <cellStyle name="Nuovo 26 4 2" xfId="2113" xr:uid="{00000000-0005-0000-0000-0000D9090000}"/>
    <cellStyle name="Nuovo 26 4 2 2" xfId="3381" xr:uid="{00000000-0005-0000-0000-0000DA090000}"/>
    <cellStyle name="Nuovo 26 4 3" xfId="3380" xr:uid="{00000000-0005-0000-0000-0000DB090000}"/>
    <cellStyle name="Nuovo 26 5" xfId="989" xr:uid="{00000000-0005-0000-0000-0000DC090000}"/>
    <cellStyle name="Nuovo 26 6" xfId="2114" xr:uid="{00000000-0005-0000-0000-0000DD090000}"/>
    <cellStyle name="Nuovo 27" xfId="990" xr:uid="{00000000-0005-0000-0000-0000DE090000}"/>
    <cellStyle name="Nuovo 27 2" xfId="991" xr:uid="{00000000-0005-0000-0000-0000DF090000}"/>
    <cellStyle name="Nuovo 27 2 2" xfId="2115" xr:uid="{00000000-0005-0000-0000-0000E0090000}"/>
    <cellStyle name="Nuovo 27 3" xfId="992" xr:uid="{00000000-0005-0000-0000-0000E1090000}"/>
    <cellStyle name="Nuovo 27 3 2" xfId="993" xr:uid="{00000000-0005-0000-0000-0000E2090000}"/>
    <cellStyle name="Nuovo 27 3 3" xfId="2622" xr:uid="{00000000-0005-0000-0000-0000E3090000}"/>
    <cellStyle name="Nuovo 27 3 3 2" xfId="3383" xr:uid="{00000000-0005-0000-0000-0000E4090000}"/>
    <cellStyle name="Nuovo 27 3 4" xfId="3382" xr:uid="{00000000-0005-0000-0000-0000E5090000}"/>
    <cellStyle name="Nuovo 27 4" xfId="994" xr:uid="{00000000-0005-0000-0000-0000E6090000}"/>
    <cellStyle name="Nuovo 27 4 2" xfId="2116" xr:uid="{00000000-0005-0000-0000-0000E7090000}"/>
    <cellStyle name="Nuovo 27 4 2 2" xfId="3385" xr:uid="{00000000-0005-0000-0000-0000E8090000}"/>
    <cellStyle name="Nuovo 27 4 3" xfId="3384" xr:uid="{00000000-0005-0000-0000-0000E9090000}"/>
    <cellStyle name="Nuovo 27 5" xfId="995" xr:uid="{00000000-0005-0000-0000-0000EA090000}"/>
    <cellStyle name="Nuovo 27 6" xfId="2117" xr:uid="{00000000-0005-0000-0000-0000EB090000}"/>
    <cellStyle name="Nuovo 28" xfId="996" xr:uid="{00000000-0005-0000-0000-0000EC090000}"/>
    <cellStyle name="Nuovo 28 2" xfId="997" xr:uid="{00000000-0005-0000-0000-0000ED090000}"/>
    <cellStyle name="Nuovo 28 2 2" xfId="2118" xr:uid="{00000000-0005-0000-0000-0000EE090000}"/>
    <cellStyle name="Nuovo 28 3" xfId="998" xr:uid="{00000000-0005-0000-0000-0000EF090000}"/>
    <cellStyle name="Nuovo 28 3 2" xfId="999" xr:uid="{00000000-0005-0000-0000-0000F0090000}"/>
    <cellStyle name="Nuovo 28 3 3" xfId="2861" xr:uid="{00000000-0005-0000-0000-0000F1090000}"/>
    <cellStyle name="Nuovo 28 3 3 2" xfId="3387" xr:uid="{00000000-0005-0000-0000-0000F2090000}"/>
    <cellStyle name="Nuovo 28 3 4" xfId="3386" xr:uid="{00000000-0005-0000-0000-0000F3090000}"/>
    <cellStyle name="Nuovo 28 4" xfId="1000" xr:uid="{00000000-0005-0000-0000-0000F4090000}"/>
    <cellStyle name="Nuovo 28 4 2" xfId="2119" xr:uid="{00000000-0005-0000-0000-0000F5090000}"/>
    <cellStyle name="Nuovo 28 4 2 2" xfId="3389" xr:uid="{00000000-0005-0000-0000-0000F6090000}"/>
    <cellStyle name="Nuovo 28 4 3" xfId="3388" xr:uid="{00000000-0005-0000-0000-0000F7090000}"/>
    <cellStyle name="Nuovo 28 5" xfId="1001" xr:uid="{00000000-0005-0000-0000-0000F8090000}"/>
    <cellStyle name="Nuovo 28 6" xfId="2120" xr:uid="{00000000-0005-0000-0000-0000F9090000}"/>
    <cellStyle name="Nuovo 29" xfId="1002" xr:uid="{00000000-0005-0000-0000-0000FA090000}"/>
    <cellStyle name="Nuovo 29 2" xfId="1003" xr:uid="{00000000-0005-0000-0000-0000FB090000}"/>
    <cellStyle name="Nuovo 29 2 2" xfId="2121" xr:uid="{00000000-0005-0000-0000-0000FC090000}"/>
    <cellStyle name="Nuovo 29 3" xfId="1004" xr:uid="{00000000-0005-0000-0000-0000FD090000}"/>
    <cellStyle name="Nuovo 29 3 2" xfId="1005" xr:uid="{00000000-0005-0000-0000-0000FE090000}"/>
    <cellStyle name="Nuovo 29 3 3" xfId="2540" xr:uid="{00000000-0005-0000-0000-0000FF090000}"/>
    <cellStyle name="Nuovo 29 3 3 2" xfId="3391" xr:uid="{00000000-0005-0000-0000-0000000A0000}"/>
    <cellStyle name="Nuovo 29 3 4" xfId="3390" xr:uid="{00000000-0005-0000-0000-0000010A0000}"/>
    <cellStyle name="Nuovo 29 4" xfId="1006" xr:uid="{00000000-0005-0000-0000-0000020A0000}"/>
    <cellStyle name="Nuovo 29 4 2" xfId="2122" xr:uid="{00000000-0005-0000-0000-0000030A0000}"/>
    <cellStyle name="Nuovo 29 4 2 2" xfId="3393" xr:uid="{00000000-0005-0000-0000-0000040A0000}"/>
    <cellStyle name="Nuovo 29 4 3" xfId="3392" xr:uid="{00000000-0005-0000-0000-0000050A0000}"/>
    <cellStyle name="Nuovo 29 5" xfId="1007" xr:uid="{00000000-0005-0000-0000-0000060A0000}"/>
    <cellStyle name="Nuovo 29 6" xfId="2123" xr:uid="{00000000-0005-0000-0000-0000070A0000}"/>
    <cellStyle name="Nuovo 3" xfId="1008" xr:uid="{00000000-0005-0000-0000-0000080A0000}"/>
    <cellStyle name="Nuovo 3 2" xfId="1009" xr:uid="{00000000-0005-0000-0000-0000090A0000}"/>
    <cellStyle name="Nuovo 3 2 2" xfId="2124" xr:uid="{00000000-0005-0000-0000-00000A0A0000}"/>
    <cellStyle name="Nuovo 3 3" xfId="1010" xr:uid="{00000000-0005-0000-0000-00000B0A0000}"/>
    <cellStyle name="Nuovo 3 3 2" xfId="1011" xr:uid="{00000000-0005-0000-0000-00000C0A0000}"/>
    <cellStyle name="Nuovo 3 3 3" xfId="2860" xr:uid="{00000000-0005-0000-0000-00000D0A0000}"/>
    <cellStyle name="Nuovo 3 3 3 2" xfId="3395" xr:uid="{00000000-0005-0000-0000-00000E0A0000}"/>
    <cellStyle name="Nuovo 3 3 4" xfId="3394" xr:uid="{00000000-0005-0000-0000-00000F0A0000}"/>
    <cellStyle name="Nuovo 3 4" xfId="1012" xr:uid="{00000000-0005-0000-0000-0000100A0000}"/>
    <cellStyle name="Nuovo 3 4 2" xfId="2125" xr:uid="{00000000-0005-0000-0000-0000110A0000}"/>
    <cellStyle name="Nuovo 3 4 2 2" xfId="3397" xr:uid="{00000000-0005-0000-0000-0000120A0000}"/>
    <cellStyle name="Nuovo 3 4 3" xfId="3396" xr:uid="{00000000-0005-0000-0000-0000130A0000}"/>
    <cellStyle name="Nuovo 3 5" xfId="1013" xr:uid="{00000000-0005-0000-0000-0000140A0000}"/>
    <cellStyle name="Nuovo 3 6" xfId="2126" xr:uid="{00000000-0005-0000-0000-0000150A0000}"/>
    <cellStyle name="Nuovo 30" xfId="1014" xr:uid="{00000000-0005-0000-0000-0000160A0000}"/>
    <cellStyle name="Nuovo 30 2" xfId="1015" xr:uid="{00000000-0005-0000-0000-0000170A0000}"/>
    <cellStyle name="Nuovo 30 2 2" xfId="2127" xr:uid="{00000000-0005-0000-0000-0000180A0000}"/>
    <cellStyle name="Nuovo 30 3" xfId="1016" xr:uid="{00000000-0005-0000-0000-0000190A0000}"/>
    <cellStyle name="Nuovo 30 3 2" xfId="1017" xr:uid="{00000000-0005-0000-0000-00001A0A0000}"/>
    <cellStyle name="Nuovo 30 3 3" xfId="2621" xr:uid="{00000000-0005-0000-0000-00001B0A0000}"/>
    <cellStyle name="Nuovo 30 3 3 2" xfId="3399" xr:uid="{00000000-0005-0000-0000-00001C0A0000}"/>
    <cellStyle name="Nuovo 30 3 4" xfId="3398" xr:uid="{00000000-0005-0000-0000-00001D0A0000}"/>
    <cellStyle name="Nuovo 30 4" xfId="1018" xr:uid="{00000000-0005-0000-0000-00001E0A0000}"/>
    <cellStyle name="Nuovo 30 4 2" xfId="2128" xr:uid="{00000000-0005-0000-0000-00001F0A0000}"/>
    <cellStyle name="Nuovo 30 4 2 2" xfId="3401" xr:uid="{00000000-0005-0000-0000-0000200A0000}"/>
    <cellStyle name="Nuovo 30 4 3" xfId="3400" xr:uid="{00000000-0005-0000-0000-0000210A0000}"/>
    <cellStyle name="Nuovo 30 5" xfId="1019" xr:uid="{00000000-0005-0000-0000-0000220A0000}"/>
    <cellStyle name="Nuovo 30 6" xfId="2129" xr:uid="{00000000-0005-0000-0000-0000230A0000}"/>
    <cellStyle name="Nuovo 31" xfId="1020" xr:uid="{00000000-0005-0000-0000-0000240A0000}"/>
    <cellStyle name="Nuovo 31 2" xfId="1021" xr:uid="{00000000-0005-0000-0000-0000250A0000}"/>
    <cellStyle name="Nuovo 31 2 2" xfId="2130" xr:uid="{00000000-0005-0000-0000-0000260A0000}"/>
    <cellStyle name="Nuovo 31 3" xfId="1022" xr:uid="{00000000-0005-0000-0000-0000270A0000}"/>
    <cellStyle name="Nuovo 31 3 2" xfId="1023" xr:uid="{00000000-0005-0000-0000-0000280A0000}"/>
    <cellStyle name="Nuovo 31 3 3" xfId="2862" xr:uid="{00000000-0005-0000-0000-0000290A0000}"/>
    <cellStyle name="Nuovo 31 3 3 2" xfId="3403" xr:uid="{00000000-0005-0000-0000-00002A0A0000}"/>
    <cellStyle name="Nuovo 31 3 4" xfId="3402" xr:uid="{00000000-0005-0000-0000-00002B0A0000}"/>
    <cellStyle name="Nuovo 31 4" xfId="1024" xr:uid="{00000000-0005-0000-0000-00002C0A0000}"/>
    <cellStyle name="Nuovo 31 4 2" xfId="2131" xr:uid="{00000000-0005-0000-0000-00002D0A0000}"/>
    <cellStyle name="Nuovo 31 4 2 2" xfId="3405" xr:uid="{00000000-0005-0000-0000-00002E0A0000}"/>
    <cellStyle name="Nuovo 31 4 3" xfId="3404" xr:uid="{00000000-0005-0000-0000-00002F0A0000}"/>
    <cellStyle name="Nuovo 31 5" xfId="1025" xr:uid="{00000000-0005-0000-0000-0000300A0000}"/>
    <cellStyle name="Nuovo 31 6" xfId="2132" xr:uid="{00000000-0005-0000-0000-0000310A0000}"/>
    <cellStyle name="Nuovo 32" xfId="1026" xr:uid="{00000000-0005-0000-0000-0000320A0000}"/>
    <cellStyle name="Nuovo 32 2" xfId="1027" xr:uid="{00000000-0005-0000-0000-0000330A0000}"/>
    <cellStyle name="Nuovo 32 2 2" xfId="2133" xr:uid="{00000000-0005-0000-0000-0000340A0000}"/>
    <cellStyle name="Nuovo 32 3" xfId="1028" xr:uid="{00000000-0005-0000-0000-0000350A0000}"/>
    <cellStyle name="Nuovo 32 3 2" xfId="1029" xr:uid="{00000000-0005-0000-0000-0000360A0000}"/>
    <cellStyle name="Nuovo 32 3 3" xfId="2863" xr:uid="{00000000-0005-0000-0000-0000370A0000}"/>
    <cellStyle name="Nuovo 32 3 3 2" xfId="3407" xr:uid="{00000000-0005-0000-0000-0000380A0000}"/>
    <cellStyle name="Nuovo 32 3 4" xfId="3406" xr:uid="{00000000-0005-0000-0000-0000390A0000}"/>
    <cellStyle name="Nuovo 32 4" xfId="1030" xr:uid="{00000000-0005-0000-0000-00003A0A0000}"/>
    <cellStyle name="Nuovo 32 4 2" xfId="2134" xr:uid="{00000000-0005-0000-0000-00003B0A0000}"/>
    <cellStyle name="Nuovo 32 4 2 2" xfId="3409" xr:uid="{00000000-0005-0000-0000-00003C0A0000}"/>
    <cellStyle name="Nuovo 32 4 3" xfId="3408" xr:uid="{00000000-0005-0000-0000-00003D0A0000}"/>
    <cellStyle name="Nuovo 32 5" xfId="1031" xr:uid="{00000000-0005-0000-0000-00003E0A0000}"/>
    <cellStyle name="Nuovo 32 6" xfId="2135" xr:uid="{00000000-0005-0000-0000-00003F0A0000}"/>
    <cellStyle name="Nuovo 33" xfId="1032" xr:uid="{00000000-0005-0000-0000-0000400A0000}"/>
    <cellStyle name="Nuovo 33 2" xfId="1033" xr:uid="{00000000-0005-0000-0000-0000410A0000}"/>
    <cellStyle name="Nuovo 33 2 2" xfId="2136" xr:uid="{00000000-0005-0000-0000-0000420A0000}"/>
    <cellStyle name="Nuovo 33 3" xfId="1034" xr:uid="{00000000-0005-0000-0000-0000430A0000}"/>
    <cellStyle name="Nuovo 33 3 2" xfId="1035" xr:uid="{00000000-0005-0000-0000-0000440A0000}"/>
    <cellStyle name="Nuovo 33 3 3" xfId="2858" xr:uid="{00000000-0005-0000-0000-0000450A0000}"/>
    <cellStyle name="Nuovo 33 3 3 2" xfId="3411" xr:uid="{00000000-0005-0000-0000-0000460A0000}"/>
    <cellStyle name="Nuovo 33 3 4" xfId="3410" xr:uid="{00000000-0005-0000-0000-0000470A0000}"/>
    <cellStyle name="Nuovo 33 4" xfId="1036" xr:uid="{00000000-0005-0000-0000-0000480A0000}"/>
    <cellStyle name="Nuovo 33 4 2" xfId="2137" xr:uid="{00000000-0005-0000-0000-0000490A0000}"/>
    <cellStyle name="Nuovo 33 4 2 2" xfId="3413" xr:uid="{00000000-0005-0000-0000-00004A0A0000}"/>
    <cellStyle name="Nuovo 33 4 3" xfId="3412" xr:uid="{00000000-0005-0000-0000-00004B0A0000}"/>
    <cellStyle name="Nuovo 33 5" xfId="1037" xr:uid="{00000000-0005-0000-0000-00004C0A0000}"/>
    <cellStyle name="Nuovo 33 6" xfId="2138" xr:uid="{00000000-0005-0000-0000-00004D0A0000}"/>
    <cellStyle name="Nuovo 34" xfId="1038" xr:uid="{00000000-0005-0000-0000-00004E0A0000}"/>
    <cellStyle name="Nuovo 34 2" xfId="1039" xr:uid="{00000000-0005-0000-0000-00004F0A0000}"/>
    <cellStyle name="Nuovo 34 2 2" xfId="2139" xr:uid="{00000000-0005-0000-0000-0000500A0000}"/>
    <cellStyle name="Nuovo 34 3" xfId="1040" xr:uid="{00000000-0005-0000-0000-0000510A0000}"/>
    <cellStyle name="Nuovo 34 3 2" xfId="1041" xr:uid="{00000000-0005-0000-0000-0000520A0000}"/>
    <cellStyle name="Nuovo 34 3 3" xfId="2619" xr:uid="{00000000-0005-0000-0000-0000530A0000}"/>
    <cellStyle name="Nuovo 34 3 3 2" xfId="3415" xr:uid="{00000000-0005-0000-0000-0000540A0000}"/>
    <cellStyle name="Nuovo 34 3 4" xfId="3414" xr:uid="{00000000-0005-0000-0000-0000550A0000}"/>
    <cellStyle name="Nuovo 34 4" xfId="1042" xr:uid="{00000000-0005-0000-0000-0000560A0000}"/>
    <cellStyle name="Nuovo 34 4 2" xfId="2140" xr:uid="{00000000-0005-0000-0000-0000570A0000}"/>
    <cellStyle name="Nuovo 34 4 2 2" xfId="3417" xr:uid="{00000000-0005-0000-0000-0000580A0000}"/>
    <cellStyle name="Nuovo 34 4 3" xfId="3416" xr:uid="{00000000-0005-0000-0000-0000590A0000}"/>
    <cellStyle name="Nuovo 34 5" xfId="1043" xr:uid="{00000000-0005-0000-0000-00005A0A0000}"/>
    <cellStyle name="Nuovo 34 6" xfId="2141" xr:uid="{00000000-0005-0000-0000-00005B0A0000}"/>
    <cellStyle name="Nuovo 35" xfId="1044" xr:uid="{00000000-0005-0000-0000-00005C0A0000}"/>
    <cellStyle name="Nuovo 35 2" xfId="1045" xr:uid="{00000000-0005-0000-0000-00005D0A0000}"/>
    <cellStyle name="Nuovo 35 2 2" xfId="2142" xr:uid="{00000000-0005-0000-0000-00005E0A0000}"/>
    <cellStyle name="Nuovo 35 3" xfId="1046" xr:uid="{00000000-0005-0000-0000-00005F0A0000}"/>
    <cellStyle name="Nuovo 35 3 2" xfId="1047" xr:uid="{00000000-0005-0000-0000-0000600A0000}"/>
    <cellStyle name="Nuovo 35 3 3" xfId="2620" xr:uid="{00000000-0005-0000-0000-0000610A0000}"/>
    <cellStyle name="Nuovo 35 3 3 2" xfId="3419" xr:uid="{00000000-0005-0000-0000-0000620A0000}"/>
    <cellStyle name="Nuovo 35 3 4" xfId="3418" xr:uid="{00000000-0005-0000-0000-0000630A0000}"/>
    <cellStyle name="Nuovo 35 4" xfId="1048" xr:uid="{00000000-0005-0000-0000-0000640A0000}"/>
    <cellStyle name="Nuovo 35 4 2" xfId="2143" xr:uid="{00000000-0005-0000-0000-0000650A0000}"/>
    <cellStyle name="Nuovo 35 4 2 2" xfId="3421" xr:uid="{00000000-0005-0000-0000-0000660A0000}"/>
    <cellStyle name="Nuovo 35 4 3" xfId="3420" xr:uid="{00000000-0005-0000-0000-0000670A0000}"/>
    <cellStyle name="Nuovo 35 5" xfId="1049" xr:uid="{00000000-0005-0000-0000-0000680A0000}"/>
    <cellStyle name="Nuovo 35 6" xfId="2144" xr:uid="{00000000-0005-0000-0000-0000690A0000}"/>
    <cellStyle name="Nuovo 36" xfId="1050" xr:uid="{00000000-0005-0000-0000-00006A0A0000}"/>
    <cellStyle name="Nuovo 36 2" xfId="1051" xr:uid="{00000000-0005-0000-0000-00006B0A0000}"/>
    <cellStyle name="Nuovo 36 2 2" xfId="2145" xr:uid="{00000000-0005-0000-0000-00006C0A0000}"/>
    <cellStyle name="Nuovo 36 3" xfId="1052" xr:uid="{00000000-0005-0000-0000-00006D0A0000}"/>
    <cellStyle name="Nuovo 36 3 2" xfId="1053" xr:uid="{00000000-0005-0000-0000-00006E0A0000}"/>
    <cellStyle name="Nuovo 36 3 3" xfId="2539" xr:uid="{00000000-0005-0000-0000-00006F0A0000}"/>
    <cellStyle name="Nuovo 36 3 3 2" xfId="3423" xr:uid="{00000000-0005-0000-0000-0000700A0000}"/>
    <cellStyle name="Nuovo 36 3 4" xfId="3422" xr:uid="{00000000-0005-0000-0000-0000710A0000}"/>
    <cellStyle name="Nuovo 36 4" xfId="1054" xr:uid="{00000000-0005-0000-0000-0000720A0000}"/>
    <cellStyle name="Nuovo 36 4 2" xfId="2146" xr:uid="{00000000-0005-0000-0000-0000730A0000}"/>
    <cellStyle name="Nuovo 36 4 2 2" xfId="3425" xr:uid="{00000000-0005-0000-0000-0000740A0000}"/>
    <cellStyle name="Nuovo 36 4 3" xfId="3424" xr:uid="{00000000-0005-0000-0000-0000750A0000}"/>
    <cellStyle name="Nuovo 36 5" xfId="1055" xr:uid="{00000000-0005-0000-0000-0000760A0000}"/>
    <cellStyle name="Nuovo 36 6" xfId="2147" xr:uid="{00000000-0005-0000-0000-0000770A0000}"/>
    <cellStyle name="Nuovo 37" xfId="1056" xr:uid="{00000000-0005-0000-0000-0000780A0000}"/>
    <cellStyle name="Nuovo 37 2" xfId="1057" xr:uid="{00000000-0005-0000-0000-0000790A0000}"/>
    <cellStyle name="Nuovo 37 2 2" xfId="2148" xr:uid="{00000000-0005-0000-0000-00007A0A0000}"/>
    <cellStyle name="Nuovo 37 3" xfId="1058" xr:uid="{00000000-0005-0000-0000-00007B0A0000}"/>
    <cellStyle name="Nuovo 37 3 2" xfId="1059" xr:uid="{00000000-0005-0000-0000-00007C0A0000}"/>
    <cellStyle name="Nuovo 37 3 3" xfId="2618" xr:uid="{00000000-0005-0000-0000-00007D0A0000}"/>
    <cellStyle name="Nuovo 37 3 3 2" xfId="3427" xr:uid="{00000000-0005-0000-0000-00007E0A0000}"/>
    <cellStyle name="Nuovo 37 3 4" xfId="3426" xr:uid="{00000000-0005-0000-0000-00007F0A0000}"/>
    <cellStyle name="Nuovo 37 4" xfId="1060" xr:uid="{00000000-0005-0000-0000-0000800A0000}"/>
    <cellStyle name="Nuovo 37 4 2" xfId="2149" xr:uid="{00000000-0005-0000-0000-0000810A0000}"/>
    <cellStyle name="Nuovo 37 4 2 2" xfId="3429" xr:uid="{00000000-0005-0000-0000-0000820A0000}"/>
    <cellStyle name="Nuovo 37 4 3" xfId="3428" xr:uid="{00000000-0005-0000-0000-0000830A0000}"/>
    <cellStyle name="Nuovo 37 5" xfId="1061" xr:uid="{00000000-0005-0000-0000-0000840A0000}"/>
    <cellStyle name="Nuovo 37 6" xfId="2150" xr:uid="{00000000-0005-0000-0000-0000850A0000}"/>
    <cellStyle name="Nuovo 38" xfId="1062" xr:uid="{00000000-0005-0000-0000-0000860A0000}"/>
    <cellStyle name="Nuovo 38 2" xfId="1063" xr:uid="{00000000-0005-0000-0000-0000870A0000}"/>
    <cellStyle name="Nuovo 38 2 2" xfId="2151" xr:uid="{00000000-0005-0000-0000-0000880A0000}"/>
    <cellStyle name="Nuovo 38 3" xfId="1064" xr:uid="{00000000-0005-0000-0000-0000890A0000}"/>
    <cellStyle name="Nuovo 38 3 2" xfId="1065" xr:uid="{00000000-0005-0000-0000-00008A0A0000}"/>
    <cellStyle name="Nuovo 38 3 3" xfId="2797" xr:uid="{00000000-0005-0000-0000-00008B0A0000}"/>
    <cellStyle name="Nuovo 38 3 3 2" xfId="3431" xr:uid="{00000000-0005-0000-0000-00008C0A0000}"/>
    <cellStyle name="Nuovo 38 3 4" xfId="3430" xr:uid="{00000000-0005-0000-0000-00008D0A0000}"/>
    <cellStyle name="Nuovo 38 4" xfId="1066" xr:uid="{00000000-0005-0000-0000-00008E0A0000}"/>
    <cellStyle name="Nuovo 38 4 2" xfId="2152" xr:uid="{00000000-0005-0000-0000-00008F0A0000}"/>
    <cellStyle name="Nuovo 38 4 2 2" xfId="3433" xr:uid="{00000000-0005-0000-0000-0000900A0000}"/>
    <cellStyle name="Nuovo 38 4 3" xfId="3432" xr:uid="{00000000-0005-0000-0000-0000910A0000}"/>
    <cellStyle name="Nuovo 38 5" xfId="1067" xr:uid="{00000000-0005-0000-0000-0000920A0000}"/>
    <cellStyle name="Nuovo 38 6" xfId="2153" xr:uid="{00000000-0005-0000-0000-0000930A0000}"/>
    <cellStyle name="Nuovo 39" xfId="1068" xr:uid="{00000000-0005-0000-0000-0000940A0000}"/>
    <cellStyle name="Nuovo 39 2" xfId="1069" xr:uid="{00000000-0005-0000-0000-0000950A0000}"/>
    <cellStyle name="Nuovo 39 2 2" xfId="2154" xr:uid="{00000000-0005-0000-0000-0000960A0000}"/>
    <cellStyle name="Nuovo 39 3" xfId="1070" xr:uid="{00000000-0005-0000-0000-0000970A0000}"/>
    <cellStyle name="Nuovo 39 3 2" xfId="1071" xr:uid="{00000000-0005-0000-0000-0000980A0000}"/>
    <cellStyle name="Nuovo 39 3 3" xfId="2617" xr:uid="{00000000-0005-0000-0000-0000990A0000}"/>
    <cellStyle name="Nuovo 39 3 3 2" xfId="3435" xr:uid="{00000000-0005-0000-0000-00009A0A0000}"/>
    <cellStyle name="Nuovo 39 3 4" xfId="3434" xr:uid="{00000000-0005-0000-0000-00009B0A0000}"/>
    <cellStyle name="Nuovo 39 4" xfId="1072" xr:uid="{00000000-0005-0000-0000-00009C0A0000}"/>
    <cellStyle name="Nuovo 39 4 2" xfId="2155" xr:uid="{00000000-0005-0000-0000-00009D0A0000}"/>
    <cellStyle name="Nuovo 39 4 2 2" xfId="3437" xr:uid="{00000000-0005-0000-0000-00009E0A0000}"/>
    <cellStyle name="Nuovo 39 4 3" xfId="3436" xr:uid="{00000000-0005-0000-0000-00009F0A0000}"/>
    <cellStyle name="Nuovo 39 5" xfId="1073" xr:uid="{00000000-0005-0000-0000-0000A00A0000}"/>
    <cellStyle name="Nuovo 39 6" xfId="2156" xr:uid="{00000000-0005-0000-0000-0000A10A0000}"/>
    <cellStyle name="Nuovo 4" xfId="1074" xr:uid="{00000000-0005-0000-0000-0000A20A0000}"/>
    <cellStyle name="Nuovo 4 2" xfId="1075" xr:uid="{00000000-0005-0000-0000-0000A30A0000}"/>
    <cellStyle name="Nuovo 4 2 2" xfId="2157" xr:uid="{00000000-0005-0000-0000-0000A40A0000}"/>
    <cellStyle name="Nuovo 4 3" xfId="1076" xr:uid="{00000000-0005-0000-0000-0000A50A0000}"/>
    <cellStyle name="Nuovo 4 3 2" xfId="1077" xr:uid="{00000000-0005-0000-0000-0000A60A0000}"/>
    <cellStyle name="Nuovo 4 3 3" xfId="2616" xr:uid="{00000000-0005-0000-0000-0000A70A0000}"/>
    <cellStyle name="Nuovo 4 3 3 2" xfId="3439" xr:uid="{00000000-0005-0000-0000-0000A80A0000}"/>
    <cellStyle name="Nuovo 4 3 4" xfId="3438" xr:uid="{00000000-0005-0000-0000-0000A90A0000}"/>
    <cellStyle name="Nuovo 4 4" xfId="1078" xr:uid="{00000000-0005-0000-0000-0000AA0A0000}"/>
    <cellStyle name="Nuovo 4 4 2" xfId="2158" xr:uid="{00000000-0005-0000-0000-0000AB0A0000}"/>
    <cellStyle name="Nuovo 4 4 2 2" xfId="3441" xr:uid="{00000000-0005-0000-0000-0000AC0A0000}"/>
    <cellStyle name="Nuovo 4 4 3" xfId="3440" xr:uid="{00000000-0005-0000-0000-0000AD0A0000}"/>
    <cellStyle name="Nuovo 4 5" xfId="1079" xr:uid="{00000000-0005-0000-0000-0000AE0A0000}"/>
    <cellStyle name="Nuovo 4 6" xfId="2159" xr:uid="{00000000-0005-0000-0000-0000AF0A0000}"/>
    <cellStyle name="Nuovo 40" xfId="1080" xr:uid="{00000000-0005-0000-0000-0000B00A0000}"/>
    <cellStyle name="Nuovo 40 2" xfId="1081" xr:uid="{00000000-0005-0000-0000-0000B10A0000}"/>
    <cellStyle name="Nuovo 40 2 2" xfId="2160" xr:uid="{00000000-0005-0000-0000-0000B20A0000}"/>
    <cellStyle name="Nuovo 40 3" xfId="1082" xr:uid="{00000000-0005-0000-0000-0000B30A0000}"/>
    <cellStyle name="Nuovo 40 3 2" xfId="1083" xr:uid="{00000000-0005-0000-0000-0000B40A0000}"/>
    <cellStyle name="Nuovo 40 3 3" xfId="2615" xr:uid="{00000000-0005-0000-0000-0000B50A0000}"/>
    <cellStyle name="Nuovo 40 3 3 2" xfId="3443" xr:uid="{00000000-0005-0000-0000-0000B60A0000}"/>
    <cellStyle name="Nuovo 40 3 4" xfId="3442" xr:uid="{00000000-0005-0000-0000-0000B70A0000}"/>
    <cellStyle name="Nuovo 40 4" xfId="1084" xr:uid="{00000000-0005-0000-0000-0000B80A0000}"/>
    <cellStyle name="Nuovo 40 4 2" xfId="2161" xr:uid="{00000000-0005-0000-0000-0000B90A0000}"/>
    <cellStyle name="Nuovo 40 4 2 2" xfId="3445" xr:uid="{00000000-0005-0000-0000-0000BA0A0000}"/>
    <cellStyle name="Nuovo 40 4 3" xfId="3444" xr:uid="{00000000-0005-0000-0000-0000BB0A0000}"/>
    <cellStyle name="Nuovo 40 5" xfId="1085" xr:uid="{00000000-0005-0000-0000-0000BC0A0000}"/>
    <cellStyle name="Nuovo 40 6" xfId="2162" xr:uid="{00000000-0005-0000-0000-0000BD0A0000}"/>
    <cellStyle name="Nuovo 41" xfId="1086" xr:uid="{00000000-0005-0000-0000-0000BE0A0000}"/>
    <cellStyle name="Nuovo 41 2" xfId="1087" xr:uid="{00000000-0005-0000-0000-0000BF0A0000}"/>
    <cellStyle name="Nuovo 41 2 2" xfId="2163" xr:uid="{00000000-0005-0000-0000-0000C00A0000}"/>
    <cellStyle name="Nuovo 41 3" xfId="1088" xr:uid="{00000000-0005-0000-0000-0000C10A0000}"/>
    <cellStyle name="Nuovo 41 3 2" xfId="1089" xr:uid="{00000000-0005-0000-0000-0000C20A0000}"/>
    <cellStyle name="Nuovo 41 3 3" xfId="2614" xr:uid="{00000000-0005-0000-0000-0000C30A0000}"/>
    <cellStyle name="Nuovo 41 3 3 2" xfId="3447" xr:uid="{00000000-0005-0000-0000-0000C40A0000}"/>
    <cellStyle name="Nuovo 41 3 4" xfId="3446" xr:uid="{00000000-0005-0000-0000-0000C50A0000}"/>
    <cellStyle name="Nuovo 41 4" xfId="1090" xr:uid="{00000000-0005-0000-0000-0000C60A0000}"/>
    <cellStyle name="Nuovo 41 4 2" xfId="2164" xr:uid="{00000000-0005-0000-0000-0000C70A0000}"/>
    <cellStyle name="Nuovo 41 4 2 2" xfId="3449" xr:uid="{00000000-0005-0000-0000-0000C80A0000}"/>
    <cellStyle name="Nuovo 41 4 3" xfId="3448" xr:uid="{00000000-0005-0000-0000-0000C90A0000}"/>
    <cellStyle name="Nuovo 41 5" xfId="1091" xr:uid="{00000000-0005-0000-0000-0000CA0A0000}"/>
    <cellStyle name="Nuovo 41 6" xfId="2165" xr:uid="{00000000-0005-0000-0000-0000CB0A0000}"/>
    <cellStyle name="Nuovo 42" xfId="1092" xr:uid="{00000000-0005-0000-0000-0000CC0A0000}"/>
    <cellStyle name="Nuovo 42 2" xfId="1093" xr:uid="{00000000-0005-0000-0000-0000CD0A0000}"/>
    <cellStyle name="Nuovo 42 2 2" xfId="2166" xr:uid="{00000000-0005-0000-0000-0000CE0A0000}"/>
    <cellStyle name="Nuovo 42 3" xfId="1094" xr:uid="{00000000-0005-0000-0000-0000CF0A0000}"/>
    <cellStyle name="Nuovo 42 3 2" xfId="1095" xr:uid="{00000000-0005-0000-0000-0000D00A0000}"/>
    <cellStyle name="Nuovo 42 3 3" xfId="2613" xr:uid="{00000000-0005-0000-0000-0000D10A0000}"/>
    <cellStyle name="Nuovo 42 3 3 2" xfId="3451" xr:uid="{00000000-0005-0000-0000-0000D20A0000}"/>
    <cellStyle name="Nuovo 42 3 4" xfId="3450" xr:uid="{00000000-0005-0000-0000-0000D30A0000}"/>
    <cellStyle name="Nuovo 42 4" xfId="1096" xr:uid="{00000000-0005-0000-0000-0000D40A0000}"/>
    <cellStyle name="Nuovo 42 4 2" xfId="2167" xr:uid="{00000000-0005-0000-0000-0000D50A0000}"/>
    <cellStyle name="Nuovo 42 4 2 2" xfId="3453" xr:uid="{00000000-0005-0000-0000-0000D60A0000}"/>
    <cellStyle name="Nuovo 42 4 3" xfId="3452" xr:uid="{00000000-0005-0000-0000-0000D70A0000}"/>
    <cellStyle name="Nuovo 42 5" xfId="1097" xr:uid="{00000000-0005-0000-0000-0000D80A0000}"/>
    <cellStyle name="Nuovo 42 6" xfId="2168" xr:uid="{00000000-0005-0000-0000-0000D90A0000}"/>
    <cellStyle name="Nuovo 43" xfId="1098" xr:uid="{00000000-0005-0000-0000-0000DA0A0000}"/>
    <cellStyle name="Nuovo 43 2" xfId="1099" xr:uid="{00000000-0005-0000-0000-0000DB0A0000}"/>
    <cellStyle name="Nuovo 43 2 2" xfId="2169" xr:uid="{00000000-0005-0000-0000-0000DC0A0000}"/>
    <cellStyle name="Nuovo 43 3" xfId="1100" xr:uid="{00000000-0005-0000-0000-0000DD0A0000}"/>
    <cellStyle name="Nuovo 43 3 2" xfId="1101" xr:uid="{00000000-0005-0000-0000-0000DE0A0000}"/>
    <cellStyle name="Nuovo 43 3 3" xfId="2796" xr:uid="{00000000-0005-0000-0000-0000DF0A0000}"/>
    <cellStyle name="Nuovo 43 3 3 2" xfId="3455" xr:uid="{00000000-0005-0000-0000-0000E00A0000}"/>
    <cellStyle name="Nuovo 43 3 4" xfId="3454" xr:uid="{00000000-0005-0000-0000-0000E10A0000}"/>
    <cellStyle name="Nuovo 43 4" xfId="1102" xr:uid="{00000000-0005-0000-0000-0000E20A0000}"/>
    <cellStyle name="Nuovo 43 4 2" xfId="2170" xr:uid="{00000000-0005-0000-0000-0000E30A0000}"/>
    <cellStyle name="Nuovo 43 4 2 2" xfId="3457" xr:uid="{00000000-0005-0000-0000-0000E40A0000}"/>
    <cellStyle name="Nuovo 43 4 3" xfId="3456" xr:uid="{00000000-0005-0000-0000-0000E50A0000}"/>
    <cellStyle name="Nuovo 43 5" xfId="1103" xr:uid="{00000000-0005-0000-0000-0000E60A0000}"/>
    <cellStyle name="Nuovo 43 6" xfId="2171" xr:uid="{00000000-0005-0000-0000-0000E70A0000}"/>
    <cellStyle name="Nuovo 44" xfId="1104" xr:uid="{00000000-0005-0000-0000-0000E80A0000}"/>
    <cellStyle name="Nuovo 44 2" xfId="1105" xr:uid="{00000000-0005-0000-0000-0000E90A0000}"/>
    <cellStyle name="Nuovo 44 2 2" xfId="2172" xr:uid="{00000000-0005-0000-0000-0000EA0A0000}"/>
    <cellStyle name="Nuovo 44 3" xfId="1106" xr:uid="{00000000-0005-0000-0000-0000EB0A0000}"/>
    <cellStyle name="Nuovo 44 3 2" xfId="1107" xr:uid="{00000000-0005-0000-0000-0000EC0A0000}"/>
    <cellStyle name="Nuovo 44 3 3" xfId="2857" xr:uid="{00000000-0005-0000-0000-0000ED0A0000}"/>
    <cellStyle name="Nuovo 44 3 3 2" xfId="3459" xr:uid="{00000000-0005-0000-0000-0000EE0A0000}"/>
    <cellStyle name="Nuovo 44 3 4" xfId="3458" xr:uid="{00000000-0005-0000-0000-0000EF0A0000}"/>
    <cellStyle name="Nuovo 44 4" xfId="1108" xr:uid="{00000000-0005-0000-0000-0000F00A0000}"/>
    <cellStyle name="Nuovo 44 4 2" xfId="2173" xr:uid="{00000000-0005-0000-0000-0000F10A0000}"/>
    <cellStyle name="Nuovo 44 4 2 2" xfId="3461" xr:uid="{00000000-0005-0000-0000-0000F20A0000}"/>
    <cellStyle name="Nuovo 44 4 3" xfId="3460" xr:uid="{00000000-0005-0000-0000-0000F30A0000}"/>
    <cellStyle name="Nuovo 44 5" xfId="1109" xr:uid="{00000000-0005-0000-0000-0000F40A0000}"/>
    <cellStyle name="Nuovo 44 6" xfId="2174" xr:uid="{00000000-0005-0000-0000-0000F50A0000}"/>
    <cellStyle name="Nuovo 45" xfId="1110" xr:uid="{00000000-0005-0000-0000-0000F60A0000}"/>
    <cellStyle name="Nuovo 45 2" xfId="2175" xr:uid="{00000000-0005-0000-0000-0000F70A0000}"/>
    <cellStyle name="Nuovo 46" xfId="1111" xr:uid="{00000000-0005-0000-0000-0000F80A0000}"/>
    <cellStyle name="Nuovo 46 2" xfId="1112" xr:uid="{00000000-0005-0000-0000-0000F90A0000}"/>
    <cellStyle name="Nuovo 46 3" xfId="2612" xr:uid="{00000000-0005-0000-0000-0000FA0A0000}"/>
    <cellStyle name="Nuovo 46 3 2" xfId="3463" xr:uid="{00000000-0005-0000-0000-0000FB0A0000}"/>
    <cellStyle name="Nuovo 46 4" xfId="3462" xr:uid="{00000000-0005-0000-0000-0000FC0A0000}"/>
    <cellStyle name="Nuovo 47" xfId="1113" xr:uid="{00000000-0005-0000-0000-0000FD0A0000}"/>
    <cellStyle name="Nuovo 47 2" xfId="2176" xr:uid="{00000000-0005-0000-0000-0000FE0A0000}"/>
    <cellStyle name="Nuovo 47 2 2" xfId="3465" xr:uid="{00000000-0005-0000-0000-0000FF0A0000}"/>
    <cellStyle name="Nuovo 47 3" xfId="3464" xr:uid="{00000000-0005-0000-0000-0000000B0000}"/>
    <cellStyle name="Nuovo 48" xfId="1114" xr:uid="{00000000-0005-0000-0000-0000010B0000}"/>
    <cellStyle name="Nuovo 49" xfId="2177" xr:uid="{00000000-0005-0000-0000-0000020B0000}"/>
    <cellStyle name="Nuovo 5" xfId="1115" xr:uid="{00000000-0005-0000-0000-0000030B0000}"/>
    <cellStyle name="Nuovo 5 2" xfId="1116" xr:uid="{00000000-0005-0000-0000-0000040B0000}"/>
    <cellStyle name="Nuovo 5 2 2" xfId="2178" xr:uid="{00000000-0005-0000-0000-0000050B0000}"/>
    <cellStyle name="Nuovo 5 3" xfId="1117" xr:uid="{00000000-0005-0000-0000-0000060B0000}"/>
    <cellStyle name="Nuovo 5 3 2" xfId="1118" xr:uid="{00000000-0005-0000-0000-0000070B0000}"/>
    <cellStyle name="Nuovo 5 3 3" xfId="2794" xr:uid="{00000000-0005-0000-0000-0000080B0000}"/>
    <cellStyle name="Nuovo 5 3 3 2" xfId="3467" xr:uid="{00000000-0005-0000-0000-0000090B0000}"/>
    <cellStyle name="Nuovo 5 3 4" xfId="3466" xr:uid="{00000000-0005-0000-0000-00000A0B0000}"/>
    <cellStyle name="Nuovo 5 4" xfId="1119" xr:uid="{00000000-0005-0000-0000-00000B0B0000}"/>
    <cellStyle name="Nuovo 5 4 2" xfId="2179" xr:uid="{00000000-0005-0000-0000-00000C0B0000}"/>
    <cellStyle name="Nuovo 5 4 2 2" xfId="3469" xr:uid="{00000000-0005-0000-0000-00000D0B0000}"/>
    <cellStyle name="Nuovo 5 4 3" xfId="3468" xr:uid="{00000000-0005-0000-0000-00000E0B0000}"/>
    <cellStyle name="Nuovo 5 5" xfId="1120" xr:uid="{00000000-0005-0000-0000-00000F0B0000}"/>
    <cellStyle name="Nuovo 5 6" xfId="2180" xr:uid="{00000000-0005-0000-0000-0000100B0000}"/>
    <cellStyle name="Nuovo 6" xfId="1121" xr:uid="{00000000-0005-0000-0000-0000110B0000}"/>
    <cellStyle name="Nuovo 6 2" xfId="1122" xr:uid="{00000000-0005-0000-0000-0000120B0000}"/>
    <cellStyle name="Nuovo 6 2 2" xfId="2181" xr:uid="{00000000-0005-0000-0000-0000130B0000}"/>
    <cellStyle name="Nuovo 6 3" xfId="1123" xr:uid="{00000000-0005-0000-0000-0000140B0000}"/>
    <cellStyle name="Nuovo 6 3 2" xfId="1124" xr:uid="{00000000-0005-0000-0000-0000150B0000}"/>
    <cellStyle name="Nuovo 6 3 3" xfId="2855" xr:uid="{00000000-0005-0000-0000-0000160B0000}"/>
    <cellStyle name="Nuovo 6 3 3 2" xfId="3471" xr:uid="{00000000-0005-0000-0000-0000170B0000}"/>
    <cellStyle name="Nuovo 6 3 4" xfId="3470" xr:uid="{00000000-0005-0000-0000-0000180B0000}"/>
    <cellStyle name="Nuovo 6 4" xfId="1125" xr:uid="{00000000-0005-0000-0000-0000190B0000}"/>
    <cellStyle name="Nuovo 6 4 2" xfId="2182" xr:uid="{00000000-0005-0000-0000-00001A0B0000}"/>
    <cellStyle name="Nuovo 6 4 2 2" xfId="3473" xr:uid="{00000000-0005-0000-0000-00001B0B0000}"/>
    <cellStyle name="Nuovo 6 4 3" xfId="3472" xr:uid="{00000000-0005-0000-0000-00001C0B0000}"/>
    <cellStyle name="Nuovo 6 5" xfId="1126" xr:uid="{00000000-0005-0000-0000-00001D0B0000}"/>
    <cellStyle name="Nuovo 6 6" xfId="2183" xr:uid="{00000000-0005-0000-0000-00001E0B0000}"/>
    <cellStyle name="Nuovo 7" xfId="1127" xr:uid="{00000000-0005-0000-0000-00001F0B0000}"/>
    <cellStyle name="Nuovo 7 2" xfId="1128" xr:uid="{00000000-0005-0000-0000-0000200B0000}"/>
    <cellStyle name="Nuovo 7 2 2" xfId="2184" xr:uid="{00000000-0005-0000-0000-0000210B0000}"/>
    <cellStyle name="Nuovo 7 3" xfId="1129" xr:uid="{00000000-0005-0000-0000-0000220B0000}"/>
    <cellStyle name="Nuovo 7 3 2" xfId="1130" xr:uid="{00000000-0005-0000-0000-0000230B0000}"/>
    <cellStyle name="Nuovo 7 3 3" xfId="2793" xr:uid="{00000000-0005-0000-0000-0000240B0000}"/>
    <cellStyle name="Nuovo 7 3 3 2" xfId="3475" xr:uid="{00000000-0005-0000-0000-0000250B0000}"/>
    <cellStyle name="Nuovo 7 3 4" xfId="3474" xr:uid="{00000000-0005-0000-0000-0000260B0000}"/>
    <cellStyle name="Nuovo 7 4" xfId="1131" xr:uid="{00000000-0005-0000-0000-0000270B0000}"/>
    <cellStyle name="Nuovo 7 4 2" xfId="2185" xr:uid="{00000000-0005-0000-0000-0000280B0000}"/>
    <cellStyle name="Nuovo 7 4 2 2" xfId="3477" xr:uid="{00000000-0005-0000-0000-0000290B0000}"/>
    <cellStyle name="Nuovo 7 4 3" xfId="3476" xr:uid="{00000000-0005-0000-0000-00002A0B0000}"/>
    <cellStyle name="Nuovo 7 5" xfId="1132" xr:uid="{00000000-0005-0000-0000-00002B0B0000}"/>
    <cellStyle name="Nuovo 7 6" xfId="2186" xr:uid="{00000000-0005-0000-0000-00002C0B0000}"/>
    <cellStyle name="Nuovo 8" xfId="1133" xr:uid="{00000000-0005-0000-0000-00002D0B0000}"/>
    <cellStyle name="Nuovo 8 2" xfId="1134" xr:uid="{00000000-0005-0000-0000-00002E0B0000}"/>
    <cellStyle name="Nuovo 8 2 2" xfId="2187" xr:uid="{00000000-0005-0000-0000-00002F0B0000}"/>
    <cellStyle name="Nuovo 8 3" xfId="1135" xr:uid="{00000000-0005-0000-0000-0000300B0000}"/>
    <cellStyle name="Nuovo 8 3 2" xfId="1136" xr:uid="{00000000-0005-0000-0000-0000310B0000}"/>
    <cellStyle name="Nuovo 8 3 3" xfId="2603" xr:uid="{00000000-0005-0000-0000-0000320B0000}"/>
    <cellStyle name="Nuovo 8 3 3 2" xfId="3479" xr:uid="{00000000-0005-0000-0000-0000330B0000}"/>
    <cellStyle name="Nuovo 8 3 4" xfId="3478" xr:uid="{00000000-0005-0000-0000-0000340B0000}"/>
    <cellStyle name="Nuovo 8 4" xfId="1137" xr:uid="{00000000-0005-0000-0000-0000350B0000}"/>
    <cellStyle name="Nuovo 8 4 2" xfId="2188" xr:uid="{00000000-0005-0000-0000-0000360B0000}"/>
    <cellStyle name="Nuovo 8 4 2 2" xfId="3481" xr:uid="{00000000-0005-0000-0000-0000370B0000}"/>
    <cellStyle name="Nuovo 8 4 3" xfId="3480" xr:uid="{00000000-0005-0000-0000-0000380B0000}"/>
    <cellStyle name="Nuovo 8 5" xfId="1138" xr:uid="{00000000-0005-0000-0000-0000390B0000}"/>
    <cellStyle name="Nuovo 8 6" xfId="2189" xr:uid="{00000000-0005-0000-0000-00003A0B0000}"/>
    <cellStyle name="Nuovo 9" xfId="1139" xr:uid="{00000000-0005-0000-0000-00003B0B0000}"/>
    <cellStyle name="Nuovo 9 2" xfId="1140" xr:uid="{00000000-0005-0000-0000-00003C0B0000}"/>
    <cellStyle name="Nuovo 9 2 2" xfId="2190" xr:uid="{00000000-0005-0000-0000-00003D0B0000}"/>
    <cellStyle name="Nuovo 9 3" xfId="1141" xr:uid="{00000000-0005-0000-0000-00003E0B0000}"/>
    <cellStyle name="Nuovo 9 3 2" xfId="1142" xr:uid="{00000000-0005-0000-0000-00003F0B0000}"/>
    <cellStyle name="Nuovo 9 3 3" xfId="2792" xr:uid="{00000000-0005-0000-0000-0000400B0000}"/>
    <cellStyle name="Nuovo 9 3 3 2" xfId="3483" xr:uid="{00000000-0005-0000-0000-0000410B0000}"/>
    <cellStyle name="Nuovo 9 3 4" xfId="3482" xr:uid="{00000000-0005-0000-0000-0000420B0000}"/>
    <cellStyle name="Nuovo 9 4" xfId="1143" xr:uid="{00000000-0005-0000-0000-0000430B0000}"/>
    <cellStyle name="Nuovo 9 4 2" xfId="2191" xr:uid="{00000000-0005-0000-0000-0000440B0000}"/>
    <cellStyle name="Nuovo 9 4 2 2" xfId="3485" xr:uid="{00000000-0005-0000-0000-0000450B0000}"/>
    <cellStyle name="Nuovo 9 4 3" xfId="3484" xr:uid="{00000000-0005-0000-0000-0000460B0000}"/>
    <cellStyle name="Nuovo 9 5" xfId="1144" xr:uid="{00000000-0005-0000-0000-0000470B0000}"/>
    <cellStyle name="Nuovo 9 6" xfId="2192" xr:uid="{00000000-0005-0000-0000-0000480B0000}"/>
    <cellStyle name="Output 2" xfId="1146" xr:uid="{00000000-0005-0000-0000-0000490B0000}"/>
    <cellStyle name="Output 2 2" xfId="2602" xr:uid="{00000000-0005-0000-0000-00004A0B0000}"/>
    <cellStyle name="Output 2 3" xfId="2791" xr:uid="{00000000-0005-0000-0000-00004B0B0000}"/>
    <cellStyle name="Output 2 4" xfId="2601" xr:uid="{00000000-0005-0000-0000-00004C0B0000}"/>
    <cellStyle name="Output 2 5" xfId="2600" xr:uid="{00000000-0005-0000-0000-00004D0B0000}"/>
    <cellStyle name="Output 2 6" xfId="2854" xr:uid="{00000000-0005-0000-0000-00004E0B0000}"/>
    <cellStyle name="Output 2 7" xfId="3752" xr:uid="{00000000-0005-0000-0000-00004F0B0000}"/>
    <cellStyle name="Output 3" xfId="1145" xr:uid="{00000000-0005-0000-0000-0000500B0000}"/>
    <cellStyle name="Output 3 2" xfId="2599" xr:uid="{00000000-0005-0000-0000-0000510B0000}"/>
    <cellStyle name="Output 3 3" xfId="2790" xr:uid="{00000000-0005-0000-0000-0000520B0000}"/>
    <cellStyle name="Output 3 4" xfId="2598" xr:uid="{00000000-0005-0000-0000-0000530B0000}"/>
    <cellStyle name="Output 3 5" xfId="2597" xr:uid="{00000000-0005-0000-0000-0000540B0000}"/>
    <cellStyle name="Output 3 6" xfId="2696" xr:uid="{00000000-0005-0000-0000-0000550B0000}"/>
    <cellStyle name="Output 4" xfId="3808" xr:uid="{00000000-0005-0000-0000-0000560B0000}"/>
    <cellStyle name="Overskrift 1 2" xfId="8" xr:uid="{00000000-0005-0000-0000-0000570B0000}"/>
    <cellStyle name="Overskrift 1 2 2" xfId="2818" xr:uid="{00000000-0005-0000-0000-0000580B0000}"/>
    <cellStyle name="Overskrift 2 2" xfId="15" xr:uid="{00000000-0005-0000-0000-0000590B0000}"/>
    <cellStyle name="Overskrift 2 2 2" xfId="2695" xr:uid="{00000000-0005-0000-0000-00005A0B0000}"/>
    <cellStyle name="Overskrift 3 2" xfId="2817" xr:uid="{00000000-0005-0000-0000-00005B0B0000}"/>
    <cellStyle name="Overskrift 4 2" xfId="2694" xr:uid="{00000000-0005-0000-0000-00005C0B0000}"/>
    <cellStyle name="Pattern" xfId="1735" xr:uid="{00000000-0005-0000-0000-00005D0B0000}"/>
    <cellStyle name="Percen - Type1" xfId="1147" xr:uid="{00000000-0005-0000-0000-00005E0B0000}"/>
    <cellStyle name="Percent 2" xfId="1148" xr:uid="{00000000-0005-0000-0000-00005F0B0000}"/>
    <cellStyle name="Percent 2 2" xfId="1650" xr:uid="{00000000-0005-0000-0000-0000600B0000}"/>
    <cellStyle name="Percent 3" xfId="1149" xr:uid="{00000000-0005-0000-0000-0000610B0000}"/>
    <cellStyle name="Percent 3 2" xfId="1150" xr:uid="{00000000-0005-0000-0000-0000620B0000}"/>
    <cellStyle name="Percent 3 3" xfId="1151" xr:uid="{00000000-0005-0000-0000-0000630B0000}"/>
    <cellStyle name="Percent 3 3 2" xfId="1152" xr:uid="{00000000-0005-0000-0000-0000640B0000}"/>
    <cellStyle name="Percent 3 3 3" xfId="2789" xr:uid="{00000000-0005-0000-0000-0000650B0000}"/>
    <cellStyle name="Percent 3 3 3 2" xfId="3487" xr:uid="{00000000-0005-0000-0000-0000660B0000}"/>
    <cellStyle name="Percent 3 3 4" xfId="3486" xr:uid="{00000000-0005-0000-0000-0000670B0000}"/>
    <cellStyle name="Percent 3 4" xfId="1153" xr:uid="{00000000-0005-0000-0000-0000680B0000}"/>
    <cellStyle name="Percent 3 5" xfId="2816" xr:uid="{00000000-0005-0000-0000-0000690B0000}"/>
    <cellStyle name="Percent 3 5 2" xfId="3488" xr:uid="{00000000-0005-0000-0000-00006A0B0000}"/>
    <cellStyle name="Percent 4" xfId="1154" xr:uid="{00000000-0005-0000-0000-00006B0B0000}"/>
    <cellStyle name="Percent 4 2" xfId="2193" xr:uid="{00000000-0005-0000-0000-00006C0B0000}"/>
    <cellStyle name="Percent 4 2 2" xfId="3490" xr:uid="{00000000-0005-0000-0000-00006D0B0000}"/>
    <cellStyle name="Percent 4 3" xfId="1742" xr:uid="{00000000-0005-0000-0000-00006E0B0000}"/>
    <cellStyle name="Percent 4 3 2" xfId="3489" xr:uid="{00000000-0005-0000-0000-00006F0B0000}"/>
    <cellStyle name="Percent 5" xfId="1155" xr:uid="{00000000-0005-0000-0000-0000700B0000}"/>
    <cellStyle name="Percent 5 2" xfId="1744" xr:uid="{00000000-0005-0000-0000-0000710B0000}"/>
    <cellStyle name="Percent 6" xfId="2194" xr:uid="{00000000-0005-0000-0000-0000720B0000}"/>
    <cellStyle name="Percent 6 2" xfId="2788" xr:uid="{00000000-0005-0000-0000-0000730B0000}"/>
    <cellStyle name="Percent 6 3" xfId="3809" xr:uid="{00000000-0005-0000-0000-0000740B0000}"/>
    <cellStyle name="Percentuale 10" xfId="1156" xr:uid="{00000000-0005-0000-0000-0000750B0000}"/>
    <cellStyle name="Percentuale 10 2" xfId="1157" xr:uid="{00000000-0005-0000-0000-0000760B0000}"/>
    <cellStyle name="Percentuale 10 2 2" xfId="2195" xr:uid="{00000000-0005-0000-0000-0000770B0000}"/>
    <cellStyle name="Percentuale 10 3" xfId="1158" xr:uid="{00000000-0005-0000-0000-0000780B0000}"/>
    <cellStyle name="Percentuale 10 3 2" xfId="1159" xr:uid="{00000000-0005-0000-0000-0000790B0000}"/>
    <cellStyle name="Percentuale 10 3 3" xfId="2596" xr:uid="{00000000-0005-0000-0000-00007A0B0000}"/>
    <cellStyle name="Percentuale 10 3 3 2" xfId="3492" xr:uid="{00000000-0005-0000-0000-00007B0B0000}"/>
    <cellStyle name="Percentuale 10 3 4" xfId="3491" xr:uid="{00000000-0005-0000-0000-00007C0B0000}"/>
    <cellStyle name="Percentuale 10 4" xfId="1160" xr:uid="{00000000-0005-0000-0000-00007D0B0000}"/>
    <cellStyle name="Percentuale 10 4 2" xfId="2196" xr:uid="{00000000-0005-0000-0000-00007E0B0000}"/>
    <cellStyle name="Percentuale 10 4 2 2" xfId="3494" xr:uid="{00000000-0005-0000-0000-00007F0B0000}"/>
    <cellStyle name="Percentuale 10 4 3" xfId="3493" xr:uid="{00000000-0005-0000-0000-0000800B0000}"/>
    <cellStyle name="Percentuale 10 5" xfId="1161" xr:uid="{00000000-0005-0000-0000-0000810B0000}"/>
    <cellStyle name="Percentuale 10 6" xfId="2197" xr:uid="{00000000-0005-0000-0000-0000820B0000}"/>
    <cellStyle name="Percentuale 11" xfId="1162" xr:uid="{00000000-0005-0000-0000-0000830B0000}"/>
    <cellStyle name="Percentuale 11 2" xfId="1163" xr:uid="{00000000-0005-0000-0000-0000840B0000}"/>
    <cellStyle name="Percentuale 11 2 2" xfId="2198" xr:uid="{00000000-0005-0000-0000-0000850B0000}"/>
    <cellStyle name="Percentuale 11 3" xfId="1164" xr:uid="{00000000-0005-0000-0000-0000860B0000}"/>
    <cellStyle name="Percentuale 11 3 2" xfId="1165" xr:uid="{00000000-0005-0000-0000-0000870B0000}"/>
    <cellStyle name="Percentuale 11 3 3" xfId="2594" xr:uid="{00000000-0005-0000-0000-0000880B0000}"/>
    <cellStyle name="Percentuale 11 3 3 2" xfId="3496" xr:uid="{00000000-0005-0000-0000-0000890B0000}"/>
    <cellStyle name="Percentuale 11 3 4" xfId="3495" xr:uid="{00000000-0005-0000-0000-00008A0B0000}"/>
    <cellStyle name="Percentuale 11 4" xfId="1166" xr:uid="{00000000-0005-0000-0000-00008B0B0000}"/>
    <cellStyle name="Percentuale 11 4 2" xfId="2199" xr:uid="{00000000-0005-0000-0000-00008C0B0000}"/>
    <cellStyle name="Percentuale 11 4 2 2" xfId="3498" xr:uid="{00000000-0005-0000-0000-00008D0B0000}"/>
    <cellStyle name="Percentuale 11 4 3" xfId="3497" xr:uid="{00000000-0005-0000-0000-00008E0B0000}"/>
    <cellStyle name="Percentuale 11 5" xfId="1167" xr:uid="{00000000-0005-0000-0000-00008F0B0000}"/>
    <cellStyle name="Percentuale 11 6" xfId="2200" xr:uid="{00000000-0005-0000-0000-0000900B0000}"/>
    <cellStyle name="Percentuale 12" xfId="1168" xr:uid="{00000000-0005-0000-0000-0000910B0000}"/>
    <cellStyle name="Percentuale 12 2" xfId="1169" xr:uid="{00000000-0005-0000-0000-0000920B0000}"/>
    <cellStyle name="Percentuale 12 2 2" xfId="2201" xr:uid="{00000000-0005-0000-0000-0000930B0000}"/>
    <cellStyle name="Percentuale 12 3" xfId="1170" xr:uid="{00000000-0005-0000-0000-0000940B0000}"/>
    <cellStyle name="Percentuale 12 3 2" xfId="1171" xr:uid="{00000000-0005-0000-0000-0000950B0000}"/>
    <cellStyle name="Percentuale 12 3 3" xfId="2593" xr:uid="{00000000-0005-0000-0000-0000960B0000}"/>
    <cellStyle name="Percentuale 12 3 3 2" xfId="3500" xr:uid="{00000000-0005-0000-0000-0000970B0000}"/>
    <cellStyle name="Percentuale 12 3 4" xfId="3499" xr:uid="{00000000-0005-0000-0000-0000980B0000}"/>
    <cellStyle name="Percentuale 12 4" xfId="1172" xr:uid="{00000000-0005-0000-0000-0000990B0000}"/>
    <cellStyle name="Percentuale 12 4 2" xfId="2202" xr:uid="{00000000-0005-0000-0000-00009A0B0000}"/>
    <cellStyle name="Percentuale 12 4 2 2" xfId="3502" xr:uid="{00000000-0005-0000-0000-00009B0B0000}"/>
    <cellStyle name="Percentuale 12 4 3" xfId="3501" xr:uid="{00000000-0005-0000-0000-00009C0B0000}"/>
    <cellStyle name="Percentuale 12 5" xfId="1173" xr:uid="{00000000-0005-0000-0000-00009D0B0000}"/>
    <cellStyle name="Percentuale 12 6" xfId="2203" xr:uid="{00000000-0005-0000-0000-00009E0B0000}"/>
    <cellStyle name="Percentuale 13" xfId="1174" xr:uid="{00000000-0005-0000-0000-00009F0B0000}"/>
    <cellStyle name="Percentuale 13 2" xfId="1175" xr:uid="{00000000-0005-0000-0000-0000A00B0000}"/>
    <cellStyle name="Percentuale 13 2 2" xfId="2204" xr:uid="{00000000-0005-0000-0000-0000A10B0000}"/>
    <cellStyle name="Percentuale 13 3" xfId="1176" xr:uid="{00000000-0005-0000-0000-0000A20B0000}"/>
    <cellStyle name="Percentuale 13 3 2" xfId="1177" xr:uid="{00000000-0005-0000-0000-0000A30B0000}"/>
    <cellStyle name="Percentuale 13 3 3" xfId="2787" xr:uid="{00000000-0005-0000-0000-0000A40B0000}"/>
    <cellStyle name="Percentuale 13 3 3 2" xfId="3504" xr:uid="{00000000-0005-0000-0000-0000A50B0000}"/>
    <cellStyle name="Percentuale 13 3 4" xfId="3503" xr:uid="{00000000-0005-0000-0000-0000A60B0000}"/>
    <cellStyle name="Percentuale 13 4" xfId="1178" xr:uid="{00000000-0005-0000-0000-0000A70B0000}"/>
    <cellStyle name="Percentuale 13 4 2" xfId="2205" xr:uid="{00000000-0005-0000-0000-0000A80B0000}"/>
    <cellStyle name="Percentuale 13 4 2 2" xfId="3506" xr:uid="{00000000-0005-0000-0000-0000A90B0000}"/>
    <cellStyle name="Percentuale 13 4 3" xfId="3505" xr:uid="{00000000-0005-0000-0000-0000AA0B0000}"/>
    <cellStyle name="Percentuale 13 5" xfId="1179" xr:uid="{00000000-0005-0000-0000-0000AB0B0000}"/>
    <cellStyle name="Percentuale 13 6" xfId="2206" xr:uid="{00000000-0005-0000-0000-0000AC0B0000}"/>
    <cellStyle name="Percentuale 14" xfId="1180" xr:uid="{00000000-0005-0000-0000-0000AD0B0000}"/>
    <cellStyle name="Percentuale 14 2" xfId="1181" xr:uid="{00000000-0005-0000-0000-0000AE0B0000}"/>
    <cellStyle name="Percentuale 14 2 2" xfId="2207" xr:uid="{00000000-0005-0000-0000-0000AF0B0000}"/>
    <cellStyle name="Percentuale 14 3" xfId="1182" xr:uid="{00000000-0005-0000-0000-0000B00B0000}"/>
    <cellStyle name="Percentuale 14 3 2" xfId="1183" xr:uid="{00000000-0005-0000-0000-0000B10B0000}"/>
    <cellStyle name="Percentuale 14 3 3" xfId="2853" xr:uid="{00000000-0005-0000-0000-0000B20B0000}"/>
    <cellStyle name="Percentuale 14 3 3 2" xfId="3508" xr:uid="{00000000-0005-0000-0000-0000B30B0000}"/>
    <cellStyle name="Percentuale 14 3 4" xfId="3507" xr:uid="{00000000-0005-0000-0000-0000B40B0000}"/>
    <cellStyle name="Percentuale 14 4" xfId="1184" xr:uid="{00000000-0005-0000-0000-0000B50B0000}"/>
    <cellStyle name="Percentuale 14 4 2" xfId="2208" xr:uid="{00000000-0005-0000-0000-0000B60B0000}"/>
    <cellStyle name="Percentuale 14 4 2 2" xfId="3510" xr:uid="{00000000-0005-0000-0000-0000B70B0000}"/>
    <cellStyle name="Percentuale 14 4 3" xfId="3509" xr:uid="{00000000-0005-0000-0000-0000B80B0000}"/>
    <cellStyle name="Percentuale 14 5" xfId="1185" xr:uid="{00000000-0005-0000-0000-0000B90B0000}"/>
    <cellStyle name="Percentuale 14 6" xfId="2209" xr:uid="{00000000-0005-0000-0000-0000BA0B0000}"/>
    <cellStyle name="Percentuale 15" xfId="1186" xr:uid="{00000000-0005-0000-0000-0000BB0B0000}"/>
    <cellStyle name="Percentuale 15 2" xfId="1187" xr:uid="{00000000-0005-0000-0000-0000BC0B0000}"/>
    <cellStyle name="Percentuale 15 2 2" xfId="2210" xr:uid="{00000000-0005-0000-0000-0000BD0B0000}"/>
    <cellStyle name="Percentuale 15 3" xfId="1188" xr:uid="{00000000-0005-0000-0000-0000BE0B0000}"/>
    <cellStyle name="Percentuale 15 3 2" xfId="1189" xr:uid="{00000000-0005-0000-0000-0000BF0B0000}"/>
    <cellStyle name="Percentuale 15 3 3" xfId="2786" xr:uid="{00000000-0005-0000-0000-0000C00B0000}"/>
    <cellStyle name="Percentuale 15 3 3 2" xfId="3512" xr:uid="{00000000-0005-0000-0000-0000C10B0000}"/>
    <cellStyle name="Percentuale 15 3 4" xfId="3511" xr:uid="{00000000-0005-0000-0000-0000C20B0000}"/>
    <cellStyle name="Percentuale 15 4" xfId="1190" xr:uid="{00000000-0005-0000-0000-0000C30B0000}"/>
    <cellStyle name="Percentuale 15 4 2" xfId="2211" xr:uid="{00000000-0005-0000-0000-0000C40B0000}"/>
    <cellStyle name="Percentuale 15 4 2 2" xfId="3514" xr:uid="{00000000-0005-0000-0000-0000C50B0000}"/>
    <cellStyle name="Percentuale 15 4 3" xfId="3513" xr:uid="{00000000-0005-0000-0000-0000C60B0000}"/>
    <cellStyle name="Percentuale 15 5" xfId="1191" xr:uid="{00000000-0005-0000-0000-0000C70B0000}"/>
    <cellStyle name="Percentuale 15 6" xfId="2212" xr:uid="{00000000-0005-0000-0000-0000C80B0000}"/>
    <cellStyle name="Percentuale 16" xfId="1192" xr:uid="{00000000-0005-0000-0000-0000C90B0000}"/>
    <cellStyle name="Percentuale 16 2" xfId="1193" xr:uid="{00000000-0005-0000-0000-0000CA0B0000}"/>
    <cellStyle name="Percentuale 16 2 2" xfId="2213" xr:uid="{00000000-0005-0000-0000-0000CB0B0000}"/>
    <cellStyle name="Percentuale 16 3" xfId="1194" xr:uid="{00000000-0005-0000-0000-0000CC0B0000}"/>
    <cellStyle name="Percentuale 16 3 2" xfId="1195" xr:uid="{00000000-0005-0000-0000-0000CD0B0000}"/>
    <cellStyle name="Percentuale 16 3 3" xfId="2591" xr:uid="{00000000-0005-0000-0000-0000CE0B0000}"/>
    <cellStyle name="Percentuale 16 3 3 2" xfId="3516" xr:uid="{00000000-0005-0000-0000-0000CF0B0000}"/>
    <cellStyle name="Percentuale 16 3 4" xfId="3515" xr:uid="{00000000-0005-0000-0000-0000D00B0000}"/>
    <cellStyle name="Percentuale 16 4" xfId="1196" xr:uid="{00000000-0005-0000-0000-0000D10B0000}"/>
    <cellStyle name="Percentuale 16 4 2" xfId="2214" xr:uid="{00000000-0005-0000-0000-0000D20B0000}"/>
    <cellStyle name="Percentuale 16 4 2 2" xfId="3518" xr:uid="{00000000-0005-0000-0000-0000D30B0000}"/>
    <cellStyle name="Percentuale 16 4 3" xfId="3517" xr:uid="{00000000-0005-0000-0000-0000D40B0000}"/>
    <cellStyle name="Percentuale 16 5" xfId="1197" xr:uid="{00000000-0005-0000-0000-0000D50B0000}"/>
    <cellStyle name="Percentuale 16 6" xfId="2215" xr:uid="{00000000-0005-0000-0000-0000D60B0000}"/>
    <cellStyle name="Percentuale 17" xfId="1198" xr:uid="{00000000-0005-0000-0000-0000D70B0000}"/>
    <cellStyle name="Percentuale 17 2" xfId="1199" xr:uid="{00000000-0005-0000-0000-0000D80B0000}"/>
    <cellStyle name="Percentuale 17 2 2" xfId="2216" xr:uid="{00000000-0005-0000-0000-0000D90B0000}"/>
    <cellStyle name="Percentuale 17 3" xfId="1200" xr:uid="{00000000-0005-0000-0000-0000DA0B0000}"/>
    <cellStyle name="Percentuale 17 3 2" xfId="1201" xr:uid="{00000000-0005-0000-0000-0000DB0B0000}"/>
    <cellStyle name="Percentuale 17 3 3" xfId="2785" xr:uid="{00000000-0005-0000-0000-0000DC0B0000}"/>
    <cellStyle name="Percentuale 17 3 3 2" xfId="3520" xr:uid="{00000000-0005-0000-0000-0000DD0B0000}"/>
    <cellStyle name="Percentuale 17 3 4" xfId="3519" xr:uid="{00000000-0005-0000-0000-0000DE0B0000}"/>
    <cellStyle name="Percentuale 17 4" xfId="1202" xr:uid="{00000000-0005-0000-0000-0000DF0B0000}"/>
    <cellStyle name="Percentuale 17 4 2" xfId="2217" xr:uid="{00000000-0005-0000-0000-0000E00B0000}"/>
    <cellStyle name="Percentuale 17 4 2 2" xfId="3522" xr:uid="{00000000-0005-0000-0000-0000E10B0000}"/>
    <cellStyle name="Percentuale 17 4 3" xfId="3521" xr:uid="{00000000-0005-0000-0000-0000E20B0000}"/>
    <cellStyle name="Percentuale 17 5" xfId="1203" xr:uid="{00000000-0005-0000-0000-0000E30B0000}"/>
    <cellStyle name="Percentuale 17 6" xfId="2218" xr:uid="{00000000-0005-0000-0000-0000E40B0000}"/>
    <cellStyle name="Percentuale 18" xfId="1204" xr:uid="{00000000-0005-0000-0000-0000E50B0000}"/>
    <cellStyle name="Percentuale 18 2" xfId="1205" xr:uid="{00000000-0005-0000-0000-0000E60B0000}"/>
    <cellStyle name="Percentuale 18 2 2" xfId="2219" xr:uid="{00000000-0005-0000-0000-0000E70B0000}"/>
    <cellStyle name="Percentuale 18 3" xfId="1206" xr:uid="{00000000-0005-0000-0000-0000E80B0000}"/>
    <cellStyle name="Percentuale 18 3 2" xfId="1207" xr:uid="{00000000-0005-0000-0000-0000E90B0000}"/>
    <cellStyle name="Percentuale 18 3 3" xfId="2590" xr:uid="{00000000-0005-0000-0000-0000EA0B0000}"/>
    <cellStyle name="Percentuale 18 3 3 2" xfId="3524" xr:uid="{00000000-0005-0000-0000-0000EB0B0000}"/>
    <cellStyle name="Percentuale 18 3 4" xfId="3523" xr:uid="{00000000-0005-0000-0000-0000EC0B0000}"/>
    <cellStyle name="Percentuale 18 4" xfId="1208" xr:uid="{00000000-0005-0000-0000-0000ED0B0000}"/>
    <cellStyle name="Percentuale 18 4 2" xfId="2220" xr:uid="{00000000-0005-0000-0000-0000EE0B0000}"/>
    <cellStyle name="Percentuale 18 4 2 2" xfId="3526" xr:uid="{00000000-0005-0000-0000-0000EF0B0000}"/>
    <cellStyle name="Percentuale 18 4 3" xfId="3525" xr:uid="{00000000-0005-0000-0000-0000F00B0000}"/>
    <cellStyle name="Percentuale 18 5" xfId="1209" xr:uid="{00000000-0005-0000-0000-0000F10B0000}"/>
    <cellStyle name="Percentuale 18 6" xfId="2221" xr:uid="{00000000-0005-0000-0000-0000F20B0000}"/>
    <cellStyle name="Percentuale 19" xfId="1210" xr:uid="{00000000-0005-0000-0000-0000F30B0000}"/>
    <cellStyle name="Percentuale 19 2" xfId="1211" xr:uid="{00000000-0005-0000-0000-0000F40B0000}"/>
    <cellStyle name="Percentuale 19 2 2" xfId="2222" xr:uid="{00000000-0005-0000-0000-0000F50B0000}"/>
    <cellStyle name="Percentuale 19 3" xfId="1212" xr:uid="{00000000-0005-0000-0000-0000F60B0000}"/>
    <cellStyle name="Percentuale 19 3 2" xfId="1213" xr:uid="{00000000-0005-0000-0000-0000F70B0000}"/>
    <cellStyle name="Percentuale 19 3 3" xfId="2589" xr:uid="{00000000-0005-0000-0000-0000F80B0000}"/>
    <cellStyle name="Percentuale 19 3 3 2" xfId="3528" xr:uid="{00000000-0005-0000-0000-0000F90B0000}"/>
    <cellStyle name="Percentuale 19 3 4" xfId="3527" xr:uid="{00000000-0005-0000-0000-0000FA0B0000}"/>
    <cellStyle name="Percentuale 19 4" xfId="1214" xr:uid="{00000000-0005-0000-0000-0000FB0B0000}"/>
    <cellStyle name="Percentuale 19 4 2" xfId="2223" xr:uid="{00000000-0005-0000-0000-0000FC0B0000}"/>
    <cellStyle name="Percentuale 19 4 2 2" xfId="3530" xr:uid="{00000000-0005-0000-0000-0000FD0B0000}"/>
    <cellStyle name="Percentuale 19 4 3" xfId="3529" xr:uid="{00000000-0005-0000-0000-0000FE0B0000}"/>
    <cellStyle name="Percentuale 19 5" xfId="1215" xr:uid="{00000000-0005-0000-0000-0000FF0B0000}"/>
    <cellStyle name="Percentuale 19 6" xfId="2224" xr:uid="{00000000-0005-0000-0000-0000000C0000}"/>
    <cellStyle name="Percentuale 2" xfId="1216" xr:uid="{00000000-0005-0000-0000-0000010C0000}"/>
    <cellStyle name="Percentuale 2 2" xfId="1217" xr:uid="{00000000-0005-0000-0000-0000020C0000}"/>
    <cellStyle name="Percentuale 2 2 2" xfId="2225" xr:uid="{00000000-0005-0000-0000-0000030C0000}"/>
    <cellStyle name="Percentuale 2 3" xfId="1218" xr:uid="{00000000-0005-0000-0000-0000040C0000}"/>
    <cellStyle name="Percentuale 2 3 2" xfId="1219" xr:uid="{00000000-0005-0000-0000-0000050C0000}"/>
    <cellStyle name="Percentuale 2 3 3" xfId="2588" xr:uid="{00000000-0005-0000-0000-0000060C0000}"/>
    <cellStyle name="Percentuale 2 3 3 2" xfId="3532" xr:uid="{00000000-0005-0000-0000-0000070C0000}"/>
    <cellStyle name="Percentuale 2 3 4" xfId="3531" xr:uid="{00000000-0005-0000-0000-0000080C0000}"/>
    <cellStyle name="Percentuale 2 4" xfId="1220" xr:uid="{00000000-0005-0000-0000-0000090C0000}"/>
    <cellStyle name="Percentuale 2 4 2" xfId="2226" xr:uid="{00000000-0005-0000-0000-00000A0C0000}"/>
    <cellStyle name="Percentuale 2 4 2 2" xfId="3534" xr:uid="{00000000-0005-0000-0000-00000B0C0000}"/>
    <cellStyle name="Percentuale 2 4 3" xfId="3533" xr:uid="{00000000-0005-0000-0000-00000C0C0000}"/>
    <cellStyle name="Percentuale 2 5" xfId="1221" xr:uid="{00000000-0005-0000-0000-00000D0C0000}"/>
    <cellStyle name="Percentuale 2 6" xfId="2227" xr:uid="{00000000-0005-0000-0000-00000E0C0000}"/>
    <cellStyle name="Percentuale 20" xfId="1222" xr:uid="{00000000-0005-0000-0000-00000F0C0000}"/>
    <cellStyle name="Percentuale 20 2" xfId="1223" xr:uid="{00000000-0005-0000-0000-0000100C0000}"/>
    <cellStyle name="Percentuale 20 2 2" xfId="2228" xr:uid="{00000000-0005-0000-0000-0000110C0000}"/>
    <cellStyle name="Percentuale 20 3" xfId="1224" xr:uid="{00000000-0005-0000-0000-0000120C0000}"/>
    <cellStyle name="Percentuale 20 3 2" xfId="1225" xr:uid="{00000000-0005-0000-0000-0000130C0000}"/>
    <cellStyle name="Percentuale 20 3 3" xfId="2587" xr:uid="{00000000-0005-0000-0000-0000140C0000}"/>
    <cellStyle name="Percentuale 20 3 3 2" xfId="3536" xr:uid="{00000000-0005-0000-0000-0000150C0000}"/>
    <cellStyle name="Percentuale 20 3 4" xfId="3535" xr:uid="{00000000-0005-0000-0000-0000160C0000}"/>
    <cellStyle name="Percentuale 20 4" xfId="1226" xr:uid="{00000000-0005-0000-0000-0000170C0000}"/>
    <cellStyle name="Percentuale 20 4 2" xfId="2229" xr:uid="{00000000-0005-0000-0000-0000180C0000}"/>
    <cellStyle name="Percentuale 20 4 2 2" xfId="3538" xr:uid="{00000000-0005-0000-0000-0000190C0000}"/>
    <cellStyle name="Percentuale 20 4 3" xfId="3537" xr:uid="{00000000-0005-0000-0000-00001A0C0000}"/>
    <cellStyle name="Percentuale 20 5" xfId="1227" xr:uid="{00000000-0005-0000-0000-00001B0C0000}"/>
    <cellStyle name="Percentuale 20 6" xfId="2230" xr:uid="{00000000-0005-0000-0000-00001C0C0000}"/>
    <cellStyle name="Percentuale 21" xfId="1228" xr:uid="{00000000-0005-0000-0000-00001D0C0000}"/>
    <cellStyle name="Percentuale 21 2" xfId="1229" xr:uid="{00000000-0005-0000-0000-00001E0C0000}"/>
    <cellStyle name="Percentuale 21 2 2" xfId="2231" xr:uid="{00000000-0005-0000-0000-00001F0C0000}"/>
    <cellStyle name="Percentuale 21 3" xfId="1230" xr:uid="{00000000-0005-0000-0000-0000200C0000}"/>
    <cellStyle name="Percentuale 21 3 2" xfId="1231" xr:uid="{00000000-0005-0000-0000-0000210C0000}"/>
    <cellStyle name="Percentuale 21 3 3" xfId="2586" xr:uid="{00000000-0005-0000-0000-0000220C0000}"/>
    <cellStyle name="Percentuale 21 3 3 2" xfId="3540" xr:uid="{00000000-0005-0000-0000-0000230C0000}"/>
    <cellStyle name="Percentuale 21 3 4" xfId="3539" xr:uid="{00000000-0005-0000-0000-0000240C0000}"/>
    <cellStyle name="Percentuale 21 4" xfId="1232" xr:uid="{00000000-0005-0000-0000-0000250C0000}"/>
    <cellStyle name="Percentuale 21 4 2" xfId="2232" xr:uid="{00000000-0005-0000-0000-0000260C0000}"/>
    <cellStyle name="Percentuale 21 4 2 2" xfId="3542" xr:uid="{00000000-0005-0000-0000-0000270C0000}"/>
    <cellStyle name="Percentuale 21 4 3" xfId="3541" xr:uid="{00000000-0005-0000-0000-0000280C0000}"/>
    <cellStyle name="Percentuale 21 5" xfId="1233" xr:uid="{00000000-0005-0000-0000-0000290C0000}"/>
    <cellStyle name="Percentuale 21 6" xfId="2233" xr:uid="{00000000-0005-0000-0000-00002A0C0000}"/>
    <cellStyle name="Percentuale 22" xfId="1234" xr:uid="{00000000-0005-0000-0000-00002B0C0000}"/>
    <cellStyle name="Percentuale 22 2" xfId="1235" xr:uid="{00000000-0005-0000-0000-00002C0C0000}"/>
    <cellStyle name="Percentuale 22 2 2" xfId="2234" xr:uid="{00000000-0005-0000-0000-00002D0C0000}"/>
    <cellStyle name="Percentuale 22 3" xfId="1236" xr:uid="{00000000-0005-0000-0000-00002E0C0000}"/>
    <cellStyle name="Percentuale 22 3 2" xfId="1237" xr:uid="{00000000-0005-0000-0000-00002F0C0000}"/>
    <cellStyle name="Percentuale 22 3 3" xfId="2784" xr:uid="{00000000-0005-0000-0000-0000300C0000}"/>
    <cellStyle name="Percentuale 22 3 3 2" xfId="3544" xr:uid="{00000000-0005-0000-0000-0000310C0000}"/>
    <cellStyle name="Percentuale 22 3 4" xfId="3543" xr:uid="{00000000-0005-0000-0000-0000320C0000}"/>
    <cellStyle name="Percentuale 22 4" xfId="1238" xr:uid="{00000000-0005-0000-0000-0000330C0000}"/>
    <cellStyle name="Percentuale 22 4 2" xfId="2235" xr:uid="{00000000-0005-0000-0000-0000340C0000}"/>
    <cellStyle name="Percentuale 22 4 2 2" xfId="3546" xr:uid="{00000000-0005-0000-0000-0000350C0000}"/>
    <cellStyle name="Percentuale 22 4 3" xfId="3545" xr:uid="{00000000-0005-0000-0000-0000360C0000}"/>
    <cellStyle name="Percentuale 22 5" xfId="1239" xr:uid="{00000000-0005-0000-0000-0000370C0000}"/>
    <cellStyle name="Percentuale 22 6" xfId="2236" xr:uid="{00000000-0005-0000-0000-0000380C0000}"/>
    <cellStyle name="Percentuale 23" xfId="1240" xr:uid="{00000000-0005-0000-0000-0000390C0000}"/>
    <cellStyle name="Percentuale 23 2" xfId="1241" xr:uid="{00000000-0005-0000-0000-00003A0C0000}"/>
    <cellStyle name="Percentuale 23 2 2" xfId="2237" xr:uid="{00000000-0005-0000-0000-00003B0C0000}"/>
    <cellStyle name="Percentuale 23 3" xfId="1242" xr:uid="{00000000-0005-0000-0000-00003C0C0000}"/>
    <cellStyle name="Percentuale 23 3 2" xfId="1243" xr:uid="{00000000-0005-0000-0000-00003D0C0000}"/>
    <cellStyle name="Percentuale 23 3 3" xfId="2852" xr:uid="{00000000-0005-0000-0000-00003E0C0000}"/>
    <cellStyle name="Percentuale 23 3 3 2" xfId="3548" xr:uid="{00000000-0005-0000-0000-00003F0C0000}"/>
    <cellStyle name="Percentuale 23 3 4" xfId="3547" xr:uid="{00000000-0005-0000-0000-0000400C0000}"/>
    <cellStyle name="Percentuale 23 4" xfId="1244" xr:uid="{00000000-0005-0000-0000-0000410C0000}"/>
    <cellStyle name="Percentuale 23 4 2" xfId="2238" xr:uid="{00000000-0005-0000-0000-0000420C0000}"/>
    <cellStyle name="Percentuale 23 4 2 2" xfId="3550" xr:uid="{00000000-0005-0000-0000-0000430C0000}"/>
    <cellStyle name="Percentuale 23 4 3" xfId="3549" xr:uid="{00000000-0005-0000-0000-0000440C0000}"/>
    <cellStyle name="Percentuale 23 5" xfId="1245" xr:uid="{00000000-0005-0000-0000-0000450C0000}"/>
    <cellStyle name="Percentuale 23 6" xfId="2239" xr:uid="{00000000-0005-0000-0000-0000460C0000}"/>
    <cellStyle name="Percentuale 24" xfId="1246" xr:uid="{00000000-0005-0000-0000-0000470C0000}"/>
    <cellStyle name="Percentuale 24 2" xfId="1247" xr:uid="{00000000-0005-0000-0000-0000480C0000}"/>
    <cellStyle name="Percentuale 24 2 2" xfId="2240" xr:uid="{00000000-0005-0000-0000-0000490C0000}"/>
    <cellStyle name="Percentuale 24 3" xfId="1248" xr:uid="{00000000-0005-0000-0000-00004A0C0000}"/>
    <cellStyle name="Percentuale 24 3 2" xfId="1249" xr:uid="{00000000-0005-0000-0000-00004B0C0000}"/>
    <cellStyle name="Percentuale 24 3 3" xfId="2783" xr:uid="{00000000-0005-0000-0000-00004C0C0000}"/>
    <cellStyle name="Percentuale 24 3 3 2" xfId="3552" xr:uid="{00000000-0005-0000-0000-00004D0C0000}"/>
    <cellStyle name="Percentuale 24 3 4" xfId="3551" xr:uid="{00000000-0005-0000-0000-00004E0C0000}"/>
    <cellStyle name="Percentuale 24 4" xfId="1250" xr:uid="{00000000-0005-0000-0000-00004F0C0000}"/>
    <cellStyle name="Percentuale 24 4 2" xfId="2241" xr:uid="{00000000-0005-0000-0000-0000500C0000}"/>
    <cellStyle name="Percentuale 24 4 2 2" xfId="3554" xr:uid="{00000000-0005-0000-0000-0000510C0000}"/>
    <cellStyle name="Percentuale 24 4 3" xfId="3553" xr:uid="{00000000-0005-0000-0000-0000520C0000}"/>
    <cellStyle name="Percentuale 24 5" xfId="1251" xr:uid="{00000000-0005-0000-0000-0000530C0000}"/>
    <cellStyle name="Percentuale 24 6" xfId="2242" xr:uid="{00000000-0005-0000-0000-0000540C0000}"/>
    <cellStyle name="Percentuale 25" xfId="1252" xr:uid="{00000000-0005-0000-0000-0000550C0000}"/>
    <cellStyle name="Percentuale 25 2" xfId="1253" xr:uid="{00000000-0005-0000-0000-0000560C0000}"/>
    <cellStyle name="Percentuale 25 2 2" xfId="2243" xr:uid="{00000000-0005-0000-0000-0000570C0000}"/>
    <cellStyle name="Percentuale 25 3" xfId="1254" xr:uid="{00000000-0005-0000-0000-0000580C0000}"/>
    <cellStyle name="Percentuale 25 3 2" xfId="1255" xr:uid="{00000000-0005-0000-0000-0000590C0000}"/>
    <cellStyle name="Percentuale 25 3 3" xfId="2585" xr:uid="{00000000-0005-0000-0000-00005A0C0000}"/>
    <cellStyle name="Percentuale 25 3 3 2" xfId="3556" xr:uid="{00000000-0005-0000-0000-00005B0C0000}"/>
    <cellStyle name="Percentuale 25 3 4" xfId="3555" xr:uid="{00000000-0005-0000-0000-00005C0C0000}"/>
    <cellStyle name="Percentuale 25 4" xfId="1256" xr:uid="{00000000-0005-0000-0000-00005D0C0000}"/>
    <cellStyle name="Percentuale 25 4 2" xfId="2244" xr:uid="{00000000-0005-0000-0000-00005E0C0000}"/>
    <cellStyle name="Percentuale 25 4 2 2" xfId="3558" xr:uid="{00000000-0005-0000-0000-00005F0C0000}"/>
    <cellStyle name="Percentuale 25 4 3" xfId="3557" xr:uid="{00000000-0005-0000-0000-0000600C0000}"/>
    <cellStyle name="Percentuale 25 5" xfId="1257" xr:uid="{00000000-0005-0000-0000-0000610C0000}"/>
    <cellStyle name="Percentuale 25 6" xfId="2245" xr:uid="{00000000-0005-0000-0000-0000620C0000}"/>
    <cellStyle name="Percentuale 26" xfId="1258" xr:uid="{00000000-0005-0000-0000-0000630C0000}"/>
    <cellStyle name="Percentuale 26 2" xfId="1259" xr:uid="{00000000-0005-0000-0000-0000640C0000}"/>
    <cellStyle name="Percentuale 26 2 2" xfId="2246" xr:uid="{00000000-0005-0000-0000-0000650C0000}"/>
    <cellStyle name="Percentuale 26 3" xfId="1260" xr:uid="{00000000-0005-0000-0000-0000660C0000}"/>
    <cellStyle name="Percentuale 26 3 2" xfId="1261" xr:uid="{00000000-0005-0000-0000-0000670C0000}"/>
    <cellStyle name="Percentuale 26 3 3" xfId="2782" xr:uid="{00000000-0005-0000-0000-0000680C0000}"/>
    <cellStyle name="Percentuale 26 3 3 2" xfId="3560" xr:uid="{00000000-0005-0000-0000-0000690C0000}"/>
    <cellStyle name="Percentuale 26 3 4" xfId="3559" xr:uid="{00000000-0005-0000-0000-00006A0C0000}"/>
    <cellStyle name="Percentuale 26 4" xfId="1262" xr:uid="{00000000-0005-0000-0000-00006B0C0000}"/>
    <cellStyle name="Percentuale 26 4 2" xfId="2247" xr:uid="{00000000-0005-0000-0000-00006C0C0000}"/>
    <cellStyle name="Percentuale 26 4 2 2" xfId="3562" xr:uid="{00000000-0005-0000-0000-00006D0C0000}"/>
    <cellStyle name="Percentuale 26 4 3" xfId="3561" xr:uid="{00000000-0005-0000-0000-00006E0C0000}"/>
    <cellStyle name="Percentuale 26 5" xfId="1263" xr:uid="{00000000-0005-0000-0000-00006F0C0000}"/>
    <cellStyle name="Percentuale 26 6" xfId="2248" xr:uid="{00000000-0005-0000-0000-0000700C0000}"/>
    <cellStyle name="Percentuale 27" xfId="1264" xr:uid="{00000000-0005-0000-0000-0000710C0000}"/>
    <cellStyle name="Percentuale 27 2" xfId="1265" xr:uid="{00000000-0005-0000-0000-0000720C0000}"/>
    <cellStyle name="Percentuale 27 2 2" xfId="2249" xr:uid="{00000000-0005-0000-0000-0000730C0000}"/>
    <cellStyle name="Percentuale 27 3" xfId="1266" xr:uid="{00000000-0005-0000-0000-0000740C0000}"/>
    <cellStyle name="Percentuale 27 3 2" xfId="1267" xr:uid="{00000000-0005-0000-0000-0000750C0000}"/>
    <cellStyle name="Percentuale 27 3 3" xfId="2584" xr:uid="{00000000-0005-0000-0000-0000760C0000}"/>
    <cellStyle name="Percentuale 27 3 3 2" xfId="3564" xr:uid="{00000000-0005-0000-0000-0000770C0000}"/>
    <cellStyle name="Percentuale 27 3 4" xfId="3563" xr:uid="{00000000-0005-0000-0000-0000780C0000}"/>
    <cellStyle name="Percentuale 27 4" xfId="1268" xr:uid="{00000000-0005-0000-0000-0000790C0000}"/>
    <cellStyle name="Percentuale 27 4 2" xfId="2250" xr:uid="{00000000-0005-0000-0000-00007A0C0000}"/>
    <cellStyle name="Percentuale 27 4 2 2" xfId="3566" xr:uid="{00000000-0005-0000-0000-00007B0C0000}"/>
    <cellStyle name="Percentuale 27 4 3" xfId="3565" xr:uid="{00000000-0005-0000-0000-00007C0C0000}"/>
    <cellStyle name="Percentuale 27 5" xfId="1269" xr:uid="{00000000-0005-0000-0000-00007D0C0000}"/>
    <cellStyle name="Percentuale 27 6" xfId="2251" xr:uid="{00000000-0005-0000-0000-00007E0C0000}"/>
    <cellStyle name="Percentuale 28" xfId="1270" xr:uid="{00000000-0005-0000-0000-00007F0C0000}"/>
    <cellStyle name="Percentuale 28 2" xfId="1271" xr:uid="{00000000-0005-0000-0000-0000800C0000}"/>
    <cellStyle name="Percentuale 28 2 2" xfId="2252" xr:uid="{00000000-0005-0000-0000-0000810C0000}"/>
    <cellStyle name="Percentuale 28 3" xfId="1272" xr:uid="{00000000-0005-0000-0000-0000820C0000}"/>
    <cellStyle name="Percentuale 28 3 2" xfId="1273" xr:uid="{00000000-0005-0000-0000-0000830C0000}"/>
    <cellStyle name="Percentuale 28 3 3" xfId="2583" xr:uid="{00000000-0005-0000-0000-0000840C0000}"/>
    <cellStyle name="Percentuale 28 3 3 2" xfId="3568" xr:uid="{00000000-0005-0000-0000-0000850C0000}"/>
    <cellStyle name="Percentuale 28 3 4" xfId="3567" xr:uid="{00000000-0005-0000-0000-0000860C0000}"/>
    <cellStyle name="Percentuale 28 4" xfId="1274" xr:uid="{00000000-0005-0000-0000-0000870C0000}"/>
    <cellStyle name="Percentuale 28 4 2" xfId="2253" xr:uid="{00000000-0005-0000-0000-0000880C0000}"/>
    <cellStyle name="Percentuale 28 4 2 2" xfId="3570" xr:uid="{00000000-0005-0000-0000-0000890C0000}"/>
    <cellStyle name="Percentuale 28 4 3" xfId="3569" xr:uid="{00000000-0005-0000-0000-00008A0C0000}"/>
    <cellStyle name="Percentuale 28 5" xfId="1275" xr:uid="{00000000-0005-0000-0000-00008B0C0000}"/>
    <cellStyle name="Percentuale 28 6" xfId="2254" xr:uid="{00000000-0005-0000-0000-00008C0C0000}"/>
    <cellStyle name="Percentuale 29" xfId="1276" xr:uid="{00000000-0005-0000-0000-00008D0C0000}"/>
    <cellStyle name="Percentuale 29 2" xfId="1277" xr:uid="{00000000-0005-0000-0000-00008E0C0000}"/>
    <cellStyle name="Percentuale 29 2 2" xfId="2255" xr:uid="{00000000-0005-0000-0000-00008F0C0000}"/>
    <cellStyle name="Percentuale 29 3" xfId="1278" xr:uid="{00000000-0005-0000-0000-0000900C0000}"/>
    <cellStyle name="Percentuale 29 3 2" xfId="1279" xr:uid="{00000000-0005-0000-0000-0000910C0000}"/>
    <cellStyle name="Percentuale 29 3 3" xfId="2582" xr:uid="{00000000-0005-0000-0000-0000920C0000}"/>
    <cellStyle name="Percentuale 29 3 3 2" xfId="3572" xr:uid="{00000000-0005-0000-0000-0000930C0000}"/>
    <cellStyle name="Percentuale 29 3 4" xfId="3571" xr:uid="{00000000-0005-0000-0000-0000940C0000}"/>
    <cellStyle name="Percentuale 29 4" xfId="1280" xr:uid="{00000000-0005-0000-0000-0000950C0000}"/>
    <cellStyle name="Percentuale 29 4 2" xfId="2256" xr:uid="{00000000-0005-0000-0000-0000960C0000}"/>
    <cellStyle name="Percentuale 29 4 2 2" xfId="3574" xr:uid="{00000000-0005-0000-0000-0000970C0000}"/>
    <cellStyle name="Percentuale 29 4 3" xfId="3573" xr:uid="{00000000-0005-0000-0000-0000980C0000}"/>
    <cellStyle name="Percentuale 29 5" xfId="1281" xr:uid="{00000000-0005-0000-0000-0000990C0000}"/>
    <cellStyle name="Percentuale 29 6" xfId="2257" xr:uid="{00000000-0005-0000-0000-00009A0C0000}"/>
    <cellStyle name="Percentuale 3" xfId="1282" xr:uid="{00000000-0005-0000-0000-00009B0C0000}"/>
    <cellStyle name="Percentuale 3 2" xfId="1283" xr:uid="{00000000-0005-0000-0000-00009C0C0000}"/>
    <cellStyle name="Percentuale 3 2 2" xfId="2258" xr:uid="{00000000-0005-0000-0000-00009D0C0000}"/>
    <cellStyle name="Percentuale 3 3" xfId="1284" xr:uid="{00000000-0005-0000-0000-00009E0C0000}"/>
    <cellStyle name="Percentuale 3 3 2" xfId="1285" xr:uid="{00000000-0005-0000-0000-00009F0C0000}"/>
    <cellStyle name="Percentuale 3 3 3" xfId="2581" xr:uid="{00000000-0005-0000-0000-0000A00C0000}"/>
    <cellStyle name="Percentuale 3 3 3 2" xfId="3576" xr:uid="{00000000-0005-0000-0000-0000A10C0000}"/>
    <cellStyle name="Percentuale 3 3 4" xfId="3575" xr:uid="{00000000-0005-0000-0000-0000A20C0000}"/>
    <cellStyle name="Percentuale 3 4" xfId="1286" xr:uid="{00000000-0005-0000-0000-0000A30C0000}"/>
    <cellStyle name="Percentuale 3 4 2" xfId="2259" xr:uid="{00000000-0005-0000-0000-0000A40C0000}"/>
    <cellStyle name="Percentuale 3 4 2 2" xfId="3578" xr:uid="{00000000-0005-0000-0000-0000A50C0000}"/>
    <cellStyle name="Percentuale 3 4 3" xfId="3577" xr:uid="{00000000-0005-0000-0000-0000A60C0000}"/>
    <cellStyle name="Percentuale 3 5" xfId="1287" xr:uid="{00000000-0005-0000-0000-0000A70C0000}"/>
    <cellStyle name="Percentuale 3 6" xfId="2260" xr:uid="{00000000-0005-0000-0000-0000A80C0000}"/>
    <cellStyle name="Percentuale 30" xfId="1288" xr:uid="{00000000-0005-0000-0000-0000A90C0000}"/>
    <cellStyle name="Percentuale 30 2" xfId="1289" xr:uid="{00000000-0005-0000-0000-0000AA0C0000}"/>
    <cellStyle name="Percentuale 30 2 2" xfId="2261" xr:uid="{00000000-0005-0000-0000-0000AB0C0000}"/>
    <cellStyle name="Percentuale 30 3" xfId="1290" xr:uid="{00000000-0005-0000-0000-0000AC0C0000}"/>
    <cellStyle name="Percentuale 30 3 2" xfId="1291" xr:uid="{00000000-0005-0000-0000-0000AD0C0000}"/>
    <cellStyle name="Percentuale 30 3 3" xfId="2580" xr:uid="{00000000-0005-0000-0000-0000AE0C0000}"/>
    <cellStyle name="Percentuale 30 3 3 2" xfId="3580" xr:uid="{00000000-0005-0000-0000-0000AF0C0000}"/>
    <cellStyle name="Percentuale 30 3 4" xfId="3579" xr:uid="{00000000-0005-0000-0000-0000B00C0000}"/>
    <cellStyle name="Percentuale 30 4" xfId="1292" xr:uid="{00000000-0005-0000-0000-0000B10C0000}"/>
    <cellStyle name="Percentuale 30 4 2" xfId="2262" xr:uid="{00000000-0005-0000-0000-0000B20C0000}"/>
    <cellStyle name="Percentuale 30 4 2 2" xfId="3582" xr:uid="{00000000-0005-0000-0000-0000B30C0000}"/>
    <cellStyle name="Percentuale 30 4 3" xfId="3581" xr:uid="{00000000-0005-0000-0000-0000B40C0000}"/>
    <cellStyle name="Percentuale 30 5" xfId="1293" xr:uid="{00000000-0005-0000-0000-0000B50C0000}"/>
    <cellStyle name="Percentuale 30 6" xfId="2263" xr:uid="{00000000-0005-0000-0000-0000B60C0000}"/>
    <cellStyle name="Percentuale 31" xfId="1294" xr:uid="{00000000-0005-0000-0000-0000B70C0000}"/>
    <cellStyle name="Percentuale 31 2" xfId="1295" xr:uid="{00000000-0005-0000-0000-0000B80C0000}"/>
    <cellStyle name="Percentuale 31 2 2" xfId="2264" xr:uid="{00000000-0005-0000-0000-0000B90C0000}"/>
    <cellStyle name="Percentuale 31 3" xfId="1296" xr:uid="{00000000-0005-0000-0000-0000BA0C0000}"/>
    <cellStyle name="Percentuale 31 3 2" xfId="1297" xr:uid="{00000000-0005-0000-0000-0000BB0C0000}"/>
    <cellStyle name="Percentuale 31 3 3" xfId="2781" xr:uid="{00000000-0005-0000-0000-0000BC0C0000}"/>
    <cellStyle name="Percentuale 31 3 3 2" xfId="3584" xr:uid="{00000000-0005-0000-0000-0000BD0C0000}"/>
    <cellStyle name="Percentuale 31 3 4" xfId="3583" xr:uid="{00000000-0005-0000-0000-0000BE0C0000}"/>
    <cellStyle name="Percentuale 31 4" xfId="1298" xr:uid="{00000000-0005-0000-0000-0000BF0C0000}"/>
    <cellStyle name="Percentuale 31 4 2" xfId="2265" xr:uid="{00000000-0005-0000-0000-0000C00C0000}"/>
    <cellStyle name="Percentuale 31 4 2 2" xfId="3586" xr:uid="{00000000-0005-0000-0000-0000C10C0000}"/>
    <cellStyle name="Percentuale 31 4 3" xfId="3585" xr:uid="{00000000-0005-0000-0000-0000C20C0000}"/>
    <cellStyle name="Percentuale 31 5" xfId="1299" xr:uid="{00000000-0005-0000-0000-0000C30C0000}"/>
    <cellStyle name="Percentuale 31 6" xfId="2266" xr:uid="{00000000-0005-0000-0000-0000C40C0000}"/>
    <cellStyle name="Percentuale 32" xfId="1300" xr:uid="{00000000-0005-0000-0000-0000C50C0000}"/>
    <cellStyle name="Percentuale 32 2" xfId="1301" xr:uid="{00000000-0005-0000-0000-0000C60C0000}"/>
    <cellStyle name="Percentuale 32 2 2" xfId="2267" xr:uid="{00000000-0005-0000-0000-0000C70C0000}"/>
    <cellStyle name="Percentuale 32 3" xfId="1302" xr:uid="{00000000-0005-0000-0000-0000C80C0000}"/>
    <cellStyle name="Percentuale 32 3 2" xfId="1303" xr:uid="{00000000-0005-0000-0000-0000C90C0000}"/>
    <cellStyle name="Percentuale 32 3 3" xfId="2851" xr:uid="{00000000-0005-0000-0000-0000CA0C0000}"/>
    <cellStyle name="Percentuale 32 3 3 2" xfId="3588" xr:uid="{00000000-0005-0000-0000-0000CB0C0000}"/>
    <cellStyle name="Percentuale 32 3 4" xfId="3587" xr:uid="{00000000-0005-0000-0000-0000CC0C0000}"/>
    <cellStyle name="Percentuale 32 4" xfId="1304" xr:uid="{00000000-0005-0000-0000-0000CD0C0000}"/>
    <cellStyle name="Percentuale 32 4 2" xfId="2268" xr:uid="{00000000-0005-0000-0000-0000CE0C0000}"/>
    <cellStyle name="Percentuale 32 4 2 2" xfId="3590" xr:uid="{00000000-0005-0000-0000-0000CF0C0000}"/>
    <cellStyle name="Percentuale 32 4 3" xfId="3589" xr:uid="{00000000-0005-0000-0000-0000D00C0000}"/>
    <cellStyle name="Percentuale 32 5" xfId="1305" xr:uid="{00000000-0005-0000-0000-0000D10C0000}"/>
    <cellStyle name="Percentuale 32 6" xfId="2269" xr:uid="{00000000-0005-0000-0000-0000D20C0000}"/>
    <cellStyle name="Percentuale 33" xfId="1306" xr:uid="{00000000-0005-0000-0000-0000D30C0000}"/>
    <cellStyle name="Percentuale 33 2" xfId="1307" xr:uid="{00000000-0005-0000-0000-0000D40C0000}"/>
    <cellStyle name="Percentuale 33 2 2" xfId="2270" xr:uid="{00000000-0005-0000-0000-0000D50C0000}"/>
    <cellStyle name="Percentuale 33 3" xfId="1308" xr:uid="{00000000-0005-0000-0000-0000D60C0000}"/>
    <cellStyle name="Percentuale 33 3 2" xfId="1309" xr:uid="{00000000-0005-0000-0000-0000D70C0000}"/>
    <cellStyle name="Percentuale 33 3 3" xfId="2780" xr:uid="{00000000-0005-0000-0000-0000D80C0000}"/>
    <cellStyle name="Percentuale 33 3 3 2" xfId="3592" xr:uid="{00000000-0005-0000-0000-0000D90C0000}"/>
    <cellStyle name="Percentuale 33 3 4" xfId="3591" xr:uid="{00000000-0005-0000-0000-0000DA0C0000}"/>
    <cellStyle name="Percentuale 33 4" xfId="1310" xr:uid="{00000000-0005-0000-0000-0000DB0C0000}"/>
    <cellStyle name="Percentuale 33 4 2" xfId="2271" xr:uid="{00000000-0005-0000-0000-0000DC0C0000}"/>
    <cellStyle name="Percentuale 33 4 2 2" xfId="3594" xr:uid="{00000000-0005-0000-0000-0000DD0C0000}"/>
    <cellStyle name="Percentuale 33 4 3" xfId="3593" xr:uid="{00000000-0005-0000-0000-0000DE0C0000}"/>
    <cellStyle name="Percentuale 33 5" xfId="1311" xr:uid="{00000000-0005-0000-0000-0000DF0C0000}"/>
    <cellStyle name="Percentuale 33 6" xfId="2272" xr:uid="{00000000-0005-0000-0000-0000E00C0000}"/>
    <cellStyle name="Percentuale 34" xfId="1312" xr:uid="{00000000-0005-0000-0000-0000E10C0000}"/>
    <cellStyle name="Percentuale 34 2" xfId="1313" xr:uid="{00000000-0005-0000-0000-0000E20C0000}"/>
    <cellStyle name="Percentuale 34 2 2" xfId="2273" xr:uid="{00000000-0005-0000-0000-0000E30C0000}"/>
    <cellStyle name="Percentuale 34 3" xfId="1314" xr:uid="{00000000-0005-0000-0000-0000E40C0000}"/>
    <cellStyle name="Percentuale 34 3 2" xfId="1315" xr:uid="{00000000-0005-0000-0000-0000E50C0000}"/>
    <cellStyle name="Percentuale 34 3 3" xfId="2579" xr:uid="{00000000-0005-0000-0000-0000E60C0000}"/>
    <cellStyle name="Percentuale 34 3 3 2" xfId="3596" xr:uid="{00000000-0005-0000-0000-0000E70C0000}"/>
    <cellStyle name="Percentuale 34 3 4" xfId="3595" xr:uid="{00000000-0005-0000-0000-0000E80C0000}"/>
    <cellStyle name="Percentuale 34 4" xfId="1316" xr:uid="{00000000-0005-0000-0000-0000E90C0000}"/>
    <cellStyle name="Percentuale 34 4 2" xfId="2274" xr:uid="{00000000-0005-0000-0000-0000EA0C0000}"/>
    <cellStyle name="Percentuale 34 4 2 2" xfId="3598" xr:uid="{00000000-0005-0000-0000-0000EB0C0000}"/>
    <cellStyle name="Percentuale 34 4 3" xfId="3597" xr:uid="{00000000-0005-0000-0000-0000EC0C0000}"/>
    <cellStyle name="Percentuale 34 5" xfId="1317" xr:uid="{00000000-0005-0000-0000-0000ED0C0000}"/>
    <cellStyle name="Percentuale 34 6" xfId="2275" xr:uid="{00000000-0005-0000-0000-0000EE0C0000}"/>
    <cellStyle name="Percentuale 35" xfId="1318" xr:uid="{00000000-0005-0000-0000-0000EF0C0000}"/>
    <cellStyle name="Percentuale 35 2" xfId="1319" xr:uid="{00000000-0005-0000-0000-0000F00C0000}"/>
    <cellStyle name="Percentuale 35 2 2" xfId="2276" xr:uid="{00000000-0005-0000-0000-0000F10C0000}"/>
    <cellStyle name="Percentuale 35 3" xfId="1320" xr:uid="{00000000-0005-0000-0000-0000F20C0000}"/>
    <cellStyle name="Percentuale 35 3 2" xfId="1321" xr:uid="{00000000-0005-0000-0000-0000F30C0000}"/>
    <cellStyle name="Percentuale 35 3 3" xfId="2779" xr:uid="{00000000-0005-0000-0000-0000F40C0000}"/>
    <cellStyle name="Percentuale 35 3 3 2" xfId="3600" xr:uid="{00000000-0005-0000-0000-0000F50C0000}"/>
    <cellStyle name="Percentuale 35 3 4" xfId="3599" xr:uid="{00000000-0005-0000-0000-0000F60C0000}"/>
    <cellStyle name="Percentuale 35 4" xfId="1322" xr:uid="{00000000-0005-0000-0000-0000F70C0000}"/>
    <cellStyle name="Percentuale 35 4 2" xfId="2277" xr:uid="{00000000-0005-0000-0000-0000F80C0000}"/>
    <cellStyle name="Percentuale 35 4 2 2" xfId="3602" xr:uid="{00000000-0005-0000-0000-0000F90C0000}"/>
    <cellStyle name="Percentuale 35 4 3" xfId="3601" xr:uid="{00000000-0005-0000-0000-0000FA0C0000}"/>
    <cellStyle name="Percentuale 35 5" xfId="1323" xr:uid="{00000000-0005-0000-0000-0000FB0C0000}"/>
    <cellStyle name="Percentuale 35 6" xfId="2278" xr:uid="{00000000-0005-0000-0000-0000FC0C0000}"/>
    <cellStyle name="Percentuale 36" xfId="1324" xr:uid="{00000000-0005-0000-0000-0000FD0C0000}"/>
    <cellStyle name="Percentuale 36 2" xfId="1325" xr:uid="{00000000-0005-0000-0000-0000FE0C0000}"/>
    <cellStyle name="Percentuale 36 2 2" xfId="2279" xr:uid="{00000000-0005-0000-0000-0000FF0C0000}"/>
    <cellStyle name="Percentuale 36 3" xfId="1326" xr:uid="{00000000-0005-0000-0000-0000000D0000}"/>
    <cellStyle name="Percentuale 36 3 2" xfId="1327" xr:uid="{00000000-0005-0000-0000-0000010D0000}"/>
    <cellStyle name="Percentuale 36 3 3" xfId="2578" xr:uid="{00000000-0005-0000-0000-0000020D0000}"/>
    <cellStyle name="Percentuale 36 3 3 2" xfId="3604" xr:uid="{00000000-0005-0000-0000-0000030D0000}"/>
    <cellStyle name="Percentuale 36 3 4" xfId="3603" xr:uid="{00000000-0005-0000-0000-0000040D0000}"/>
    <cellStyle name="Percentuale 36 4" xfId="1328" xr:uid="{00000000-0005-0000-0000-0000050D0000}"/>
    <cellStyle name="Percentuale 36 4 2" xfId="2280" xr:uid="{00000000-0005-0000-0000-0000060D0000}"/>
    <cellStyle name="Percentuale 36 4 2 2" xfId="3606" xr:uid="{00000000-0005-0000-0000-0000070D0000}"/>
    <cellStyle name="Percentuale 36 4 3" xfId="3605" xr:uid="{00000000-0005-0000-0000-0000080D0000}"/>
    <cellStyle name="Percentuale 36 5" xfId="1329" xr:uid="{00000000-0005-0000-0000-0000090D0000}"/>
    <cellStyle name="Percentuale 36 6" xfId="2281" xr:uid="{00000000-0005-0000-0000-00000A0D0000}"/>
    <cellStyle name="Percentuale 37" xfId="1330" xr:uid="{00000000-0005-0000-0000-00000B0D0000}"/>
    <cellStyle name="Percentuale 37 2" xfId="1331" xr:uid="{00000000-0005-0000-0000-00000C0D0000}"/>
    <cellStyle name="Percentuale 37 2 2" xfId="2282" xr:uid="{00000000-0005-0000-0000-00000D0D0000}"/>
    <cellStyle name="Percentuale 37 3" xfId="1332" xr:uid="{00000000-0005-0000-0000-00000E0D0000}"/>
    <cellStyle name="Percentuale 37 3 2" xfId="1333" xr:uid="{00000000-0005-0000-0000-00000F0D0000}"/>
    <cellStyle name="Percentuale 37 3 3" xfId="2577" xr:uid="{00000000-0005-0000-0000-0000100D0000}"/>
    <cellStyle name="Percentuale 37 3 3 2" xfId="3608" xr:uid="{00000000-0005-0000-0000-0000110D0000}"/>
    <cellStyle name="Percentuale 37 3 4" xfId="3607" xr:uid="{00000000-0005-0000-0000-0000120D0000}"/>
    <cellStyle name="Percentuale 37 4" xfId="1334" xr:uid="{00000000-0005-0000-0000-0000130D0000}"/>
    <cellStyle name="Percentuale 37 4 2" xfId="2283" xr:uid="{00000000-0005-0000-0000-0000140D0000}"/>
    <cellStyle name="Percentuale 37 4 2 2" xfId="3610" xr:uid="{00000000-0005-0000-0000-0000150D0000}"/>
    <cellStyle name="Percentuale 37 4 3" xfId="3609" xr:uid="{00000000-0005-0000-0000-0000160D0000}"/>
    <cellStyle name="Percentuale 37 5" xfId="1335" xr:uid="{00000000-0005-0000-0000-0000170D0000}"/>
    <cellStyle name="Percentuale 37 6" xfId="2284" xr:uid="{00000000-0005-0000-0000-0000180D0000}"/>
    <cellStyle name="Percentuale 38" xfId="1336" xr:uid="{00000000-0005-0000-0000-0000190D0000}"/>
    <cellStyle name="Percentuale 38 2" xfId="1337" xr:uid="{00000000-0005-0000-0000-00001A0D0000}"/>
    <cellStyle name="Percentuale 38 2 2" xfId="2285" xr:uid="{00000000-0005-0000-0000-00001B0D0000}"/>
    <cellStyle name="Percentuale 38 3" xfId="1338" xr:uid="{00000000-0005-0000-0000-00001C0D0000}"/>
    <cellStyle name="Percentuale 38 3 2" xfId="1339" xr:uid="{00000000-0005-0000-0000-00001D0D0000}"/>
    <cellStyle name="Percentuale 38 3 3" xfId="2576" xr:uid="{00000000-0005-0000-0000-00001E0D0000}"/>
    <cellStyle name="Percentuale 38 3 3 2" xfId="3612" xr:uid="{00000000-0005-0000-0000-00001F0D0000}"/>
    <cellStyle name="Percentuale 38 3 4" xfId="3611" xr:uid="{00000000-0005-0000-0000-0000200D0000}"/>
    <cellStyle name="Percentuale 38 4" xfId="1340" xr:uid="{00000000-0005-0000-0000-0000210D0000}"/>
    <cellStyle name="Percentuale 38 4 2" xfId="2286" xr:uid="{00000000-0005-0000-0000-0000220D0000}"/>
    <cellStyle name="Percentuale 38 4 2 2" xfId="3614" xr:uid="{00000000-0005-0000-0000-0000230D0000}"/>
    <cellStyle name="Percentuale 38 4 3" xfId="3613" xr:uid="{00000000-0005-0000-0000-0000240D0000}"/>
    <cellStyle name="Percentuale 38 5" xfId="1341" xr:uid="{00000000-0005-0000-0000-0000250D0000}"/>
    <cellStyle name="Percentuale 38 6" xfId="2287" xr:uid="{00000000-0005-0000-0000-0000260D0000}"/>
    <cellStyle name="Percentuale 39" xfId="1342" xr:uid="{00000000-0005-0000-0000-0000270D0000}"/>
    <cellStyle name="Percentuale 39 2" xfId="1343" xr:uid="{00000000-0005-0000-0000-0000280D0000}"/>
    <cellStyle name="Percentuale 39 2 2" xfId="2288" xr:uid="{00000000-0005-0000-0000-0000290D0000}"/>
    <cellStyle name="Percentuale 39 3" xfId="1344" xr:uid="{00000000-0005-0000-0000-00002A0D0000}"/>
    <cellStyle name="Percentuale 39 3 2" xfId="1345" xr:uid="{00000000-0005-0000-0000-00002B0D0000}"/>
    <cellStyle name="Percentuale 39 3 3" xfId="2575" xr:uid="{00000000-0005-0000-0000-00002C0D0000}"/>
    <cellStyle name="Percentuale 39 3 3 2" xfId="3616" xr:uid="{00000000-0005-0000-0000-00002D0D0000}"/>
    <cellStyle name="Percentuale 39 3 4" xfId="3615" xr:uid="{00000000-0005-0000-0000-00002E0D0000}"/>
    <cellStyle name="Percentuale 39 4" xfId="1346" xr:uid="{00000000-0005-0000-0000-00002F0D0000}"/>
    <cellStyle name="Percentuale 39 4 2" xfId="2289" xr:uid="{00000000-0005-0000-0000-0000300D0000}"/>
    <cellStyle name="Percentuale 39 4 2 2" xfId="3618" xr:uid="{00000000-0005-0000-0000-0000310D0000}"/>
    <cellStyle name="Percentuale 39 4 3" xfId="3617" xr:uid="{00000000-0005-0000-0000-0000320D0000}"/>
    <cellStyle name="Percentuale 39 5" xfId="1347" xr:uid="{00000000-0005-0000-0000-0000330D0000}"/>
    <cellStyle name="Percentuale 39 6" xfId="2290" xr:uid="{00000000-0005-0000-0000-0000340D0000}"/>
    <cellStyle name="Percentuale 4" xfId="1348" xr:uid="{00000000-0005-0000-0000-0000350D0000}"/>
    <cellStyle name="Percentuale 4 2" xfId="1349" xr:uid="{00000000-0005-0000-0000-0000360D0000}"/>
    <cellStyle name="Percentuale 4 2 2" xfId="2291" xr:uid="{00000000-0005-0000-0000-0000370D0000}"/>
    <cellStyle name="Percentuale 4 3" xfId="1350" xr:uid="{00000000-0005-0000-0000-0000380D0000}"/>
    <cellStyle name="Percentuale 4 3 2" xfId="1351" xr:uid="{00000000-0005-0000-0000-0000390D0000}"/>
    <cellStyle name="Percentuale 4 3 3" xfId="2574" xr:uid="{00000000-0005-0000-0000-00003A0D0000}"/>
    <cellStyle name="Percentuale 4 3 3 2" xfId="3620" xr:uid="{00000000-0005-0000-0000-00003B0D0000}"/>
    <cellStyle name="Percentuale 4 3 4" xfId="3619" xr:uid="{00000000-0005-0000-0000-00003C0D0000}"/>
    <cellStyle name="Percentuale 4 4" xfId="1352" xr:uid="{00000000-0005-0000-0000-00003D0D0000}"/>
    <cellStyle name="Percentuale 4 4 2" xfId="2292" xr:uid="{00000000-0005-0000-0000-00003E0D0000}"/>
    <cellStyle name="Percentuale 4 4 2 2" xfId="3622" xr:uid="{00000000-0005-0000-0000-00003F0D0000}"/>
    <cellStyle name="Percentuale 4 4 3" xfId="3621" xr:uid="{00000000-0005-0000-0000-0000400D0000}"/>
    <cellStyle name="Percentuale 4 5" xfId="1353" xr:uid="{00000000-0005-0000-0000-0000410D0000}"/>
    <cellStyle name="Percentuale 4 6" xfId="2293" xr:uid="{00000000-0005-0000-0000-0000420D0000}"/>
    <cellStyle name="Percentuale 40" xfId="1354" xr:uid="{00000000-0005-0000-0000-0000430D0000}"/>
    <cellStyle name="Percentuale 40 2" xfId="1355" xr:uid="{00000000-0005-0000-0000-0000440D0000}"/>
    <cellStyle name="Percentuale 40 2 2" xfId="2294" xr:uid="{00000000-0005-0000-0000-0000450D0000}"/>
    <cellStyle name="Percentuale 40 3" xfId="1356" xr:uid="{00000000-0005-0000-0000-0000460D0000}"/>
    <cellStyle name="Percentuale 40 3 2" xfId="1357" xr:uid="{00000000-0005-0000-0000-0000470D0000}"/>
    <cellStyle name="Percentuale 40 3 3" xfId="2778" xr:uid="{00000000-0005-0000-0000-0000480D0000}"/>
    <cellStyle name="Percentuale 40 3 3 2" xfId="3624" xr:uid="{00000000-0005-0000-0000-0000490D0000}"/>
    <cellStyle name="Percentuale 40 3 4" xfId="3623" xr:uid="{00000000-0005-0000-0000-00004A0D0000}"/>
    <cellStyle name="Percentuale 40 4" xfId="1358" xr:uid="{00000000-0005-0000-0000-00004B0D0000}"/>
    <cellStyle name="Percentuale 40 4 2" xfId="2295" xr:uid="{00000000-0005-0000-0000-00004C0D0000}"/>
    <cellStyle name="Percentuale 40 4 2 2" xfId="3626" xr:uid="{00000000-0005-0000-0000-00004D0D0000}"/>
    <cellStyle name="Percentuale 40 4 3" xfId="3625" xr:uid="{00000000-0005-0000-0000-00004E0D0000}"/>
    <cellStyle name="Percentuale 40 5" xfId="1359" xr:uid="{00000000-0005-0000-0000-00004F0D0000}"/>
    <cellStyle name="Percentuale 40 6" xfId="2296" xr:uid="{00000000-0005-0000-0000-0000500D0000}"/>
    <cellStyle name="Percentuale 41" xfId="1360" xr:uid="{00000000-0005-0000-0000-0000510D0000}"/>
    <cellStyle name="Percentuale 41 2" xfId="1361" xr:uid="{00000000-0005-0000-0000-0000520D0000}"/>
    <cellStyle name="Percentuale 41 2 2" xfId="2297" xr:uid="{00000000-0005-0000-0000-0000530D0000}"/>
    <cellStyle name="Percentuale 41 3" xfId="1362" xr:uid="{00000000-0005-0000-0000-0000540D0000}"/>
    <cellStyle name="Percentuale 41 3 2" xfId="1363" xr:uid="{00000000-0005-0000-0000-0000550D0000}"/>
    <cellStyle name="Percentuale 41 3 3" xfId="2850" xr:uid="{00000000-0005-0000-0000-0000560D0000}"/>
    <cellStyle name="Percentuale 41 3 3 2" xfId="3628" xr:uid="{00000000-0005-0000-0000-0000570D0000}"/>
    <cellStyle name="Percentuale 41 3 4" xfId="3627" xr:uid="{00000000-0005-0000-0000-0000580D0000}"/>
    <cellStyle name="Percentuale 41 4" xfId="1364" xr:uid="{00000000-0005-0000-0000-0000590D0000}"/>
    <cellStyle name="Percentuale 41 4 2" xfId="2298" xr:uid="{00000000-0005-0000-0000-00005A0D0000}"/>
    <cellStyle name="Percentuale 41 4 2 2" xfId="3630" xr:uid="{00000000-0005-0000-0000-00005B0D0000}"/>
    <cellStyle name="Percentuale 41 4 3" xfId="3629" xr:uid="{00000000-0005-0000-0000-00005C0D0000}"/>
    <cellStyle name="Percentuale 41 5" xfId="1365" xr:uid="{00000000-0005-0000-0000-00005D0D0000}"/>
    <cellStyle name="Percentuale 41 6" xfId="2299" xr:uid="{00000000-0005-0000-0000-00005E0D0000}"/>
    <cellStyle name="Percentuale 42" xfId="1366" xr:uid="{00000000-0005-0000-0000-00005F0D0000}"/>
    <cellStyle name="Percentuale 42 2" xfId="1367" xr:uid="{00000000-0005-0000-0000-0000600D0000}"/>
    <cellStyle name="Percentuale 42 2 2" xfId="2300" xr:uid="{00000000-0005-0000-0000-0000610D0000}"/>
    <cellStyle name="Percentuale 42 3" xfId="1368" xr:uid="{00000000-0005-0000-0000-0000620D0000}"/>
    <cellStyle name="Percentuale 42 3 2" xfId="1369" xr:uid="{00000000-0005-0000-0000-0000630D0000}"/>
    <cellStyle name="Percentuale 42 3 3" xfId="2777" xr:uid="{00000000-0005-0000-0000-0000640D0000}"/>
    <cellStyle name="Percentuale 42 3 3 2" xfId="3632" xr:uid="{00000000-0005-0000-0000-0000650D0000}"/>
    <cellStyle name="Percentuale 42 3 4" xfId="3631" xr:uid="{00000000-0005-0000-0000-0000660D0000}"/>
    <cellStyle name="Percentuale 42 4" xfId="1370" xr:uid="{00000000-0005-0000-0000-0000670D0000}"/>
    <cellStyle name="Percentuale 42 4 2" xfId="2301" xr:uid="{00000000-0005-0000-0000-0000680D0000}"/>
    <cellStyle name="Percentuale 42 4 2 2" xfId="3634" xr:uid="{00000000-0005-0000-0000-0000690D0000}"/>
    <cellStyle name="Percentuale 42 4 3" xfId="3633" xr:uid="{00000000-0005-0000-0000-00006A0D0000}"/>
    <cellStyle name="Percentuale 42 5" xfId="1371" xr:uid="{00000000-0005-0000-0000-00006B0D0000}"/>
    <cellStyle name="Percentuale 42 6" xfId="2302" xr:uid="{00000000-0005-0000-0000-00006C0D0000}"/>
    <cellStyle name="Percentuale 43" xfId="1372" xr:uid="{00000000-0005-0000-0000-00006D0D0000}"/>
    <cellStyle name="Percentuale 43 2" xfId="1373" xr:uid="{00000000-0005-0000-0000-00006E0D0000}"/>
    <cellStyle name="Percentuale 43 2 2" xfId="2303" xr:uid="{00000000-0005-0000-0000-00006F0D0000}"/>
    <cellStyle name="Percentuale 43 3" xfId="1374" xr:uid="{00000000-0005-0000-0000-0000700D0000}"/>
    <cellStyle name="Percentuale 43 3 2" xfId="1375" xr:uid="{00000000-0005-0000-0000-0000710D0000}"/>
    <cellStyle name="Percentuale 43 3 3" xfId="2573" xr:uid="{00000000-0005-0000-0000-0000720D0000}"/>
    <cellStyle name="Percentuale 43 3 3 2" xfId="3636" xr:uid="{00000000-0005-0000-0000-0000730D0000}"/>
    <cellStyle name="Percentuale 43 3 4" xfId="3635" xr:uid="{00000000-0005-0000-0000-0000740D0000}"/>
    <cellStyle name="Percentuale 43 4" xfId="1376" xr:uid="{00000000-0005-0000-0000-0000750D0000}"/>
    <cellStyle name="Percentuale 43 4 2" xfId="2304" xr:uid="{00000000-0005-0000-0000-0000760D0000}"/>
    <cellStyle name="Percentuale 43 4 2 2" xfId="3638" xr:uid="{00000000-0005-0000-0000-0000770D0000}"/>
    <cellStyle name="Percentuale 43 4 3" xfId="3637" xr:uid="{00000000-0005-0000-0000-0000780D0000}"/>
    <cellStyle name="Percentuale 43 5" xfId="1377" xr:uid="{00000000-0005-0000-0000-0000790D0000}"/>
    <cellStyle name="Percentuale 43 6" xfId="2305" xr:uid="{00000000-0005-0000-0000-00007A0D0000}"/>
    <cellStyle name="Percentuale 44" xfId="1378" xr:uid="{00000000-0005-0000-0000-00007B0D0000}"/>
    <cellStyle name="Percentuale 44 2" xfId="1379" xr:uid="{00000000-0005-0000-0000-00007C0D0000}"/>
    <cellStyle name="Percentuale 44 2 2" xfId="2306" xr:uid="{00000000-0005-0000-0000-00007D0D0000}"/>
    <cellStyle name="Percentuale 44 3" xfId="1380" xr:uid="{00000000-0005-0000-0000-00007E0D0000}"/>
    <cellStyle name="Percentuale 44 3 2" xfId="1381" xr:uid="{00000000-0005-0000-0000-00007F0D0000}"/>
    <cellStyle name="Percentuale 44 3 3" xfId="2776" xr:uid="{00000000-0005-0000-0000-0000800D0000}"/>
    <cellStyle name="Percentuale 44 3 3 2" xfId="3640" xr:uid="{00000000-0005-0000-0000-0000810D0000}"/>
    <cellStyle name="Percentuale 44 3 4" xfId="3639" xr:uid="{00000000-0005-0000-0000-0000820D0000}"/>
    <cellStyle name="Percentuale 44 4" xfId="1382" xr:uid="{00000000-0005-0000-0000-0000830D0000}"/>
    <cellStyle name="Percentuale 44 4 2" xfId="2307" xr:uid="{00000000-0005-0000-0000-0000840D0000}"/>
    <cellStyle name="Percentuale 44 4 2 2" xfId="3642" xr:uid="{00000000-0005-0000-0000-0000850D0000}"/>
    <cellStyle name="Percentuale 44 4 3" xfId="3641" xr:uid="{00000000-0005-0000-0000-0000860D0000}"/>
    <cellStyle name="Percentuale 44 5" xfId="1383" xr:uid="{00000000-0005-0000-0000-0000870D0000}"/>
    <cellStyle name="Percentuale 44 6" xfId="2308" xr:uid="{00000000-0005-0000-0000-0000880D0000}"/>
    <cellStyle name="Percentuale 45" xfId="1384" xr:uid="{00000000-0005-0000-0000-0000890D0000}"/>
    <cellStyle name="Percentuale 45 2" xfId="1385" xr:uid="{00000000-0005-0000-0000-00008A0D0000}"/>
    <cellStyle name="Percentuale 45 2 2" xfId="2309" xr:uid="{00000000-0005-0000-0000-00008B0D0000}"/>
    <cellStyle name="Percentuale 45 3" xfId="1386" xr:uid="{00000000-0005-0000-0000-00008C0D0000}"/>
    <cellStyle name="Percentuale 45 3 2" xfId="1387" xr:uid="{00000000-0005-0000-0000-00008D0D0000}"/>
    <cellStyle name="Percentuale 45 3 3" xfId="2572" xr:uid="{00000000-0005-0000-0000-00008E0D0000}"/>
    <cellStyle name="Percentuale 45 3 3 2" xfId="3644" xr:uid="{00000000-0005-0000-0000-00008F0D0000}"/>
    <cellStyle name="Percentuale 45 3 4" xfId="3643" xr:uid="{00000000-0005-0000-0000-0000900D0000}"/>
    <cellStyle name="Percentuale 45 4" xfId="1388" xr:uid="{00000000-0005-0000-0000-0000910D0000}"/>
    <cellStyle name="Percentuale 45 4 2" xfId="2310" xr:uid="{00000000-0005-0000-0000-0000920D0000}"/>
    <cellStyle name="Percentuale 45 4 2 2" xfId="3646" xr:uid="{00000000-0005-0000-0000-0000930D0000}"/>
    <cellStyle name="Percentuale 45 4 3" xfId="3645" xr:uid="{00000000-0005-0000-0000-0000940D0000}"/>
    <cellStyle name="Percentuale 45 5" xfId="1389" xr:uid="{00000000-0005-0000-0000-0000950D0000}"/>
    <cellStyle name="Percentuale 45 6" xfId="2311" xr:uid="{00000000-0005-0000-0000-0000960D0000}"/>
    <cellStyle name="Percentuale 46" xfId="1390" xr:uid="{00000000-0005-0000-0000-0000970D0000}"/>
    <cellStyle name="Percentuale 46 2" xfId="1391" xr:uid="{00000000-0005-0000-0000-0000980D0000}"/>
    <cellStyle name="Percentuale 46 2 2" xfId="2312" xr:uid="{00000000-0005-0000-0000-0000990D0000}"/>
    <cellStyle name="Percentuale 46 3" xfId="1392" xr:uid="{00000000-0005-0000-0000-00009A0D0000}"/>
    <cellStyle name="Percentuale 46 3 2" xfId="1393" xr:uid="{00000000-0005-0000-0000-00009B0D0000}"/>
    <cellStyle name="Percentuale 46 3 3" xfId="2571" xr:uid="{00000000-0005-0000-0000-00009C0D0000}"/>
    <cellStyle name="Percentuale 46 3 3 2" xfId="3648" xr:uid="{00000000-0005-0000-0000-00009D0D0000}"/>
    <cellStyle name="Percentuale 46 3 4" xfId="3647" xr:uid="{00000000-0005-0000-0000-00009E0D0000}"/>
    <cellStyle name="Percentuale 46 4" xfId="1394" xr:uid="{00000000-0005-0000-0000-00009F0D0000}"/>
    <cellStyle name="Percentuale 46 4 2" xfId="2313" xr:uid="{00000000-0005-0000-0000-0000A00D0000}"/>
    <cellStyle name="Percentuale 46 4 2 2" xfId="3650" xr:uid="{00000000-0005-0000-0000-0000A10D0000}"/>
    <cellStyle name="Percentuale 46 4 3" xfId="3649" xr:uid="{00000000-0005-0000-0000-0000A20D0000}"/>
    <cellStyle name="Percentuale 46 5" xfId="1395" xr:uid="{00000000-0005-0000-0000-0000A30D0000}"/>
    <cellStyle name="Percentuale 46 6" xfId="2314" xr:uid="{00000000-0005-0000-0000-0000A40D0000}"/>
    <cellStyle name="Percentuale 47" xfId="1396" xr:uid="{00000000-0005-0000-0000-0000A50D0000}"/>
    <cellStyle name="Percentuale 47 2" xfId="1397" xr:uid="{00000000-0005-0000-0000-0000A60D0000}"/>
    <cellStyle name="Percentuale 47 2 2" xfId="2315" xr:uid="{00000000-0005-0000-0000-0000A70D0000}"/>
    <cellStyle name="Percentuale 47 3" xfId="1398" xr:uid="{00000000-0005-0000-0000-0000A80D0000}"/>
    <cellStyle name="Percentuale 47 3 2" xfId="1399" xr:uid="{00000000-0005-0000-0000-0000A90D0000}"/>
    <cellStyle name="Percentuale 47 3 3" xfId="2570" xr:uid="{00000000-0005-0000-0000-0000AA0D0000}"/>
    <cellStyle name="Percentuale 47 3 3 2" xfId="3652" xr:uid="{00000000-0005-0000-0000-0000AB0D0000}"/>
    <cellStyle name="Percentuale 47 3 4" xfId="3651" xr:uid="{00000000-0005-0000-0000-0000AC0D0000}"/>
    <cellStyle name="Percentuale 47 4" xfId="1400" xr:uid="{00000000-0005-0000-0000-0000AD0D0000}"/>
    <cellStyle name="Percentuale 47 4 2" xfId="2316" xr:uid="{00000000-0005-0000-0000-0000AE0D0000}"/>
    <cellStyle name="Percentuale 47 4 2 2" xfId="3654" xr:uid="{00000000-0005-0000-0000-0000AF0D0000}"/>
    <cellStyle name="Percentuale 47 4 3" xfId="3653" xr:uid="{00000000-0005-0000-0000-0000B00D0000}"/>
    <cellStyle name="Percentuale 47 5" xfId="1401" xr:uid="{00000000-0005-0000-0000-0000B10D0000}"/>
    <cellStyle name="Percentuale 47 6" xfId="2317" xr:uid="{00000000-0005-0000-0000-0000B20D0000}"/>
    <cellStyle name="Percentuale 48" xfId="1402" xr:uid="{00000000-0005-0000-0000-0000B30D0000}"/>
    <cellStyle name="Percentuale 48 2" xfId="1403" xr:uid="{00000000-0005-0000-0000-0000B40D0000}"/>
    <cellStyle name="Percentuale 48 2 2" xfId="2318" xr:uid="{00000000-0005-0000-0000-0000B50D0000}"/>
    <cellStyle name="Percentuale 48 3" xfId="1404" xr:uid="{00000000-0005-0000-0000-0000B60D0000}"/>
    <cellStyle name="Percentuale 48 3 2" xfId="1405" xr:uid="{00000000-0005-0000-0000-0000B70D0000}"/>
    <cellStyle name="Percentuale 48 3 3" xfId="2569" xr:uid="{00000000-0005-0000-0000-0000B80D0000}"/>
    <cellStyle name="Percentuale 48 3 3 2" xfId="3656" xr:uid="{00000000-0005-0000-0000-0000B90D0000}"/>
    <cellStyle name="Percentuale 48 3 4" xfId="3655" xr:uid="{00000000-0005-0000-0000-0000BA0D0000}"/>
    <cellStyle name="Percentuale 48 4" xfId="1406" xr:uid="{00000000-0005-0000-0000-0000BB0D0000}"/>
    <cellStyle name="Percentuale 48 4 2" xfId="2319" xr:uid="{00000000-0005-0000-0000-0000BC0D0000}"/>
    <cellStyle name="Percentuale 48 4 2 2" xfId="3658" xr:uid="{00000000-0005-0000-0000-0000BD0D0000}"/>
    <cellStyle name="Percentuale 48 4 3" xfId="3657" xr:uid="{00000000-0005-0000-0000-0000BE0D0000}"/>
    <cellStyle name="Percentuale 48 5" xfId="1407" xr:uid="{00000000-0005-0000-0000-0000BF0D0000}"/>
    <cellStyle name="Percentuale 48 6" xfId="2320" xr:uid="{00000000-0005-0000-0000-0000C00D0000}"/>
    <cellStyle name="Percentuale 49" xfId="1408" xr:uid="{00000000-0005-0000-0000-0000C10D0000}"/>
    <cellStyle name="Percentuale 49 2" xfId="1409" xr:uid="{00000000-0005-0000-0000-0000C20D0000}"/>
    <cellStyle name="Percentuale 49 2 2" xfId="2321" xr:uid="{00000000-0005-0000-0000-0000C30D0000}"/>
    <cellStyle name="Percentuale 49 3" xfId="1410" xr:uid="{00000000-0005-0000-0000-0000C40D0000}"/>
    <cellStyle name="Percentuale 49 3 2" xfId="1411" xr:uid="{00000000-0005-0000-0000-0000C50D0000}"/>
    <cellStyle name="Percentuale 49 3 3" xfId="2568" xr:uid="{00000000-0005-0000-0000-0000C60D0000}"/>
    <cellStyle name="Percentuale 49 3 3 2" xfId="3660" xr:uid="{00000000-0005-0000-0000-0000C70D0000}"/>
    <cellStyle name="Percentuale 49 3 4" xfId="3659" xr:uid="{00000000-0005-0000-0000-0000C80D0000}"/>
    <cellStyle name="Percentuale 49 4" xfId="1412" xr:uid="{00000000-0005-0000-0000-0000C90D0000}"/>
    <cellStyle name="Percentuale 49 4 2" xfId="2322" xr:uid="{00000000-0005-0000-0000-0000CA0D0000}"/>
    <cellStyle name="Percentuale 49 4 2 2" xfId="3662" xr:uid="{00000000-0005-0000-0000-0000CB0D0000}"/>
    <cellStyle name="Percentuale 49 4 3" xfId="3661" xr:uid="{00000000-0005-0000-0000-0000CC0D0000}"/>
    <cellStyle name="Percentuale 49 5" xfId="1413" xr:uid="{00000000-0005-0000-0000-0000CD0D0000}"/>
    <cellStyle name="Percentuale 49 6" xfId="2323" xr:uid="{00000000-0005-0000-0000-0000CE0D0000}"/>
    <cellStyle name="Percentuale 5" xfId="1414" xr:uid="{00000000-0005-0000-0000-0000CF0D0000}"/>
    <cellStyle name="Percentuale 5 2" xfId="1415" xr:uid="{00000000-0005-0000-0000-0000D00D0000}"/>
    <cellStyle name="Percentuale 5 2 2" xfId="2324" xr:uid="{00000000-0005-0000-0000-0000D10D0000}"/>
    <cellStyle name="Percentuale 5 3" xfId="1416" xr:uid="{00000000-0005-0000-0000-0000D20D0000}"/>
    <cellStyle name="Percentuale 5 3 2" xfId="1417" xr:uid="{00000000-0005-0000-0000-0000D30D0000}"/>
    <cellStyle name="Percentuale 5 3 3" xfId="2774" xr:uid="{00000000-0005-0000-0000-0000D40D0000}"/>
    <cellStyle name="Percentuale 5 3 3 2" xfId="3664" xr:uid="{00000000-0005-0000-0000-0000D50D0000}"/>
    <cellStyle name="Percentuale 5 3 4" xfId="3663" xr:uid="{00000000-0005-0000-0000-0000D60D0000}"/>
    <cellStyle name="Percentuale 5 4" xfId="1418" xr:uid="{00000000-0005-0000-0000-0000D70D0000}"/>
    <cellStyle name="Percentuale 5 4 2" xfId="2325" xr:uid="{00000000-0005-0000-0000-0000D80D0000}"/>
    <cellStyle name="Percentuale 5 4 2 2" xfId="3666" xr:uid="{00000000-0005-0000-0000-0000D90D0000}"/>
    <cellStyle name="Percentuale 5 4 3" xfId="3665" xr:uid="{00000000-0005-0000-0000-0000DA0D0000}"/>
    <cellStyle name="Percentuale 5 5" xfId="1419" xr:uid="{00000000-0005-0000-0000-0000DB0D0000}"/>
    <cellStyle name="Percentuale 5 6" xfId="2326" xr:uid="{00000000-0005-0000-0000-0000DC0D0000}"/>
    <cellStyle name="Percentuale 50" xfId="1420" xr:uid="{00000000-0005-0000-0000-0000DD0D0000}"/>
    <cellStyle name="Percentuale 50 2" xfId="1421" xr:uid="{00000000-0005-0000-0000-0000DE0D0000}"/>
    <cellStyle name="Percentuale 50 2 2" xfId="2327" xr:uid="{00000000-0005-0000-0000-0000DF0D0000}"/>
    <cellStyle name="Percentuale 50 3" xfId="1422" xr:uid="{00000000-0005-0000-0000-0000E00D0000}"/>
    <cellStyle name="Percentuale 50 3 2" xfId="1423" xr:uid="{00000000-0005-0000-0000-0000E10D0000}"/>
    <cellStyle name="Percentuale 50 3 3" xfId="2849" xr:uid="{00000000-0005-0000-0000-0000E20D0000}"/>
    <cellStyle name="Percentuale 50 3 3 2" xfId="3668" xr:uid="{00000000-0005-0000-0000-0000E30D0000}"/>
    <cellStyle name="Percentuale 50 3 4" xfId="3667" xr:uid="{00000000-0005-0000-0000-0000E40D0000}"/>
    <cellStyle name="Percentuale 50 4" xfId="1424" xr:uid="{00000000-0005-0000-0000-0000E50D0000}"/>
    <cellStyle name="Percentuale 50 4 2" xfId="2328" xr:uid="{00000000-0005-0000-0000-0000E60D0000}"/>
    <cellStyle name="Percentuale 50 4 2 2" xfId="3670" xr:uid="{00000000-0005-0000-0000-0000E70D0000}"/>
    <cellStyle name="Percentuale 50 4 3" xfId="3669" xr:uid="{00000000-0005-0000-0000-0000E80D0000}"/>
    <cellStyle name="Percentuale 50 5" xfId="1425" xr:uid="{00000000-0005-0000-0000-0000E90D0000}"/>
    <cellStyle name="Percentuale 50 6" xfId="2329" xr:uid="{00000000-0005-0000-0000-0000EA0D0000}"/>
    <cellStyle name="Percentuale 51" xfId="1426" xr:uid="{00000000-0005-0000-0000-0000EB0D0000}"/>
    <cellStyle name="Percentuale 51 2" xfId="1427" xr:uid="{00000000-0005-0000-0000-0000EC0D0000}"/>
    <cellStyle name="Percentuale 51 2 2" xfId="2330" xr:uid="{00000000-0005-0000-0000-0000ED0D0000}"/>
    <cellStyle name="Percentuale 51 3" xfId="1428" xr:uid="{00000000-0005-0000-0000-0000EE0D0000}"/>
    <cellStyle name="Percentuale 51 3 2" xfId="1429" xr:uid="{00000000-0005-0000-0000-0000EF0D0000}"/>
    <cellStyle name="Percentuale 51 3 3" xfId="2773" xr:uid="{00000000-0005-0000-0000-0000F00D0000}"/>
    <cellStyle name="Percentuale 51 3 3 2" xfId="3672" xr:uid="{00000000-0005-0000-0000-0000F10D0000}"/>
    <cellStyle name="Percentuale 51 3 4" xfId="3671" xr:uid="{00000000-0005-0000-0000-0000F20D0000}"/>
    <cellStyle name="Percentuale 51 4" xfId="1430" xr:uid="{00000000-0005-0000-0000-0000F30D0000}"/>
    <cellStyle name="Percentuale 51 4 2" xfId="2331" xr:uid="{00000000-0005-0000-0000-0000F40D0000}"/>
    <cellStyle name="Percentuale 51 4 2 2" xfId="3674" xr:uid="{00000000-0005-0000-0000-0000F50D0000}"/>
    <cellStyle name="Percentuale 51 4 3" xfId="3673" xr:uid="{00000000-0005-0000-0000-0000F60D0000}"/>
    <cellStyle name="Percentuale 51 5" xfId="1431" xr:uid="{00000000-0005-0000-0000-0000F70D0000}"/>
    <cellStyle name="Percentuale 51 6" xfId="2332" xr:uid="{00000000-0005-0000-0000-0000F80D0000}"/>
    <cellStyle name="Percentuale 52" xfId="1432" xr:uid="{00000000-0005-0000-0000-0000F90D0000}"/>
    <cellStyle name="Percentuale 52 2" xfId="1433" xr:uid="{00000000-0005-0000-0000-0000FA0D0000}"/>
    <cellStyle name="Percentuale 52 2 2" xfId="2333" xr:uid="{00000000-0005-0000-0000-0000FB0D0000}"/>
    <cellStyle name="Percentuale 52 3" xfId="1434" xr:uid="{00000000-0005-0000-0000-0000FC0D0000}"/>
    <cellStyle name="Percentuale 52 3 2" xfId="1435" xr:uid="{00000000-0005-0000-0000-0000FD0D0000}"/>
    <cellStyle name="Percentuale 52 3 3" xfId="2567" xr:uid="{00000000-0005-0000-0000-0000FE0D0000}"/>
    <cellStyle name="Percentuale 52 3 3 2" xfId="3676" xr:uid="{00000000-0005-0000-0000-0000FF0D0000}"/>
    <cellStyle name="Percentuale 52 3 4" xfId="3675" xr:uid="{00000000-0005-0000-0000-0000000E0000}"/>
    <cellStyle name="Percentuale 52 4" xfId="1436" xr:uid="{00000000-0005-0000-0000-0000010E0000}"/>
    <cellStyle name="Percentuale 52 4 2" xfId="2334" xr:uid="{00000000-0005-0000-0000-0000020E0000}"/>
    <cellStyle name="Percentuale 52 4 2 2" xfId="3678" xr:uid="{00000000-0005-0000-0000-0000030E0000}"/>
    <cellStyle name="Percentuale 52 4 3" xfId="3677" xr:uid="{00000000-0005-0000-0000-0000040E0000}"/>
    <cellStyle name="Percentuale 52 5" xfId="1437" xr:uid="{00000000-0005-0000-0000-0000050E0000}"/>
    <cellStyle name="Percentuale 52 6" xfId="2335" xr:uid="{00000000-0005-0000-0000-0000060E0000}"/>
    <cellStyle name="Percentuale 53" xfId="1438" xr:uid="{00000000-0005-0000-0000-0000070E0000}"/>
    <cellStyle name="Percentuale 53 2" xfId="1439" xr:uid="{00000000-0005-0000-0000-0000080E0000}"/>
    <cellStyle name="Percentuale 53 2 2" xfId="2336" xr:uid="{00000000-0005-0000-0000-0000090E0000}"/>
    <cellStyle name="Percentuale 53 3" xfId="1440" xr:uid="{00000000-0005-0000-0000-00000A0E0000}"/>
    <cellStyle name="Percentuale 53 3 2" xfId="1441" xr:uid="{00000000-0005-0000-0000-00000B0E0000}"/>
    <cellStyle name="Percentuale 53 3 3" xfId="2772" xr:uid="{00000000-0005-0000-0000-00000C0E0000}"/>
    <cellStyle name="Percentuale 53 3 3 2" xfId="3680" xr:uid="{00000000-0005-0000-0000-00000D0E0000}"/>
    <cellStyle name="Percentuale 53 3 4" xfId="3679" xr:uid="{00000000-0005-0000-0000-00000E0E0000}"/>
    <cellStyle name="Percentuale 53 4" xfId="1442" xr:uid="{00000000-0005-0000-0000-00000F0E0000}"/>
    <cellStyle name="Percentuale 53 4 2" xfId="2337" xr:uid="{00000000-0005-0000-0000-0000100E0000}"/>
    <cellStyle name="Percentuale 53 4 2 2" xfId="3682" xr:uid="{00000000-0005-0000-0000-0000110E0000}"/>
    <cellStyle name="Percentuale 53 4 3" xfId="3681" xr:uid="{00000000-0005-0000-0000-0000120E0000}"/>
    <cellStyle name="Percentuale 53 5" xfId="1443" xr:uid="{00000000-0005-0000-0000-0000130E0000}"/>
    <cellStyle name="Percentuale 53 6" xfId="2338" xr:uid="{00000000-0005-0000-0000-0000140E0000}"/>
    <cellStyle name="Percentuale 54" xfId="1444" xr:uid="{00000000-0005-0000-0000-0000150E0000}"/>
    <cellStyle name="Percentuale 54 2" xfId="1445" xr:uid="{00000000-0005-0000-0000-0000160E0000}"/>
    <cellStyle name="Percentuale 54 2 2" xfId="2339" xr:uid="{00000000-0005-0000-0000-0000170E0000}"/>
    <cellStyle name="Percentuale 54 3" xfId="1446" xr:uid="{00000000-0005-0000-0000-0000180E0000}"/>
    <cellStyle name="Percentuale 54 3 2" xfId="1447" xr:uid="{00000000-0005-0000-0000-0000190E0000}"/>
    <cellStyle name="Percentuale 54 3 3" xfId="2566" xr:uid="{00000000-0005-0000-0000-00001A0E0000}"/>
    <cellStyle name="Percentuale 54 3 3 2" xfId="3684" xr:uid="{00000000-0005-0000-0000-00001B0E0000}"/>
    <cellStyle name="Percentuale 54 3 4" xfId="3683" xr:uid="{00000000-0005-0000-0000-00001C0E0000}"/>
    <cellStyle name="Percentuale 54 4" xfId="1448" xr:uid="{00000000-0005-0000-0000-00001D0E0000}"/>
    <cellStyle name="Percentuale 54 4 2" xfId="2340" xr:uid="{00000000-0005-0000-0000-00001E0E0000}"/>
    <cellStyle name="Percentuale 54 4 2 2" xfId="3686" xr:uid="{00000000-0005-0000-0000-00001F0E0000}"/>
    <cellStyle name="Percentuale 54 4 3" xfId="3685" xr:uid="{00000000-0005-0000-0000-0000200E0000}"/>
    <cellStyle name="Percentuale 54 5" xfId="1449" xr:uid="{00000000-0005-0000-0000-0000210E0000}"/>
    <cellStyle name="Percentuale 54 6" xfId="2341" xr:uid="{00000000-0005-0000-0000-0000220E0000}"/>
    <cellStyle name="Percentuale 55" xfId="1450" xr:uid="{00000000-0005-0000-0000-0000230E0000}"/>
    <cellStyle name="Percentuale 55 2" xfId="1451" xr:uid="{00000000-0005-0000-0000-0000240E0000}"/>
    <cellStyle name="Percentuale 55 2 2" xfId="2342" xr:uid="{00000000-0005-0000-0000-0000250E0000}"/>
    <cellStyle name="Percentuale 55 3" xfId="1452" xr:uid="{00000000-0005-0000-0000-0000260E0000}"/>
    <cellStyle name="Percentuale 55 3 2" xfId="1453" xr:uid="{00000000-0005-0000-0000-0000270E0000}"/>
    <cellStyle name="Percentuale 55 3 3" xfId="2565" xr:uid="{00000000-0005-0000-0000-0000280E0000}"/>
    <cellStyle name="Percentuale 55 3 3 2" xfId="3688" xr:uid="{00000000-0005-0000-0000-0000290E0000}"/>
    <cellStyle name="Percentuale 55 3 4" xfId="3687" xr:uid="{00000000-0005-0000-0000-00002A0E0000}"/>
    <cellStyle name="Percentuale 55 4" xfId="1454" xr:uid="{00000000-0005-0000-0000-00002B0E0000}"/>
    <cellStyle name="Percentuale 55 4 2" xfId="2343" xr:uid="{00000000-0005-0000-0000-00002C0E0000}"/>
    <cellStyle name="Percentuale 55 4 2 2" xfId="3690" xr:uid="{00000000-0005-0000-0000-00002D0E0000}"/>
    <cellStyle name="Percentuale 55 4 3" xfId="3689" xr:uid="{00000000-0005-0000-0000-00002E0E0000}"/>
    <cellStyle name="Percentuale 55 5" xfId="1455" xr:uid="{00000000-0005-0000-0000-00002F0E0000}"/>
    <cellStyle name="Percentuale 55 6" xfId="2344" xr:uid="{00000000-0005-0000-0000-0000300E0000}"/>
    <cellStyle name="Percentuale 56" xfId="1456" xr:uid="{00000000-0005-0000-0000-0000310E0000}"/>
    <cellStyle name="Percentuale 56 2" xfId="1457" xr:uid="{00000000-0005-0000-0000-0000320E0000}"/>
    <cellStyle name="Percentuale 56 2 2" xfId="2345" xr:uid="{00000000-0005-0000-0000-0000330E0000}"/>
    <cellStyle name="Percentuale 56 3" xfId="1458" xr:uid="{00000000-0005-0000-0000-0000340E0000}"/>
    <cellStyle name="Percentuale 56 3 2" xfId="1459" xr:uid="{00000000-0005-0000-0000-0000350E0000}"/>
    <cellStyle name="Percentuale 56 3 3" xfId="2564" xr:uid="{00000000-0005-0000-0000-0000360E0000}"/>
    <cellStyle name="Percentuale 56 3 3 2" xfId="3692" xr:uid="{00000000-0005-0000-0000-0000370E0000}"/>
    <cellStyle name="Percentuale 56 3 4" xfId="3691" xr:uid="{00000000-0005-0000-0000-0000380E0000}"/>
    <cellStyle name="Percentuale 56 4" xfId="1460" xr:uid="{00000000-0005-0000-0000-0000390E0000}"/>
    <cellStyle name="Percentuale 56 4 2" xfId="2346" xr:uid="{00000000-0005-0000-0000-00003A0E0000}"/>
    <cellStyle name="Percentuale 56 4 2 2" xfId="3694" xr:uid="{00000000-0005-0000-0000-00003B0E0000}"/>
    <cellStyle name="Percentuale 56 4 3" xfId="3693" xr:uid="{00000000-0005-0000-0000-00003C0E0000}"/>
    <cellStyle name="Percentuale 56 5" xfId="1461" xr:uid="{00000000-0005-0000-0000-00003D0E0000}"/>
    <cellStyle name="Percentuale 56 6" xfId="2347" xr:uid="{00000000-0005-0000-0000-00003E0E0000}"/>
    <cellStyle name="Percentuale 57" xfId="1462" xr:uid="{00000000-0005-0000-0000-00003F0E0000}"/>
    <cellStyle name="Percentuale 57 2" xfId="1463" xr:uid="{00000000-0005-0000-0000-0000400E0000}"/>
    <cellStyle name="Percentuale 57 2 2" xfId="2348" xr:uid="{00000000-0005-0000-0000-0000410E0000}"/>
    <cellStyle name="Percentuale 57 3" xfId="1464" xr:uid="{00000000-0005-0000-0000-0000420E0000}"/>
    <cellStyle name="Percentuale 57 3 2" xfId="1465" xr:uid="{00000000-0005-0000-0000-0000430E0000}"/>
    <cellStyle name="Percentuale 57 3 3" xfId="2563" xr:uid="{00000000-0005-0000-0000-0000440E0000}"/>
    <cellStyle name="Percentuale 57 3 3 2" xfId="3696" xr:uid="{00000000-0005-0000-0000-0000450E0000}"/>
    <cellStyle name="Percentuale 57 3 4" xfId="3695" xr:uid="{00000000-0005-0000-0000-0000460E0000}"/>
    <cellStyle name="Percentuale 57 4" xfId="1466" xr:uid="{00000000-0005-0000-0000-0000470E0000}"/>
    <cellStyle name="Percentuale 57 4 2" xfId="2349" xr:uid="{00000000-0005-0000-0000-0000480E0000}"/>
    <cellStyle name="Percentuale 57 4 2 2" xfId="3698" xr:uid="{00000000-0005-0000-0000-0000490E0000}"/>
    <cellStyle name="Percentuale 57 4 3" xfId="3697" xr:uid="{00000000-0005-0000-0000-00004A0E0000}"/>
    <cellStyle name="Percentuale 57 5" xfId="1467" xr:uid="{00000000-0005-0000-0000-00004B0E0000}"/>
    <cellStyle name="Percentuale 57 6" xfId="2350" xr:uid="{00000000-0005-0000-0000-00004C0E0000}"/>
    <cellStyle name="Percentuale 58" xfId="1468" xr:uid="{00000000-0005-0000-0000-00004D0E0000}"/>
    <cellStyle name="Percentuale 58 2" xfId="1469" xr:uid="{00000000-0005-0000-0000-00004E0E0000}"/>
    <cellStyle name="Percentuale 58 2 2" xfId="2351" xr:uid="{00000000-0005-0000-0000-00004F0E0000}"/>
    <cellStyle name="Percentuale 58 3" xfId="1470" xr:uid="{00000000-0005-0000-0000-0000500E0000}"/>
    <cellStyle name="Percentuale 58 3 2" xfId="1471" xr:uid="{00000000-0005-0000-0000-0000510E0000}"/>
    <cellStyle name="Percentuale 58 3 3" xfId="2562" xr:uid="{00000000-0005-0000-0000-0000520E0000}"/>
    <cellStyle name="Percentuale 58 3 3 2" xfId="3700" xr:uid="{00000000-0005-0000-0000-0000530E0000}"/>
    <cellStyle name="Percentuale 58 3 4" xfId="3699" xr:uid="{00000000-0005-0000-0000-0000540E0000}"/>
    <cellStyle name="Percentuale 58 4" xfId="1472" xr:uid="{00000000-0005-0000-0000-0000550E0000}"/>
    <cellStyle name="Percentuale 58 4 2" xfId="2352" xr:uid="{00000000-0005-0000-0000-0000560E0000}"/>
    <cellStyle name="Percentuale 58 4 2 2" xfId="3702" xr:uid="{00000000-0005-0000-0000-0000570E0000}"/>
    <cellStyle name="Percentuale 58 4 3" xfId="3701" xr:uid="{00000000-0005-0000-0000-0000580E0000}"/>
    <cellStyle name="Percentuale 58 5" xfId="1473" xr:uid="{00000000-0005-0000-0000-0000590E0000}"/>
    <cellStyle name="Percentuale 58 6" xfId="2353" xr:uid="{00000000-0005-0000-0000-00005A0E0000}"/>
    <cellStyle name="Percentuale 59" xfId="1474" xr:uid="{00000000-0005-0000-0000-00005B0E0000}"/>
    <cellStyle name="Percentuale 59 2" xfId="1475" xr:uid="{00000000-0005-0000-0000-00005C0E0000}"/>
    <cellStyle name="Percentuale 59 2 2" xfId="2354" xr:uid="{00000000-0005-0000-0000-00005D0E0000}"/>
    <cellStyle name="Percentuale 59 3" xfId="1476" xr:uid="{00000000-0005-0000-0000-00005E0E0000}"/>
    <cellStyle name="Percentuale 59 3 2" xfId="1477" xr:uid="{00000000-0005-0000-0000-00005F0E0000}"/>
    <cellStyle name="Percentuale 59 3 3" xfId="2561" xr:uid="{00000000-0005-0000-0000-0000600E0000}"/>
    <cellStyle name="Percentuale 59 3 3 2" xfId="3704" xr:uid="{00000000-0005-0000-0000-0000610E0000}"/>
    <cellStyle name="Percentuale 59 3 4" xfId="3703" xr:uid="{00000000-0005-0000-0000-0000620E0000}"/>
    <cellStyle name="Percentuale 59 4" xfId="1478" xr:uid="{00000000-0005-0000-0000-0000630E0000}"/>
    <cellStyle name="Percentuale 59 4 2" xfId="2355" xr:uid="{00000000-0005-0000-0000-0000640E0000}"/>
    <cellStyle name="Percentuale 59 4 2 2" xfId="3706" xr:uid="{00000000-0005-0000-0000-0000650E0000}"/>
    <cellStyle name="Percentuale 59 4 3" xfId="3705" xr:uid="{00000000-0005-0000-0000-0000660E0000}"/>
    <cellStyle name="Percentuale 59 5" xfId="1479" xr:uid="{00000000-0005-0000-0000-0000670E0000}"/>
    <cellStyle name="Percentuale 59 6" xfId="2356" xr:uid="{00000000-0005-0000-0000-0000680E0000}"/>
    <cellStyle name="Percentuale 6" xfId="1480" xr:uid="{00000000-0005-0000-0000-0000690E0000}"/>
    <cellStyle name="Percentuale 6 2" xfId="1481" xr:uid="{00000000-0005-0000-0000-00006A0E0000}"/>
    <cellStyle name="Percentuale 6 2 2" xfId="2357" xr:uid="{00000000-0005-0000-0000-00006B0E0000}"/>
    <cellStyle name="Percentuale 6 3" xfId="1482" xr:uid="{00000000-0005-0000-0000-00006C0E0000}"/>
    <cellStyle name="Percentuale 6 3 2" xfId="1483" xr:uid="{00000000-0005-0000-0000-00006D0E0000}"/>
    <cellStyle name="Percentuale 6 3 3" xfId="2560" xr:uid="{00000000-0005-0000-0000-00006E0E0000}"/>
    <cellStyle name="Percentuale 6 3 3 2" xfId="3708" xr:uid="{00000000-0005-0000-0000-00006F0E0000}"/>
    <cellStyle name="Percentuale 6 3 4" xfId="3707" xr:uid="{00000000-0005-0000-0000-0000700E0000}"/>
    <cellStyle name="Percentuale 6 4" xfId="1484" xr:uid="{00000000-0005-0000-0000-0000710E0000}"/>
    <cellStyle name="Percentuale 6 4 2" xfId="2358" xr:uid="{00000000-0005-0000-0000-0000720E0000}"/>
    <cellStyle name="Percentuale 6 4 2 2" xfId="3710" xr:uid="{00000000-0005-0000-0000-0000730E0000}"/>
    <cellStyle name="Percentuale 6 4 3" xfId="3709" xr:uid="{00000000-0005-0000-0000-0000740E0000}"/>
    <cellStyle name="Percentuale 6 5" xfId="1485" xr:uid="{00000000-0005-0000-0000-0000750E0000}"/>
    <cellStyle name="Percentuale 6 6" xfId="2359" xr:uid="{00000000-0005-0000-0000-0000760E0000}"/>
    <cellStyle name="Percentuale 60" xfId="1486" xr:uid="{00000000-0005-0000-0000-0000770E0000}"/>
    <cellStyle name="Percentuale 60 2" xfId="1487" xr:uid="{00000000-0005-0000-0000-0000780E0000}"/>
    <cellStyle name="Percentuale 60 2 2" xfId="2360" xr:uid="{00000000-0005-0000-0000-0000790E0000}"/>
    <cellStyle name="Percentuale 60 3" xfId="1488" xr:uid="{00000000-0005-0000-0000-00007A0E0000}"/>
    <cellStyle name="Percentuale 60 3 2" xfId="1489" xr:uid="{00000000-0005-0000-0000-00007B0E0000}"/>
    <cellStyle name="Percentuale 60 3 3" xfId="2559" xr:uid="{00000000-0005-0000-0000-00007C0E0000}"/>
    <cellStyle name="Percentuale 60 3 3 2" xfId="3712" xr:uid="{00000000-0005-0000-0000-00007D0E0000}"/>
    <cellStyle name="Percentuale 60 3 4" xfId="3711" xr:uid="{00000000-0005-0000-0000-00007E0E0000}"/>
    <cellStyle name="Percentuale 60 4" xfId="1490" xr:uid="{00000000-0005-0000-0000-00007F0E0000}"/>
    <cellStyle name="Percentuale 60 4 2" xfId="2361" xr:uid="{00000000-0005-0000-0000-0000800E0000}"/>
    <cellStyle name="Percentuale 60 4 2 2" xfId="3714" xr:uid="{00000000-0005-0000-0000-0000810E0000}"/>
    <cellStyle name="Percentuale 60 4 3" xfId="3713" xr:uid="{00000000-0005-0000-0000-0000820E0000}"/>
    <cellStyle name="Percentuale 60 5" xfId="1491" xr:uid="{00000000-0005-0000-0000-0000830E0000}"/>
    <cellStyle name="Percentuale 60 6" xfId="2362" xr:uid="{00000000-0005-0000-0000-0000840E0000}"/>
    <cellStyle name="Percentuale 61" xfId="1492" xr:uid="{00000000-0005-0000-0000-0000850E0000}"/>
    <cellStyle name="Percentuale 61 2" xfId="1493" xr:uid="{00000000-0005-0000-0000-0000860E0000}"/>
    <cellStyle name="Percentuale 61 2 2" xfId="2363" xr:uid="{00000000-0005-0000-0000-0000870E0000}"/>
    <cellStyle name="Percentuale 61 3" xfId="1494" xr:uid="{00000000-0005-0000-0000-0000880E0000}"/>
    <cellStyle name="Percentuale 61 3 2" xfId="1495" xr:uid="{00000000-0005-0000-0000-0000890E0000}"/>
    <cellStyle name="Percentuale 61 3 3" xfId="2555" xr:uid="{00000000-0005-0000-0000-00008A0E0000}"/>
    <cellStyle name="Percentuale 61 3 3 2" xfId="3716" xr:uid="{00000000-0005-0000-0000-00008B0E0000}"/>
    <cellStyle name="Percentuale 61 3 4" xfId="3715" xr:uid="{00000000-0005-0000-0000-00008C0E0000}"/>
    <cellStyle name="Percentuale 61 4" xfId="1496" xr:uid="{00000000-0005-0000-0000-00008D0E0000}"/>
    <cellStyle name="Percentuale 61 4 2" xfId="2364" xr:uid="{00000000-0005-0000-0000-00008E0E0000}"/>
    <cellStyle name="Percentuale 61 4 2 2" xfId="3718" xr:uid="{00000000-0005-0000-0000-00008F0E0000}"/>
    <cellStyle name="Percentuale 61 4 3" xfId="3717" xr:uid="{00000000-0005-0000-0000-0000900E0000}"/>
    <cellStyle name="Percentuale 61 5" xfId="1497" xr:uid="{00000000-0005-0000-0000-0000910E0000}"/>
    <cellStyle name="Percentuale 61 6" xfId="2365" xr:uid="{00000000-0005-0000-0000-0000920E0000}"/>
    <cellStyle name="Percentuale 62" xfId="1498" xr:uid="{00000000-0005-0000-0000-0000930E0000}"/>
    <cellStyle name="Percentuale 62 2" xfId="1651" xr:uid="{00000000-0005-0000-0000-0000940E0000}"/>
    <cellStyle name="Percentuale 63" xfId="1499" xr:uid="{00000000-0005-0000-0000-0000950E0000}"/>
    <cellStyle name="Percentuale 63 2" xfId="1652" xr:uid="{00000000-0005-0000-0000-0000960E0000}"/>
    <cellStyle name="Percentuale 64" xfId="1500" xr:uid="{00000000-0005-0000-0000-0000970E0000}"/>
    <cellStyle name="Percentuale 64 2" xfId="1653" xr:uid="{00000000-0005-0000-0000-0000980E0000}"/>
    <cellStyle name="Percentuale 65" xfId="1501" xr:uid="{00000000-0005-0000-0000-0000990E0000}"/>
    <cellStyle name="Percentuale 65 2" xfId="1654" xr:uid="{00000000-0005-0000-0000-00009A0E0000}"/>
    <cellStyle name="Percentuale 66" xfId="1502" xr:uid="{00000000-0005-0000-0000-00009B0E0000}"/>
    <cellStyle name="Percentuale 66 2" xfId="1655" xr:uid="{00000000-0005-0000-0000-00009C0E0000}"/>
    <cellStyle name="Percentuale 67" xfId="1503" xr:uid="{00000000-0005-0000-0000-00009D0E0000}"/>
    <cellStyle name="Percentuale 67 2" xfId="1656" xr:uid="{00000000-0005-0000-0000-00009E0E0000}"/>
    <cellStyle name="Percentuale 68" xfId="1504" xr:uid="{00000000-0005-0000-0000-00009F0E0000}"/>
    <cellStyle name="Percentuale 68 2" xfId="1505" xr:uid="{00000000-0005-0000-0000-0000A00E0000}"/>
    <cellStyle name="Percentuale 68 2 2" xfId="2366" xr:uid="{00000000-0005-0000-0000-0000A10E0000}"/>
    <cellStyle name="Percentuale 68 3" xfId="1506" xr:uid="{00000000-0005-0000-0000-0000A20E0000}"/>
    <cellStyle name="Percentuale 68 3 2" xfId="1507" xr:uid="{00000000-0005-0000-0000-0000A30E0000}"/>
    <cellStyle name="Percentuale 68 3 3" xfId="2550" xr:uid="{00000000-0005-0000-0000-0000A40E0000}"/>
    <cellStyle name="Percentuale 68 3 3 2" xfId="3720" xr:uid="{00000000-0005-0000-0000-0000A50E0000}"/>
    <cellStyle name="Percentuale 68 3 4" xfId="3719" xr:uid="{00000000-0005-0000-0000-0000A60E0000}"/>
    <cellStyle name="Percentuale 68 4" xfId="1508" xr:uid="{00000000-0005-0000-0000-0000A70E0000}"/>
    <cellStyle name="Percentuale 68 4 2" xfId="2367" xr:uid="{00000000-0005-0000-0000-0000A80E0000}"/>
    <cellStyle name="Percentuale 68 4 2 2" xfId="3722" xr:uid="{00000000-0005-0000-0000-0000A90E0000}"/>
    <cellStyle name="Percentuale 68 4 3" xfId="3721" xr:uid="{00000000-0005-0000-0000-0000AA0E0000}"/>
    <cellStyle name="Percentuale 68 5" xfId="1509" xr:uid="{00000000-0005-0000-0000-0000AB0E0000}"/>
    <cellStyle name="Percentuale 68 6" xfId="2368" xr:uid="{00000000-0005-0000-0000-0000AC0E0000}"/>
    <cellStyle name="Percentuale 69" xfId="1510" xr:uid="{00000000-0005-0000-0000-0000AD0E0000}"/>
    <cellStyle name="Percentuale 69 2" xfId="1511" xr:uid="{00000000-0005-0000-0000-0000AE0E0000}"/>
    <cellStyle name="Percentuale 69 2 2" xfId="2369" xr:uid="{00000000-0005-0000-0000-0000AF0E0000}"/>
    <cellStyle name="Percentuale 69 3" xfId="1512" xr:uid="{00000000-0005-0000-0000-0000B00E0000}"/>
    <cellStyle name="Percentuale 69 3 2" xfId="1513" xr:uid="{00000000-0005-0000-0000-0000B10E0000}"/>
    <cellStyle name="Percentuale 69 3 3" xfId="2549" xr:uid="{00000000-0005-0000-0000-0000B20E0000}"/>
    <cellStyle name="Percentuale 69 3 3 2" xfId="3724" xr:uid="{00000000-0005-0000-0000-0000B30E0000}"/>
    <cellStyle name="Percentuale 69 3 4" xfId="3723" xr:uid="{00000000-0005-0000-0000-0000B40E0000}"/>
    <cellStyle name="Percentuale 69 4" xfId="1514" xr:uid="{00000000-0005-0000-0000-0000B50E0000}"/>
    <cellStyle name="Percentuale 69 4 2" xfId="2370" xr:uid="{00000000-0005-0000-0000-0000B60E0000}"/>
    <cellStyle name="Percentuale 69 4 2 2" xfId="3726" xr:uid="{00000000-0005-0000-0000-0000B70E0000}"/>
    <cellStyle name="Percentuale 69 4 3" xfId="3725" xr:uid="{00000000-0005-0000-0000-0000B80E0000}"/>
    <cellStyle name="Percentuale 69 5" xfId="1515" xr:uid="{00000000-0005-0000-0000-0000B90E0000}"/>
    <cellStyle name="Percentuale 69 6" xfId="2371" xr:uid="{00000000-0005-0000-0000-0000BA0E0000}"/>
    <cellStyle name="Percentuale 7" xfId="1516" xr:uid="{00000000-0005-0000-0000-0000BB0E0000}"/>
    <cellStyle name="Percentuale 7 2" xfId="1517" xr:uid="{00000000-0005-0000-0000-0000BC0E0000}"/>
    <cellStyle name="Percentuale 7 2 2" xfId="2372" xr:uid="{00000000-0005-0000-0000-0000BD0E0000}"/>
    <cellStyle name="Percentuale 7 3" xfId="1518" xr:uid="{00000000-0005-0000-0000-0000BE0E0000}"/>
    <cellStyle name="Percentuale 7 3 2" xfId="1519" xr:uid="{00000000-0005-0000-0000-0000BF0E0000}"/>
    <cellStyle name="Percentuale 7 3 3" xfId="2547" xr:uid="{00000000-0005-0000-0000-0000C00E0000}"/>
    <cellStyle name="Percentuale 7 3 3 2" xfId="3728" xr:uid="{00000000-0005-0000-0000-0000C10E0000}"/>
    <cellStyle name="Percentuale 7 3 4" xfId="3727" xr:uid="{00000000-0005-0000-0000-0000C20E0000}"/>
    <cellStyle name="Percentuale 7 4" xfId="1520" xr:uid="{00000000-0005-0000-0000-0000C30E0000}"/>
    <cellStyle name="Percentuale 7 4 2" xfId="2373" xr:uid="{00000000-0005-0000-0000-0000C40E0000}"/>
    <cellStyle name="Percentuale 7 4 2 2" xfId="3730" xr:uid="{00000000-0005-0000-0000-0000C50E0000}"/>
    <cellStyle name="Percentuale 7 4 3" xfId="3729" xr:uid="{00000000-0005-0000-0000-0000C60E0000}"/>
    <cellStyle name="Percentuale 7 5" xfId="1521" xr:uid="{00000000-0005-0000-0000-0000C70E0000}"/>
    <cellStyle name="Percentuale 7 6" xfId="2374" xr:uid="{00000000-0005-0000-0000-0000C80E0000}"/>
    <cellStyle name="Percentuale 8" xfId="1522" xr:uid="{00000000-0005-0000-0000-0000C90E0000}"/>
    <cellStyle name="Percentuale 8 2" xfId="1523" xr:uid="{00000000-0005-0000-0000-0000CA0E0000}"/>
    <cellStyle name="Percentuale 8 2 2" xfId="2375" xr:uid="{00000000-0005-0000-0000-0000CB0E0000}"/>
    <cellStyle name="Percentuale 8 3" xfId="1524" xr:uid="{00000000-0005-0000-0000-0000CC0E0000}"/>
    <cellStyle name="Percentuale 8 3 2" xfId="1525" xr:uid="{00000000-0005-0000-0000-0000CD0E0000}"/>
    <cellStyle name="Percentuale 8 3 3" xfId="2768" xr:uid="{00000000-0005-0000-0000-0000CE0E0000}"/>
    <cellStyle name="Percentuale 8 3 3 2" xfId="3732" xr:uid="{00000000-0005-0000-0000-0000CF0E0000}"/>
    <cellStyle name="Percentuale 8 3 4" xfId="3731" xr:uid="{00000000-0005-0000-0000-0000D00E0000}"/>
    <cellStyle name="Percentuale 8 4" xfId="1526" xr:uid="{00000000-0005-0000-0000-0000D10E0000}"/>
    <cellStyle name="Percentuale 8 4 2" xfId="2376" xr:uid="{00000000-0005-0000-0000-0000D20E0000}"/>
    <cellStyle name="Percentuale 8 4 2 2" xfId="3734" xr:uid="{00000000-0005-0000-0000-0000D30E0000}"/>
    <cellStyle name="Percentuale 8 4 3" xfId="3733" xr:uid="{00000000-0005-0000-0000-0000D40E0000}"/>
    <cellStyle name="Percentuale 8 5" xfId="1527" xr:uid="{00000000-0005-0000-0000-0000D50E0000}"/>
    <cellStyle name="Percentuale 8 6" xfId="2377" xr:uid="{00000000-0005-0000-0000-0000D60E0000}"/>
    <cellStyle name="Percentuale 9" xfId="1528" xr:uid="{00000000-0005-0000-0000-0000D70E0000}"/>
    <cellStyle name="Percentuale 9 2" xfId="1529" xr:uid="{00000000-0005-0000-0000-0000D80E0000}"/>
    <cellStyle name="Percentuale 9 2 2" xfId="2378" xr:uid="{00000000-0005-0000-0000-0000D90E0000}"/>
    <cellStyle name="Percentuale 9 3" xfId="1530" xr:uid="{00000000-0005-0000-0000-0000DA0E0000}"/>
    <cellStyle name="Percentuale 9 3 2" xfId="1531" xr:uid="{00000000-0005-0000-0000-0000DB0E0000}"/>
    <cellStyle name="Percentuale 9 3 3" xfId="2848" xr:uid="{00000000-0005-0000-0000-0000DC0E0000}"/>
    <cellStyle name="Percentuale 9 3 3 2" xfId="3736" xr:uid="{00000000-0005-0000-0000-0000DD0E0000}"/>
    <cellStyle name="Percentuale 9 3 4" xfId="3735" xr:uid="{00000000-0005-0000-0000-0000DE0E0000}"/>
    <cellStyle name="Percentuale 9 4" xfId="1532" xr:uid="{00000000-0005-0000-0000-0000DF0E0000}"/>
    <cellStyle name="Percentuale 9 4 2" xfId="2379" xr:uid="{00000000-0005-0000-0000-0000E00E0000}"/>
    <cellStyle name="Percentuale 9 4 2 2" xfId="3738" xr:uid="{00000000-0005-0000-0000-0000E10E0000}"/>
    <cellStyle name="Percentuale 9 4 3" xfId="3737" xr:uid="{00000000-0005-0000-0000-0000E20E0000}"/>
    <cellStyle name="Percentuale 9 5" xfId="1533" xr:uid="{00000000-0005-0000-0000-0000E30E0000}"/>
    <cellStyle name="Percentuale 9 6" xfId="2380" xr:uid="{00000000-0005-0000-0000-0000E40E0000}"/>
    <cellStyle name="Procent 2" xfId="16" xr:uid="{00000000-0005-0000-0000-0000E50E0000}"/>
    <cellStyle name="Procent 2 2" xfId="2381" xr:uid="{00000000-0005-0000-0000-0000E60E0000}"/>
    <cellStyle name="Procent 2 3" xfId="1534" xr:uid="{00000000-0005-0000-0000-0000E70E0000}"/>
    <cellStyle name="Procent 3" xfId="2382" xr:uid="{00000000-0005-0000-0000-0000E80E0000}"/>
    <cellStyle name="Procent 3 2" xfId="2865" xr:uid="{00000000-0005-0000-0000-0000E90E0000}"/>
    <cellStyle name="Procent 3 3" xfId="2864" xr:uid="{00000000-0005-0000-0000-0000EA0E0000}"/>
    <cellStyle name="Procent 4" xfId="2513" xr:uid="{00000000-0005-0000-0000-0000EB0E0000}"/>
    <cellStyle name="Procent 4 2" xfId="3739" xr:uid="{00000000-0005-0000-0000-0000EC0E0000}"/>
    <cellStyle name="Procent 5" xfId="3743" xr:uid="{00000000-0005-0000-0000-0000ED0E0000}"/>
    <cellStyle name="Standard_FI00EU01" xfId="1918" xr:uid="{00000000-0005-0000-0000-0000EE0E0000}"/>
    <cellStyle name="Testo avviso" xfId="1535" xr:uid="{00000000-0005-0000-0000-0000EF0E0000}"/>
    <cellStyle name="Testo descrittivo" xfId="1536" xr:uid="{00000000-0005-0000-0000-0000F00E0000}"/>
    <cellStyle name="Text" xfId="13" xr:uid="{00000000-0005-0000-0000-0000F10E0000}"/>
    <cellStyle name="Titolo" xfId="1537" xr:uid="{00000000-0005-0000-0000-0000F20E0000}"/>
    <cellStyle name="Titolo 1" xfId="1538" xr:uid="{00000000-0005-0000-0000-0000F30E0000}"/>
    <cellStyle name="Titolo 2" xfId="1539" xr:uid="{00000000-0005-0000-0000-0000F40E0000}"/>
    <cellStyle name="Titolo 3" xfId="1540" xr:uid="{00000000-0005-0000-0000-0000F50E0000}"/>
    <cellStyle name="Titolo 3 2" xfId="2767" xr:uid="{00000000-0005-0000-0000-0000F60E0000}"/>
    <cellStyle name="Titolo 4" xfId="1541" xr:uid="{00000000-0005-0000-0000-0000F70E0000}"/>
    <cellStyle name="Total 2" xfId="2383" xr:uid="{00000000-0005-0000-0000-0000F80E0000}"/>
    <cellStyle name="Totale" xfId="1542" xr:uid="{00000000-0005-0000-0000-0000F90E0000}"/>
    <cellStyle name="Totale 2" xfId="2545" xr:uid="{00000000-0005-0000-0000-0000FA0E0000}"/>
    <cellStyle name="Totale 3" xfId="2544" xr:uid="{00000000-0005-0000-0000-0000FB0E0000}"/>
    <cellStyle name="Totale 4" xfId="2543" xr:uid="{00000000-0005-0000-0000-0000FC0E0000}"/>
    <cellStyle name="Totale 5" xfId="2766" xr:uid="{00000000-0005-0000-0000-0000FD0E0000}"/>
    <cellStyle name="Totale 6" xfId="2542" xr:uid="{00000000-0005-0000-0000-0000FE0E0000}"/>
    <cellStyle name="Totale 7" xfId="3754" xr:uid="{00000000-0005-0000-0000-0000FF0E0000}"/>
    <cellStyle name="Ugyldig 2" xfId="1548" xr:uid="{00000000-0005-0000-0000-0000000F0000}"/>
    <cellStyle name="Uncertain" xfId="2866" xr:uid="{00000000-0005-0000-0000-0000010F0000}"/>
    <cellStyle name="Usikre tal" xfId="14" xr:uid="{00000000-0005-0000-0000-0000020F0000}"/>
    <cellStyle name="Valore non valido" xfId="1543" xr:uid="{00000000-0005-0000-0000-0000030F0000}"/>
    <cellStyle name="Valore valido" xfId="1544" xr:uid="{00000000-0005-0000-0000-0000040F0000}"/>
    <cellStyle name="Year" xfId="1926" xr:uid="{00000000-0005-0000-0000-0000050F0000}"/>
    <cellStyle name="Years" xfId="2867" xr:uid="{00000000-0005-0000-0000-0000060F0000}"/>
    <cellStyle name="Обычный_CRF2002 (1)" xfId="1545" xr:uid="{00000000-0005-0000-0000-0000070F0000}"/>
  </cellStyles>
  <dxfs count="66"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2" displayName="Tabel2" ref="A4:V25" totalsRowShown="0">
  <autoFilter ref="A4:V25" xr:uid="{00000000-0009-0000-0100-000002000000}"/>
  <tableColumns count="22">
    <tableColumn id="1" xr3:uid="{00000000-0010-0000-0000-000001000000}" name="TIMES-DK sector navn" dataDxfId="65"/>
    <tableColumn id="2" xr3:uid="{00000000-0010-0000-0000-000002000000}" name="Sector number" dataDxfId="64"/>
    <tableColumn id="3" xr3:uid="{00000000-0010-0000-0000-000003000000}" name="NGA" dataDxfId="63">
      <calculatedColumnFormula>IF(C54=0,0,C29/C54)</calculatedColumnFormula>
    </tableColumn>
    <tableColumn id="4" xr3:uid="{00000000-0010-0000-0000-000004000000}" name="COA" dataDxfId="62">
      <calculatedColumnFormula>IF(D54=0,0,D29/D54)</calculatedColumnFormula>
    </tableColumn>
    <tableColumn id="5" xr3:uid="{00000000-0010-0000-0000-000005000000}" name="DSL" dataDxfId="61">
      <calculatedColumnFormula>IF(E54=0,0,E29/E54)</calculatedColumnFormula>
    </tableColumn>
    <tableColumn id="6" xr3:uid="{00000000-0010-0000-0000-000006000000}" name="HFO" dataDxfId="60">
      <calculatedColumnFormula>IF(F54=0,0,F29/F54)</calculatedColumnFormula>
    </tableColumn>
    <tableColumn id="7" xr3:uid="{00000000-0010-0000-0000-000007000000}" name="LPG" dataDxfId="59">
      <calculatedColumnFormula>IF(G54=0,0,G29/G54)</calculatedColumnFormula>
    </tableColumn>
    <tableColumn id="8" xr3:uid="{00000000-0010-0000-0000-000008000000}" name="WST" dataDxfId="58">
      <calculatedColumnFormula>IF(H54=0,0,H29/H54)</calculatedColumnFormula>
    </tableColumn>
    <tableColumn id="9" xr3:uid="{00000000-0010-0000-0000-000009000000}" name="GSL" dataDxfId="57">
      <calculatedColumnFormula>IF(I54=0,0,I29/I54)</calculatedColumnFormula>
    </tableColumn>
    <tableColumn id="10" xr3:uid="{00000000-0010-0000-0000-00000A000000}" name="WPE" dataDxfId="56">
      <calculatedColumnFormula>IF(J54=0,0,J29/J54)</calculatedColumnFormula>
    </tableColumn>
    <tableColumn id="11" xr3:uid="{00000000-0010-0000-0000-00000B000000}" name="WCH" dataDxfId="55">
      <calculatedColumnFormula>IF(K54=0,0,K29/K54)</calculatedColumnFormula>
    </tableColumn>
    <tableColumn id="12" xr3:uid="{00000000-0010-0000-0000-00000C000000}" name="BGA" dataDxfId="54">
      <calculatedColumnFormula>IF(L54=0,0,L29/L54)</calculatedColumnFormula>
    </tableColumn>
    <tableColumn id="13" xr3:uid="{00000000-0010-0000-0000-00000D000000}" name="HCE" dataDxfId="53">
      <calculatedColumnFormula>IF(M54=0,0,M29/M54)</calculatedColumnFormula>
    </tableColumn>
    <tableColumn id="14" xr3:uid="{00000000-0010-0000-0000-00000E000000}" name="HDE" dataDxfId="52">
      <calculatedColumnFormula>IF(N54=0,0,N29/N54)</calculatedColumnFormula>
    </tableColumn>
    <tableColumn id="15" xr3:uid="{00000000-0010-0000-0000-00000F000000}" name="ELC" dataDxfId="51">
      <calculatedColumnFormula>IF(O54=0,0,O29/O54)</calculatedColumnFormula>
    </tableColumn>
    <tableColumn id="16" xr3:uid="{00000000-0010-0000-0000-000010000000}" name="SOL" dataDxfId="50">
      <calculatedColumnFormula>IF(P54=0,0,P29/P54)</calculatedColumnFormula>
    </tableColumn>
    <tableColumn id="17" xr3:uid="{00000000-0010-0000-0000-000011000000}" name="DSB1" dataDxfId="49">
      <calculatedColumnFormula>IF(Q54=0,0,Q29/Q54)</calculatedColumnFormula>
    </tableColumn>
    <tableColumn id="18" xr3:uid="{00000000-0010-0000-0000-000012000000}" name="DSB2" dataDxfId="48">
      <calculatedColumnFormula>IF(R54=0,0,R29/R54)</calculatedColumnFormula>
    </tableColumn>
    <tableColumn id="19" xr3:uid="{00000000-0010-0000-0000-000013000000}" name="SNG1" dataDxfId="47">
      <calculatedColumnFormula>IF(S54=0,0,S29/S54)</calculatedColumnFormula>
    </tableColumn>
    <tableColumn id="20" xr3:uid="{00000000-0010-0000-0000-000014000000}" name="SNG2" dataDxfId="46">
      <calculatedColumnFormula>IF(T54=0,0,T29/T54)</calculatedColumnFormula>
    </tableColumn>
    <tableColumn id="21" xr3:uid="{00000000-0010-0000-0000-000015000000}" name="GSB1" dataDxfId="45">
      <calculatedColumnFormula>IF(U54=0,0,U29/U54)</calculatedColumnFormula>
    </tableColumn>
    <tableColumn id="22" xr3:uid="{00000000-0010-0000-0000-000016000000}" name="GSB2" dataDxfId="44">
      <calculatedColumnFormula>IF(V54=0,0,V29/V54)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3" displayName="Tabel3" ref="A53:V74" totalsRowShown="0">
  <autoFilter ref="A53:V74" xr:uid="{00000000-0009-0000-0100-000003000000}"/>
  <tableColumns count="22">
    <tableColumn id="1" xr3:uid="{00000000-0010-0000-0100-000001000000}" name="TIMES-DK sector navn" dataDxfId="43"/>
    <tableColumn id="2" xr3:uid="{00000000-0010-0000-0100-000002000000}" name="Sector number"/>
    <tableColumn id="3" xr3:uid="{00000000-0010-0000-0100-000003000000}" name="NGA">
      <calculatedColumnFormula>SUMIFS(SumområdeNR117_Anv_E_mat,Kriterieområde1NR117_E_mat_Energi,C$53,Kriterieområde2NR117_E_mat_Energi,$B54)</calculatedColumnFormula>
    </tableColumn>
    <tableColumn id="4" xr3:uid="{00000000-0010-0000-0100-000004000000}" name="COA">
      <calculatedColumnFormula>SUMIFS(SumområdeNR117_Anv_E_mat,Kriterieområde1NR117_E_mat_Energi,D$53,Kriterieområde2NR117_E_mat_Energi,$B54)</calculatedColumnFormula>
    </tableColumn>
    <tableColumn id="5" xr3:uid="{00000000-0010-0000-0100-000005000000}" name="DSL">
      <calculatedColumnFormula>SUMIFS(SumområdeNR117_Anv_E_mat,Kriterieområde1NR117_E_mat_Energi,E$53,Kriterieområde2NR117_E_mat_Energi,$B54)</calculatedColumnFormula>
    </tableColumn>
    <tableColumn id="6" xr3:uid="{00000000-0010-0000-0100-000006000000}" name="HFO">
      <calculatedColumnFormula>SUMIFS(SumområdeNR117_Anv_E_mat,Kriterieområde1NR117_E_mat_Energi,F$53,Kriterieområde2NR117_E_mat_Energi,$B54)</calculatedColumnFormula>
    </tableColumn>
    <tableColumn id="7" xr3:uid="{00000000-0010-0000-0100-000007000000}" name="LPG">
      <calculatedColumnFormula>SUMIFS(SumområdeNR117_Anv_E_mat,Kriterieområde1NR117_E_mat_Energi,G$53,Kriterieområde2NR117_E_mat_Energi,$B54)</calculatedColumnFormula>
    </tableColumn>
    <tableColumn id="8" xr3:uid="{00000000-0010-0000-0100-000008000000}" name="WST">
      <calculatedColumnFormula>SUMIFS(SumområdeNR117_Anv_E_mat,Kriterieområde1NR117_E_mat_Energi,H$53,Kriterieområde2NR117_E_mat_Energi,$B54)</calculatedColumnFormula>
    </tableColumn>
    <tableColumn id="9" xr3:uid="{00000000-0010-0000-0100-000009000000}" name="GSL">
      <calculatedColumnFormula>SUMIFS(SumområdeNR117_Anv_E_mat,Kriterieområde1NR117_E_mat_Energi,I$53,Kriterieområde2NR117_E_mat_Energi,$B54)</calculatedColumnFormula>
    </tableColumn>
    <tableColumn id="10" xr3:uid="{00000000-0010-0000-0100-00000A000000}" name="WPE">
      <calculatedColumnFormula>SUMIFS(SumområdeNR117_Anv_E_mat,Kriterieområde1NR117_E_mat_Energi,J$53,Kriterieområde2NR117_E_mat_Energi,$B54)</calculatedColumnFormula>
    </tableColumn>
    <tableColumn id="11" xr3:uid="{00000000-0010-0000-0100-00000B000000}" name="WCH">
      <calculatedColumnFormula>SUMIFS(SumområdeNR117_Anv_E_mat,Kriterieområde1NR117_E_mat_Energi,K$53,Kriterieområde2NR117_E_mat_Energi,$B54)</calculatedColumnFormula>
    </tableColumn>
    <tableColumn id="12" xr3:uid="{00000000-0010-0000-0100-00000C000000}" name="BGA">
      <calculatedColumnFormula>SUMIFS(SumområdeNR117_Anv_E_mat,Kriterieområde1NR117_E_mat_Energi,L$53,Kriterieområde2NR117_E_mat_Energi,$B54)</calculatedColumnFormula>
    </tableColumn>
    <tableColumn id="13" xr3:uid="{00000000-0010-0000-0100-00000D000000}" name="HCE">
      <calculatedColumnFormula>SUMIFS(SumområdeNR117_Anv_E_mat,Kriterieområde1NR117_E_mat_Energi,M$53,Kriterieområde2NR117_E_mat_Energi,$B54)</calculatedColumnFormula>
    </tableColumn>
    <tableColumn id="14" xr3:uid="{00000000-0010-0000-0100-00000E000000}" name="HDE">
      <calculatedColumnFormula>SUMIFS(SumområdeNR117_Anv_E_mat,Kriterieområde1NR117_E_mat_Energi,N$53,Kriterieområde2NR117_E_mat_Energi,$B54)</calculatedColumnFormula>
    </tableColumn>
    <tableColumn id="15" xr3:uid="{00000000-0010-0000-0100-00000F000000}" name="ELC">
      <calculatedColumnFormula>SUMIFS(SumområdeNR117_Anv_E_mat,Kriterieområde1NR117_E_mat_Energi,O$53,Kriterieområde2NR117_E_mat_Energi,$B54)</calculatedColumnFormula>
    </tableColumn>
    <tableColumn id="16" xr3:uid="{00000000-0010-0000-0100-000010000000}" name="SOL">
      <calculatedColumnFormula>SUMIFS(SumområdeNR117_Anv_E_mat,Kriterieområde1NR117_E_mat_Energi,P$53,Kriterieområde2NR117_E_mat_Energi,$B54)</calculatedColumnFormula>
    </tableColumn>
    <tableColumn id="17" xr3:uid="{00000000-0010-0000-0100-000011000000}" name="DSB1">
      <calculatedColumnFormula>SUMIFS(SumområdeNR117_Anv_E_mat,Kriterieområde1NR117_E_mat_Energi,Q$53,Kriterieområde2NR117_E_mat_Energi,$B54)</calculatedColumnFormula>
    </tableColumn>
    <tableColumn id="18" xr3:uid="{00000000-0010-0000-0100-000012000000}" name="DSB2">
      <calculatedColumnFormula>SUMIFS(SumområdeNR117_Anv_E_mat,Kriterieområde1NR117_E_mat_Energi,R$53,Kriterieområde2NR117_E_mat_Energi,$B54)</calculatedColumnFormula>
    </tableColumn>
    <tableColumn id="19" xr3:uid="{00000000-0010-0000-0100-000013000000}" name="SNG1">
      <calculatedColumnFormula>SUMIFS(SumområdeNR117_Anv_E_mat,Kriterieområde1NR117_E_mat_Energi,S$53,Kriterieområde2NR117_E_mat_Energi,$B54)</calculatedColumnFormula>
    </tableColumn>
    <tableColumn id="20" xr3:uid="{00000000-0010-0000-0100-000014000000}" name="SNG2">
      <calculatedColumnFormula>SUMIFS(SumområdeNR117_Anv_E_mat,Kriterieområde1NR117_E_mat_Energi,T$53,Kriterieområde2NR117_E_mat_Energi,$B54)</calculatedColumnFormula>
    </tableColumn>
    <tableColumn id="21" xr3:uid="{00000000-0010-0000-0100-000015000000}" name="GSB1">
      <calculatedColumnFormula>SUMIFS(SumområdeNR117_Anv_E_mat,Kriterieområde1NR117_E_mat_Energi,U$53,Kriterieområde2NR117_E_mat_Energi,$B54)</calculatedColumnFormula>
    </tableColumn>
    <tableColumn id="22" xr3:uid="{00000000-0010-0000-0100-000016000000}" name="GSB2">
      <calculatedColumnFormula>SUMIFS(SumområdeNR117_Anv_E_mat,Kriterieområde1NR117_E_mat_Energi,V$53,Kriterieområde2NR117_E_mat_Energi,$B54)</calculatedColumnFormula>
    </tableColumn>
  </tableColumns>
  <tableStyleInfo name="TableStyleMedium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4" displayName="Tabel4" ref="A28:V50" totalsRowCount="1">
  <autoFilter ref="A28:V49" xr:uid="{00000000-0009-0000-0100-000004000000}"/>
  <tableColumns count="22">
    <tableColumn id="1" xr3:uid="{00000000-0010-0000-0200-000001000000}" name="TIMES-DK sector navn" dataDxfId="42" totalsRowDxfId="41"/>
    <tableColumn id="2" xr3:uid="{00000000-0010-0000-0200-000002000000}" name="Sector number"/>
    <tableColumn id="3" xr3:uid="{00000000-0010-0000-0200-000003000000}" name="NGA" dataDxfId="40" totalsRowDxfId="39">
      <calculatedColumnFormula>SUMIFS(SumområdeNR117_Kvoteomf_Energi,Kriterieområde1NR117_Kvoteomf_Energi,C$28,Kriterieområde2NR117_Kvoteomf_Energi,$B29)</calculatedColumnFormula>
    </tableColumn>
    <tableColumn id="4" xr3:uid="{00000000-0010-0000-0200-000004000000}" name="COA" dataDxfId="38" totalsRowDxfId="37">
      <calculatedColumnFormula>SUMIFS(SumområdeNR117_Kvoteomf_Energi,Kriterieområde1NR117_Kvoteomf_Energi,D$28,Kriterieområde2NR117_Kvoteomf_Energi,$B29)</calculatedColumnFormula>
    </tableColumn>
    <tableColumn id="5" xr3:uid="{00000000-0010-0000-0200-000005000000}" name="DSL" dataDxfId="36" totalsRowDxfId="35">
      <calculatedColumnFormula>SUMIFS(SumområdeNR117_Kvoteomf_Energi,Kriterieområde1NR117_Kvoteomf_Energi,E$28,Kriterieområde2NR117_Kvoteomf_Energi,$B29)</calculatedColumnFormula>
    </tableColumn>
    <tableColumn id="6" xr3:uid="{00000000-0010-0000-0200-000006000000}" name="HFO" dataDxfId="34" totalsRowDxfId="33">
      <calculatedColumnFormula>SUMIFS(SumområdeNR117_Kvoteomf_Energi,Kriterieområde1NR117_Kvoteomf_Energi,F$28,Kriterieområde2NR117_Kvoteomf_Energi,$B29)</calculatedColumnFormula>
    </tableColumn>
    <tableColumn id="7" xr3:uid="{00000000-0010-0000-0200-000007000000}" name="LPG" dataDxfId="32" totalsRowDxfId="31">
      <calculatedColumnFormula>SUMIFS(SumområdeNR117_Kvoteomf_Energi,Kriterieområde1NR117_Kvoteomf_Energi,G$28,Kriterieområde2NR117_Kvoteomf_Energi,$B29)</calculatedColumnFormula>
    </tableColumn>
    <tableColumn id="8" xr3:uid="{00000000-0010-0000-0200-000008000000}" name="WST" dataDxfId="30" totalsRowDxfId="29">
      <calculatedColumnFormula>SUMIFS(SumområdeNR117_Kvoteomf_Energi,Kriterieområde1NR117_Kvoteomf_Energi,H$28,Kriterieområde2NR117_Kvoteomf_Energi,$B29)</calculatedColumnFormula>
    </tableColumn>
    <tableColumn id="9" xr3:uid="{00000000-0010-0000-0200-000009000000}" name="GSL" dataDxfId="28" totalsRowDxfId="27">
      <calculatedColumnFormula>SUMIFS(SumområdeNR117_Kvoteomf_Energi,Kriterieområde1NR117_Kvoteomf_Energi,I$28,Kriterieområde2NR117_Kvoteomf_Energi,$B29)</calculatedColumnFormula>
    </tableColumn>
    <tableColumn id="10" xr3:uid="{00000000-0010-0000-0200-00000A000000}" name="WPE" dataDxfId="26" totalsRowDxfId="25">
      <calculatedColumnFormula>SUMIFS(SumområdeNR117_Kvoteomf_Energi,Kriterieområde1NR117_Kvoteomf_Energi,J$28,Kriterieområde2NR117_Kvoteomf_Energi,$B29)</calculatedColumnFormula>
    </tableColumn>
    <tableColumn id="11" xr3:uid="{00000000-0010-0000-0200-00000B000000}" name="WCH" dataDxfId="24" totalsRowDxfId="23">
      <calculatedColumnFormula>SUMIFS(SumområdeNR117_Kvoteomf_Energi,Kriterieområde1NR117_Kvoteomf_Energi,K$28,Kriterieområde2NR117_Kvoteomf_Energi,$B29)</calculatedColumnFormula>
    </tableColumn>
    <tableColumn id="12" xr3:uid="{00000000-0010-0000-0200-00000C000000}" name="BGA" dataDxfId="22" totalsRowDxfId="21">
      <calculatedColumnFormula>SUMIFS(SumområdeNR117_Kvoteomf_Energi,Kriterieområde1NR117_Kvoteomf_Energi,L$28,Kriterieområde2NR117_Kvoteomf_Energi,$B29)</calculatedColumnFormula>
    </tableColumn>
    <tableColumn id="13" xr3:uid="{00000000-0010-0000-0200-00000D000000}" name="HCE" dataDxfId="20" totalsRowDxfId="19">
      <calculatedColumnFormula>SUMIFS(SumområdeNR117_Kvoteomf_Energi,Kriterieområde1NR117_Kvoteomf_Energi,M$28,Kriterieområde2NR117_Kvoteomf_Energi,$B29)</calculatedColumnFormula>
    </tableColumn>
    <tableColumn id="14" xr3:uid="{00000000-0010-0000-0200-00000E000000}" name="HDE" dataDxfId="18" totalsRowDxfId="17">
      <calculatedColumnFormula>SUMIFS(SumområdeNR117_Kvoteomf_Energi,Kriterieområde1NR117_Kvoteomf_Energi,N$28,Kriterieområde2NR117_Kvoteomf_Energi,$B29)</calculatedColumnFormula>
    </tableColumn>
    <tableColumn id="15" xr3:uid="{00000000-0010-0000-0200-00000F000000}" name="ELC" dataDxfId="16" totalsRowDxfId="15">
      <calculatedColumnFormula>SUMIFS(SumområdeNR117_Kvoteomf_Energi,Kriterieområde1NR117_Kvoteomf_Energi,O$28,Kriterieområde2NR117_Kvoteomf_Energi,$B29)</calculatedColumnFormula>
    </tableColumn>
    <tableColumn id="16" xr3:uid="{00000000-0010-0000-0200-000010000000}" name="SOL" dataDxfId="14" totalsRowDxfId="13">
      <calculatedColumnFormula>SUMIFS(SumområdeNR117_Kvoteomf_Energi,Kriterieområde1NR117_Kvoteomf_Energi,P$28,Kriterieområde2NR117_Kvoteomf_Energi,$B29)</calculatedColumnFormula>
    </tableColumn>
    <tableColumn id="17" xr3:uid="{00000000-0010-0000-0200-000011000000}" name="DSB1" dataDxfId="12" totalsRowDxfId="11">
      <calculatedColumnFormula>SUMIFS(SumområdeNR117_Kvoteomf_Energi,Kriterieområde1NR117_Kvoteomf_Energi,Q$28,Kriterieområde2NR117_Kvoteomf_Energi,$B29)</calculatedColumnFormula>
    </tableColumn>
    <tableColumn id="18" xr3:uid="{00000000-0010-0000-0200-000012000000}" name="DSB2" dataDxfId="10" totalsRowDxfId="9">
      <calculatedColumnFormula>SUMIFS(SumområdeNR117_Kvoteomf_Energi,Kriterieområde1NR117_Kvoteomf_Energi,R$28,Kriterieområde2NR117_Kvoteomf_Energi,$B29)</calculatedColumnFormula>
    </tableColumn>
    <tableColumn id="19" xr3:uid="{00000000-0010-0000-0200-000013000000}" name="SNG1" dataDxfId="8" totalsRowDxfId="7">
      <calculatedColumnFormula>SUMIFS(SumområdeNR117_Kvoteomf_Energi,Kriterieområde1NR117_Kvoteomf_Energi,S$28,Kriterieområde2NR117_Kvoteomf_Energi,$B29)</calculatedColumnFormula>
    </tableColumn>
    <tableColumn id="20" xr3:uid="{00000000-0010-0000-0200-000014000000}" name="SNG2" dataDxfId="6" totalsRowDxfId="5">
      <calculatedColumnFormula>SUMIFS(SumområdeNR117_Kvoteomf_Energi,Kriterieområde1NR117_Kvoteomf_Energi,T$28,Kriterieområde2NR117_Kvoteomf_Energi,$B29)</calculatedColumnFormula>
    </tableColumn>
    <tableColumn id="21" xr3:uid="{00000000-0010-0000-0200-000015000000}" name="GSB1" dataDxfId="4" totalsRowDxfId="3">
      <calculatedColumnFormula>SUMIFS(SumområdeNR117_Kvoteomf_Energi,Kriterieområde1NR117_Kvoteomf_Energi,U$28,Kriterieområde2NR117_Kvoteomf_Energi,$B29)</calculatedColumnFormula>
    </tableColumn>
    <tableColumn id="22" xr3:uid="{00000000-0010-0000-0200-000016000000}" name="GSB2" dataDxfId="2" totalsRowDxfId="1">
      <calculatedColumnFormula>SUMIFS(SumområdeNR117_Kvoteomf_Energi,Kriterieområde1NR117_Kvoteomf_Energi,V$28,Kriterieområde2NR117_Kvoteomf_Energi,$B29)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11"/>
  <sheetViews>
    <sheetView workbookViewId="0">
      <selection activeCell="B4" sqref="B4"/>
    </sheetView>
  </sheetViews>
  <sheetFormatPr defaultRowHeight="14.4"/>
  <cols>
    <col min="1" max="1" width="11.5546875" customWidth="1"/>
    <col min="2" max="2" width="15.6640625" customWidth="1"/>
    <col min="3" max="3" width="15.6640625" bestFit="1" customWidth="1"/>
    <col min="4" max="4" width="19.88671875" customWidth="1"/>
    <col min="5" max="5" width="80" customWidth="1"/>
  </cols>
  <sheetData>
    <row r="3" spans="1:5">
      <c r="A3" s="222" t="s">
        <v>1142</v>
      </c>
      <c r="B3" s="222" t="s">
        <v>1143</v>
      </c>
      <c r="C3" s="222" t="s">
        <v>1144</v>
      </c>
      <c r="D3" s="222" t="s">
        <v>1145</v>
      </c>
      <c r="E3" s="222" t="s">
        <v>1146</v>
      </c>
    </row>
    <row r="4" spans="1:5" s="223" customFormat="1">
      <c r="A4" s="224">
        <v>43151</v>
      </c>
      <c r="B4" s="231" t="s">
        <v>1176</v>
      </c>
      <c r="C4" s="223" t="s">
        <v>1172</v>
      </c>
      <c r="D4" s="223" t="str">
        <f>ADDRESS(ROW(NETS_Emi_Coeff!P10),COLUMN(NETS_Emi_Coeff!P10),4,1)</f>
        <v>P10</v>
      </c>
      <c r="E4" s="223" t="s">
        <v>1187</v>
      </c>
    </row>
    <row r="5" spans="1:5" s="223" customFormat="1">
      <c r="A5" s="224">
        <v>42991</v>
      </c>
      <c r="B5" s="223" t="s">
        <v>1181</v>
      </c>
      <c r="C5" s="223" t="s">
        <v>1172</v>
      </c>
      <c r="D5" s="223" t="str">
        <f>ADDRESS(ROW(NETS_Emi_Coeff!G3),COLUMN(NETS_Emi_Coeff!G3),4,1)&amp;","&amp;ADDRESS(ROW(NETS_Emi_Coeff!H3),COLUMN(NETS_Emi_Coeff!H3),4,1)</f>
        <v>G3,H3</v>
      </c>
      <c r="E5" s="223" t="s">
        <v>1182</v>
      </c>
    </row>
    <row r="6" spans="1:5" s="223" customFormat="1">
      <c r="A6" s="224">
        <v>42991</v>
      </c>
      <c r="B6" s="223" t="s">
        <v>1181</v>
      </c>
      <c r="C6" s="223" t="s">
        <v>1170</v>
      </c>
      <c r="D6" s="223" t="str">
        <f>ADDRESS(ROW(ETS_Emi_Coeff!G3),COLUMN(ETS_Emi_Coeff!G3),4,1)&amp;","&amp;ADDRESS(ROW(ETS_Emi_Coeff!H3),COLUMN(ETS_Emi_Coeff!H3),4,1)</f>
        <v>G3,H3</v>
      </c>
      <c r="E6" s="223" t="s">
        <v>1182</v>
      </c>
    </row>
    <row r="7" spans="1:5" s="221" customFormat="1">
      <c r="A7" s="224">
        <v>42954</v>
      </c>
      <c r="B7" s="231" t="s">
        <v>1176</v>
      </c>
      <c r="C7" s="231" t="s">
        <v>1172</v>
      </c>
      <c r="D7" s="231" t="s">
        <v>1177</v>
      </c>
      <c r="E7" s="231" t="s">
        <v>1178</v>
      </c>
    </row>
    <row r="8" spans="1:5" s="223" customFormat="1">
      <c r="A8" s="224">
        <v>42509</v>
      </c>
      <c r="B8" s="223" t="s">
        <v>1173</v>
      </c>
      <c r="C8" s="223" t="s">
        <v>1174</v>
      </c>
      <c r="E8" s="223" t="s">
        <v>1175</v>
      </c>
    </row>
    <row r="9" spans="1:5" s="223" customFormat="1">
      <c r="A9" s="224">
        <v>42318</v>
      </c>
      <c r="B9" s="223" t="s">
        <v>1147</v>
      </c>
      <c r="C9" s="223" t="s">
        <v>1172</v>
      </c>
      <c r="D9" s="223" t="str">
        <f>ADDRESS(ROW(NETS_Emi_Coeff!B4),COLUMN(NETS_Emi_Coeff!B4),4,1)&amp;":"&amp;ADDRESS(ROW(NETS_Emi_Coeff!B23),COLUMN(NETS_Emi_Coeff!B23),4,1)</f>
        <v>B4:B23</v>
      </c>
      <c r="E9" s="223" t="s">
        <v>1171</v>
      </c>
    </row>
    <row r="10" spans="1:5" s="223" customFormat="1">
      <c r="A10" s="224">
        <v>42318</v>
      </c>
      <c r="B10" s="223" t="s">
        <v>1147</v>
      </c>
      <c r="C10" s="223" t="s">
        <v>1170</v>
      </c>
      <c r="D10" s="223" t="str">
        <f>ADDRESS(ROW(ETS_Emi_Coeff!B4),COLUMN(ETS_Emi_Coeff!B4),4,1)&amp;":"&amp;ADDRESS(ROW(ETS_Emi_Coeff!B23),COLUMN(ETS_Emi_Coeff!B23),4,1)</f>
        <v>B4:B23</v>
      </c>
      <c r="E10" s="223" t="s">
        <v>1171</v>
      </c>
    </row>
    <row r="11" spans="1:5">
      <c r="A11" s="224">
        <v>42313</v>
      </c>
      <c r="B11" s="223" t="s">
        <v>1147</v>
      </c>
      <c r="C11" s="223" t="s">
        <v>1148</v>
      </c>
      <c r="D11" s="223" t="str">
        <f>ADDRESS(ROW(Intro!B10),COLUMN(Intro!B10),4,1)</f>
        <v>B10</v>
      </c>
      <c r="E11" s="22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C18"/>
  <sheetViews>
    <sheetView workbookViewId="0">
      <selection activeCell="N17" sqref="N17"/>
    </sheetView>
  </sheetViews>
  <sheetFormatPr defaultRowHeight="14.4"/>
  <cols>
    <col min="2" max="2" width="28.6640625" bestFit="1" customWidth="1"/>
  </cols>
  <sheetData>
    <row r="2" spans="2:3" ht="18">
      <c r="B2" s="226" t="s">
        <v>1140</v>
      </c>
      <c r="C2" s="221"/>
    </row>
    <row r="4" spans="2:3">
      <c r="B4" s="222" t="s">
        <v>1141</v>
      </c>
      <c r="C4" s="221" t="s">
        <v>1149</v>
      </c>
    </row>
    <row r="5" spans="2:3">
      <c r="B5" s="222"/>
      <c r="C5" s="221"/>
    </row>
    <row r="6" spans="2:3">
      <c r="C6" t="s">
        <v>1150</v>
      </c>
    </row>
    <row r="8" spans="2:3">
      <c r="B8" s="220" t="s">
        <v>1165</v>
      </c>
      <c r="C8" s="219" t="s">
        <v>1166</v>
      </c>
    </row>
    <row r="10" spans="2:3">
      <c r="B10" s="225" t="s">
        <v>1139</v>
      </c>
      <c r="C10" s="221"/>
    </row>
    <row r="11" spans="2:3">
      <c r="B11" s="222"/>
      <c r="C11" s="221"/>
    </row>
    <row r="12" spans="2:3">
      <c r="B12" s="230" t="s">
        <v>1161</v>
      </c>
      <c r="C12" t="s">
        <v>1162</v>
      </c>
    </row>
    <row r="13" spans="2:3">
      <c r="B13" s="230" t="s">
        <v>1163</v>
      </c>
      <c r="C13" s="221" t="s">
        <v>1164</v>
      </c>
    </row>
    <row r="14" spans="2:3">
      <c r="B14" s="229" t="s">
        <v>1151</v>
      </c>
      <c r="C14" s="221" t="s">
        <v>1152</v>
      </c>
    </row>
    <row r="15" spans="2:3">
      <c r="B15" s="229" t="s">
        <v>1153</v>
      </c>
      <c r="C15" s="221" t="s">
        <v>1154</v>
      </c>
    </row>
    <row r="16" spans="2:3">
      <c r="B16" s="229" t="s">
        <v>1155</v>
      </c>
      <c r="C16" t="s">
        <v>1156</v>
      </c>
    </row>
    <row r="17" spans="2:3">
      <c r="B17" s="229" t="s">
        <v>1157</v>
      </c>
      <c r="C17" s="221" t="s">
        <v>1158</v>
      </c>
    </row>
    <row r="18" spans="2:3">
      <c r="B18" s="229" t="s">
        <v>1159</v>
      </c>
      <c r="C18" t="s">
        <v>1160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107"/>
  <sheetViews>
    <sheetView topLeftCell="A21" workbookViewId="0">
      <selection activeCell="K40" sqref="K40"/>
    </sheetView>
  </sheetViews>
  <sheetFormatPr defaultRowHeight="14.4"/>
  <cols>
    <col min="2" max="2" width="9.109375" style="76"/>
    <col min="3" max="3" width="14.33203125" bestFit="1" customWidth="1"/>
    <col min="4" max="6" width="14.33203125" style="186" customWidth="1"/>
    <col min="8" max="8" width="9" style="221"/>
    <col min="10" max="10" width="18" bestFit="1" customWidth="1"/>
    <col min="14" max="14" width="14.109375" customWidth="1"/>
    <col min="15" max="16" width="14.109375" style="6" customWidth="1"/>
    <col min="17" max="17" width="14.109375" customWidth="1"/>
    <col min="18" max="19" width="14.109375" style="188" customWidth="1"/>
    <col min="21" max="21" width="66.5546875" customWidth="1"/>
    <col min="22" max="30" width="9.44140625" style="154" customWidth="1"/>
    <col min="31" max="33" width="9.109375" style="154"/>
    <col min="34" max="34" width="68" bestFit="1" customWidth="1"/>
    <col min="35" max="35" width="19.44140625" style="76" customWidth="1"/>
    <col min="38" max="38" width="33.5546875" customWidth="1"/>
    <col min="39" max="39" width="9.109375" style="76"/>
  </cols>
  <sheetData>
    <row r="1" spans="1:30">
      <c r="A1" s="195" t="s">
        <v>1134</v>
      </c>
    </row>
    <row r="2" spans="1:30">
      <c r="B2" s="189" t="s">
        <v>1105</v>
      </c>
      <c r="C2" s="187"/>
      <c r="D2" s="187"/>
      <c r="E2" s="187"/>
      <c r="F2" s="187"/>
      <c r="R2" s="239" t="s">
        <v>1111</v>
      </c>
      <c r="S2" s="239"/>
      <c r="U2" s="150"/>
      <c r="V2" s="150"/>
      <c r="W2" s="150"/>
      <c r="X2" s="150"/>
      <c r="Y2" s="150"/>
      <c r="Z2" s="150"/>
    </row>
    <row r="3" spans="1:30" ht="15" thickBot="1">
      <c r="B3" s="172" t="s">
        <v>1106</v>
      </c>
      <c r="C3" s="172" t="s">
        <v>1107</v>
      </c>
      <c r="D3" s="172" t="s">
        <v>1108</v>
      </c>
      <c r="E3" s="172" t="s">
        <v>1109</v>
      </c>
      <c r="F3" s="172" t="s">
        <v>947</v>
      </c>
      <c r="G3" s="179" t="s">
        <v>1179</v>
      </c>
      <c r="H3" s="179" t="s">
        <v>1180</v>
      </c>
      <c r="I3" s="159" t="s">
        <v>948</v>
      </c>
      <c r="J3" s="159" t="s">
        <v>949</v>
      </c>
      <c r="K3" s="159" t="s">
        <v>950</v>
      </c>
      <c r="L3" s="173" t="s">
        <v>951</v>
      </c>
      <c r="M3" s="194"/>
      <c r="N3" s="166" t="s">
        <v>952</v>
      </c>
      <c r="O3" s="185"/>
      <c r="P3" s="166" t="s">
        <v>1133</v>
      </c>
      <c r="R3" s="184" t="s">
        <v>1047</v>
      </c>
      <c r="S3" s="184" t="s">
        <v>1048</v>
      </c>
      <c r="U3" s="24" t="s">
        <v>1081</v>
      </c>
    </row>
    <row r="4" spans="1:30" ht="15.75" customHeight="1" thickBot="1">
      <c r="B4" s="174" t="s">
        <v>1169</v>
      </c>
      <c r="C4" s="44"/>
      <c r="D4" s="44" t="s">
        <v>1110</v>
      </c>
      <c r="E4" s="44">
        <v>2010</v>
      </c>
      <c r="F4" s="180" t="s">
        <v>953</v>
      </c>
      <c r="G4" s="228">
        <f>HLOOKUP((RIGHT(F4,3)),$V$4:$AD$6,3,FALSE)*N4</f>
        <v>94.25</v>
      </c>
      <c r="H4" s="228">
        <f>G4</f>
        <v>94.25</v>
      </c>
      <c r="I4" s="175" t="s">
        <v>954</v>
      </c>
      <c r="J4" s="44"/>
      <c r="K4" s="180" t="s">
        <v>953</v>
      </c>
      <c r="L4" s="164" t="s">
        <v>955</v>
      </c>
      <c r="M4" s="194"/>
      <c r="N4" s="193">
        <v>1</v>
      </c>
      <c r="O4" s="158"/>
      <c r="P4" s="221" t="s">
        <v>1168</v>
      </c>
      <c r="R4" s="167"/>
      <c r="S4" s="167"/>
      <c r="U4" s="152" t="s">
        <v>1068</v>
      </c>
      <c r="V4" s="149" t="s">
        <v>1072</v>
      </c>
      <c r="W4" s="148" t="s">
        <v>1073</v>
      </c>
      <c r="X4" s="148" t="s">
        <v>1074</v>
      </c>
      <c r="Y4" s="148" t="s">
        <v>1075</v>
      </c>
      <c r="Z4" s="148" t="s">
        <v>960</v>
      </c>
      <c r="AA4" s="153" t="s">
        <v>1076</v>
      </c>
      <c r="AB4" s="153" t="s">
        <v>780</v>
      </c>
      <c r="AC4" s="153" t="s">
        <v>782</v>
      </c>
      <c r="AD4" s="153" t="s">
        <v>1189</v>
      </c>
    </row>
    <row r="5" spans="1:30" ht="15" thickBot="1">
      <c r="B5" s="181"/>
      <c r="C5" s="194"/>
      <c r="D5" s="194" t="s">
        <v>1110</v>
      </c>
      <c r="E5" s="194">
        <v>2010</v>
      </c>
      <c r="F5" s="144" t="s">
        <v>956</v>
      </c>
      <c r="G5" s="160">
        <f>HLOOKUP((RIGHT(F5,3)),$V$4:$AD$6,3,FALSE)*N5</f>
        <v>78</v>
      </c>
      <c r="H5" s="228">
        <f t="shared" ref="H5:H76" si="0">G5</f>
        <v>78</v>
      </c>
      <c r="I5" s="141" t="s">
        <v>954</v>
      </c>
      <c r="J5" s="194"/>
      <c r="K5" s="144" t="s">
        <v>956</v>
      </c>
      <c r="L5" s="176" t="s">
        <v>955</v>
      </c>
      <c r="M5" s="194"/>
      <c r="N5" s="193">
        <v>1</v>
      </c>
      <c r="O5" s="158"/>
      <c r="P5" s="221"/>
      <c r="R5" s="167"/>
      <c r="S5" s="167"/>
      <c r="U5" s="147" t="s">
        <v>1069</v>
      </c>
      <c r="V5" s="151" t="s">
        <v>1070</v>
      </c>
      <c r="W5" s="151" t="s">
        <v>1070</v>
      </c>
      <c r="X5" s="151" t="s">
        <v>1070</v>
      </c>
      <c r="Y5" s="151" t="s">
        <v>1070</v>
      </c>
      <c r="Z5" s="151" t="s">
        <v>1070</v>
      </c>
      <c r="AA5" s="151" t="s">
        <v>1070</v>
      </c>
      <c r="AB5" s="151" t="s">
        <v>1070</v>
      </c>
      <c r="AC5" s="151" t="s">
        <v>1070</v>
      </c>
      <c r="AD5" s="151" t="s">
        <v>1070</v>
      </c>
    </row>
    <row r="6" spans="1:30" ht="15" thickBot="1">
      <c r="B6" s="181"/>
      <c r="C6" s="194"/>
      <c r="D6" s="194" t="s">
        <v>1110</v>
      </c>
      <c r="E6" s="194">
        <v>2010</v>
      </c>
      <c r="F6" s="144" t="s">
        <v>957</v>
      </c>
      <c r="G6" s="160">
        <f>HLOOKUP((RIGHT(F6,3)),$V$4:$AD$6,3,FALSE)*N6</f>
        <v>74</v>
      </c>
      <c r="H6" s="228">
        <f t="shared" si="0"/>
        <v>74</v>
      </c>
      <c r="I6" s="141" t="s">
        <v>954</v>
      </c>
      <c r="J6" s="194"/>
      <c r="K6" s="144" t="s">
        <v>957</v>
      </c>
      <c r="L6" s="176" t="s">
        <v>955</v>
      </c>
      <c r="M6" s="194"/>
      <c r="N6" s="193">
        <v>1</v>
      </c>
      <c r="O6" s="158"/>
      <c r="P6" s="43"/>
      <c r="R6" s="167"/>
      <c r="S6" s="167"/>
      <c r="U6" s="146" t="s">
        <v>1071</v>
      </c>
      <c r="V6" s="145">
        <v>94.25</v>
      </c>
      <c r="W6" s="145">
        <v>78</v>
      </c>
      <c r="X6" s="145">
        <v>74</v>
      </c>
      <c r="Y6" s="145">
        <v>37</v>
      </c>
      <c r="Z6" s="145">
        <v>56.79</v>
      </c>
      <c r="AA6" s="145">
        <v>73</v>
      </c>
      <c r="AB6" s="145">
        <v>63.1</v>
      </c>
      <c r="AC6" s="145">
        <v>65</v>
      </c>
      <c r="AD6" s="145">
        <v>72</v>
      </c>
    </row>
    <row r="7" spans="1:30" ht="15" thickBot="1">
      <c r="B7" s="181" t="s">
        <v>1169</v>
      </c>
      <c r="C7" s="194"/>
      <c r="D7" s="194" t="s">
        <v>1110</v>
      </c>
      <c r="E7" s="194">
        <v>2010</v>
      </c>
      <c r="F7" s="144" t="s">
        <v>958</v>
      </c>
      <c r="G7" s="227">
        <f>HLOOKUP((RIGHT(F6,3)),$V$4:$AD$6,3,FALSE)*N7</f>
        <v>0</v>
      </c>
      <c r="H7" s="228">
        <f t="shared" si="0"/>
        <v>0</v>
      </c>
      <c r="I7" s="141" t="s">
        <v>954</v>
      </c>
      <c r="J7" s="194"/>
      <c r="K7" s="144" t="s">
        <v>958</v>
      </c>
      <c r="L7" s="176" t="s">
        <v>955</v>
      </c>
      <c r="M7" s="194"/>
      <c r="N7" s="156">
        <v>0</v>
      </c>
      <c r="O7" s="158"/>
      <c r="P7" s="221" t="s">
        <v>1168</v>
      </c>
      <c r="R7" s="167"/>
      <c r="S7" s="167"/>
      <c r="U7" t="s">
        <v>1077</v>
      </c>
      <c r="V7" s="154" t="s">
        <v>1080</v>
      </c>
    </row>
    <row r="8" spans="1:30" ht="15" thickBot="1">
      <c r="B8" s="181" t="s">
        <v>1169</v>
      </c>
      <c r="C8" s="194"/>
      <c r="D8" s="194" t="s">
        <v>1110</v>
      </c>
      <c r="E8" s="194">
        <v>2013</v>
      </c>
      <c r="F8" s="144" t="s">
        <v>958</v>
      </c>
      <c r="G8" s="160">
        <f>HLOOKUP((RIGHT(F7,3)),$V$4:$AD$6,3,FALSE)*N8</f>
        <v>37</v>
      </c>
      <c r="H8" s="228">
        <f t="shared" si="0"/>
        <v>37</v>
      </c>
      <c r="I8" s="218" t="s">
        <v>954</v>
      </c>
      <c r="J8" s="194"/>
      <c r="K8" s="144" t="s">
        <v>958</v>
      </c>
      <c r="L8" s="176" t="s">
        <v>955</v>
      </c>
      <c r="M8" s="194"/>
      <c r="N8" s="156">
        <v>1</v>
      </c>
      <c r="O8" s="158"/>
      <c r="P8" s="221" t="s">
        <v>1168</v>
      </c>
      <c r="R8" s="140"/>
      <c r="S8" s="140"/>
      <c r="U8" t="s">
        <v>1078</v>
      </c>
      <c r="V8" s="150" t="s">
        <v>1079</v>
      </c>
    </row>
    <row r="9" spans="1:30" ht="15" thickBot="1">
      <c r="B9" s="181" t="s">
        <v>1169</v>
      </c>
      <c r="C9" s="194"/>
      <c r="D9" s="194" t="s">
        <v>1110</v>
      </c>
      <c r="E9" s="194">
        <v>2010</v>
      </c>
      <c r="F9" s="144" t="s">
        <v>959</v>
      </c>
      <c r="G9" s="227">
        <f>HLOOKUP((RIGHT(F9,3)),$V$4:$AD$6,3,FALSE)*N9</f>
        <v>56.79</v>
      </c>
      <c r="H9" s="228">
        <f t="shared" si="0"/>
        <v>56.79</v>
      </c>
      <c r="I9" s="141" t="s">
        <v>954</v>
      </c>
      <c r="J9" s="194"/>
      <c r="K9" s="144" t="s">
        <v>959</v>
      </c>
      <c r="L9" s="176" t="s">
        <v>955</v>
      </c>
      <c r="M9" s="194"/>
      <c r="N9" s="193">
        <v>1</v>
      </c>
      <c r="O9" s="158"/>
      <c r="P9" s="221" t="s">
        <v>1168</v>
      </c>
      <c r="R9" s="167">
        <v>7</v>
      </c>
      <c r="S9" s="167">
        <v>1</v>
      </c>
    </row>
    <row r="10" spans="1:30" ht="15" thickBot="1">
      <c r="B10" s="181"/>
      <c r="C10" s="194"/>
      <c r="D10" s="194" t="s">
        <v>1110</v>
      </c>
      <c r="E10" s="194">
        <v>2010</v>
      </c>
      <c r="F10" s="194" t="s">
        <v>959</v>
      </c>
      <c r="G10" s="160">
        <f ca="1">HLOOKUP((RIGHT(F10,3)),$V$4:$AD$6,3,FALSE)*N10</f>
        <v>29.666010676370867</v>
      </c>
      <c r="H10" s="228">
        <f ca="1">G10</f>
        <v>29.666010676370867</v>
      </c>
      <c r="I10" s="155"/>
      <c r="J10" s="141" t="s">
        <v>961</v>
      </c>
      <c r="K10" s="202" t="s">
        <v>959</v>
      </c>
      <c r="L10" s="176" t="s">
        <v>955</v>
      </c>
      <c r="M10" s="194"/>
      <c r="N10" s="193">
        <f ca="1">OFFSET('CO2-qoute-share'!$C$5,R10-1,S10-1)</f>
        <v>0.52238088882498446</v>
      </c>
      <c r="O10" s="158"/>
      <c r="P10" s="221"/>
      <c r="R10" s="167">
        <v>7</v>
      </c>
      <c r="S10" s="167">
        <v>1</v>
      </c>
      <c r="U10" s="42" t="s">
        <v>1049</v>
      </c>
      <c r="V10" s="42"/>
      <c r="W10" s="42"/>
    </row>
    <row r="11" spans="1:30" ht="15" thickBot="1">
      <c r="B11" s="181"/>
      <c r="C11" s="194"/>
      <c r="D11" s="194" t="s">
        <v>1110</v>
      </c>
      <c r="E11" s="194">
        <v>2010</v>
      </c>
      <c r="F11" s="144" t="s">
        <v>953</v>
      </c>
      <c r="G11" s="160">
        <f t="shared" ref="G11:G16" ca="1" si="1">HLOOKUP((RIGHT(F11,3)),$V$4:$AD$6,3,FALSE)*N11</f>
        <v>94.143427212649684</v>
      </c>
      <c r="H11" s="228">
        <f t="shared" ca="1" si="0"/>
        <v>94.143427212649684</v>
      </c>
      <c r="I11" s="141" t="s">
        <v>962</v>
      </c>
      <c r="J11" s="194"/>
      <c r="K11" s="144" t="s">
        <v>953</v>
      </c>
      <c r="L11" s="176" t="s">
        <v>955</v>
      </c>
      <c r="M11" s="194"/>
      <c r="N11" s="193">
        <f ca="1">OFFSET('CO2-qoute-share'!$C$5,R11-1,S11-1)</f>
        <v>0.99886925424562001</v>
      </c>
      <c r="O11" s="158"/>
      <c r="P11" s="221"/>
      <c r="R11" s="167">
        <v>7</v>
      </c>
      <c r="S11" s="167">
        <v>2</v>
      </c>
      <c r="U11" s="76" t="s">
        <v>754</v>
      </c>
      <c r="V11" s="76"/>
      <c r="W11" s="76">
        <v>1</v>
      </c>
    </row>
    <row r="12" spans="1:30" ht="15" thickBot="1">
      <c r="B12" s="181"/>
      <c r="C12" s="194"/>
      <c r="D12" s="194" t="s">
        <v>1110</v>
      </c>
      <c r="E12" s="194">
        <v>2010</v>
      </c>
      <c r="F12" s="144" t="s">
        <v>956</v>
      </c>
      <c r="G12" s="227">
        <f t="shared" ca="1" si="1"/>
        <v>59.652015001286983</v>
      </c>
      <c r="H12" s="228">
        <f t="shared" ca="1" si="0"/>
        <v>59.652015001286983</v>
      </c>
      <c r="I12" s="141" t="s">
        <v>962</v>
      </c>
      <c r="J12" s="194"/>
      <c r="K12" s="144" t="s">
        <v>956</v>
      </c>
      <c r="L12" s="176" t="s">
        <v>955</v>
      </c>
      <c r="M12" s="194"/>
      <c r="N12" s="193">
        <f ca="1">OFFSET('CO2-qoute-share'!$C$5,R12-1,S12-1)</f>
        <v>0.76476942309342288</v>
      </c>
      <c r="O12" s="158"/>
      <c r="P12" s="221"/>
      <c r="R12" s="167">
        <v>7</v>
      </c>
      <c r="S12" s="167">
        <v>4</v>
      </c>
      <c r="U12" s="76" t="s">
        <v>756</v>
      </c>
      <c r="V12" s="76"/>
      <c r="W12" s="76">
        <v>2</v>
      </c>
    </row>
    <row r="13" spans="1:30" ht="15" thickBot="1">
      <c r="B13" s="181"/>
      <c r="C13" s="194"/>
      <c r="D13" s="194" t="s">
        <v>1110</v>
      </c>
      <c r="E13" s="194">
        <v>2010</v>
      </c>
      <c r="F13" s="144" t="s">
        <v>957</v>
      </c>
      <c r="G13" s="227">
        <f t="shared" ca="1" si="1"/>
        <v>57.156566555354864</v>
      </c>
      <c r="H13" s="228">
        <f t="shared" ca="1" si="0"/>
        <v>57.156566555354864</v>
      </c>
      <c r="I13" s="141" t="s">
        <v>962</v>
      </c>
      <c r="J13" s="194"/>
      <c r="K13" s="144" t="s">
        <v>957</v>
      </c>
      <c r="L13" s="176" t="s">
        <v>955</v>
      </c>
      <c r="M13" s="194"/>
      <c r="N13" s="193">
        <f ca="1">OFFSET('CO2-qoute-share'!$C$5,R13-1,S13-1)</f>
        <v>0.77238603453182253</v>
      </c>
      <c r="O13" s="158"/>
      <c r="P13" s="221"/>
      <c r="R13" s="167">
        <v>7</v>
      </c>
      <c r="S13" s="167">
        <v>3</v>
      </c>
      <c r="U13" s="76" t="s">
        <v>759</v>
      </c>
      <c r="V13" s="76"/>
      <c r="W13" s="76">
        <v>3</v>
      </c>
    </row>
    <row r="14" spans="1:30" ht="15" thickBot="1">
      <c r="B14" s="181"/>
      <c r="C14" s="194"/>
      <c r="D14" s="194" t="s">
        <v>1110</v>
      </c>
      <c r="E14" s="194">
        <v>2010</v>
      </c>
      <c r="F14" s="144" t="s">
        <v>958</v>
      </c>
      <c r="G14" s="160">
        <f t="shared" si="1"/>
        <v>0</v>
      </c>
      <c r="H14" s="228">
        <f t="shared" si="0"/>
        <v>0</v>
      </c>
      <c r="I14" s="141" t="s">
        <v>962</v>
      </c>
      <c r="J14" s="194"/>
      <c r="K14" s="144" t="s">
        <v>958</v>
      </c>
      <c r="L14" s="176" t="s">
        <v>955</v>
      </c>
      <c r="M14" s="194"/>
      <c r="N14" s="171">
        <v>0</v>
      </c>
      <c r="O14" s="11"/>
      <c r="P14" s="11"/>
      <c r="R14" s="167"/>
      <c r="S14" s="167"/>
      <c r="U14" s="76" t="s">
        <v>771</v>
      </c>
      <c r="V14" s="76"/>
      <c r="W14" s="76">
        <v>4</v>
      </c>
    </row>
    <row r="15" spans="1:30" ht="15" thickBot="1">
      <c r="B15" s="181"/>
      <c r="C15" s="194"/>
      <c r="D15" s="194" t="s">
        <v>1110</v>
      </c>
      <c r="E15" s="194">
        <v>2013</v>
      </c>
      <c r="F15" s="144" t="s">
        <v>958</v>
      </c>
      <c r="G15" s="160">
        <f t="shared" si="1"/>
        <v>37</v>
      </c>
      <c r="H15" s="228">
        <f t="shared" si="0"/>
        <v>37</v>
      </c>
      <c r="I15" s="141" t="s">
        <v>962</v>
      </c>
      <c r="J15" s="194"/>
      <c r="K15" s="144" t="s">
        <v>958</v>
      </c>
      <c r="L15" s="176" t="s">
        <v>955</v>
      </c>
      <c r="M15" s="194"/>
      <c r="N15" s="156">
        <v>1</v>
      </c>
      <c r="O15" s="158"/>
      <c r="P15" s="158" t="s">
        <v>1167</v>
      </c>
      <c r="R15" s="140"/>
      <c r="S15" s="140"/>
      <c r="U15" s="76" t="s">
        <v>773</v>
      </c>
      <c r="V15" s="76"/>
      <c r="W15" s="76">
        <v>5</v>
      </c>
    </row>
    <row r="16" spans="1:30" ht="15" thickBot="1">
      <c r="B16" s="181"/>
      <c r="C16" s="194"/>
      <c r="D16" s="194" t="s">
        <v>1110</v>
      </c>
      <c r="E16" s="194">
        <v>2010</v>
      </c>
      <c r="F16" s="144" t="s">
        <v>959</v>
      </c>
      <c r="G16" s="160">
        <f t="shared" ca="1" si="1"/>
        <v>29.666010676370867</v>
      </c>
      <c r="H16" s="228">
        <f t="shared" ca="1" si="0"/>
        <v>29.666010676370867</v>
      </c>
      <c r="I16" s="141" t="s">
        <v>962</v>
      </c>
      <c r="J16" s="194"/>
      <c r="K16" s="144" t="s">
        <v>959</v>
      </c>
      <c r="L16" s="176" t="s">
        <v>955</v>
      </c>
      <c r="M16" s="194"/>
      <c r="N16" s="193">
        <f ca="1">OFFSET('CO2-qoute-share'!$C$5,R16-1,S16-1)</f>
        <v>0.52238088882498446</v>
      </c>
      <c r="O16" s="158"/>
      <c r="P16" s="158"/>
      <c r="R16" s="167">
        <v>7</v>
      </c>
      <c r="S16" s="167">
        <v>1</v>
      </c>
      <c r="U16" s="76" t="s">
        <v>757</v>
      </c>
      <c r="V16" s="76"/>
      <c r="W16" s="76">
        <v>6</v>
      </c>
      <c r="X16" s="150"/>
      <c r="Y16" s="150"/>
      <c r="Z16" s="150"/>
      <c r="AA16" s="150"/>
      <c r="AB16" s="150"/>
      <c r="AC16" s="150"/>
      <c r="AD16" s="150"/>
    </row>
    <row r="17" spans="2:23" ht="15" thickBot="1">
      <c r="B17" s="181" t="s">
        <v>1169</v>
      </c>
      <c r="C17" s="194"/>
      <c r="D17" s="194" t="s">
        <v>1110</v>
      </c>
      <c r="E17" s="194">
        <v>2010</v>
      </c>
      <c r="F17" s="144" t="s">
        <v>953</v>
      </c>
      <c r="G17" s="227">
        <f t="shared" ref="G17:G40" ca="1" si="2">HLOOKUP((RIGHT(F17,3)),$V$4:$AD$6,3,FALSE)*N17</f>
        <v>94.143427212649684</v>
      </c>
      <c r="H17" s="228">
        <f t="shared" ca="1" si="0"/>
        <v>94.143427212649684</v>
      </c>
      <c r="I17" s="141" t="s">
        <v>963</v>
      </c>
      <c r="J17" s="194"/>
      <c r="K17" s="144" t="s">
        <v>953</v>
      </c>
      <c r="L17" s="176" t="s">
        <v>955</v>
      </c>
      <c r="M17" s="194"/>
      <c r="N17" s="193">
        <f ca="1">OFFSET('CO2-qoute-share'!$C$5,R17-1,S17-1)</f>
        <v>0.99886925424562001</v>
      </c>
      <c r="O17" s="158"/>
      <c r="P17" s="221" t="s">
        <v>1168</v>
      </c>
      <c r="R17" s="167">
        <v>7</v>
      </c>
      <c r="S17" s="167">
        <v>2</v>
      </c>
      <c r="U17" s="76" t="s">
        <v>761</v>
      </c>
      <c r="V17" s="76" t="s">
        <v>1112</v>
      </c>
      <c r="W17" s="76">
        <v>7</v>
      </c>
    </row>
    <row r="18" spans="2:23" ht="15" thickBot="1">
      <c r="B18" s="181"/>
      <c r="C18" s="194"/>
      <c r="D18" s="194" t="s">
        <v>1110</v>
      </c>
      <c r="E18" s="194">
        <v>2010</v>
      </c>
      <c r="F18" s="144" t="s">
        <v>956</v>
      </c>
      <c r="G18" s="160">
        <f t="shared" ca="1" si="2"/>
        <v>59.652015001286983</v>
      </c>
      <c r="H18" s="228">
        <f t="shared" ca="1" si="0"/>
        <v>59.652015001286983</v>
      </c>
      <c r="I18" s="141" t="s">
        <v>963</v>
      </c>
      <c r="J18" s="194"/>
      <c r="K18" s="144" t="s">
        <v>956</v>
      </c>
      <c r="L18" s="176" t="s">
        <v>955</v>
      </c>
      <c r="M18" s="194"/>
      <c r="N18" s="193">
        <f ca="1">OFFSET('CO2-qoute-share'!$C$5,R18-1,S18-1)</f>
        <v>0.76476942309342288</v>
      </c>
      <c r="O18" s="158"/>
      <c r="P18" s="158"/>
      <c r="R18" s="167">
        <v>7</v>
      </c>
      <c r="S18" s="167">
        <v>4</v>
      </c>
      <c r="U18" s="76" t="s">
        <v>762</v>
      </c>
      <c r="V18" s="76"/>
      <c r="W18" s="76">
        <v>8</v>
      </c>
    </row>
    <row r="19" spans="2:23" ht="15" thickBot="1">
      <c r="B19" s="181"/>
      <c r="C19" s="194"/>
      <c r="D19" s="194" t="s">
        <v>1110</v>
      </c>
      <c r="E19" s="194">
        <v>2010</v>
      </c>
      <c r="F19" s="144" t="s">
        <v>957</v>
      </c>
      <c r="G19" s="160">
        <f t="shared" ca="1" si="2"/>
        <v>57.156566555354864</v>
      </c>
      <c r="H19" s="228">
        <f t="shared" ca="1" si="0"/>
        <v>57.156566555354864</v>
      </c>
      <c r="I19" s="141" t="s">
        <v>963</v>
      </c>
      <c r="J19" s="194"/>
      <c r="K19" s="144" t="s">
        <v>957</v>
      </c>
      <c r="L19" s="176" t="s">
        <v>955</v>
      </c>
      <c r="M19" s="194"/>
      <c r="N19" s="193">
        <f ca="1">OFFSET('CO2-qoute-share'!$C$5,R19-1,S19-1)</f>
        <v>0.77238603453182253</v>
      </c>
      <c r="O19" s="158"/>
      <c r="P19" s="158"/>
      <c r="R19" s="167">
        <v>7</v>
      </c>
      <c r="S19" s="167">
        <v>3</v>
      </c>
      <c r="U19" s="76" t="s">
        <v>767</v>
      </c>
      <c r="V19" s="76"/>
      <c r="W19" s="76">
        <v>9</v>
      </c>
    </row>
    <row r="20" spans="2:23" ht="15" thickBot="1">
      <c r="B20" s="181"/>
      <c r="C20" s="194"/>
      <c r="D20" s="194" t="s">
        <v>1110</v>
      </c>
      <c r="E20" s="194">
        <v>2010</v>
      </c>
      <c r="F20" s="144" t="s">
        <v>958</v>
      </c>
      <c r="G20" s="160">
        <f t="shared" si="2"/>
        <v>0</v>
      </c>
      <c r="H20" s="228">
        <f t="shared" si="0"/>
        <v>0</v>
      </c>
      <c r="I20" s="141" t="s">
        <v>963</v>
      </c>
      <c r="J20" s="194"/>
      <c r="K20" s="144" t="s">
        <v>958</v>
      </c>
      <c r="L20" s="176" t="s">
        <v>955</v>
      </c>
      <c r="M20" s="194"/>
      <c r="N20" s="171">
        <v>0</v>
      </c>
      <c r="O20" s="11"/>
      <c r="P20" s="11"/>
      <c r="R20" s="167"/>
      <c r="S20" s="167"/>
      <c r="U20" t="s">
        <v>766</v>
      </c>
      <c r="V20" s="76"/>
      <c r="W20">
        <v>10</v>
      </c>
    </row>
    <row r="21" spans="2:23" ht="15" thickBot="1">
      <c r="B21" s="181"/>
      <c r="C21" s="194"/>
      <c r="D21" s="194" t="s">
        <v>1110</v>
      </c>
      <c r="E21" s="194">
        <v>2013</v>
      </c>
      <c r="F21" s="144" t="s">
        <v>958</v>
      </c>
      <c r="G21" s="160">
        <f t="shared" si="2"/>
        <v>37</v>
      </c>
      <c r="H21" s="228">
        <f t="shared" si="0"/>
        <v>37</v>
      </c>
      <c r="I21" s="141" t="s">
        <v>963</v>
      </c>
      <c r="J21" s="194"/>
      <c r="K21" s="144" t="s">
        <v>958</v>
      </c>
      <c r="L21" s="176" t="s">
        <v>955</v>
      </c>
      <c r="M21" s="194"/>
      <c r="N21" s="156">
        <v>1</v>
      </c>
      <c r="O21" s="158"/>
      <c r="P21" s="158" t="s">
        <v>1167</v>
      </c>
      <c r="R21" s="140"/>
      <c r="S21" s="140"/>
      <c r="U21" t="s">
        <v>768</v>
      </c>
      <c r="V21" s="76"/>
      <c r="W21">
        <v>11</v>
      </c>
    </row>
    <row r="22" spans="2:23" ht="15" thickBot="1">
      <c r="B22" s="181"/>
      <c r="C22" s="194"/>
      <c r="D22" s="194" t="s">
        <v>1110</v>
      </c>
      <c r="E22" s="194">
        <v>2010</v>
      </c>
      <c r="F22" s="144" t="s">
        <v>959</v>
      </c>
      <c r="G22" s="160">
        <f t="shared" ca="1" si="2"/>
        <v>29.666010676370867</v>
      </c>
      <c r="H22" s="228">
        <f t="shared" ca="1" si="0"/>
        <v>29.666010676370867</v>
      </c>
      <c r="I22" s="141" t="s">
        <v>963</v>
      </c>
      <c r="J22" s="194"/>
      <c r="K22" s="144" t="s">
        <v>959</v>
      </c>
      <c r="L22" s="176" t="s">
        <v>955</v>
      </c>
      <c r="M22" s="194"/>
      <c r="N22" s="193">
        <f ca="1">OFFSET('CO2-qoute-share'!$C$5,R22-1,S22-1)</f>
        <v>0.52238088882498446</v>
      </c>
      <c r="O22" s="158"/>
      <c r="P22" s="158"/>
      <c r="R22" s="167">
        <v>7</v>
      </c>
      <c r="S22" s="167">
        <v>1</v>
      </c>
      <c r="U22" t="s">
        <v>769</v>
      </c>
      <c r="V22" s="76"/>
      <c r="W22">
        <v>12</v>
      </c>
    </row>
    <row r="23" spans="2:23" ht="15" customHeight="1" thickBot="1">
      <c r="B23" s="182"/>
      <c r="C23" s="162"/>
      <c r="D23" s="162" t="s">
        <v>1110</v>
      </c>
      <c r="E23" s="162">
        <v>2010</v>
      </c>
      <c r="F23" s="177" t="s">
        <v>953</v>
      </c>
      <c r="G23" s="163">
        <f t="shared" ca="1" si="2"/>
        <v>94.143427212649684</v>
      </c>
      <c r="H23" s="228">
        <f t="shared" ca="1" si="0"/>
        <v>94.143427212649684</v>
      </c>
      <c r="I23" s="162"/>
      <c r="J23" s="162" t="s">
        <v>964</v>
      </c>
      <c r="K23" s="177" t="s">
        <v>953</v>
      </c>
      <c r="L23" s="183" t="s">
        <v>955</v>
      </c>
      <c r="M23" s="194"/>
      <c r="N23" s="193">
        <f ca="1">OFFSET('CO2-qoute-share'!$C$5,R23-1,S23-1)</f>
        <v>0.99886925424562001</v>
      </c>
      <c r="O23" s="158"/>
      <c r="P23" s="158"/>
      <c r="R23" s="167">
        <v>7</v>
      </c>
      <c r="S23" s="167">
        <v>2</v>
      </c>
      <c r="U23" t="s">
        <v>772</v>
      </c>
      <c r="V23" s="76"/>
      <c r="W23">
        <v>13</v>
      </c>
    </row>
    <row r="24" spans="2:23" ht="15" thickBot="1">
      <c r="B24" s="174"/>
      <c r="C24" s="44"/>
      <c r="D24" s="44" t="s">
        <v>1110</v>
      </c>
      <c r="E24" s="180"/>
      <c r="F24" s="180" t="s">
        <v>965</v>
      </c>
      <c r="G24" s="161">
        <f ca="1">HLOOKUP((RIGHT(F24,3)),$V$4:$AD$6,3,FALSE)*N24</f>
        <v>3.0943643680785478</v>
      </c>
      <c r="H24" s="228">
        <f ca="1">G24</f>
        <v>3.0943643680785478</v>
      </c>
      <c r="I24" s="175"/>
      <c r="J24" s="44" t="s">
        <v>966</v>
      </c>
      <c r="K24" s="180" t="s">
        <v>965</v>
      </c>
      <c r="L24" s="164" t="s">
        <v>955</v>
      </c>
      <c r="M24" s="194"/>
      <c r="N24" s="193">
        <f ca="1">OFFSET('CO2-qoute-share'!$C$5,R24-1,S24-1)</f>
        <v>3.283145218120475E-2</v>
      </c>
      <c r="O24" s="158"/>
      <c r="P24" s="158"/>
      <c r="R24" s="167">
        <v>14</v>
      </c>
      <c r="S24" s="167">
        <v>2</v>
      </c>
      <c r="U24" t="s">
        <v>753</v>
      </c>
      <c r="V24" s="76" t="s">
        <v>966</v>
      </c>
      <c r="W24">
        <v>14</v>
      </c>
    </row>
    <row r="25" spans="2:23" ht="15" thickBot="1">
      <c r="B25" s="181"/>
      <c r="C25" s="194"/>
      <c r="D25" s="194" t="s">
        <v>1110</v>
      </c>
      <c r="E25" s="144"/>
      <c r="F25" s="144" t="s">
        <v>967</v>
      </c>
      <c r="G25" s="160">
        <f t="shared" ca="1" si="2"/>
        <v>0.53216723175564917</v>
      </c>
      <c r="H25" s="228">
        <f t="shared" ca="1" si="0"/>
        <v>0.53216723175564917</v>
      </c>
      <c r="I25" s="141"/>
      <c r="J25" s="194" t="s">
        <v>966</v>
      </c>
      <c r="K25" s="144" t="s">
        <v>967</v>
      </c>
      <c r="L25" s="176" t="s">
        <v>955</v>
      </c>
      <c r="M25" s="194"/>
      <c r="N25" s="193">
        <f ca="1">OFFSET('CO2-qoute-share'!$C$5,R25-1,S25-1)</f>
        <v>6.8226568173801174E-3</v>
      </c>
      <c r="O25" s="158"/>
      <c r="P25" s="158"/>
      <c r="R25" s="167">
        <v>14</v>
      </c>
      <c r="S25" s="167">
        <v>4</v>
      </c>
      <c r="U25" t="s">
        <v>755</v>
      </c>
      <c r="V25" s="76"/>
      <c r="W25">
        <v>15</v>
      </c>
    </row>
    <row r="26" spans="2:23" ht="15" thickBot="1">
      <c r="B26" s="181"/>
      <c r="C26" s="194"/>
      <c r="D26" s="194" t="s">
        <v>1110</v>
      </c>
      <c r="E26" s="144"/>
      <c r="F26" s="144" t="s">
        <v>968</v>
      </c>
      <c r="G26" s="160">
        <f t="shared" ca="1" si="2"/>
        <v>4.7587600271408754E-3</v>
      </c>
      <c r="H26" s="228">
        <f t="shared" ca="1" si="0"/>
        <v>4.7587600271408754E-3</v>
      </c>
      <c r="I26" s="141"/>
      <c r="J26" s="194" t="s">
        <v>966</v>
      </c>
      <c r="K26" s="144" t="s">
        <v>968</v>
      </c>
      <c r="L26" s="176" t="s">
        <v>955</v>
      </c>
      <c r="M26" s="194"/>
      <c r="N26" s="193">
        <f ca="1">OFFSET('CO2-qoute-share'!$C$5,R26-1,S26-1)</f>
        <v>6.4307567934336149E-5</v>
      </c>
      <c r="O26" s="158"/>
      <c r="P26" s="158"/>
      <c r="R26" s="167">
        <v>14</v>
      </c>
      <c r="S26" s="167">
        <v>3</v>
      </c>
      <c r="U26" t="s">
        <v>765</v>
      </c>
      <c r="V26" s="76"/>
      <c r="W26">
        <v>16</v>
      </c>
    </row>
    <row r="27" spans="2:23" ht="15" thickBot="1">
      <c r="B27" s="181"/>
      <c r="C27" s="194"/>
      <c r="D27" s="194" t="s">
        <v>1110</v>
      </c>
      <c r="E27" s="144"/>
      <c r="F27" s="144" t="s">
        <v>969</v>
      </c>
      <c r="G27" s="160">
        <f t="shared" ca="1" si="2"/>
        <v>0</v>
      </c>
      <c r="H27" s="228">
        <f t="shared" ca="1" si="0"/>
        <v>0</v>
      </c>
      <c r="I27" s="141"/>
      <c r="J27" s="194" t="s">
        <v>966</v>
      </c>
      <c r="K27" s="144" t="s">
        <v>969</v>
      </c>
      <c r="L27" s="176" t="s">
        <v>955</v>
      </c>
      <c r="M27" s="194"/>
      <c r="N27" s="193">
        <f ca="1">OFFSET('CO2-qoute-share'!$C$5,R27-1,S27-1)</f>
        <v>0</v>
      </c>
      <c r="O27" s="158"/>
      <c r="P27" s="158"/>
      <c r="R27" s="167">
        <v>14</v>
      </c>
      <c r="S27" s="167">
        <v>6</v>
      </c>
      <c r="U27" t="s">
        <v>764</v>
      </c>
      <c r="V27" s="76"/>
      <c r="W27">
        <v>17</v>
      </c>
    </row>
    <row r="28" spans="2:23" ht="15" thickBot="1">
      <c r="B28" s="181"/>
      <c r="C28" s="194"/>
      <c r="D28" s="194" t="s">
        <v>1110</v>
      </c>
      <c r="E28" s="144"/>
      <c r="F28" s="144" t="s">
        <v>970</v>
      </c>
      <c r="G28" s="160">
        <f t="shared" ca="1" si="2"/>
        <v>31.827134655097183</v>
      </c>
      <c r="H28" s="228">
        <f t="shared" ca="1" si="0"/>
        <v>31.827134655097183</v>
      </c>
      <c r="I28" s="141"/>
      <c r="J28" s="194" t="s">
        <v>966</v>
      </c>
      <c r="K28" s="144" t="s">
        <v>970</v>
      </c>
      <c r="L28" s="176" t="s">
        <v>955</v>
      </c>
      <c r="M28" s="194"/>
      <c r="N28" s="193">
        <f ca="1">OFFSET('CO2-qoute-share'!$C$5,R28-1,S28-1)</f>
        <v>0.56043554596050682</v>
      </c>
      <c r="O28" s="158"/>
      <c r="P28" s="158"/>
      <c r="R28" s="167">
        <v>14</v>
      </c>
      <c r="S28" s="167">
        <v>1</v>
      </c>
      <c r="U28" t="s">
        <v>758</v>
      </c>
      <c r="V28" s="76"/>
      <c r="W28">
        <v>18</v>
      </c>
    </row>
    <row r="29" spans="2:23" ht="15" thickBot="1">
      <c r="B29" s="181"/>
      <c r="C29" s="202"/>
      <c r="D29" s="202" t="s">
        <v>1110</v>
      </c>
      <c r="E29" s="144"/>
      <c r="F29" s="144" t="s">
        <v>1198</v>
      </c>
      <c r="G29" s="160">
        <f t="shared" ref="G29" ca="1" si="3">HLOOKUP((RIGHT(F29,3)),$V$4:$AD$6,3,FALSE)*N29</f>
        <v>35.363482950107979</v>
      </c>
      <c r="H29" s="228">
        <f t="shared" ref="H29" ca="1" si="4">G29</f>
        <v>35.363482950107979</v>
      </c>
      <c r="I29" s="141"/>
      <c r="J29" s="202" t="s">
        <v>966</v>
      </c>
      <c r="K29" s="144" t="s">
        <v>1198</v>
      </c>
      <c r="L29" s="176" t="s">
        <v>955</v>
      </c>
      <c r="M29" s="202"/>
      <c r="N29" s="201">
        <f ca="1">OFFSET('CO2-qoute-share'!$C$5,R29-1,S29-1)</f>
        <v>0.56043554596050682</v>
      </c>
      <c r="O29" s="158"/>
      <c r="P29" s="158"/>
      <c r="Q29" s="221"/>
      <c r="R29" s="167">
        <v>14</v>
      </c>
      <c r="S29" s="167">
        <v>1</v>
      </c>
      <c r="U29" t="s">
        <v>760</v>
      </c>
      <c r="V29" s="76"/>
      <c r="W29">
        <v>19</v>
      </c>
    </row>
    <row r="30" spans="2:23" ht="15" thickBot="1">
      <c r="B30" s="181"/>
      <c r="C30" s="194"/>
      <c r="D30" s="194" t="s">
        <v>1110</v>
      </c>
      <c r="E30" s="144"/>
      <c r="F30" s="144" t="s">
        <v>965</v>
      </c>
      <c r="G30" s="160">
        <f t="shared" ca="1" si="2"/>
        <v>94.25</v>
      </c>
      <c r="H30" s="228">
        <f t="shared" ca="1" si="0"/>
        <v>94.25</v>
      </c>
      <c r="I30" s="141"/>
      <c r="J30" s="194" t="s">
        <v>971</v>
      </c>
      <c r="K30" s="144" t="s">
        <v>965</v>
      </c>
      <c r="L30" s="176" t="s">
        <v>955</v>
      </c>
      <c r="M30" s="194"/>
      <c r="N30" s="193">
        <f ca="1">OFFSET('CO2-qoute-share'!$C$5,R30-1,S30-1)</f>
        <v>1</v>
      </c>
      <c r="O30" s="158"/>
      <c r="P30" s="158"/>
      <c r="R30" s="167">
        <v>15</v>
      </c>
      <c r="S30" s="167">
        <v>2</v>
      </c>
      <c r="U30" t="s">
        <v>770</v>
      </c>
      <c r="V30" s="76"/>
      <c r="W30">
        <v>21</v>
      </c>
    </row>
    <row r="31" spans="2:23" ht="15" thickBot="1">
      <c r="B31" s="181"/>
      <c r="C31" s="194"/>
      <c r="D31" s="194" t="s">
        <v>1110</v>
      </c>
      <c r="E31" s="144"/>
      <c r="F31" s="144" t="s">
        <v>967</v>
      </c>
      <c r="G31" s="160">
        <f t="shared" ca="1" si="2"/>
        <v>78</v>
      </c>
      <c r="H31" s="228">
        <f t="shared" ca="1" si="0"/>
        <v>78</v>
      </c>
      <c r="I31" s="141"/>
      <c r="J31" s="194" t="s">
        <v>971</v>
      </c>
      <c r="K31" s="144" t="s">
        <v>967</v>
      </c>
      <c r="L31" s="176" t="s">
        <v>955</v>
      </c>
      <c r="M31" s="194"/>
      <c r="N31" s="193">
        <f ca="1">OFFSET('CO2-qoute-share'!$C$5,R31-1,S31-1)</f>
        <v>1</v>
      </c>
      <c r="O31" s="158"/>
      <c r="P31" s="158"/>
      <c r="R31" s="167">
        <v>15</v>
      </c>
      <c r="S31" s="167">
        <v>4</v>
      </c>
    </row>
    <row r="32" spans="2:23" ht="15" thickBot="1">
      <c r="B32" s="181"/>
      <c r="C32" s="194"/>
      <c r="D32" s="194" t="s">
        <v>1110</v>
      </c>
      <c r="E32" s="144"/>
      <c r="F32" s="144" t="s">
        <v>968</v>
      </c>
      <c r="G32" s="160">
        <f t="shared" ca="1" si="2"/>
        <v>0.58179214836897541</v>
      </c>
      <c r="H32" s="228">
        <f t="shared" ca="1" si="0"/>
        <v>0.58179214836897541</v>
      </c>
      <c r="I32" s="141"/>
      <c r="J32" s="194" t="s">
        <v>971</v>
      </c>
      <c r="K32" s="144" t="s">
        <v>968</v>
      </c>
      <c r="L32" s="176" t="s">
        <v>955</v>
      </c>
      <c r="M32" s="194"/>
      <c r="N32" s="193">
        <f ca="1">OFFSET('CO2-qoute-share'!$C$5,R32-1,S32-1)</f>
        <v>7.8620560590402077E-3</v>
      </c>
      <c r="O32" s="158"/>
      <c r="P32" s="158"/>
      <c r="R32" s="167">
        <v>15</v>
      </c>
      <c r="S32" s="167">
        <v>3</v>
      </c>
      <c r="U32" s="42" t="s">
        <v>1050</v>
      </c>
      <c r="V32" s="42"/>
      <c r="W32" s="42"/>
    </row>
    <row r="33" spans="2:23" ht="15" thickBot="1">
      <c r="B33" s="181"/>
      <c r="C33" s="194"/>
      <c r="D33" s="194" t="s">
        <v>1110</v>
      </c>
      <c r="E33" s="144"/>
      <c r="F33" s="144" t="s">
        <v>969</v>
      </c>
      <c r="G33" s="160">
        <f t="shared" ca="1" si="2"/>
        <v>0</v>
      </c>
      <c r="H33" s="228">
        <f t="shared" ca="1" si="0"/>
        <v>0</v>
      </c>
      <c r="I33" s="141"/>
      <c r="J33" s="194" t="s">
        <v>971</v>
      </c>
      <c r="K33" s="144" t="s">
        <v>969</v>
      </c>
      <c r="L33" s="176" t="s">
        <v>955</v>
      </c>
      <c r="M33" s="194"/>
      <c r="N33" s="193">
        <f ca="1">OFFSET('CO2-qoute-share'!$C$5,R33-1,S33-1)</f>
        <v>0</v>
      </c>
      <c r="O33" s="158"/>
      <c r="P33" s="158"/>
      <c r="R33" s="167">
        <v>15</v>
      </c>
      <c r="S33" s="167">
        <v>6</v>
      </c>
      <c r="U33" s="188" t="s">
        <v>1113</v>
      </c>
      <c r="V33" s="188" t="s">
        <v>960</v>
      </c>
      <c r="W33" s="188">
        <v>1</v>
      </c>
    </row>
    <row r="34" spans="2:23" ht="15" thickBot="1">
      <c r="B34" s="181"/>
      <c r="C34" s="194"/>
      <c r="D34" s="194" t="s">
        <v>1110</v>
      </c>
      <c r="E34" s="144"/>
      <c r="F34" s="144" t="s">
        <v>970</v>
      </c>
      <c r="G34" s="160">
        <f t="shared" ca="1" si="2"/>
        <v>28.75054861042063</v>
      </c>
      <c r="H34" s="228">
        <f t="shared" ca="1" si="0"/>
        <v>28.75054861042063</v>
      </c>
      <c r="I34" s="141"/>
      <c r="J34" s="194" t="s">
        <v>971</v>
      </c>
      <c r="K34" s="144" t="s">
        <v>970</v>
      </c>
      <c r="L34" s="176" t="s">
        <v>955</v>
      </c>
      <c r="M34" s="194"/>
      <c r="N34" s="193">
        <f ca="1">OFFSET('CO2-qoute-share'!$C$5,R34-1,S34-1)</f>
        <v>0.50626076088079996</v>
      </c>
      <c r="O34" s="158"/>
      <c r="P34" s="158"/>
      <c r="R34" s="167">
        <v>15</v>
      </c>
      <c r="S34" s="167">
        <v>1</v>
      </c>
      <c r="U34" s="188" t="s">
        <v>1114</v>
      </c>
      <c r="V34" s="188" t="s">
        <v>1072</v>
      </c>
      <c r="W34" s="188">
        <v>2</v>
      </c>
    </row>
    <row r="35" spans="2:23" ht="15" thickBot="1">
      <c r="B35" s="181"/>
      <c r="C35" s="202"/>
      <c r="D35" s="202" t="s">
        <v>1110</v>
      </c>
      <c r="E35" s="144"/>
      <c r="F35" s="144" t="s">
        <v>1198</v>
      </c>
      <c r="G35" s="160">
        <f ca="1">HLOOKUP((RIGHT(F35,3)),$V$4:$AD$6,3,FALSE)*N35</f>
        <v>31.945054011578478</v>
      </c>
      <c r="H35" s="228">
        <f t="shared" ca="1" si="0"/>
        <v>31.945054011578478</v>
      </c>
      <c r="I35" s="141"/>
      <c r="J35" s="201" t="str">
        <f>J34</f>
        <v>INDF*</v>
      </c>
      <c r="K35" s="144" t="s">
        <v>1198</v>
      </c>
      <c r="L35" s="176" t="s">
        <v>955</v>
      </c>
      <c r="M35" s="202"/>
      <c r="N35" s="201">
        <f ca="1">OFFSET('CO2-qoute-share'!$C$5,R35-1,S35-1)</f>
        <v>0.50626076088079996</v>
      </c>
      <c r="O35" s="158"/>
      <c r="P35" s="158"/>
      <c r="Q35" s="221"/>
      <c r="R35" s="167">
        <f>R34</f>
        <v>15</v>
      </c>
      <c r="S35" s="167">
        <f>S34</f>
        <v>1</v>
      </c>
      <c r="U35" s="188" t="s">
        <v>1115</v>
      </c>
      <c r="V35" s="188" t="s">
        <v>1074</v>
      </c>
      <c r="W35" s="188">
        <v>3</v>
      </c>
    </row>
    <row r="36" spans="2:23" ht="15" thickBot="1">
      <c r="B36" s="181"/>
      <c r="C36" s="194"/>
      <c r="D36" s="194" t="s">
        <v>1110</v>
      </c>
      <c r="E36" s="144"/>
      <c r="F36" s="144" t="s">
        <v>965</v>
      </c>
      <c r="G36" s="160">
        <f t="shared" ca="1" si="2"/>
        <v>60.698255559003435</v>
      </c>
      <c r="H36" s="228">
        <f t="shared" ca="1" si="0"/>
        <v>60.698255559003435</v>
      </c>
      <c r="I36" s="141"/>
      <c r="J36" s="194" t="s">
        <v>972</v>
      </c>
      <c r="K36" s="144" t="s">
        <v>965</v>
      </c>
      <c r="L36" s="176" t="s">
        <v>955</v>
      </c>
      <c r="M36" s="194"/>
      <c r="N36" s="193">
        <f ca="1">OFFSET('CO2-qoute-share'!$C$5,R36-1,S36-1)</f>
        <v>0.64401332158093827</v>
      </c>
      <c r="O36" s="158"/>
      <c r="P36" s="158"/>
      <c r="R36" s="167">
        <v>18</v>
      </c>
      <c r="S36" s="167">
        <v>2</v>
      </c>
      <c r="U36" s="188" t="s">
        <v>1116</v>
      </c>
      <c r="V36" s="188" t="s">
        <v>1073</v>
      </c>
      <c r="W36" s="188">
        <v>4</v>
      </c>
    </row>
    <row r="37" spans="2:23" ht="15" thickBot="1">
      <c r="B37" s="181"/>
      <c r="C37" s="194"/>
      <c r="D37" s="194" t="s">
        <v>1110</v>
      </c>
      <c r="E37" s="144"/>
      <c r="F37" s="144" t="s">
        <v>967</v>
      </c>
      <c r="G37" s="160">
        <f t="shared" ca="1" si="2"/>
        <v>0</v>
      </c>
      <c r="H37" s="228">
        <f t="shared" ca="1" si="0"/>
        <v>0</v>
      </c>
      <c r="I37" s="141"/>
      <c r="J37" s="194" t="s">
        <v>972</v>
      </c>
      <c r="K37" s="144" t="s">
        <v>967</v>
      </c>
      <c r="L37" s="176" t="s">
        <v>955</v>
      </c>
      <c r="M37" s="194"/>
      <c r="N37" s="193">
        <f ca="1">OFFSET('CO2-qoute-share'!$C$5,R37-1,S37-1)</f>
        <v>0</v>
      </c>
      <c r="O37" s="158"/>
      <c r="P37" s="158"/>
      <c r="R37" s="168">
        <v>18</v>
      </c>
      <c r="S37" s="167">
        <v>4</v>
      </c>
      <c r="U37" s="188" t="s">
        <v>1117</v>
      </c>
      <c r="V37" s="188" t="s">
        <v>780</v>
      </c>
      <c r="W37" s="188">
        <v>5</v>
      </c>
    </row>
    <row r="38" spans="2:23" ht="15" thickBot="1">
      <c r="B38" s="181"/>
      <c r="C38" s="194"/>
      <c r="D38" s="194" t="s">
        <v>1110</v>
      </c>
      <c r="E38" s="144"/>
      <c r="F38" s="144" t="s">
        <v>968</v>
      </c>
      <c r="G38" s="160">
        <f t="shared" ca="1" si="2"/>
        <v>4.1724423704866567</v>
      </c>
      <c r="H38" s="228">
        <f t="shared" ca="1" si="0"/>
        <v>4.1724423704866567</v>
      </c>
      <c r="I38" s="141"/>
      <c r="J38" s="194" t="s">
        <v>972</v>
      </c>
      <c r="K38" s="144" t="s">
        <v>968</v>
      </c>
      <c r="L38" s="176" t="s">
        <v>955</v>
      </c>
      <c r="M38" s="194"/>
      <c r="N38" s="193">
        <f ca="1">OFFSET('CO2-qoute-share'!$C$5,R38-1,S38-1)</f>
        <v>5.6384356357927788E-2</v>
      </c>
      <c r="O38" s="158"/>
      <c r="P38" s="158"/>
      <c r="R38" s="168">
        <v>18</v>
      </c>
      <c r="S38" s="167">
        <v>3</v>
      </c>
      <c r="U38" s="188" t="s">
        <v>1118</v>
      </c>
      <c r="V38" s="188" t="s">
        <v>1075</v>
      </c>
      <c r="W38" s="188">
        <v>6</v>
      </c>
    </row>
    <row r="39" spans="2:23" ht="15" thickBot="1">
      <c r="B39" s="181"/>
      <c r="C39" s="194"/>
      <c r="D39" s="194" t="s">
        <v>1110</v>
      </c>
      <c r="E39" s="144"/>
      <c r="F39" s="144" t="s">
        <v>969</v>
      </c>
      <c r="G39" s="160">
        <f t="shared" ca="1" si="2"/>
        <v>0</v>
      </c>
      <c r="H39" s="228">
        <f t="shared" ca="1" si="0"/>
        <v>0</v>
      </c>
      <c r="I39" s="141"/>
      <c r="J39" s="194" t="s">
        <v>972</v>
      </c>
      <c r="K39" s="144" t="s">
        <v>969</v>
      </c>
      <c r="L39" s="176" t="s">
        <v>955</v>
      </c>
      <c r="M39" s="194"/>
      <c r="N39" s="193">
        <f ca="1">OFFSET('CO2-qoute-share'!$C$5,R39-1,S39-1)</f>
        <v>0</v>
      </c>
      <c r="O39" s="158"/>
      <c r="P39" s="158"/>
      <c r="R39" s="168">
        <v>18</v>
      </c>
      <c r="S39" s="167">
        <v>6</v>
      </c>
      <c r="U39" s="188" t="s">
        <v>1119</v>
      </c>
      <c r="V39" s="188" t="s">
        <v>1076</v>
      </c>
      <c r="W39" s="188">
        <v>7</v>
      </c>
    </row>
    <row r="40" spans="2:23" ht="15" thickBot="1">
      <c r="B40" s="181"/>
      <c r="C40" s="194"/>
      <c r="D40" s="194" t="s">
        <v>1110</v>
      </c>
      <c r="E40" s="144"/>
      <c r="F40" s="144" t="s">
        <v>970</v>
      </c>
      <c r="G40" s="160">
        <f t="shared" ca="1" si="2"/>
        <v>29.31656607494736</v>
      </c>
      <c r="H40" s="228">
        <f t="shared" ca="1" si="0"/>
        <v>29.31656607494736</v>
      </c>
      <c r="I40" s="141"/>
      <c r="J40" s="194" t="s">
        <v>972</v>
      </c>
      <c r="K40" s="144" t="s">
        <v>970</v>
      </c>
      <c r="L40" s="176" t="s">
        <v>955</v>
      </c>
      <c r="M40" s="194"/>
      <c r="N40" s="193">
        <f ca="1">OFFSET('CO2-qoute-share'!$C$5,R40-1,S40-1)</f>
        <v>0.51622761181453358</v>
      </c>
      <c r="O40" s="158"/>
      <c r="P40" s="158"/>
      <c r="R40" s="167">
        <v>18</v>
      </c>
      <c r="S40" s="167">
        <v>1</v>
      </c>
      <c r="U40" s="188" t="s">
        <v>1120</v>
      </c>
      <c r="V40" s="188" t="s">
        <v>1092</v>
      </c>
      <c r="W40" s="188">
        <v>8</v>
      </c>
    </row>
    <row r="41" spans="2:23" ht="15" thickBot="1">
      <c r="B41" s="181"/>
      <c r="C41" s="202"/>
      <c r="D41" s="202" t="s">
        <v>1110</v>
      </c>
      <c r="E41" s="144"/>
      <c r="F41" s="144" t="s">
        <v>1198</v>
      </c>
      <c r="G41" s="160">
        <f ca="1">HLOOKUP((RIGHT(F41,3)),$V$4:$AD$6,3,FALSE)*N41</f>
        <v>32.573962305497069</v>
      </c>
      <c r="H41" s="228">
        <f t="shared" ref="H41" ca="1" si="5">G41</f>
        <v>32.573962305497069</v>
      </c>
      <c r="I41" s="141"/>
      <c r="J41" s="201" t="str">
        <f>J40</f>
        <v>INDC*</v>
      </c>
      <c r="K41" s="144" t="s">
        <v>1198</v>
      </c>
      <c r="L41" s="176" t="s">
        <v>955</v>
      </c>
      <c r="M41" s="202"/>
      <c r="N41" s="201">
        <f ca="1">OFFSET('CO2-qoute-share'!$C$5,R41-1,S41-1)</f>
        <v>0.51622761181453358</v>
      </c>
      <c r="O41" s="158"/>
      <c r="P41" s="158"/>
      <c r="Q41" s="221"/>
      <c r="R41" s="167">
        <f>R40</f>
        <v>18</v>
      </c>
      <c r="S41" s="167">
        <f>S40</f>
        <v>1</v>
      </c>
      <c r="U41" s="188" t="s">
        <v>1121</v>
      </c>
      <c r="V41" s="188" t="s">
        <v>1093</v>
      </c>
      <c r="W41" s="188">
        <v>9</v>
      </c>
    </row>
    <row r="42" spans="2:23" ht="15" thickBot="1">
      <c r="B42" s="181"/>
      <c r="C42" s="194"/>
      <c r="D42" s="194" t="s">
        <v>1110</v>
      </c>
      <c r="E42" s="144"/>
      <c r="F42" s="144" t="s">
        <v>965</v>
      </c>
      <c r="G42" s="160">
        <f t="shared" ref="G42:G91" ca="1" si="6">HLOOKUP((RIGHT(F42,3)),$V$4:$AD$6,3,FALSE)*N42</f>
        <v>94.25</v>
      </c>
      <c r="H42" s="228">
        <f t="shared" ca="1" si="0"/>
        <v>94.25</v>
      </c>
      <c r="I42" s="141"/>
      <c r="J42" s="194" t="s">
        <v>973</v>
      </c>
      <c r="K42" s="144" t="s">
        <v>965</v>
      </c>
      <c r="L42" s="176" t="s">
        <v>955</v>
      </c>
      <c r="M42" s="194"/>
      <c r="N42" s="193">
        <f ca="1">OFFSET('CO2-qoute-share'!$C$5,R42-1,S42-1)</f>
        <v>1</v>
      </c>
      <c r="O42" s="158"/>
      <c r="P42" s="158"/>
      <c r="R42" s="167">
        <v>3</v>
      </c>
      <c r="S42" s="167">
        <v>2</v>
      </c>
      <c r="U42" s="188" t="s">
        <v>1122</v>
      </c>
      <c r="V42" s="188" t="s">
        <v>1094</v>
      </c>
      <c r="W42" s="188">
        <v>10</v>
      </c>
    </row>
    <row r="43" spans="2:23" ht="15" thickBot="1">
      <c r="B43" s="181"/>
      <c r="C43" s="194"/>
      <c r="D43" s="194" t="s">
        <v>1110</v>
      </c>
      <c r="E43" s="144"/>
      <c r="F43" s="144" t="s">
        <v>967</v>
      </c>
      <c r="G43" s="160">
        <f t="shared" ca="1" si="6"/>
        <v>78</v>
      </c>
      <c r="H43" s="228">
        <f t="shared" ca="1" si="0"/>
        <v>78</v>
      </c>
      <c r="I43" s="141"/>
      <c r="J43" s="194" t="s">
        <v>973</v>
      </c>
      <c r="K43" s="144" t="s">
        <v>967</v>
      </c>
      <c r="L43" s="176" t="s">
        <v>955</v>
      </c>
      <c r="M43" s="194"/>
      <c r="N43" s="193">
        <f ca="1">OFFSET('CO2-qoute-share'!$C$5,R43-1,S43-1)</f>
        <v>1</v>
      </c>
      <c r="O43" s="158"/>
      <c r="P43" s="158"/>
      <c r="R43" s="168">
        <v>3</v>
      </c>
      <c r="S43" s="167">
        <v>4</v>
      </c>
      <c r="U43" s="188" t="s">
        <v>1123</v>
      </c>
      <c r="V43" s="188" t="s">
        <v>1095</v>
      </c>
      <c r="W43" s="188">
        <v>11</v>
      </c>
    </row>
    <row r="44" spans="2:23" ht="15" thickBot="1">
      <c r="B44" s="181"/>
      <c r="C44" s="194"/>
      <c r="D44" s="194" t="s">
        <v>1110</v>
      </c>
      <c r="E44" s="144"/>
      <c r="F44" s="144" t="s">
        <v>968</v>
      </c>
      <c r="G44" s="160">
        <f t="shared" ca="1" si="6"/>
        <v>0.7020912697556666</v>
      </c>
      <c r="H44" s="228">
        <f t="shared" ca="1" si="0"/>
        <v>0.7020912697556666</v>
      </c>
      <c r="I44" s="141"/>
      <c r="J44" s="194" t="s">
        <v>973</v>
      </c>
      <c r="K44" s="144" t="s">
        <v>968</v>
      </c>
      <c r="L44" s="176" t="s">
        <v>955</v>
      </c>
      <c r="M44" s="194"/>
      <c r="N44" s="193">
        <f ca="1">OFFSET('CO2-qoute-share'!$C$5,R44-1,S44-1)</f>
        <v>9.4877198615630626E-3</v>
      </c>
      <c r="O44" s="158"/>
      <c r="P44" s="158"/>
      <c r="R44" s="168">
        <v>3</v>
      </c>
      <c r="S44" s="167">
        <v>3</v>
      </c>
      <c r="U44" s="188" t="s">
        <v>1124</v>
      </c>
      <c r="V44" s="188" t="s">
        <v>1096</v>
      </c>
      <c r="W44" s="188">
        <v>12</v>
      </c>
    </row>
    <row r="45" spans="2:23" ht="15" thickBot="1">
      <c r="B45" s="181"/>
      <c r="C45" s="194"/>
      <c r="D45" s="194" t="s">
        <v>1110</v>
      </c>
      <c r="E45" s="144"/>
      <c r="F45" s="144" t="s">
        <v>969</v>
      </c>
      <c r="G45" s="160">
        <f t="shared" ca="1" si="6"/>
        <v>0.26499747168675164</v>
      </c>
      <c r="H45" s="228">
        <f t="shared" ca="1" si="0"/>
        <v>0.26499747168675164</v>
      </c>
      <c r="I45" s="141"/>
      <c r="J45" s="194" t="s">
        <v>973</v>
      </c>
      <c r="K45" s="144" t="s">
        <v>969</v>
      </c>
      <c r="L45" s="176" t="s">
        <v>955</v>
      </c>
      <c r="M45" s="194"/>
      <c r="N45" s="193">
        <f ca="1">OFFSET('CO2-qoute-share'!$C$5,R45-1,S45-1)</f>
        <v>7.1620938293716655E-3</v>
      </c>
      <c r="O45" s="158"/>
      <c r="P45" s="158"/>
      <c r="R45" s="168">
        <v>3</v>
      </c>
      <c r="S45" s="167">
        <v>6</v>
      </c>
      <c r="U45" s="188" t="s">
        <v>1125</v>
      </c>
      <c r="V45" s="188" t="s">
        <v>1097</v>
      </c>
      <c r="W45" s="188">
        <v>13</v>
      </c>
    </row>
    <row r="46" spans="2:23" ht="15" thickBot="1">
      <c r="B46" s="181"/>
      <c r="C46" s="194"/>
      <c r="D46" s="194" t="s">
        <v>1110</v>
      </c>
      <c r="E46" s="144"/>
      <c r="F46" s="144" t="s">
        <v>970</v>
      </c>
      <c r="G46" s="160">
        <f t="shared" ca="1" si="6"/>
        <v>42.311556143259402</v>
      </c>
      <c r="H46" s="228">
        <f t="shared" ca="1" si="0"/>
        <v>42.311556143259402</v>
      </c>
      <c r="I46" s="141"/>
      <c r="J46" s="194" t="s">
        <v>973</v>
      </c>
      <c r="K46" s="144" t="s">
        <v>970</v>
      </c>
      <c r="L46" s="176" t="s">
        <v>955</v>
      </c>
      <c r="M46" s="194"/>
      <c r="N46" s="193">
        <f ca="1">OFFSET('CO2-qoute-share'!$C$5,R46-1,S46-1)</f>
        <v>0.74505293437681641</v>
      </c>
      <c r="O46" s="158"/>
      <c r="P46" s="158"/>
      <c r="R46" s="167">
        <v>3</v>
      </c>
      <c r="S46" s="167">
        <v>1</v>
      </c>
      <c r="U46" s="188" t="s">
        <v>1126</v>
      </c>
      <c r="V46" s="188" t="s">
        <v>1098</v>
      </c>
      <c r="W46" s="188">
        <v>14</v>
      </c>
    </row>
    <row r="47" spans="2:23" ht="15" thickBot="1">
      <c r="B47" s="181"/>
      <c r="C47" s="202"/>
      <c r="D47" s="202" t="s">
        <v>1110</v>
      </c>
      <c r="E47" s="144"/>
      <c r="F47" s="144" t="s">
        <v>1198</v>
      </c>
      <c r="G47" s="160">
        <f ca="1">HLOOKUP((RIGHT(F47,3)),$V$4:$AD$6,3,FALSE)*N47</f>
        <v>47.012840159177117</v>
      </c>
      <c r="H47" s="228">
        <f t="shared" ca="1" si="0"/>
        <v>47.012840159177117</v>
      </c>
      <c r="I47" s="141"/>
      <c r="J47" s="201" t="str">
        <f>J46</f>
        <v>INDG*</v>
      </c>
      <c r="K47" s="144" t="s">
        <v>1198</v>
      </c>
      <c r="L47" s="176" t="s">
        <v>955</v>
      </c>
      <c r="M47" s="202"/>
      <c r="N47" s="201">
        <f ca="1">OFFSET('CO2-qoute-share'!$C$5,R47-1,S47-1)</f>
        <v>0.74505293437681641</v>
      </c>
      <c r="O47" s="158"/>
      <c r="P47" s="158"/>
      <c r="Q47" s="221"/>
      <c r="R47" s="167">
        <f>R46</f>
        <v>3</v>
      </c>
      <c r="S47" s="167">
        <f>S46</f>
        <v>1</v>
      </c>
      <c r="U47" s="188" t="s">
        <v>1127</v>
      </c>
      <c r="V47" s="188" t="s">
        <v>1099</v>
      </c>
      <c r="W47" s="188">
        <v>15</v>
      </c>
    </row>
    <row r="48" spans="2:23" ht="15" thickBot="1">
      <c r="B48" s="181"/>
      <c r="C48" s="194"/>
      <c r="D48" s="194" t="s">
        <v>1110</v>
      </c>
      <c r="E48" s="144"/>
      <c r="F48" s="144" t="s">
        <v>965</v>
      </c>
      <c r="G48" s="160">
        <f t="shared" ca="1" si="6"/>
        <v>0</v>
      </c>
      <c r="H48" s="228">
        <f t="shared" ca="1" si="0"/>
        <v>0</v>
      </c>
      <c r="I48" s="141"/>
      <c r="J48" s="194" t="s">
        <v>974</v>
      </c>
      <c r="K48" s="144" t="s">
        <v>965</v>
      </c>
      <c r="L48" s="176" t="s">
        <v>955</v>
      </c>
      <c r="M48" s="194"/>
      <c r="N48" s="193">
        <f ca="1">OFFSET('CO2-qoute-share'!$C$5,R48-1,S48-1)</f>
        <v>0</v>
      </c>
      <c r="O48" s="158"/>
      <c r="P48" s="158"/>
      <c r="R48" s="168">
        <v>19</v>
      </c>
      <c r="S48" s="167">
        <v>2</v>
      </c>
      <c r="U48" s="188" t="s">
        <v>1128</v>
      </c>
      <c r="V48" s="188" t="s">
        <v>1100</v>
      </c>
      <c r="W48" s="188">
        <v>16</v>
      </c>
    </row>
    <row r="49" spans="2:23" ht="15" thickBot="1">
      <c r="B49" s="181"/>
      <c r="C49" s="194"/>
      <c r="D49" s="194" t="s">
        <v>1110</v>
      </c>
      <c r="E49" s="144"/>
      <c r="F49" s="144" t="s">
        <v>967</v>
      </c>
      <c r="G49" s="160">
        <f t="shared" ca="1" si="6"/>
        <v>0</v>
      </c>
      <c r="H49" s="228">
        <f t="shared" ca="1" si="0"/>
        <v>0</v>
      </c>
      <c r="I49" s="141"/>
      <c r="J49" s="194" t="s">
        <v>974</v>
      </c>
      <c r="K49" s="144" t="s">
        <v>967</v>
      </c>
      <c r="L49" s="176" t="s">
        <v>955</v>
      </c>
      <c r="M49" s="194"/>
      <c r="N49" s="193">
        <f ca="1">OFFSET('CO2-qoute-share'!$C$5,R49-1,S49-1)</f>
        <v>0</v>
      </c>
      <c r="O49" s="158"/>
      <c r="P49" s="158"/>
      <c r="R49" s="168">
        <v>19</v>
      </c>
      <c r="S49" s="167">
        <v>4</v>
      </c>
      <c r="U49" s="188" t="s">
        <v>1129</v>
      </c>
      <c r="V49" s="188" t="s">
        <v>1101</v>
      </c>
      <c r="W49" s="188">
        <v>17</v>
      </c>
    </row>
    <row r="50" spans="2:23" ht="15" thickBot="1">
      <c r="B50" s="181"/>
      <c r="C50" s="194"/>
      <c r="D50" s="194" t="s">
        <v>1110</v>
      </c>
      <c r="E50" s="144"/>
      <c r="F50" s="144" t="s">
        <v>968</v>
      </c>
      <c r="G50" s="160">
        <f t="shared" ca="1" si="6"/>
        <v>1.0412555896536608E-2</v>
      </c>
      <c r="H50" s="228">
        <f t="shared" ca="1" si="0"/>
        <v>1.0412555896536608E-2</v>
      </c>
      <c r="I50" s="141"/>
      <c r="J50" s="194" t="s">
        <v>974</v>
      </c>
      <c r="K50" s="144" t="s">
        <v>968</v>
      </c>
      <c r="L50" s="176" t="s">
        <v>955</v>
      </c>
      <c r="M50" s="194"/>
      <c r="N50" s="193">
        <f ca="1">OFFSET('CO2-qoute-share'!$C$5,R50-1,S50-1)</f>
        <v>1.4071021481806226E-4</v>
      </c>
      <c r="O50" s="158"/>
      <c r="P50" s="158"/>
      <c r="R50" s="168">
        <v>19</v>
      </c>
      <c r="S50" s="167">
        <v>3</v>
      </c>
      <c r="U50" s="188" t="s">
        <v>1130</v>
      </c>
      <c r="V50" s="188" t="s">
        <v>1102</v>
      </c>
      <c r="W50" s="188">
        <v>18</v>
      </c>
    </row>
    <row r="51" spans="2:23" ht="15" thickBot="1">
      <c r="B51" s="181"/>
      <c r="C51" s="194"/>
      <c r="D51" s="194" t="s">
        <v>1110</v>
      </c>
      <c r="E51" s="144"/>
      <c r="F51" s="144" t="s">
        <v>969</v>
      </c>
      <c r="G51" s="160">
        <f t="shared" ca="1" si="6"/>
        <v>0</v>
      </c>
      <c r="H51" s="228">
        <f t="shared" ca="1" si="0"/>
        <v>0</v>
      </c>
      <c r="I51" s="141"/>
      <c r="J51" s="194" t="s">
        <v>974</v>
      </c>
      <c r="K51" s="144" t="s">
        <v>969</v>
      </c>
      <c r="L51" s="176" t="s">
        <v>955</v>
      </c>
      <c r="M51" s="194"/>
      <c r="N51" s="193">
        <f ca="1">OFFSET('CO2-qoute-share'!$C$5,R51-1,S51-1)</f>
        <v>0</v>
      </c>
      <c r="O51" s="158"/>
      <c r="P51" s="158"/>
      <c r="R51" s="168">
        <v>19</v>
      </c>
      <c r="S51" s="167">
        <v>6</v>
      </c>
      <c r="U51" s="188" t="s">
        <v>1131</v>
      </c>
      <c r="V51" s="188" t="s">
        <v>1103</v>
      </c>
      <c r="W51" s="188">
        <v>19</v>
      </c>
    </row>
    <row r="52" spans="2:23" ht="15" thickBot="1">
      <c r="B52" s="181"/>
      <c r="C52" s="194"/>
      <c r="D52" s="194" t="s">
        <v>1110</v>
      </c>
      <c r="E52" s="144"/>
      <c r="F52" s="144" t="s">
        <v>970</v>
      </c>
      <c r="G52" s="160">
        <f t="shared" ca="1" si="6"/>
        <v>19.198464157524903</v>
      </c>
      <c r="H52" s="228">
        <f t="shared" ca="1" si="0"/>
        <v>19.198464157524903</v>
      </c>
      <c r="I52" s="141"/>
      <c r="J52" s="194" t="s">
        <v>974</v>
      </c>
      <c r="K52" s="144" t="s">
        <v>970</v>
      </c>
      <c r="L52" s="176" t="s">
        <v>955</v>
      </c>
      <c r="M52" s="194"/>
      <c r="N52" s="193">
        <f ca="1">OFFSET('CO2-qoute-share'!$C$5,R52-1,S52-1)</f>
        <v>0.33806064725347601</v>
      </c>
      <c r="O52" s="158"/>
      <c r="P52" s="158"/>
      <c r="R52" s="168">
        <v>19</v>
      </c>
      <c r="S52" s="167">
        <v>1</v>
      </c>
      <c r="U52" s="188" t="s">
        <v>1132</v>
      </c>
      <c r="V52" s="188" t="s">
        <v>1104</v>
      </c>
      <c r="W52" s="188">
        <v>20</v>
      </c>
    </row>
    <row r="53" spans="2:23" ht="15" thickBot="1">
      <c r="B53" s="181"/>
      <c r="C53" s="202"/>
      <c r="D53" s="202" t="s">
        <v>1110</v>
      </c>
      <c r="E53" s="144"/>
      <c r="F53" s="144" t="s">
        <v>1198</v>
      </c>
      <c r="G53" s="160">
        <f ca="1">HLOOKUP((RIGHT(F53,3)),$V$4:$AD$6,3,FALSE)*N53</f>
        <v>21.331626841694337</v>
      </c>
      <c r="H53" s="228">
        <f t="shared" ref="H53" ca="1" si="7">G53</f>
        <v>21.331626841694337</v>
      </c>
      <c r="I53" s="141"/>
      <c r="J53" s="201" t="str">
        <f>J52</f>
        <v>INDM*</v>
      </c>
      <c r="K53" s="144" t="s">
        <v>1198</v>
      </c>
      <c r="L53" s="176" t="s">
        <v>955</v>
      </c>
      <c r="M53" s="202"/>
      <c r="N53" s="201">
        <f ca="1">OFFSET('CO2-qoute-share'!$C$5,R53-1,S53-1)</f>
        <v>0.33806064725347601</v>
      </c>
      <c r="O53" s="158"/>
      <c r="P53" s="158"/>
      <c r="Q53" s="221"/>
      <c r="R53" s="167">
        <f>R52</f>
        <v>19</v>
      </c>
      <c r="S53" s="167">
        <f>S52</f>
        <v>1</v>
      </c>
    </row>
    <row r="54" spans="2:23" ht="15" thickBot="1">
      <c r="B54" s="181"/>
      <c r="C54" s="194"/>
      <c r="D54" s="194" t="s">
        <v>1110</v>
      </c>
      <c r="E54" s="144"/>
      <c r="F54" s="144" t="s">
        <v>965</v>
      </c>
      <c r="G54" s="160">
        <f t="shared" ca="1" si="6"/>
        <v>0</v>
      </c>
      <c r="H54" s="228">
        <f t="shared" ca="1" si="0"/>
        <v>0</v>
      </c>
      <c r="I54" s="141"/>
      <c r="J54" s="194" t="s">
        <v>975</v>
      </c>
      <c r="K54" s="144" t="s">
        <v>965</v>
      </c>
      <c r="L54" s="176" t="s">
        <v>955</v>
      </c>
      <c r="M54" s="194"/>
      <c r="N54" s="193">
        <f ca="1">OFFSET('CO2-qoute-share'!$C$5,R54-1,S54-1)</f>
        <v>0</v>
      </c>
      <c r="O54" s="158"/>
      <c r="P54" s="158"/>
      <c r="R54" s="167">
        <v>2</v>
      </c>
      <c r="S54" s="167">
        <v>2</v>
      </c>
    </row>
    <row r="55" spans="2:23" ht="15" thickBot="1">
      <c r="B55" s="181"/>
      <c r="C55" s="194"/>
      <c r="D55" s="194" t="s">
        <v>1110</v>
      </c>
      <c r="E55" s="144"/>
      <c r="F55" s="144" t="s">
        <v>967</v>
      </c>
      <c r="G55" s="160">
        <f t="shared" ca="1" si="6"/>
        <v>78</v>
      </c>
      <c r="H55" s="228">
        <f t="shared" ca="1" si="0"/>
        <v>78</v>
      </c>
      <c r="I55" s="141"/>
      <c r="J55" s="194" t="s">
        <v>975</v>
      </c>
      <c r="K55" s="144" t="s">
        <v>967</v>
      </c>
      <c r="L55" s="176" t="s">
        <v>955</v>
      </c>
      <c r="M55" s="194"/>
      <c r="N55" s="193">
        <f ca="1">OFFSET('CO2-qoute-share'!$C$5,R55-1,S55-1)</f>
        <v>1</v>
      </c>
      <c r="O55" s="158"/>
      <c r="P55" s="158"/>
      <c r="R55" s="168">
        <v>2</v>
      </c>
      <c r="S55" s="167">
        <v>4</v>
      </c>
    </row>
    <row r="56" spans="2:23" ht="15" thickBot="1">
      <c r="B56" s="181"/>
      <c r="C56" s="194"/>
      <c r="D56" s="194" t="s">
        <v>1110</v>
      </c>
      <c r="E56" s="144"/>
      <c r="F56" s="144" t="s">
        <v>968</v>
      </c>
      <c r="G56" s="160">
        <f t="shared" ca="1" si="6"/>
        <v>0.17060477989667383</v>
      </c>
      <c r="H56" s="228">
        <f t="shared" ca="1" si="0"/>
        <v>0.17060477989667383</v>
      </c>
      <c r="I56" s="141"/>
      <c r="J56" s="194" t="s">
        <v>975</v>
      </c>
      <c r="K56" s="144" t="s">
        <v>968</v>
      </c>
      <c r="L56" s="176" t="s">
        <v>955</v>
      </c>
      <c r="M56" s="194"/>
      <c r="N56" s="193">
        <f ca="1">OFFSET('CO2-qoute-share'!$C$5,R56-1,S56-1)</f>
        <v>2.3054699986037003E-3</v>
      </c>
      <c r="O56" s="158"/>
      <c r="P56" s="158"/>
      <c r="R56" s="168">
        <v>2</v>
      </c>
      <c r="S56" s="167">
        <v>3</v>
      </c>
    </row>
    <row r="57" spans="2:23" ht="15" thickBot="1">
      <c r="B57" s="181"/>
      <c r="C57" s="194"/>
      <c r="D57" s="194" t="s">
        <v>1110</v>
      </c>
      <c r="E57" s="144"/>
      <c r="F57" s="144" t="s">
        <v>969</v>
      </c>
      <c r="G57" s="160">
        <f t="shared" ca="1" si="6"/>
        <v>0</v>
      </c>
      <c r="H57" s="228">
        <f t="shared" ca="1" si="0"/>
        <v>0</v>
      </c>
      <c r="I57" s="141"/>
      <c r="J57" s="194" t="s">
        <v>975</v>
      </c>
      <c r="K57" s="144" t="s">
        <v>969</v>
      </c>
      <c r="L57" s="176" t="s">
        <v>955</v>
      </c>
      <c r="M57" s="194"/>
      <c r="N57" s="193">
        <f ca="1">OFFSET('CO2-qoute-share'!$C$5,R57-1,S57-1)</f>
        <v>0</v>
      </c>
      <c r="O57" s="158"/>
      <c r="P57" s="158"/>
      <c r="R57" s="168">
        <v>2</v>
      </c>
      <c r="S57" s="167">
        <v>6</v>
      </c>
    </row>
    <row r="58" spans="2:23" ht="15" thickBot="1">
      <c r="B58" s="181"/>
      <c r="C58" s="194"/>
      <c r="D58" s="194" t="s">
        <v>1110</v>
      </c>
      <c r="E58" s="144"/>
      <c r="F58" s="144" t="s">
        <v>970</v>
      </c>
      <c r="G58" s="160">
        <f t="shared" ca="1" si="6"/>
        <v>32.540685027668879</v>
      </c>
      <c r="H58" s="228">
        <f t="shared" ca="1" si="0"/>
        <v>32.540685027668879</v>
      </c>
      <c r="I58" s="141"/>
      <c r="J58" s="194" t="s">
        <v>975</v>
      </c>
      <c r="K58" s="144" t="s">
        <v>970</v>
      </c>
      <c r="L58" s="176" t="s">
        <v>955</v>
      </c>
      <c r="M58" s="194"/>
      <c r="N58" s="193">
        <f ca="1">OFFSET('CO2-qoute-share'!$C$5,R58-1,S58-1)</f>
        <v>0.57300026461822295</v>
      </c>
      <c r="O58" s="158"/>
      <c r="P58" s="158"/>
      <c r="R58" s="167">
        <v>2</v>
      </c>
      <c r="S58" s="167">
        <v>1</v>
      </c>
    </row>
    <row r="59" spans="2:23" ht="15" thickBot="1">
      <c r="B59" s="181"/>
      <c r="C59" s="202"/>
      <c r="D59" s="202" t="s">
        <v>1110</v>
      </c>
      <c r="E59" s="144"/>
      <c r="F59" s="144" t="s">
        <v>1198</v>
      </c>
      <c r="G59" s="160">
        <f ca="1">HLOOKUP((RIGHT(F59,3)),$V$4:$AD$6,3,FALSE)*N59</f>
        <v>36.156316697409871</v>
      </c>
      <c r="H59" s="228">
        <f t="shared" ca="1" si="0"/>
        <v>36.156316697409871</v>
      </c>
      <c r="I59" s="141"/>
      <c r="J59" s="201" t="str">
        <f>J58</f>
        <v>INDO*</v>
      </c>
      <c r="K59" s="144" t="s">
        <v>1198</v>
      </c>
      <c r="L59" s="176" t="s">
        <v>955</v>
      </c>
      <c r="M59" s="202"/>
      <c r="N59" s="201">
        <f ca="1">OFFSET('CO2-qoute-share'!$C$5,R59-1,S59-1)</f>
        <v>0.57300026461822295</v>
      </c>
      <c r="O59" s="158"/>
      <c r="P59" s="158"/>
      <c r="Q59" s="221"/>
      <c r="R59" s="167">
        <f>R58</f>
        <v>2</v>
      </c>
      <c r="S59" s="167">
        <f>S58</f>
        <v>1</v>
      </c>
    </row>
    <row r="60" spans="2:23" ht="15" thickBot="1">
      <c r="B60" s="181"/>
      <c r="C60" s="194"/>
      <c r="D60" s="194" t="s">
        <v>1110</v>
      </c>
      <c r="E60" s="144"/>
      <c r="F60" s="144" t="s">
        <v>965</v>
      </c>
      <c r="G60" s="160">
        <f t="shared" ca="1" si="6"/>
        <v>0</v>
      </c>
      <c r="H60" s="228">
        <f t="shared" ca="1" si="0"/>
        <v>0</v>
      </c>
      <c r="I60" s="141"/>
      <c r="J60" s="194" t="s">
        <v>976</v>
      </c>
      <c r="K60" s="144" t="s">
        <v>965</v>
      </c>
      <c r="L60" s="176" t="s">
        <v>955</v>
      </c>
      <c r="M60" s="194"/>
      <c r="N60" s="193">
        <f ca="1">OFFSET('CO2-qoute-share'!$C$5,R60-1,S60-1)</f>
        <v>0</v>
      </c>
      <c r="O60" s="158"/>
      <c r="P60" s="158"/>
      <c r="R60" s="168">
        <v>10</v>
      </c>
      <c r="S60" s="167">
        <v>2</v>
      </c>
    </row>
    <row r="61" spans="2:23" ht="15" thickBot="1">
      <c r="B61" s="181"/>
      <c r="C61" s="194"/>
      <c r="D61" s="194" t="s">
        <v>1110</v>
      </c>
      <c r="E61" s="144"/>
      <c r="F61" s="144" t="s">
        <v>967</v>
      </c>
      <c r="G61" s="160">
        <f t="shared" ca="1" si="6"/>
        <v>0</v>
      </c>
      <c r="H61" s="228">
        <f t="shared" ca="1" si="0"/>
        <v>0</v>
      </c>
      <c r="I61" s="141"/>
      <c r="J61" s="194" t="s">
        <v>976</v>
      </c>
      <c r="K61" s="144" t="s">
        <v>967</v>
      </c>
      <c r="L61" s="176" t="s">
        <v>955</v>
      </c>
      <c r="M61" s="194"/>
      <c r="N61" s="193">
        <f ca="1">OFFSET('CO2-qoute-share'!$C$5,R61-1,S61-1)</f>
        <v>0</v>
      </c>
      <c r="O61" s="158"/>
      <c r="P61" s="158"/>
      <c r="R61" s="168">
        <v>10</v>
      </c>
      <c r="S61" s="167">
        <v>4</v>
      </c>
    </row>
    <row r="62" spans="2:23" ht="15" thickBot="1">
      <c r="B62" s="181"/>
      <c r="C62" s="194"/>
      <c r="D62" s="194" t="s">
        <v>1110</v>
      </c>
      <c r="E62" s="144"/>
      <c r="F62" s="144" t="s">
        <v>968</v>
      </c>
      <c r="G62" s="160">
        <f t="shared" ca="1" si="6"/>
        <v>0</v>
      </c>
      <c r="H62" s="228">
        <f t="shared" ca="1" si="0"/>
        <v>0</v>
      </c>
      <c r="I62" s="141"/>
      <c r="J62" s="194" t="s">
        <v>976</v>
      </c>
      <c r="K62" s="144" t="s">
        <v>968</v>
      </c>
      <c r="L62" s="176" t="s">
        <v>955</v>
      </c>
      <c r="M62" s="194"/>
      <c r="N62" s="193">
        <f ca="1">OFFSET('CO2-qoute-share'!$C$5,R62-1,S62-1)</f>
        <v>0</v>
      </c>
      <c r="O62" s="158"/>
      <c r="P62" s="158"/>
      <c r="R62" s="168">
        <v>10</v>
      </c>
      <c r="S62" s="167">
        <v>3</v>
      </c>
    </row>
    <row r="63" spans="2:23" ht="15" thickBot="1">
      <c r="B63" s="181"/>
      <c r="C63" s="194"/>
      <c r="D63" s="194" t="s">
        <v>1110</v>
      </c>
      <c r="E63" s="144"/>
      <c r="F63" s="144" t="s">
        <v>969</v>
      </c>
      <c r="G63" s="160">
        <f t="shared" ca="1" si="6"/>
        <v>0</v>
      </c>
      <c r="H63" s="228">
        <f t="shared" ca="1" si="0"/>
        <v>0</v>
      </c>
      <c r="I63" s="141"/>
      <c r="J63" s="194" t="s">
        <v>976</v>
      </c>
      <c r="K63" s="144" t="s">
        <v>969</v>
      </c>
      <c r="L63" s="176" t="s">
        <v>955</v>
      </c>
      <c r="M63" s="194"/>
      <c r="N63" s="193">
        <f ca="1">OFFSET('CO2-qoute-share'!$C$5,R63-1,S63-1)</f>
        <v>0</v>
      </c>
      <c r="O63" s="158"/>
      <c r="P63" s="158"/>
      <c r="R63" s="168">
        <v>10</v>
      </c>
      <c r="S63" s="167">
        <v>6</v>
      </c>
    </row>
    <row r="64" spans="2:23" ht="15" thickBot="1">
      <c r="B64" s="181"/>
      <c r="C64" s="194"/>
      <c r="D64" s="194" t="s">
        <v>1110</v>
      </c>
      <c r="E64" s="144"/>
      <c r="F64" s="144" t="s">
        <v>970</v>
      </c>
      <c r="G64" s="160">
        <f t="shared" ca="1" si="6"/>
        <v>0</v>
      </c>
      <c r="H64" s="228">
        <f t="shared" ca="1" si="0"/>
        <v>0</v>
      </c>
      <c r="I64" s="141"/>
      <c r="J64" s="194" t="s">
        <v>976</v>
      </c>
      <c r="K64" s="144" t="s">
        <v>970</v>
      </c>
      <c r="L64" s="176" t="s">
        <v>955</v>
      </c>
      <c r="M64" s="194"/>
      <c r="N64" s="193">
        <f ca="1">OFFSET('CO2-qoute-share'!$C$5,R64-1,S64-1)</f>
        <v>0</v>
      </c>
      <c r="O64" s="158"/>
      <c r="P64" s="158"/>
      <c r="R64" s="168">
        <v>10</v>
      </c>
      <c r="S64" s="167">
        <v>1</v>
      </c>
    </row>
    <row r="65" spans="2:19" ht="15" thickBot="1">
      <c r="B65" s="181"/>
      <c r="C65" s="202"/>
      <c r="D65" s="202" t="s">
        <v>1110</v>
      </c>
      <c r="E65" s="144"/>
      <c r="F65" s="144" t="s">
        <v>1198</v>
      </c>
      <c r="G65" s="160">
        <f ca="1">HLOOKUP((RIGHT(F65,3)),$V$4:$AD$6,3,FALSE)*N65</f>
        <v>0</v>
      </c>
      <c r="H65" s="228">
        <f t="shared" ref="H65" ca="1" si="8">G65</f>
        <v>0</v>
      </c>
      <c r="I65" s="141"/>
      <c r="J65" s="201" t="str">
        <f>J64</f>
        <v>INDV*</v>
      </c>
      <c r="K65" s="144" t="s">
        <v>1198</v>
      </c>
      <c r="L65" s="176" t="s">
        <v>955</v>
      </c>
      <c r="M65" s="202"/>
      <c r="N65" s="201">
        <f ca="1">OFFSET('CO2-qoute-share'!$C$5,R65-1,S65-1)</f>
        <v>0</v>
      </c>
      <c r="O65" s="158"/>
      <c r="P65" s="158"/>
      <c r="Q65" s="221"/>
      <c r="R65" s="167">
        <f>R64</f>
        <v>10</v>
      </c>
      <c r="S65" s="167">
        <f>S64</f>
        <v>1</v>
      </c>
    </row>
    <row r="66" spans="2:19" ht="15" thickBot="1">
      <c r="B66" s="181"/>
      <c r="C66" s="194"/>
      <c r="D66" s="194" t="s">
        <v>1110</v>
      </c>
      <c r="E66" s="144"/>
      <c r="F66" s="144" t="s">
        <v>965</v>
      </c>
      <c r="G66" s="160">
        <f t="shared" ca="1" si="6"/>
        <v>0</v>
      </c>
      <c r="H66" s="228">
        <f t="shared" ca="1" si="0"/>
        <v>0</v>
      </c>
      <c r="I66" s="141"/>
      <c r="J66" s="194" t="s">
        <v>977</v>
      </c>
      <c r="K66" s="144" t="s">
        <v>965</v>
      </c>
      <c r="L66" s="176" t="s">
        <v>955</v>
      </c>
      <c r="M66" s="194"/>
      <c r="N66" s="193">
        <f ca="1">OFFSET('CO2-qoute-share'!$C$5,R66-1,S66-1)</f>
        <v>0</v>
      </c>
      <c r="O66" s="158"/>
      <c r="P66" s="158"/>
      <c r="R66" s="167">
        <v>9</v>
      </c>
      <c r="S66" s="167">
        <v>2</v>
      </c>
    </row>
    <row r="67" spans="2:19" ht="15" thickBot="1">
      <c r="B67" s="181"/>
      <c r="C67" s="194"/>
      <c r="D67" s="194" t="s">
        <v>1110</v>
      </c>
      <c r="E67" s="144"/>
      <c r="F67" s="144" t="s">
        <v>967</v>
      </c>
      <c r="G67" s="160">
        <f t="shared" ca="1" si="6"/>
        <v>0</v>
      </c>
      <c r="H67" s="228">
        <f t="shared" ca="1" si="0"/>
        <v>0</v>
      </c>
      <c r="I67" s="141"/>
      <c r="J67" s="194" t="s">
        <v>977</v>
      </c>
      <c r="K67" s="144" t="s">
        <v>967</v>
      </c>
      <c r="L67" s="176" t="s">
        <v>955</v>
      </c>
      <c r="M67" s="194"/>
      <c r="N67" s="193">
        <f ca="1">OFFSET('CO2-qoute-share'!$C$5,R67-1,S67-1)</f>
        <v>0</v>
      </c>
      <c r="O67" s="158"/>
      <c r="P67" s="158"/>
      <c r="R67" s="168">
        <v>9</v>
      </c>
      <c r="S67" s="167">
        <v>4</v>
      </c>
    </row>
    <row r="68" spans="2:19" ht="15" thickBot="1">
      <c r="B68" s="181"/>
      <c r="C68" s="194"/>
      <c r="D68" s="194" t="s">
        <v>1110</v>
      </c>
      <c r="E68" s="144"/>
      <c r="F68" s="144" t="s">
        <v>968</v>
      </c>
      <c r="G68" s="160">
        <f t="shared" ca="1" si="6"/>
        <v>0</v>
      </c>
      <c r="H68" s="228">
        <f t="shared" ca="1" si="0"/>
        <v>0</v>
      </c>
      <c r="I68" s="141"/>
      <c r="J68" s="194" t="s">
        <v>977</v>
      </c>
      <c r="K68" s="144" t="s">
        <v>968</v>
      </c>
      <c r="L68" s="176" t="s">
        <v>955</v>
      </c>
      <c r="M68" s="194"/>
      <c r="N68" s="193">
        <f ca="1">OFFSET('CO2-qoute-share'!$C$5,R68-1,S68-1)</f>
        <v>0</v>
      </c>
      <c r="O68" s="158"/>
      <c r="P68" s="158"/>
      <c r="R68" s="168">
        <v>9</v>
      </c>
      <c r="S68" s="167">
        <v>3</v>
      </c>
    </row>
    <row r="69" spans="2:19" s="221" customFormat="1" ht="15" thickBot="1">
      <c r="B69" s="181"/>
      <c r="C69" s="194"/>
      <c r="D69" s="194" t="s">
        <v>1110</v>
      </c>
      <c r="E69" s="144"/>
      <c r="F69" s="144" t="s">
        <v>969</v>
      </c>
      <c r="G69" s="160">
        <f t="shared" ca="1" si="6"/>
        <v>0</v>
      </c>
      <c r="H69" s="228">
        <f t="shared" ca="1" si="0"/>
        <v>0</v>
      </c>
      <c r="I69" s="141"/>
      <c r="J69" s="194" t="s">
        <v>977</v>
      </c>
      <c r="K69" s="144" t="s">
        <v>969</v>
      </c>
      <c r="L69" s="176" t="s">
        <v>955</v>
      </c>
      <c r="M69" s="194"/>
      <c r="N69" s="193">
        <f ca="1">OFFSET('CO2-qoute-share'!$C$5,R69-1,S69-1)</f>
        <v>0</v>
      </c>
      <c r="O69" s="158"/>
      <c r="P69" s="158"/>
      <c r="Q69"/>
      <c r="R69" s="168">
        <v>9</v>
      </c>
      <c r="S69" s="167">
        <v>6</v>
      </c>
    </row>
    <row r="70" spans="2:19" s="221" customFormat="1" ht="15" thickBot="1">
      <c r="B70" s="181"/>
      <c r="C70" s="194"/>
      <c r="D70" s="194" t="s">
        <v>1110</v>
      </c>
      <c r="E70" s="144"/>
      <c r="F70" s="144" t="s">
        <v>970</v>
      </c>
      <c r="G70" s="160">
        <f t="shared" ca="1" si="6"/>
        <v>0</v>
      </c>
      <c r="H70" s="228">
        <f t="shared" ca="1" si="0"/>
        <v>0</v>
      </c>
      <c r="I70" s="141"/>
      <c r="J70" s="194" t="s">
        <v>977</v>
      </c>
      <c r="K70" s="144" t="s">
        <v>970</v>
      </c>
      <c r="L70" s="176" t="s">
        <v>955</v>
      </c>
      <c r="M70" s="194"/>
      <c r="N70" s="193">
        <f ca="1">OFFSET('CO2-qoute-share'!$C$5,R70-1,S70-1)</f>
        <v>0</v>
      </c>
      <c r="O70" s="158"/>
      <c r="P70" s="158"/>
      <c r="Q70"/>
      <c r="R70" s="167">
        <v>9</v>
      </c>
      <c r="S70" s="167">
        <v>1</v>
      </c>
    </row>
    <row r="71" spans="2:19" s="221" customFormat="1" ht="15" thickBot="1">
      <c r="B71" s="181"/>
      <c r="C71" s="202"/>
      <c r="D71" s="202" t="s">
        <v>1110</v>
      </c>
      <c r="E71" s="144"/>
      <c r="F71" s="144" t="s">
        <v>1198</v>
      </c>
      <c r="G71" s="160">
        <f ca="1">HLOOKUP((RIGHT(F71,3)),$V$4:$AD$6,3,FALSE)*N71</f>
        <v>0</v>
      </c>
      <c r="H71" s="228">
        <f t="shared" ca="1" si="0"/>
        <v>0</v>
      </c>
      <c r="I71" s="141"/>
      <c r="J71" s="201" t="str">
        <f>J70</f>
        <v>INDT*</v>
      </c>
      <c r="K71" s="144" t="s">
        <v>1198</v>
      </c>
      <c r="L71" s="176" t="s">
        <v>955</v>
      </c>
      <c r="M71" s="202"/>
      <c r="N71" s="201">
        <f ca="1">OFFSET('CO2-qoute-share'!$C$5,R71-1,S71-1)</f>
        <v>0</v>
      </c>
      <c r="O71" s="158"/>
      <c r="P71" s="158"/>
      <c r="R71" s="167">
        <f>R70</f>
        <v>9</v>
      </c>
      <c r="S71" s="167">
        <f>S70</f>
        <v>1</v>
      </c>
    </row>
    <row r="72" spans="2:19" s="221" customFormat="1" ht="15" thickBot="1">
      <c r="B72" s="181"/>
      <c r="C72" s="194"/>
      <c r="D72" s="194" t="s">
        <v>1110</v>
      </c>
      <c r="E72" s="144"/>
      <c r="F72" s="144" t="s">
        <v>965</v>
      </c>
      <c r="G72" s="160">
        <f t="shared" ca="1" si="6"/>
        <v>0</v>
      </c>
      <c r="H72" s="228">
        <f t="shared" ca="1" si="0"/>
        <v>0</v>
      </c>
      <c r="I72" s="141"/>
      <c r="J72" s="194" t="s">
        <v>978</v>
      </c>
      <c r="K72" s="144" t="s">
        <v>965</v>
      </c>
      <c r="L72" s="176" t="s">
        <v>955</v>
      </c>
      <c r="M72" s="194"/>
      <c r="N72" s="193">
        <f ca="1">OFFSET('CO2-qoute-share'!$C$5,R72-1,S72-1)</f>
        <v>0</v>
      </c>
      <c r="O72" s="158"/>
      <c r="P72" s="158"/>
      <c r="Q72"/>
      <c r="R72" s="168">
        <v>4</v>
      </c>
      <c r="S72" s="167">
        <v>2</v>
      </c>
    </row>
    <row r="73" spans="2:19" s="221" customFormat="1" ht="15" thickBot="1">
      <c r="B73" s="181"/>
      <c r="C73" s="194"/>
      <c r="D73" s="194" t="s">
        <v>1110</v>
      </c>
      <c r="E73" s="144"/>
      <c r="F73" s="144" t="s">
        <v>967</v>
      </c>
      <c r="G73" s="160">
        <f t="shared" ca="1" si="6"/>
        <v>0</v>
      </c>
      <c r="H73" s="228">
        <f t="shared" ca="1" si="0"/>
        <v>0</v>
      </c>
      <c r="I73" s="141"/>
      <c r="J73" s="194" t="s">
        <v>978</v>
      </c>
      <c r="K73" s="144" t="s">
        <v>967</v>
      </c>
      <c r="L73" s="176" t="s">
        <v>955</v>
      </c>
      <c r="M73" s="194"/>
      <c r="N73" s="193">
        <f ca="1">OFFSET('CO2-qoute-share'!$C$5,R73-1,S73-1)</f>
        <v>0</v>
      </c>
      <c r="O73" s="158"/>
      <c r="P73" s="158"/>
      <c r="Q73"/>
      <c r="R73" s="168">
        <v>4</v>
      </c>
      <c r="S73" s="167">
        <v>4</v>
      </c>
    </row>
    <row r="74" spans="2:19" s="221" customFormat="1" ht="15" thickBot="1">
      <c r="B74" s="181"/>
      <c r="C74" s="194"/>
      <c r="D74" s="194" t="s">
        <v>1110</v>
      </c>
      <c r="E74" s="144"/>
      <c r="F74" s="144" t="s">
        <v>968</v>
      </c>
      <c r="G74" s="160">
        <f t="shared" ca="1" si="6"/>
        <v>0</v>
      </c>
      <c r="H74" s="228">
        <f t="shared" ca="1" si="0"/>
        <v>0</v>
      </c>
      <c r="I74" s="141"/>
      <c r="J74" s="194" t="s">
        <v>978</v>
      </c>
      <c r="K74" s="144" t="s">
        <v>968</v>
      </c>
      <c r="L74" s="176" t="s">
        <v>955</v>
      </c>
      <c r="M74" s="194"/>
      <c r="N74" s="193">
        <f ca="1">OFFSET('CO2-qoute-share'!$C$5,R74-1,S74-1)</f>
        <v>0</v>
      </c>
      <c r="O74" s="158"/>
      <c r="P74" s="158"/>
      <c r="Q74"/>
      <c r="R74" s="168">
        <v>4</v>
      </c>
      <c r="S74" s="167">
        <v>3</v>
      </c>
    </row>
    <row r="75" spans="2:19" s="221" customFormat="1" ht="15" thickBot="1">
      <c r="B75" s="181"/>
      <c r="C75" s="194"/>
      <c r="D75" s="194" t="s">
        <v>1110</v>
      </c>
      <c r="E75" s="144"/>
      <c r="F75" s="144" t="s">
        <v>969</v>
      </c>
      <c r="G75" s="160">
        <f t="shared" ca="1" si="6"/>
        <v>0</v>
      </c>
      <c r="H75" s="228">
        <f t="shared" ca="1" si="0"/>
        <v>0</v>
      </c>
      <c r="I75" s="141"/>
      <c r="J75" s="194" t="s">
        <v>978</v>
      </c>
      <c r="K75" s="144" t="s">
        <v>969</v>
      </c>
      <c r="L75" s="176" t="s">
        <v>955</v>
      </c>
      <c r="M75" s="194"/>
      <c r="N75" s="193">
        <f ca="1">OFFSET('CO2-qoute-share'!$C$5,R75-1,S75-1)</f>
        <v>0</v>
      </c>
      <c r="O75" s="158"/>
      <c r="P75" s="158"/>
      <c r="Q75"/>
      <c r="R75" s="168">
        <v>4</v>
      </c>
      <c r="S75" s="167">
        <v>6</v>
      </c>
    </row>
    <row r="76" spans="2:19" s="221" customFormat="1" ht="15" thickBot="1">
      <c r="B76" s="181"/>
      <c r="C76" s="194"/>
      <c r="D76" s="194" t="s">
        <v>1110</v>
      </c>
      <c r="E76" s="144"/>
      <c r="F76" s="144" t="s">
        <v>970</v>
      </c>
      <c r="G76" s="160">
        <f t="shared" ca="1" si="6"/>
        <v>7.999417309195149E-2</v>
      </c>
      <c r="H76" s="228">
        <f t="shared" ca="1" si="0"/>
        <v>7.999417309195149E-2</v>
      </c>
      <c r="I76" s="141"/>
      <c r="J76" s="194" t="s">
        <v>978</v>
      </c>
      <c r="K76" s="144" t="s">
        <v>970</v>
      </c>
      <c r="L76" s="176" t="s">
        <v>955</v>
      </c>
      <c r="M76" s="194"/>
      <c r="N76" s="193">
        <f ca="1">OFFSET('CO2-qoute-share'!$C$5,R76-1,S76-1)</f>
        <v>1.4085961100889503E-3</v>
      </c>
      <c r="O76" s="158"/>
      <c r="P76" s="158"/>
      <c r="Q76"/>
      <c r="R76" s="168">
        <v>4</v>
      </c>
      <c r="S76" s="167">
        <v>1</v>
      </c>
    </row>
    <row r="77" spans="2:19" s="221" customFormat="1" ht="15" thickBot="1">
      <c r="B77" s="181"/>
      <c r="C77" s="202"/>
      <c r="D77" s="202" t="s">
        <v>1110</v>
      </c>
      <c r="E77" s="144"/>
      <c r="F77" s="144" t="s">
        <v>1198</v>
      </c>
      <c r="G77" s="160">
        <f ca="1">HLOOKUP((RIGHT(F77,3)),$V$4:$AD$6,3,FALSE)*N77</f>
        <v>8.8882414546612776E-2</v>
      </c>
      <c r="H77" s="228">
        <f t="shared" ref="H77" ca="1" si="9">G77</f>
        <v>8.8882414546612776E-2</v>
      </c>
      <c r="I77" s="141"/>
      <c r="J77" s="201" t="str">
        <f>J76</f>
        <v>INDP*</v>
      </c>
      <c r="K77" s="144" t="s">
        <v>1198</v>
      </c>
      <c r="L77" s="176" t="s">
        <v>955</v>
      </c>
      <c r="M77" s="202"/>
      <c r="N77" s="201">
        <f ca="1">OFFSET('CO2-qoute-share'!$C$5,R77-1,S77-1)</f>
        <v>1.4085961100889503E-3</v>
      </c>
      <c r="O77" s="158"/>
      <c r="P77" s="158"/>
      <c r="R77" s="167">
        <f>R76</f>
        <v>4</v>
      </c>
      <c r="S77" s="167">
        <f>S76</f>
        <v>1</v>
      </c>
    </row>
    <row r="78" spans="2:19" s="221" customFormat="1" ht="15" thickBot="1">
      <c r="B78" s="181"/>
      <c r="C78" s="202"/>
      <c r="D78" s="202" t="s">
        <v>1110</v>
      </c>
      <c r="E78" s="144"/>
      <c r="F78" s="144" t="s">
        <v>965</v>
      </c>
      <c r="G78" s="160">
        <f t="shared" ref="G78:G82" ca="1" si="10">HLOOKUP((RIGHT(F78,3)),$V$4:$AD$6,3,FALSE)*N78</f>
        <v>0</v>
      </c>
      <c r="H78" s="228">
        <f t="shared" ref="H78:H83" ca="1" si="11">G78</f>
        <v>0</v>
      </c>
      <c r="I78" s="141"/>
      <c r="J78" s="43" t="s">
        <v>1191</v>
      </c>
      <c r="K78" s="144" t="s">
        <v>965</v>
      </c>
      <c r="L78" s="176" t="s">
        <v>955</v>
      </c>
      <c r="M78" s="202"/>
      <c r="N78" s="201">
        <f ca="1">OFFSET('CO2-qoute-share'!$C$5,R78-1,S78-1)</f>
        <v>0</v>
      </c>
      <c r="O78" s="158"/>
      <c r="P78" s="158"/>
      <c r="R78" s="168">
        <v>4</v>
      </c>
      <c r="S78" s="167">
        <v>2</v>
      </c>
    </row>
    <row r="79" spans="2:19" ht="15" thickBot="1">
      <c r="B79" s="181"/>
      <c r="C79" s="202"/>
      <c r="D79" s="202" t="s">
        <v>1110</v>
      </c>
      <c r="E79" s="144"/>
      <c r="F79" s="144" t="s">
        <v>967</v>
      </c>
      <c r="G79" s="160">
        <f t="shared" ca="1" si="10"/>
        <v>0</v>
      </c>
      <c r="H79" s="228">
        <f t="shared" ca="1" si="11"/>
        <v>0</v>
      </c>
      <c r="I79" s="141"/>
      <c r="J79" s="43" t="s">
        <v>1191</v>
      </c>
      <c r="K79" s="144" t="s">
        <v>967</v>
      </c>
      <c r="L79" s="176" t="s">
        <v>955</v>
      </c>
      <c r="M79" s="202"/>
      <c r="N79" s="201">
        <f ca="1">OFFSET('CO2-qoute-share'!$C$5,R79-1,S79-1)</f>
        <v>0</v>
      </c>
      <c r="O79" s="158"/>
      <c r="P79" s="158"/>
      <c r="Q79" s="221"/>
      <c r="R79" s="168">
        <v>4</v>
      </c>
      <c r="S79" s="167">
        <v>4</v>
      </c>
    </row>
    <row r="80" spans="2:19" ht="15" thickBot="1">
      <c r="B80" s="181"/>
      <c r="C80" s="202"/>
      <c r="D80" s="202" t="s">
        <v>1110</v>
      </c>
      <c r="E80" s="144"/>
      <c r="F80" s="144" t="s">
        <v>968</v>
      </c>
      <c r="G80" s="160">
        <f t="shared" ca="1" si="10"/>
        <v>0</v>
      </c>
      <c r="H80" s="228">
        <f t="shared" ca="1" si="11"/>
        <v>0</v>
      </c>
      <c r="I80" s="141"/>
      <c r="J80" s="43" t="s">
        <v>1191</v>
      </c>
      <c r="K80" s="144" t="s">
        <v>968</v>
      </c>
      <c r="L80" s="176" t="s">
        <v>955</v>
      </c>
      <c r="M80" s="202"/>
      <c r="N80" s="201">
        <f ca="1">OFFSET('CO2-qoute-share'!$C$5,R80-1,S80-1)</f>
        <v>0</v>
      </c>
      <c r="O80" s="158"/>
      <c r="P80" s="158"/>
      <c r="Q80" s="221"/>
      <c r="R80" s="168">
        <v>4</v>
      </c>
      <c r="S80" s="167">
        <v>3</v>
      </c>
    </row>
    <row r="81" spans="2:19" ht="15" thickBot="1">
      <c r="B81" s="181"/>
      <c r="C81" s="202"/>
      <c r="D81" s="202" t="s">
        <v>1110</v>
      </c>
      <c r="E81" s="144"/>
      <c r="F81" s="144" t="s">
        <v>969</v>
      </c>
      <c r="G81" s="160">
        <f t="shared" ca="1" si="10"/>
        <v>0</v>
      </c>
      <c r="H81" s="228">
        <f t="shared" ca="1" si="11"/>
        <v>0</v>
      </c>
      <c r="I81" s="141"/>
      <c r="J81" s="43" t="s">
        <v>1191</v>
      </c>
      <c r="K81" s="144" t="s">
        <v>969</v>
      </c>
      <c r="L81" s="176" t="s">
        <v>955</v>
      </c>
      <c r="M81" s="202"/>
      <c r="N81" s="201">
        <f ca="1">OFFSET('CO2-qoute-share'!$C$5,R81-1,S81-1)</f>
        <v>0</v>
      </c>
      <c r="O81" s="158"/>
      <c r="P81" s="158"/>
      <c r="Q81" s="221"/>
      <c r="R81" s="168">
        <v>4</v>
      </c>
      <c r="S81" s="167">
        <v>6</v>
      </c>
    </row>
    <row r="82" spans="2:19" ht="15" thickBot="1">
      <c r="B82" s="181"/>
      <c r="C82" s="202"/>
      <c r="D82" s="202" t="s">
        <v>1110</v>
      </c>
      <c r="E82" s="144"/>
      <c r="F82" s="144" t="s">
        <v>970</v>
      </c>
      <c r="G82" s="160">
        <f t="shared" ca="1" si="10"/>
        <v>7.999417309195149E-2</v>
      </c>
      <c r="H82" s="228">
        <f t="shared" ca="1" si="11"/>
        <v>7.999417309195149E-2</v>
      </c>
      <c r="I82" s="141"/>
      <c r="J82" s="43" t="s">
        <v>1191</v>
      </c>
      <c r="K82" s="144" t="s">
        <v>970</v>
      </c>
      <c r="L82" s="176" t="s">
        <v>955</v>
      </c>
      <c r="M82" s="202"/>
      <c r="N82" s="201">
        <f ca="1">OFFSET('CO2-qoute-share'!$C$5,R82-1,S82-1)</f>
        <v>1.4085961100889503E-3</v>
      </c>
      <c r="O82" s="158"/>
      <c r="P82" s="158"/>
      <c r="Q82" s="221"/>
      <c r="R82" s="168">
        <v>4</v>
      </c>
      <c r="S82" s="167">
        <v>1</v>
      </c>
    </row>
    <row r="83" spans="2:19" ht="15" customHeight="1" thickBot="1">
      <c r="B83" s="181"/>
      <c r="C83" s="202"/>
      <c r="D83" s="202" t="s">
        <v>1110</v>
      </c>
      <c r="E83" s="144"/>
      <c r="F83" s="144" t="s">
        <v>1198</v>
      </c>
      <c r="G83" s="160">
        <f ca="1">HLOOKUP((RIGHT(F83,3)),$V$4:$AD$6,3,FALSE)*N83</f>
        <v>8.8882414546612776E-2</v>
      </c>
      <c r="H83" s="228">
        <f t="shared" ca="1" si="11"/>
        <v>8.8882414546612776E-2</v>
      </c>
      <c r="I83" s="141"/>
      <c r="J83" s="201" t="str">
        <f>J82</f>
        <v>INDN*</v>
      </c>
      <c r="K83" s="144" t="s">
        <v>1198</v>
      </c>
      <c r="L83" s="176" t="s">
        <v>955</v>
      </c>
      <c r="M83" s="202"/>
      <c r="N83" s="201">
        <f ca="1">OFFSET('CO2-qoute-share'!$C$5,R83-1,S83-1)</f>
        <v>1.4085961100889503E-3</v>
      </c>
      <c r="O83" s="158"/>
      <c r="P83" s="158"/>
      <c r="Q83" s="221"/>
      <c r="R83" s="167">
        <f>R82</f>
        <v>4</v>
      </c>
      <c r="S83" s="167">
        <f>S82</f>
        <v>1</v>
      </c>
    </row>
    <row r="84" spans="2:19" ht="15" thickBot="1">
      <c r="B84" s="181"/>
      <c r="C84" s="202"/>
      <c r="D84" s="202" t="s">
        <v>1110</v>
      </c>
      <c r="E84" s="144"/>
      <c r="F84" s="144" t="s">
        <v>965</v>
      </c>
      <c r="G84" s="160">
        <f t="shared" ref="G84:G88" ca="1" si="12">HLOOKUP((RIGHT(F84,3)),$V$4:$AD$6,3,FALSE)*N84</f>
        <v>0</v>
      </c>
      <c r="H84" s="228">
        <f t="shared" ref="H84:H89" ca="1" si="13">G84</f>
        <v>0</v>
      </c>
      <c r="I84" s="141"/>
      <c r="J84" s="43" t="s">
        <v>1192</v>
      </c>
      <c r="K84" s="144" t="s">
        <v>965</v>
      </c>
      <c r="L84" s="176" t="s">
        <v>955</v>
      </c>
      <c r="M84" s="202"/>
      <c r="N84" s="201">
        <f ca="1">OFFSET('CO2-qoute-share'!$C$5,R84-1,S84-1)</f>
        <v>0</v>
      </c>
      <c r="O84" s="158"/>
      <c r="P84" s="158"/>
      <c r="Q84" s="221"/>
      <c r="R84" s="168">
        <v>4</v>
      </c>
      <c r="S84" s="167">
        <v>2</v>
      </c>
    </row>
    <row r="85" spans="2:19" s="221" customFormat="1" ht="15" thickBot="1">
      <c r="B85" s="181"/>
      <c r="C85" s="202"/>
      <c r="D85" s="202" t="s">
        <v>1110</v>
      </c>
      <c r="E85" s="144"/>
      <c r="F85" s="144" t="s">
        <v>967</v>
      </c>
      <c r="G85" s="160">
        <f t="shared" ca="1" si="12"/>
        <v>0</v>
      </c>
      <c r="H85" s="228">
        <f t="shared" ca="1" si="13"/>
        <v>0</v>
      </c>
      <c r="I85" s="141"/>
      <c r="J85" s="43" t="s">
        <v>1192</v>
      </c>
      <c r="K85" s="144" t="s">
        <v>967</v>
      </c>
      <c r="L85" s="176" t="s">
        <v>955</v>
      </c>
      <c r="M85" s="202"/>
      <c r="N85" s="201">
        <f ca="1">OFFSET('CO2-qoute-share'!$C$5,R85-1,S85-1)</f>
        <v>0</v>
      </c>
      <c r="O85" s="158"/>
      <c r="P85" s="158"/>
      <c r="R85" s="168">
        <v>4</v>
      </c>
      <c r="S85" s="167">
        <v>4</v>
      </c>
    </row>
    <row r="86" spans="2:19" s="221" customFormat="1" ht="15" thickBot="1">
      <c r="B86" s="181"/>
      <c r="C86" s="202"/>
      <c r="D86" s="202" t="s">
        <v>1110</v>
      </c>
      <c r="E86" s="144"/>
      <c r="F86" s="144" t="s">
        <v>968</v>
      </c>
      <c r="G86" s="160">
        <f t="shared" ca="1" si="12"/>
        <v>0</v>
      </c>
      <c r="H86" s="228">
        <f t="shared" ca="1" si="13"/>
        <v>0</v>
      </c>
      <c r="I86" s="141"/>
      <c r="J86" s="43" t="s">
        <v>1192</v>
      </c>
      <c r="K86" s="144" t="s">
        <v>968</v>
      </c>
      <c r="L86" s="176" t="s">
        <v>955</v>
      </c>
      <c r="M86" s="202"/>
      <c r="N86" s="201">
        <f ca="1">OFFSET('CO2-qoute-share'!$C$5,R86-1,S86-1)</f>
        <v>0</v>
      </c>
      <c r="O86" s="158"/>
      <c r="P86" s="158"/>
      <c r="R86" s="168">
        <v>4</v>
      </c>
      <c r="S86" s="167">
        <v>3</v>
      </c>
    </row>
    <row r="87" spans="2:19" ht="15" thickBot="1">
      <c r="B87" s="181"/>
      <c r="C87" s="202"/>
      <c r="D87" s="202" t="s">
        <v>1110</v>
      </c>
      <c r="E87" s="144"/>
      <c r="F87" s="144" t="s">
        <v>969</v>
      </c>
      <c r="G87" s="160">
        <f t="shared" ca="1" si="12"/>
        <v>0</v>
      </c>
      <c r="H87" s="228">
        <f t="shared" ca="1" si="13"/>
        <v>0</v>
      </c>
      <c r="I87" s="141"/>
      <c r="J87" s="43" t="s">
        <v>1192</v>
      </c>
      <c r="K87" s="144" t="s">
        <v>969</v>
      </c>
      <c r="L87" s="176" t="s">
        <v>955</v>
      </c>
      <c r="M87" s="202"/>
      <c r="N87" s="201">
        <f ca="1">OFFSET('CO2-qoute-share'!$C$5,R87-1,S87-1)</f>
        <v>0</v>
      </c>
      <c r="O87" s="158"/>
      <c r="P87" s="158"/>
      <c r="Q87" s="221"/>
      <c r="R87" s="168">
        <v>4</v>
      </c>
      <c r="S87" s="167">
        <v>6</v>
      </c>
    </row>
    <row r="88" spans="2:19" ht="15" customHeight="1" thickBot="1">
      <c r="B88" s="181"/>
      <c r="C88" s="202"/>
      <c r="D88" s="202" t="s">
        <v>1110</v>
      </c>
      <c r="E88" s="144"/>
      <c r="F88" s="144" t="s">
        <v>970</v>
      </c>
      <c r="G88" s="160">
        <f t="shared" ca="1" si="12"/>
        <v>7.999417309195149E-2</v>
      </c>
      <c r="H88" s="228">
        <f t="shared" ca="1" si="13"/>
        <v>7.999417309195149E-2</v>
      </c>
      <c r="I88" s="141"/>
      <c r="J88" s="43" t="s">
        <v>1192</v>
      </c>
      <c r="K88" s="144" t="s">
        <v>970</v>
      </c>
      <c r="L88" s="176" t="s">
        <v>955</v>
      </c>
      <c r="M88" s="202"/>
      <c r="N88" s="201">
        <f ca="1">OFFSET('CO2-qoute-share'!$C$5,R88-1,S88-1)</f>
        <v>1.4085961100889503E-3</v>
      </c>
      <c r="O88" s="158"/>
      <c r="P88" s="158"/>
      <c r="Q88" s="221"/>
      <c r="R88" s="168">
        <v>4</v>
      </c>
      <c r="S88" s="167">
        <v>1</v>
      </c>
    </row>
    <row r="89" spans="2:19" ht="15" thickBot="1">
      <c r="B89" s="181"/>
      <c r="C89" s="202"/>
      <c r="D89" s="202" t="s">
        <v>1110</v>
      </c>
      <c r="E89" s="144"/>
      <c r="F89" s="144" t="s">
        <v>1198</v>
      </c>
      <c r="G89" s="160">
        <f ca="1">HLOOKUP((RIGHT(F89,3)),$V$4:$AD$6,3,FALSE)*N89</f>
        <v>8.8882414546612776E-2</v>
      </c>
      <c r="H89" s="228">
        <f t="shared" ca="1" si="13"/>
        <v>8.8882414546612776E-2</v>
      </c>
      <c r="I89" s="141"/>
      <c r="J89" s="201" t="str">
        <f>J88</f>
        <v>INDL*</v>
      </c>
      <c r="K89" s="144" t="s">
        <v>1198</v>
      </c>
      <c r="L89" s="176" t="s">
        <v>955</v>
      </c>
      <c r="M89" s="202"/>
      <c r="N89" s="201">
        <f ca="1">OFFSET('CO2-qoute-share'!$C$5,R89-1,S89-1)</f>
        <v>1.4085961100889503E-3</v>
      </c>
      <c r="O89" s="158"/>
      <c r="P89" s="158"/>
      <c r="Q89" s="221"/>
      <c r="R89" s="167">
        <f>R88</f>
        <v>4</v>
      </c>
      <c r="S89" s="167">
        <f>S88</f>
        <v>1</v>
      </c>
    </row>
    <row r="90" spans="2:19" ht="15" thickBot="1">
      <c r="B90" s="181"/>
      <c r="C90" s="194"/>
      <c r="D90" s="194" t="s">
        <v>1110</v>
      </c>
      <c r="E90" s="144"/>
      <c r="F90" s="144" t="s">
        <v>965</v>
      </c>
      <c r="G90" s="160">
        <f t="shared" ca="1" si="6"/>
        <v>0</v>
      </c>
      <c r="H90" s="228">
        <f t="shared" ref="H90:H102" ca="1" si="14">G90</f>
        <v>0</v>
      </c>
      <c r="I90" s="141"/>
      <c r="J90" s="194" t="s">
        <v>1051</v>
      </c>
      <c r="K90" s="144" t="s">
        <v>965</v>
      </c>
      <c r="L90" s="176" t="s">
        <v>955</v>
      </c>
      <c r="M90" s="194"/>
      <c r="N90" s="193">
        <f ca="1">OFFSET('CO2-qoute-share'!$C$5,R90-1,S90-1)</f>
        <v>0</v>
      </c>
      <c r="O90" s="158"/>
      <c r="P90" s="158"/>
      <c r="R90" s="167">
        <v>5</v>
      </c>
      <c r="S90" s="167">
        <v>2</v>
      </c>
    </row>
    <row r="91" spans="2:19" ht="15" thickBot="1">
      <c r="B91" s="181"/>
      <c r="C91" s="194"/>
      <c r="D91" s="194" t="s">
        <v>1110</v>
      </c>
      <c r="E91" s="144"/>
      <c r="F91" s="144" t="s">
        <v>967</v>
      </c>
      <c r="G91" s="160">
        <f t="shared" ca="1" si="6"/>
        <v>0</v>
      </c>
      <c r="H91" s="228">
        <f t="shared" ca="1" si="14"/>
        <v>0</v>
      </c>
      <c r="I91" s="141"/>
      <c r="J91" s="194" t="s">
        <v>1051</v>
      </c>
      <c r="K91" s="144" t="s">
        <v>967</v>
      </c>
      <c r="L91" s="176" t="s">
        <v>955</v>
      </c>
      <c r="M91" s="194"/>
      <c r="N91" s="193">
        <f ca="1">OFFSET('CO2-qoute-share'!$C$5,R91-1,S91-1)</f>
        <v>0</v>
      </c>
      <c r="O91" s="158"/>
      <c r="P91" s="158"/>
      <c r="R91" s="168">
        <v>5</v>
      </c>
      <c r="S91" s="167">
        <v>4</v>
      </c>
    </row>
    <row r="92" spans="2:19" ht="15" thickBot="1">
      <c r="B92" s="181"/>
      <c r="C92" s="194"/>
      <c r="D92" s="194" t="s">
        <v>1110</v>
      </c>
      <c r="E92" s="144"/>
      <c r="F92" s="144" t="s">
        <v>968</v>
      </c>
      <c r="G92" s="160">
        <f t="shared" ref="G92:G102" ca="1" si="15">HLOOKUP((RIGHT(F92,3)),$V$4:$AD$6,3,FALSE)*N92</f>
        <v>6.9023485163943868E-2</v>
      </c>
      <c r="H92" s="228">
        <f t="shared" ca="1" si="14"/>
        <v>6.9023485163943868E-2</v>
      </c>
      <c r="I92" s="141"/>
      <c r="J92" s="194" t="s">
        <v>1051</v>
      </c>
      <c r="K92" s="144" t="s">
        <v>968</v>
      </c>
      <c r="L92" s="176" t="s">
        <v>955</v>
      </c>
      <c r="M92" s="194"/>
      <c r="N92" s="193">
        <f ca="1">OFFSET('CO2-qoute-share'!$C$5,R92-1,S92-1)</f>
        <v>9.3274979951275491E-4</v>
      </c>
      <c r="O92" s="158"/>
      <c r="P92" s="158"/>
      <c r="R92" s="168">
        <v>5</v>
      </c>
      <c r="S92" s="167">
        <v>3</v>
      </c>
    </row>
    <row r="93" spans="2:19" ht="15" thickBot="1">
      <c r="B93" s="181"/>
      <c r="C93" s="194"/>
      <c r="D93" s="194" t="s">
        <v>1110</v>
      </c>
      <c r="E93" s="144"/>
      <c r="F93" s="144" t="s">
        <v>969</v>
      </c>
      <c r="G93" s="160">
        <f t="shared" ca="1" si="15"/>
        <v>0</v>
      </c>
      <c r="H93" s="228">
        <f t="shared" ca="1" si="14"/>
        <v>0</v>
      </c>
      <c r="I93" s="141"/>
      <c r="J93" s="194" t="s">
        <v>1051</v>
      </c>
      <c r="K93" s="144" t="s">
        <v>969</v>
      </c>
      <c r="L93" s="176" t="s">
        <v>955</v>
      </c>
      <c r="M93" s="194"/>
      <c r="N93" s="193">
        <f ca="1">OFFSET('CO2-qoute-share'!$C$5,R93-1,S93-1)</f>
        <v>0</v>
      </c>
      <c r="O93" s="158"/>
      <c r="P93" s="158"/>
      <c r="R93" s="168">
        <v>5</v>
      </c>
      <c r="S93" s="167">
        <v>6</v>
      </c>
    </row>
    <row r="94" spans="2:19" ht="15" thickBot="1">
      <c r="B94" s="182"/>
      <c r="C94" s="162"/>
      <c r="D94" s="162" t="s">
        <v>1110</v>
      </c>
      <c r="E94" s="177"/>
      <c r="F94" s="177" t="s">
        <v>970</v>
      </c>
      <c r="G94" s="163">
        <f t="shared" ca="1" si="15"/>
        <v>1.208350267096217</v>
      </c>
      <c r="H94" s="228">
        <f t="shared" ca="1" si="14"/>
        <v>1.208350267096217</v>
      </c>
      <c r="I94" s="165"/>
      <c r="J94" s="162" t="s">
        <v>1051</v>
      </c>
      <c r="K94" s="177" t="s">
        <v>970</v>
      </c>
      <c r="L94" s="183" t="s">
        <v>955</v>
      </c>
      <c r="M94" s="194"/>
      <c r="N94" s="193">
        <f ca="1">OFFSET('CO2-qoute-share'!$C$5,R94-1,S94-1)</f>
        <v>2.1277518349995018E-2</v>
      </c>
      <c r="O94" s="158"/>
      <c r="P94" s="158"/>
      <c r="R94" s="167">
        <v>5</v>
      </c>
      <c r="S94" s="167">
        <v>1</v>
      </c>
    </row>
    <row r="95" spans="2:19" ht="15" thickBot="1">
      <c r="B95" s="181"/>
      <c r="C95" s="202"/>
      <c r="D95" s="202" t="s">
        <v>1110</v>
      </c>
      <c r="E95" s="144"/>
      <c r="F95" s="144" t="s">
        <v>1198</v>
      </c>
      <c r="G95" s="160">
        <f ca="1">HLOOKUP((RIGHT(F95,3)),$V$4:$AD$6,3,FALSE)*N95</f>
        <v>1.3426114078846856</v>
      </c>
      <c r="H95" s="228">
        <f t="shared" ca="1" si="14"/>
        <v>1.3426114078846856</v>
      </c>
      <c r="I95" s="141"/>
      <c r="J95" s="202" t="str">
        <f>J94</f>
        <v>INDU*</v>
      </c>
      <c r="K95" s="144" t="s">
        <v>1198</v>
      </c>
      <c r="L95" s="176" t="s">
        <v>955</v>
      </c>
      <c r="M95" s="202"/>
      <c r="N95" s="201">
        <f ca="1">OFFSET('CO2-qoute-share'!$C$5,R95-1,S95-1)</f>
        <v>2.1277518349995018E-2</v>
      </c>
      <c r="O95" s="158"/>
      <c r="P95" s="158"/>
      <c r="Q95" s="221"/>
      <c r="R95" s="167">
        <f>R94</f>
        <v>5</v>
      </c>
      <c r="S95" s="167">
        <f>S94</f>
        <v>1</v>
      </c>
    </row>
    <row r="96" spans="2:19" ht="15" thickBot="1">
      <c r="B96" s="174"/>
      <c r="C96" s="44"/>
      <c r="D96" s="44" t="s">
        <v>1110</v>
      </c>
      <c r="E96" s="44"/>
      <c r="F96" s="44" t="s">
        <v>1065</v>
      </c>
      <c r="G96" s="161">
        <f t="shared" si="15"/>
        <v>0</v>
      </c>
      <c r="H96" s="228">
        <f t="shared" si="14"/>
        <v>0</v>
      </c>
      <c r="I96" s="44"/>
      <c r="J96" s="44"/>
      <c r="K96" s="44" t="s">
        <v>1065</v>
      </c>
      <c r="L96" s="169" t="s">
        <v>955</v>
      </c>
      <c r="M96" s="194"/>
      <c r="N96" s="194">
        <v>0</v>
      </c>
      <c r="O96" s="11"/>
      <c r="P96" s="11"/>
    </row>
    <row r="97" spans="2:19" ht="15" thickBot="1">
      <c r="B97" s="181"/>
      <c r="C97" s="202"/>
      <c r="D97" s="202" t="s">
        <v>1110</v>
      </c>
      <c r="E97" s="202"/>
      <c r="F97" s="202" t="s">
        <v>1188</v>
      </c>
      <c r="G97" s="160">
        <f t="shared" ref="G97" si="16">HLOOKUP((RIGHT(F97,3)),$V$4:$AD$6,3,FALSE)*N97</f>
        <v>72</v>
      </c>
      <c r="H97" s="228">
        <f t="shared" ref="H97" si="17">G97</f>
        <v>72</v>
      </c>
      <c r="I97" s="202"/>
      <c r="J97" s="202"/>
      <c r="K97" s="202" t="s">
        <v>1188</v>
      </c>
      <c r="L97" s="178" t="s">
        <v>955</v>
      </c>
      <c r="M97" s="202"/>
      <c r="N97" s="202">
        <v>1</v>
      </c>
      <c r="O97" s="11"/>
      <c r="P97" s="11"/>
      <c r="Q97" s="221"/>
      <c r="R97" s="221"/>
      <c r="S97" s="221"/>
    </row>
    <row r="98" spans="2:19" ht="15" thickBot="1">
      <c r="B98" s="181"/>
      <c r="C98" s="202"/>
      <c r="D98" s="202" t="s">
        <v>1110</v>
      </c>
      <c r="E98" s="202"/>
      <c r="F98" s="202" t="s">
        <v>1190</v>
      </c>
      <c r="G98" s="160">
        <v>78</v>
      </c>
      <c r="H98" s="228">
        <f t="shared" ref="H98" si="18">G98</f>
        <v>78</v>
      </c>
      <c r="I98" s="202"/>
      <c r="J98" s="202"/>
      <c r="K98" s="202" t="s">
        <v>1190</v>
      </c>
      <c r="L98" s="178" t="s">
        <v>955</v>
      </c>
      <c r="M98" s="202"/>
      <c r="N98" s="202">
        <v>1</v>
      </c>
      <c r="O98" s="11"/>
      <c r="P98" s="11"/>
      <c r="Q98" s="221"/>
      <c r="R98" s="221"/>
      <c r="S98" s="221"/>
    </row>
    <row r="99" spans="2:19" ht="15" thickBot="1">
      <c r="B99" s="181"/>
      <c r="C99" s="194"/>
      <c r="D99" s="194" t="s">
        <v>1110</v>
      </c>
      <c r="E99" s="194"/>
      <c r="F99" s="194" t="s">
        <v>1066</v>
      </c>
      <c r="G99" s="160">
        <f t="shared" si="15"/>
        <v>0</v>
      </c>
      <c r="H99" s="228">
        <f t="shared" si="14"/>
        <v>0</v>
      </c>
      <c r="I99" s="194"/>
      <c r="J99" s="194"/>
      <c r="K99" s="194" t="s">
        <v>1066</v>
      </c>
      <c r="L99" s="178" t="s">
        <v>955</v>
      </c>
      <c r="M99" s="194"/>
      <c r="N99" s="194">
        <v>0</v>
      </c>
      <c r="O99" s="11"/>
      <c r="P99" s="11"/>
    </row>
    <row r="100" spans="2:19" ht="15" thickBot="1">
      <c r="B100" s="182"/>
      <c r="C100" s="162"/>
      <c r="D100" s="162" t="s">
        <v>1110</v>
      </c>
      <c r="E100" s="162"/>
      <c r="F100" s="162" t="s">
        <v>1067</v>
      </c>
      <c r="G100" s="163">
        <f>HLOOKUP((RIGHT(F100,3)),$V$4:$AD$6,3,FALSE)*N100</f>
        <v>0</v>
      </c>
      <c r="H100" s="228">
        <f t="shared" si="14"/>
        <v>0</v>
      </c>
      <c r="I100" s="162"/>
      <c r="J100" s="162"/>
      <c r="K100" s="162" t="s">
        <v>1067</v>
      </c>
      <c r="L100" s="170" t="s">
        <v>955</v>
      </c>
      <c r="M100" s="194"/>
      <c r="N100" s="194">
        <v>0</v>
      </c>
      <c r="O100" s="11"/>
      <c r="P100" s="11"/>
    </row>
    <row r="101" spans="2:19" ht="15" thickBot="1">
      <c r="B101" s="174"/>
      <c r="C101" s="44"/>
      <c r="D101" s="44" t="s">
        <v>1110</v>
      </c>
      <c r="E101" s="44"/>
      <c r="F101" s="44" t="s">
        <v>1082</v>
      </c>
      <c r="G101" s="161">
        <f t="shared" si="15"/>
        <v>0</v>
      </c>
      <c r="H101" s="228">
        <f t="shared" si="14"/>
        <v>0</v>
      </c>
      <c r="I101" s="44"/>
      <c r="J101" s="44"/>
      <c r="K101" s="44" t="s">
        <v>1082</v>
      </c>
      <c r="L101" s="169" t="s">
        <v>955</v>
      </c>
      <c r="M101" s="194"/>
      <c r="N101" s="194">
        <v>0</v>
      </c>
      <c r="O101" s="11"/>
      <c r="P101" s="11"/>
    </row>
    <row r="102" spans="2:19" ht="15" thickBot="1">
      <c r="B102" s="182"/>
      <c r="C102" s="162"/>
      <c r="D102" s="162" t="s">
        <v>1110</v>
      </c>
      <c r="E102" s="162"/>
      <c r="F102" s="162" t="s">
        <v>1083</v>
      </c>
      <c r="G102" s="163">
        <f t="shared" si="15"/>
        <v>0</v>
      </c>
      <c r="H102" s="228">
        <f t="shared" si="14"/>
        <v>0</v>
      </c>
      <c r="I102" s="162"/>
      <c r="J102" s="162"/>
      <c r="K102" s="162" t="s">
        <v>1083</v>
      </c>
      <c r="L102" s="170" t="s">
        <v>955</v>
      </c>
      <c r="M102" s="194"/>
      <c r="N102" s="194">
        <v>0</v>
      </c>
      <c r="O102" s="11"/>
      <c r="P102" s="11"/>
    </row>
    <row r="103" spans="2:19" ht="15" thickBot="1">
      <c r="B103" s="232"/>
      <c r="C103" s="233"/>
      <c r="D103" s="234" t="s">
        <v>1110</v>
      </c>
      <c r="E103" s="233"/>
      <c r="F103" s="234" t="s">
        <v>970</v>
      </c>
      <c r="G103" s="235">
        <f ca="1">HLOOKUP((RIGHT(F103,3)),$V$4:$AD$6,3,FALSE)*N103</f>
        <v>15.449440621274203</v>
      </c>
      <c r="H103" s="236">
        <f ca="1">G103</f>
        <v>15.449440621274203</v>
      </c>
      <c r="I103" s="233"/>
      <c r="J103" s="233" t="s">
        <v>1193</v>
      </c>
      <c r="K103" s="234" t="s">
        <v>970</v>
      </c>
      <c r="L103" s="237" t="s">
        <v>955</v>
      </c>
      <c r="N103" s="43">
        <f ca="1">AVERAGE(N28,N34,N40,N46,N52,N58,N64,N70,N76,N82,N88,N94)</f>
        <v>0.27204508929871812</v>
      </c>
    </row>
    <row r="104" spans="2:19" ht="15" thickBot="1">
      <c r="C104" s="150"/>
      <c r="D104" s="234" t="s">
        <v>1110</v>
      </c>
      <c r="E104" s="233"/>
      <c r="F104" s="144" t="s">
        <v>1194</v>
      </c>
      <c r="G104" s="235">
        <f>Y6</f>
        <v>37</v>
      </c>
      <c r="H104" s="236">
        <f>G104</f>
        <v>37</v>
      </c>
      <c r="I104" s="233"/>
      <c r="J104" s="233"/>
      <c r="K104" s="144" t="s">
        <v>1194</v>
      </c>
      <c r="L104" s="237" t="s">
        <v>955</v>
      </c>
      <c r="N104" s="11">
        <v>1</v>
      </c>
    </row>
    <row r="105" spans="2:19" ht="15" thickBot="1">
      <c r="C105" s="150"/>
      <c r="D105" s="234" t="s">
        <v>1110</v>
      </c>
      <c r="F105" s="144" t="s">
        <v>1195</v>
      </c>
      <c r="G105" s="238">
        <f>Z6</f>
        <v>56.79</v>
      </c>
      <c r="H105" s="236">
        <f t="shared" ref="H105:H106" si="19">G105</f>
        <v>56.79</v>
      </c>
      <c r="K105" s="144" t="s">
        <v>1195</v>
      </c>
      <c r="L105" s="237" t="s">
        <v>955</v>
      </c>
      <c r="N105" s="11">
        <v>1</v>
      </c>
    </row>
    <row r="106" spans="2:19" ht="15" thickBot="1">
      <c r="B106" s="181" t="s">
        <v>1169</v>
      </c>
      <c r="D106" s="234" t="s">
        <v>1110</v>
      </c>
      <c r="F106" s="144" t="s">
        <v>1196</v>
      </c>
      <c r="G106" s="238">
        <f>V6</f>
        <v>94.25</v>
      </c>
      <c r="H106" s="236">
        <f t="shared" si="19"/>
        <v>94.25</v>
      </c>
      <c r="K106" s="144" t="s">
        <v>1196</v>
      </c>
      <c r="L106" s="237" t="s">
        <v>955</v>
      </c>
      <c r="N106" s="11">
        <v>1</v>
      </c>
    </row>
    <row r="107" spans="2:19" ht="15" thickBot="1">
      <c r="B107" s="181"/>
      <c r="C107" s="221"/>
      <c r="D107" s="234" t="s">
        <v>1110</v>
      </c>
      <c r="E107" s="221"/>
      <c r="F107" s="144" t="s">
        <v>1197</v>
      </c>
      <c r="G107" s="238">
        <f>H107</f>
        <v>74</v>
      </c>
      <c r="H107" s="236">
        <f>X6</f>
        <v>74</v>
      </c>
      <c r="I107" s="221"/>
      <c r="J107" s="221"/>
      <c r="K107" s="144" t="s">
        <v>1197</v>
      </c>
      <c r="L107" s="237" t="s">
        <v>955</v>
      </c>
      <c r="M107" s="221"/>
      <c r="N107" s="11">
        <v>1</v>
      </c>
    </row>
  </sheetData>
  <mergeCells count="1"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D102"/>
  <sheetViews>
    <sheetView tabSelected="1" workbookViewId="0">
      <selection activeCell="J17" sqref="J17"/>
    </sheetView>
  </sheetViews>
  <sheetFormatPr defaultRowHeight="14.4"/>
  <cols>
    <col min="1" max="2" width="9.109375" style="195"/>
    <col min="3" max="3" width="14.33203125" style="195" bestFit="1" customWidth="1"/>
    <col min="4" max="6" width="14.33203125" style="195" customWidth="1"/>
    <col min="7" max="7" width="9.109375" style="195"/>
    <col min="8" max="8" width="9" style="221"/>
    <col min="9" max="13" width="9.109375" style="195"/>
    <col min="14" max="14" width="14.109375" style="195" customWidth="1"/>
    <col min="21" max="21" width="32" customWidth="1"/>
  </cols>
  <sheetData>
    <row r="1" spans="1:30">
      <c r="A1" s="195" t="s">
        <v>1134</v>
      </c>
    </row>
    <row r="2" spans="1:30">
      <c r="B2" s="196" t="s">
        <v>1105</v>
      </c>
      <c r="C2" s="196"/>
      <c r="D2" s="196"/>
      <c r="E2" s="196"/>
      <c r="F2" s="196"/>
    </row>
    <row r="3" spans="1:30" s="195" customFormat="1" ht="15" thickBot="1">
      <c r="B3" s="172" t="s">
        <v>1106</v>
      </c>
      <c r="C3" s="172" t="s">
        <v>1107</v>
      </c>
      <c r="D3" s="172" t="s">
        <v>1108</v>
      </c>
      <c r="E3" s="172" t="s">
        <v>1109</v>
      </c>
      <c r="F3" s="172" t="s">
        <v>947</v>
      </c>
      <c r="G3" s="179" t="s">
        <v>1179</v>
      </c>
      <c r="H3" s="179" t="s">
        <v>1180</v>
      </c>
      <c r="I3" s="159" t="s">
        <v>948</v>
      </c>
      <c r="J3" s="159" t="s">
        <v>949</v>
      </c>
      <c r="K3" s="159" t="s">
        <v>950</v>
      </c>
      <c r="L3" s="173" t="s">
        <v>951</v>
      </c>
      <c r="M3" s="202"/>
      <c r="N3" s="166" t="s">
        <v>952</v>
      </c>
      <c r="O3"/>
      <c r="P3" s="166" t="s">
        <v>1133</v>
      </c>
      <c r="Q3"/>
      <c r="R3"/>
      <c r="S3"/>
      <c r="T3"/>
      <c r="U3" s="24" t="s">
        <v>1081</v>
      </c>
    </row>
    <row r="4" spans="1:30" s="195" customFormat="1" ht="15" thickBot="1">
      <c r="B4" s="174" t="s">
        <v>1169</v>
      </c>
      <c r="C4" s="44"/>
      <c r="D4" s="44" t="s">
        <v>1110</v>
      </c>
      <c r="E4" s="44"/>
      <c r="F4" s="180" t="s">
        <v>953</v>
      </c>
      <c r="G4" s="228">
        <f>HLOOKUP((RIGHT(F4,3)),$V$4:$AD$6,3,FALSE)*N4</f>
        <v>0</v>
      </c>
      <c r="H4" s="228">
        <f>G4</f>
        <v>0</v>
      </c>
      <c r="I4" s="175" t="s">
        <v>954</v>
      </c>
      <c r="J4" s="44"/>
      <c r="K4" s="180" t="s">
        <v>953</v>
      </c>
      <c r="L4" s="164" t="s">
        <v>1135</v>
      </c>
      <c r="M4" s="202"/>
      <c r="N4" s="201">
        <f>1-ETS_Emi_Coeff!N4</f>
        <v>0</v>
      </c>
      <c r="O4"/>
      <c r="P4" s="221" t="s">
        <v>1168</v>
      </c>
      <c r="Q4"/>
      <c r="R4"/>
      <c r="S4"/>
      <c r="T4"/>
      <c r="U4" s="190" t="s">
        <v>1068</v>
      </c>
      <c r="V4" s="191" t="s">
        <v>1072</v>
      </c>
      <c r="W4" s="192" t="s">
        <v>1073</v>
      </c>
      <c r="X4" s="192" t="s">
        <v>1074</v>
      </c>
      <c r="Y4" s="192" t="s">
        <v>1075</v>
      </c>
      <c r="Z4" s="192" t="s">
        <v>960</v>
      </c>
      <c r="AA4" s="153" t="s">
        <v>1076</v>
      </c>
      <c r="AB4" s="153" t="s">
        <v>780</v>
      </c>
      <c r="AC4" s="153" t="s">
        <v>782</v>
      </c>
      <c r="AD4" s="153" t="s">
        <v>1189</v>
      </c>
    </row>
    <row r="5" spans="1:30" s="195" customFormat="1" ht="15" thickBot="1">
      <c r="B5" s="181"/>
      <c r="C5" s="202"/>
      <c r="D5" s="202" t="s">
        <v>1110</v>
      </c>
      <c r="E5" s="202"/>
      <c r="F5" s="144" t="s">
        <v>956</v>
      </c>
      <c r="G5" s="160">
        <f t="shared" ref="G5:G16" si="0">HLOOKUP((RIGHT(F5,3)),$V$4:$AD$6,3,FALSE)*N5</f>
        <v>0</v>
      </c>
      <c r="H5" s="228">
        <f t="shared" ref="H5:H76" si="1">G5</f>
        <v>0</v>
      </c>
      <c r="I5" s="141" t="s">
        <v>954</v>
      </c>
      <c r="J5" s="202"/>
      <c r="K5" s="144" t="s">
        <v>956</v>
      </c>
      <c r="L5" s="176" t="s">
        <v>1135</v>
      </c>
      <c r="M5" s="202"/>
      <c r="N5" s="201">
        <f>1-ETS_Emi_Coeff!N5</f>
        <v>0</v>
      </c>
      <c r="O5"/>
      <c r="P5" s="221"/>
      <c r="Q5"/>
      <c r="R5"/>
      <c r="S5"/>
      <c r="T5"/>
      <c r="U5" s="197" t="s">
        <v>1069</v>
      </c>
      <c r="V5" s="198" t="s">
        <v>1070</v>
      </c>
      <c r="W5" s="198" t="s">
        <v>1070</v>
      </c>
      <c r="X5" s="198" t="s">
        <v>1070</v>
      </c>
      <c r="Y5" s="198" t="s">
        <v>1070</v>
      </c>
      <c r="Z5" s="198" t="s">
        <v>1070</v>
      </c>
      <c r="AA5" s="198" t="s">
        <v>1070</v>
      </c>
      <c r="AB5" s="198" t="s">
        <v>1070</v>
      </c>
      <c r="AC5" s="198" t="s">
        <v>1070</v>
      </c>
      <c r="AD5" s="198" t="s">
        <v>1070</v>
      </c>
    </row>
    <row r="6" spans="1:30" s="195" customFormat="1" ht="15" thickBot="1">
      <c r="B6" s="181"/>
      <c r="C6" s="202"/>
      <c r="D6" s="202" t="s">
        <v>1110</v>
      </c>
      <c r="E6" s="202"/>
      <c r="F6" s="144" t="s">
        <v>957</v>
      </c>
      <c r="G6" s="160">
        <f t="shared" si="0"/>
        <v>0</v>
      </c>
      <c r="H6" s="228">
        <f t="shared" si="1"/>
        <v>0</v>
      </c>
      <c r="I6" s="141" t="s">
        <v>954</v>
      </c>
      <c r="J6" s="202"/>
      <c r="K6" s="144" t="s">
        <v>957</v>
      </c>
      <c r="L6" s="176" t="s">
        <v>1135</v>
      </c>
      <c r="M6" s="202"/>
      <c r="N6" s="201">
        <f>1-ETS_Emi_Coeff!N6</f>
        <v>0</v>
      </c>
      <c r="O6"/>
      <c r="P6" s="43"/>
      <c r="Q6"/>
      <c r="R6"/>
      <c r="S6"/>
      <c r="T6"/>
      <c r="U6" s="199" t="s">
        <v>1071</v>
      </c>
      <c r="V6" s="200">
        <v>94.25</v>
      </c>
      <c r="W6" s="200">
        <v>78</v>
      </c>
      <c r="X6" s="200">
        <v>74</v>
      </c>
      <c r="Y6" s="200">
        <v>37</v>
      </c>
      <c r="Z6" s="200">
        <v>56.79</v>
      </c>
      <c r="AA6" s="200">
        <v>73</v>
      </c>
      <c r="AB6" s="200">
        <v>63.1</v>
      </c>
      <c r="AC6" s="200">
        <v>65</v>
      </c>
      <c r="AD6" s="200">
        <v>72</v>
      </c>
    </row>
    <row r="7" spans="1:30" s="195" customFormat="1" ht="15" thickBot="1">
      <c r="B7" s="181" t="s">
        <v>1169</v>
      </c>
      <c r="C7" s="202"/>
      <c r="D7" s="202" t="s">
        <v>1110</v>
      </c>
      <c r="E7" s="202">
        <v>2010</v>
      </c>
      <c r="F7" s="144" t="s">
        <v>958</v>
      </c>
      <c r="G7" s="227">
        <f t="shared" si="0"/>
        <v>37</v>
      </c>
      <c r="H7" s="228">
        <f t="shared" si="1"/>
        <v>37</v>
      </c>
      <c r="I7" s="141" t="s">
        <v>954</v>
      </c>
      <c r="J7" s="202"/>
      <c r="K7" s="144" t="s">
        <v>958</v>
      </c>
      <c r="L7" s="176" t="s">
        <v>1135</v>
      </c>
      <c r="M7" s="202"/>
      <c r="N7" s="201">
        <f>1-ETS_Emi_Coeff!N7</f>
        <v>1</v>
      </c>
      <c r="O7"/>
      <c r="P7" s="221" t="s">
        <v>1168</v>
      </c>
      <c r="Q7"/>
      <c r="R7"/>
      <c r="S7"/>
      <c r="T7"/>
      <c r="U7" s="195" t="s">
        <v>1077</v>
      </c>
      <c r="V7" s="195" t="s">
        <v>1080</v>
      </c>
    </row>
    <row r="8" spans="1:30" s="195" customFormat="1" ht="15" thickBot="1">
      <c r="B8" s="181" t="s">
        <v>1169</v>
      </c>
      <c r="C8" s="202"/>
      <c r="D8" s="202" t="s">
        <v>1110</v>
      </c>
      <c r="E8" s="202">
        <v>2013</v>
      </c>
      <c r="F8" s="144" t="s">
        <v>958</v>
      </c>
      <c r="G8" s="227">
        <f t="shared" si="0"/>
        <v>0</v>
      </c>
      <c r="H8" s="228">
        <f t="shared" si="1"/>
        <v>0</v>
      </c>
      <c r="I8" s="218" t="s">
        <v>954</v>
      </c>
      <c r="J8" s="202"/>
      <c r="K8" s="144" t="s">
        <v>958</v>
      </c>
      <c r="L8" s="176" t="s">
        <v>1135</v>
      </c>
      <c r="M8" s="202"/>
      <c r="N8" s="201">
        <f>1-ETS_Emi_Coeff!N8</f>
        <v>0</v>
      </c>
      <c r="O8"/>
      <c r="P8" s="221" t="s">
        <v>1168</v>
      </c>
      <c r="Q8"/>
      <c r="R8"/>
      <c r="S8"/>
      <c r="T8"/>
      <c r="U8" s="195" t="s">
        <v>1078</v>
      </c>
      <c r="V8" s="195" t="s">
        <v>1079</v>
      </c>
    </row>
    <row r="9" spans="1:30" ht="15" thickBot="1">
      <c r="B9" s="181" t="s">
        <v>1169</v>
      </c>
      <c r="C9" s="202"/>
      <c r="D9" s="202" t="s">
        <v>1110</v>
      </c>
      <c r="E9" s="202"/>
      <c r="F9" s="144" t="s">
        <v>959</v>
      </c>
      <c r="G9" s="227">
        <f t="shared" si="0"/>
        <v>0</v>
      </c>
      <c r="H9" s="228">
        <f t="shared" si="1"/>
        <v>0</v>
      </c>
      <c r="I9" s="141" t="s">
        <v>954</v>
      </c>
      <c r="J9" s="202"/>
      <c r="K9" s="144" t="s">
        <v>959</v>
      </c>
      <c r="L9" s="176" t="s">
        <v>1135</v>
      </c>
      <c r="M9" s="202"/>
      <c r="N9" s="201">
        <f>1-ETS_Emi_Coeff!N9</f>
        <v>0</v>
      </c>
      <c r="P9" s="221" t="s">
        <v>1168</v>
      </c>
    </row>
    <row r="10" spans="1:30" ht="15" thickBot="1">
      <c r="B10" s="181"/>
      <c r="C10" s="202"/>
      <c r="D10" s="202" t="s">
        <v>1110</v>
      </c>
      <c r="E10" s="202"/>
      <c r="F10" s="202" t="s">
        <v>959</v>
      </c>
      <c r="G10" s="160">
        <f t="shared" ca="1" si="0"/>
        <v>27.123989323629132</v>
      </c>
      <c r="H10" s="228">
        <f t="shared" ca="1" si="1"/>
        <v>27.123989323629132</v>
      </c>
      <c r="I10" s="155"/>
      <c r="J10" s="141" t="s">
        <v>961</v>
      </c>
      <c r="K10" s="202" t="s">
        <v>959</v>
      </c>
      <c r="L10" s="176" t="s">
        <v>1135</v>
      </c>
      <c r="M10" s="202"/>
      <c r="N10" s="201">
        <f ca="1">1-ETS_Emi_Coeff!N10</f>
        <v>0.47761911117501554</v>
      </c>
      <c r="P10" s="221" t="s">
        <v>1183</v>
      </c>
    </row>
    <row r="11" spans="1:30" ht="15" thickBot="1">
      <c r="B11" s="181"/>
      <c r="C11" s="202"/>
      <c r="D11" s="202" t="s">
        <v>1110</v>
      </c>
      <c r="E11" s="202"/>
      <c r="F11" s="144" t="s">
        <v>953</v>
      </c>
      <c r="G11" s="160">
        <f t="shared" ca="1" si="0"/>
        <v>0.1065727873503142</v>
      </c>
      <c r="H11" s="228">
        <f t="shared" ca="1" si="1"/>
        <v>0.1065727873503142</v>
      </c>
      <c r="I11" s="141" t="s">
        <v>962</v>
      </c>
      <c r="J11" s="202"/>
      <c r="K11" s="144" t="s">
        <v>953</v>
      </c>
      <c r="L11" s="176" t="s">
        <v>1135</v>
      </c>
      <c r="M11" s="202"/>
      <c r="N11" s="201">
        <f ca="1">1-ETS_Emi_Coeff!N11</f>
        <v>1.1307457543799915E-3</v>
      </c>
      <c r="P11" s="221" t="s">
        <v>1168</v>
      </c>
    </row>
    <row r="12" spans="1:30" ht="15" thickBot="1">
      <c r="B12" s="181"/>
      <c r="C12" s="202"/>
      <c r="D12" s="202" t="s">
        <v>1110</v>
      </c>
      <c r="E12" s="202"/>
      <c r="F12" s="144" t="s">
        <v>956</v>
      </c>
      <c r="G12" s="227">
        <f t="shared" ca="1" si="0"/>
        <v>18.347984998713017</v>
      </c>
      <c r="H12" s="228">
        <f t="shared" ca="1" si="1"/>
        <v>18.347984998713017</v>
      </c>
      <c r="I12" s="141" t="s">
        <v>962</v>
      </c>
      <c r="J12" s="202"/>
      <c r="K12" s="144" t="s">
        <v>956</v>
      </c>
      <c r="L12" s="176" t="s">
        <v>1135</v>
      </c>
      <c r="M12" s="202"/>
      <c r="N12" s="201">
        <f ca="1">1-ETS_Emi_Coeff!N12</f>
        <v>0.23523057690657712</v>
      </c>
      <c r="P12" s="221" t="s">
        <v>1168</v>
      </c>
    </row>
    <row r="13" spans="1:30" ht="15" thickBot="1">
      <c r="B13" s="181"/>
      <c r="C13" s="202"/>
      <c r="D13" s="202" t="s">
        <v>1110</v>
      </c>
      <c r="E13" s="202"/>
      <c r="F13" s="144" t="s">
        <v>957</v>
      </c>
      <c r="G13" s="227">
        <f t="shared" ca="1" si="0"/>
        <v>16.843433444645132</v>
      </c>
      <c r="H13" s="228">
        <f t="shared" ca="1" si="1"/>
        <v>16.843433444645132</v>
      </c>
      <c r="I13" s="141" t="s">
        <v>962</v>
      </c>
      <c r="J13" s="202"/>
      <c r="K13" s="144" t="s">
        <v>957</v>
      </c>
      <c r="L13" s="176" t="s">
        <v>1135</v>
      </c>
      <c r="M13" s="202"/>
      <c r="N13" s="201">
        <f ca="1">1-ETS_Emi_Coeff!N13</f>
        <v>0.22761396546817747</v>
      </c>
      <c r="P13" s="221" t="s">
        <v>1168</v>
      </c>
    </row>
    <row r="14" spans="1:30" ht="15" thickBot="1">
      <c r="B14" s="181"/>
      <c r="C14" s="202"/>
      <c r="D14" s="202" t="s">
        <v>1110</v>
      </c>
      <c r="E14" s="202">
        <v>2010</v>
      </c>
      <c r="F14" s="144" t="s">
        <v>958</v>
      </c>
      <c r="G14" s="160">
        <f t="shared" si="0"/>
        <v>37</v>
      </c>
      <c r="H14" s="228">
        <f t="shared" si="1"/>
        <v>37</v>
      </c>
      <c r="I14" s="141" t="s">
        <v>962</v>
      </c>
      <c r="J14" s="202"/>
      <c r="K14" s="144" t="s">
        <v>958</v>
      </c>
      <c r="L14" s="176" t="s">
        <v>1135</v>
      </c>
      <c r="M14" s="202"/>
      <c r="N14" s="201">
        <f>1-ETS_Emi_Coeff!N14</f>
        <v>1</v>
      </c>
      <c r="P14" s="11"/>
    </row>
    <row r="15" spans="1:30" ht="15" thickBot="1">
      <c r="B15" s="181"/>
      <c r="C15" s="202"/>
      <c r="D15" s="202" t="s">
        <v>1110</v>
      </c>
      <c r="E15" s="202">
        <v>2013</v>
      </c>
      <c r="F15" s="144" t="s">
        <v>958</v>
      </c>
      <c r="G15" s="160">
        <f t="shared" si="0"/>
        <v>0</v>
      </c>
      <c r="H15" s="228">
        <f t="shared" si="1"/>
        <v>0</v>
      </c>
      <c r="I15" s="141" t="s">
        <v>962</v>
      </c>
      <c r="J15" s="202"/>
      <c r="K15" s="144" t="s">
        <v>958</v>
      </c>
      <c r="L15" s="176" t="s">
        <v>1135</v>
      </c>
      <c r="M15" s="202"/>
      <c r="N15" s="201">
        <f>1-ETS_Emi_Coeff!N15</f>
        <v>0</v>
      </c>
      <c r="P15" s="158" t="s">
        <v>1167</v>
      </c>
    </row>
    <row r="16" spans="1:30" ht="15" thickBot="1">
      <c r="B16" s="181"/>
      <c r="C16" s="202"/>
      <c r="D16" s="202" t="s">
        <v>1110</v>
      </c>
      <c r="E16" s="202"/>
      <c r="F16" s="144" t="s">
        <v>959</v>
      </c>
      <c r="G16" s="160">
        <f t="shared" ca="1" si="0"/>
        <v>27.123989323629132</v>
      </c>
      <c r="H16" s="228">
        <f t="shared" ca="1" si="1"/>
        <v>27.123989323629132</v>
      </c>
      <c r="I16" s="141" t="s">
        <v>962</v>
      </c>
      <c r="J16" s="202"/>
      <c r="K16" s="144" t="s">
        <v>959</v>
      </c>
      <c r="L16" s="176" t="s">
        <v>1135</v>
      </c>
      <c r="M16" s="202"/>
      <c r="N16" s="201">
        <f ca="1">1-ETS_Emi_Coeff!N16</f>
        <v>0.47761911117501554</v>
      </c>
      <c r="P16" s="158"/>
    </row>
    <row r="17" spans="2:16" ht="15" thickBot="1">
      <c r="B17" s="181" t="s">
        <v>1169</v>
      </c>
      <c r="C17" s="202"/>
      <c r="D17" s="202" t="s">
        <v>1110</v>
      </c>
      <c r="E17" s="202"/>
      <c r="F17" s="144" t="s">
        <v>953</v>
      </c>
      <c r="G17" s="160">
        <f t="shared" ref="G17:G52" ca="1" si="2">HLOOKUP((RIGHT(F17,3)),$V$4:$AD$6,3,FALSE)*N17</f>
        <v>0.1065727873503142</v>
      </c>
      <c r="H17" s="228">
        <f t="shared" ca="1" si="1"/>
        <v>0.1065727873503142</v>
      </c>
      <c r="I17" s="141" t="s">
        <v>963</v>
      </c>
      <c r="J17" s="202"/>
      <c r="K17" s="144" t="s">
        <v>953</v>
      </c>
      <c r="L17" s="176" t="s">
        <v>1135</v>
      </c>
      <c r="M17" s="202"/>
      <c r="N17" s="201">
        <f ca="1">1-ETS_Emi_Coeff!N17</f>
        <v>1.1307457543799915E-3</v>
      </c>
      <c r="P17" s="221" t="s">
        <v>1168</v>
      </c>
    </row>
    <row r="18" spans="2:16" ht="15" thickBot="1">
      <c r="B18" s="181"/>
      <c r="C18" s="202"/>
      <c r="D18" s="202" t="s">
        <v>1110</v>
      </c>
      <c r="E18" s="202"/>
      <c r="F18" s="144" t="s">
        <v>956</v>
      </c>
      <c r="G18" s="160">
        <f t="shared" ca="1" si="2"/>
        <v>18.347984998713017</v>
      </c>
      <c r="H18" s="228">
        <f t="shared" ca="1" si="1"/>
        <v>18.347984998713017</v>
      </c>
      <c r="I18" s="141" t="s">
        <v>963</v>
      </c>
      <c r="J18" s="202"/>
      <c r="K18" s="144" t="s">
        <v>956</v>
      </c>
      <c r="L18" s="176" t="s">
        <v>1135</v>
      </c>
      <c r="M18" s="202"/>
      <c r="N18" s="201">
        <f ca="1">1-ETS_Emi_Coeff!N18</f>
        <v>0.23523057690657712</v>
      </c>
      <c r="P18" s="158"/>
    </row>
    <row r="19" spans="2:16" ht="15" thickBot="1">
      <c r="B19" s="181"/>
      <c r="C19" s="202"/>
      <c r="D19" s="202" t="s">
        <v>1110</v>
      </c>
      <c r="E19" s="202"/>
      <c r="F19" s="144" t="s">
        <v>957</v>
      </c>
      <c r="G19" s="160">
        <f t="shared" ca="1" si="2"/>
        <v>16.843433444645132</v>
      </c>
      <c r="H19" s="228">
        <f t="shared" ca="1" si="1"/>
        <v>16.843433444645132</v>
      </c>
      <c r="I19" s="141" t="s">
        <v>963</v>
      </c>
      <c r="J19" s="202"/>
      <c r="K19" s="144" t="s">
        <v>957</v>
      </c>
      <c r="L19" s="176" t="s">
        <v>1135</v>
      </c>
      <c r="M19" s="202"/>
      <c r="N19" s="201">
        <f ca="1">1-ETS_Emi_Coeff!N19</f>
        <v>0.22761396546817747</v>
      </c>
      <c r="P19" s="158"/>
    </row>
    <row r="20" spans="2:16" ht="15" thickBot="1">
      <c r="B20" s="181"/>
      <c r="C20" s="202"/>
      <c r="D20" s="202" t="s">
        <v>1110</v>
      </c>
      <c r="E20" s="202"/>
      <c r="F20" s="144" t="s">
        <v>958</v>
      </c>
      <c r="G20" s="160">
        <f t="shared" si="2"/>
        <v>37</v>
      </c>
      <c r="H20" s="228">
        <f t="shared" si="1"/>
        <v>37</v>
      </c>
      <c r="I20" s="141" t="s">
        <v>963</v>
      </c>
      <c r="J20" s="202"/>
      <c r="K20" s="144" t="s">
        <v>958</v>
      </c>
      <c r="L20" s="176" t="s">
        <v>1135</v>
      </c>
      <c r="M20" s="202"/>
      <c r="N20" s="201">
        <f>1-ETS_Emi_Coeff!N20</f>
        <v>1</v>
      </c>
      <c r="P20" s="11"/>
    </row>
    <row r="21" spans="2:16" ht="15" thickBot="1">
      <c r="B21" s="181"/>
      <c r="C21" s="202"/>
      <c r="D21" s="202" t="s">
        <v>1110</v>
      </c>
      <c r="E21" s="202"/>
      <c r="F21" s="144" t="s">
        <v>958</v>
      </c>
      <c r="G21" s="160">
        <f t="shared" si="2"/>
        <v>0</v>
      </c>
      <c r="H21" s="228">
        <f t="shared" si="1"/>
        <v>0</v>
      </c>
      <c r="I21" s="141" t="s">
        <v>963</v>
      </c>
      <c r="J21" s="202"/>
      <c r="K21" s="144" t="s">
        <v>958</v>
      </c>
      <c r="L21" s="176" t="s">
        <v>1135</v>
      </c>
      <c r="M21" s="202"/>
      <c r="N21" s="201">
        <f>1-ETS_Emi_Coeff!N21</f>
        <v>0</v>
      </c>
      <c r="P21" s="158" t="s">
        <v>1167</v>
      </c>
    </row>
    <row r="22" spans="2:16" ht="15" thickBot="1">
      <c r="B22" s="181"/>
      <c r="C22" s="202"/>
      <c r="D22" s="202" t="s">
        <v>1110</v>
      </c>
      <c r="E22" s="202"/>
      <c r="F22" s="144" t="s">
        <v>959</v>
      </c>
      <c r="G22" s="160">
        <f t="shared" ca="1" si="2"/>
        <v>27.123989323629132</v>
      </c>
      <c r="H22" s="228">
        <f t="shared" ca="1" si="1"/>
        <v>27.123989323629132</v>
      </c>
      <c r="I22" s="141" t="s">
        <v>963</v>
      </c>
      <c r="J22" s="202"/>
      <c r="K22" s="144" t="s">
        <v>959</v>
      </c>
      <c r="L22" s="176" t="s">
        <v>1135</v>
      </c>
      <c r="M22" s="202"/>
      <c r="N22" s="201">
        <f ca="1">1-ETS_Emi_Coeff!N22</f>
        <v>0.47761911117501554</v>
      </c>
      <c r="P22" s="43"/>
    </row>
    <row r="23" spans="2:16" ht="15" thickBot="1">
      <c r="B23" s="182"/>
      <c r="C23" s="162"/>
      <c r="D23" s="162" t="s">
        <v>1110</v>
      </c>
      <c r="E23" s="162"/>
      <c r="F23" s="177" t="s">
        <v>953</v>
      </c>
      <c r="G23" s="163">
        <f t="shared" ca="1" si="2"/>
        <v>0.1065727873503142</v>
      </c>
      <c r="H23" s="228">
        <f t="shared" ca="1" si="1"/>
        <v>0.1065727873503142</v>
      </c>
      <c r="I23" s="162"/>
      <c r="J23" s="162" t="s">
        <v>964</v>
      </c>
      <c r="K23" s="177" t="s">
        <v>953</v>
      </c>
      <c r="L23" s="183" t="s">
        <v>1135</v>
      </c>
      <c r="M23" s="202"/>
      <c r="N23" s="201">
        <f ca="1">1-ETS_Emi_Coeff!N23</f>
        <v>1.1307457543799915E-3</v>
      </c>
      <c r="P23" s="43"/>
    </row>
    <row r="24" spans="2:16" ht="15" thickBot="1">
      <c r="B24" s="174"/>
      <c r="C24" s="44"/>
      <c r="D24" s="44" t="s">
        <v>1110</v>
      </c>
      <c r="E24" s="180"/>
      <c r="F24" s="180" t="s">
        <v>965</v>
      </c>
      <c r="G24" s="161">
        <f t="shared" ca="1" si="2"/>
        <v>91.155635631921456</v>
      </c>
      <c r="H24" s="228">
        <f t="shared" ca="1" si="1"/>
        <v>91.155635631921456</v>
      </c>
      <c r="I24" s="175"/>
      <c r="J24" s="44" t="s">
        <v>966</v>
      </c>
      <c r="K24" s="180" t="s">
        <v>965</v>
      </c>
      <c r="L24" s="164" t="s">
        <v>1135</v>
      </c>
      <c r="M24" s="202"/>
      <c r="N24" s="201">
        <f ca="1">1-ETS_Emi_Coeff!N24</f>
        <v>0.96716854781879524</v>
      </c>
      <c r="P24" s="43"/>
    </row>
    <row r="25" spans="2:16" ht="15" thickBot="1">
      <c r="B25" s="181"/>
      <c r="C25" s="202"/>
      <c r="D25" s="202" t="s">
        <v>1110</v>
      </c>
      <c r="E25" s="144"/>
      <c r="F25" s="144" t="s">
        <v>967</v>
      </c>
      <c r="G25" s="160">
        <f t="shared" ca="1" si="2"/>
        <v>77.467832768244349</v>
      </c>
      <c r="H25" s="228">
        <f t="shared" ca="1" si="1"/>
        <v>77.467832768244349</v>
      </c>
      <c r="I25" s="141"/>
      <c r="J25" s="202" t="s">
        <v>966</v>
      </c>
      <c r="K25" s="144" t="s">
        <v>967</v>
      </c>
      <c r="L25" s="176" t="s">
        <v>1135</v>
      </c>
      <c r="M25" s="202"/>
      <c r="N25" s="201">
        <f ca="1">1-ETS_Emi_Coeff!N25</f>
        <v>0.99317734318261985</v>
      </c>
      <c r="P25" s="43"/>
    </row>
    <row r="26" spans="2:16" ht="15" thickBot="1">
      <c r="B26" s="181"/>
      <c r="C26" s="202"/>
      <c r="D26" s="202" t="s">
        <v>1110</v>
      </c>
      <c r="E26" s="144"/>
      <c r="F26" s="144" t="s">
        <v>968</v>
      </c>
      <c r="G26" s="160">
        <f t="shared" ca="1" si="2"/>
        <v>73.995241239972856</v>
      </c>
      <c r="H26" s="228">
        <f t="shared" ca="1" si="1"/>
        <v>73.995241239972856</v>
      </c>
      <c r="I26" s="141"/>
      <c r="J26" s="202" t="s">
        <v>966</v>
      </c>
      <c r="K26" s="144" t="s">
        <v>968</v>
      </c>
      <c r="L26" s="176" t="s">
        <v>1135</v>
      </c>
      <c r="M26" s="202"/>
      <c r="N26" s="201">
        <f ca="1">1-ETS_Emi_Coeff!N26</f>
        <v>0.9999356924320657</v>
      </c>
      <c r="P26" s="43"/>
    </row>
    <row r="27" spans="2:16" ht="15" thickBot="1">
      <c r="B27" s="181"/>
      <c r="C27" s="202"/>
      <c r="D27" s="202" t="s">
        <v>1110</v>
      </c>
      <c r="E27" s="144"/>
      <c r="F27" s="144" t="s">
        <v>969</v>
      </c>
      <c r="G27" s="160">
        <f t="shared" ca="1" si="2"/>
        <v>37</v>
      </c>
      <c r="H27" s="228">
        <f t="shared" ca="1" si="1"/>
        <v>37</v>
      </c>
      <c r="I27" s="141"/>
      <c r="J27" s="202" t="s">
        <v>966</v>
      </c>
      <c r="K27" s="144" t="s">
        <v>969</v>
      </c>
      <c r="L27" s="176" t="s">
        <v>1135</v>
      </c>
      <c r="M27" s="202"/>
      <c r="N27" s="201">
        <f ca="1">1-ETS_Emi_Coeff!N27</f>
        <v>1</v>
      </c>
      <c r="P27" s="43"/>
    </row>
    <row r="28" spans="2:16" ht="15" thickBot="1">
      <c r="B28" s="181"/>
      <c r="C28" s="202"/>
      <c r="D28" s="202" t="s">
        <v>1110</v>
      </c>
      <c r="E28" s="144"/>
      <c r="F28" s="144" t="s">
        <v>970</v>
      </c>
      <c r="G28" s="160">
        <f t="shared" ca="1" si="2"/>
        <v>24.962865344902816</v>
      </c>
      <c r="H28" s="228">
        <f t="shared" ca="1" si="1"/>
        <v>24.962865344902816</v>
      </c>
      <c r="I28" s="141"/>
      <c r="J28" s="202" t="s">
        <v>966</v>
      </c>
      <c r="K28" s="144" t="s">
        <v>970</v>
      </c>
      <c r="L28" s="176" t="s">
        <v>1135</v>
      </c>
      <c r="M28" s="202"/>
      <c r="N28" s="201">
        <f ca="1">1-ETS_Emi_Coeff!N28</f>
        <v>0.43956445403949318</v>
      </c>
      <c r="P28" s="43"/>
    </row>
    <row r="29" spans="2:16" s="221" customFormat="1" ht="15" thickBot="1">
      <c r="B29" s="181"/>
      <c r="C29" s="202"/>
      <c r="D29" s="202" t="s">
        <v>1110</v>
      </c>
      <c r="E29" s="144"/>
      <c r="F29" s="144" t="s">
        <v>1198</v>
      </c>
      <c r="G29" s="160">
        <f t="shared" ref="G29" ca="1" si="3">HLOOKUP((RIGHT(F29,3)),$V$4:$AD$6,3,FALSE)*N29</f>
        <v>27.736517049892019</v>
      </c>
      <c r="H29" s="228">
        <f t="shared" ref="H29" ca="1" si="4">G29</f>
        <v>27.736517049892019</v>
      </c>
      <c r="I29" s="141"/>
      <c r="J29" s="202" t="str">
        <f>J28</f>
        <v>INDA*</v>
      </c>
      <c r="K29" s="144" t="s">
        <v>1198</v>
      </c>
      <c r="L29" s="176" t="s">
        <v>1135</v>
      </c>
      <c r="M29" s="202"/>
      <c r="N29" s="201">
        <f ca="1">1-ETS_Emi_Coeff!N29</f>
        <v>0.43956445403949318</v>
      </c>
      <c r="P29" s="43"/>
    </row>
    <row r="30" spans="2:16" ht="15" thickBot="1">
      <c r="B30" s="181"/>
      <c r="C30" s="202"/>
      <c r="D30" s="202" t="s">
        <v>1110</v>
      </c>
      <c r="E30" s="144"/>
      <c r="F30" s="144" t="s">
        <v>965</v>
      </c>
      <c r="G30" s="160">
        <f t="shared" ca="1" si="2"/>
        <v>0</v>
      </c>
      <c r="H30" s="228">
        <f t="shared" ca="1" si="1"/>
        <v>0</v>
      </c>
      <c r="I30" s="141"/>
      <c r="J30" s="202" t="s">
        <v>971</v>
      </c>
      <c r="K30" s="144" t="s">
        <v>965</v>
      </c>
      <c r="L30" s="176" t="s">
        <v>1135</v>
      </c>
      <c r="M30" s="202"/>
      <c r="N30" s="201">
        <f ca="1">1-ETS_Emi_Coeff!N30</f>
        <v>0</v>
      </c>
      <c r="P30" s="43"/>
    </row>
    <row r="31" spans="2:16" ht="15" thickBot="1">
      <c r="B31" s="181"/>
      <c r="C31" s="202"/>
      <c r="D31" s="202" t="s">
        <v>1110</v>
      </c>
      <c r="E31" s="144"/>
      <c r="F31" s="144" t="s">
        <v>967</v>
      </c>
      <c r="G31" s="160">
        <f t="shared" ca="1" si="2"/>
        <v>0</v>
      </c>
      <c r="H31" s="228">
        <f t="shared" ca="1" si="1"/>
        <v>0</v>
      </c>
      <c r="I31" s="141"/>
      <c r="J31" s="202" t="s">
        <v>971</v>
      </c>
      <c r="K31" s="144" t="s">
        <v>967</v>
      </c>
      <c r="L31" s="176" t="s">
        <v>1135</v>
      </c>
      <c r="M31" s="202"/>
      <c r="N31" s="201">
        <f ca="1">1-ETS_Emi_Coeff!N31</f>
        <v>0</v>
      </c>
      <c r="P31" s="43"/>
    </row>
    <row r="32" spans="2:16" ht="15" thickBot="1">
      <c r="B32" s="181"/>
      <c r="C32" s="202"/>
      <c r="D32" s="202" t="s">
        <v>1110</v>
      </c>
      <c r="E32" s="144"/>
      <c r="F32" s="144" t="s">
        <v>968</v>
      </c>
      <c r="G32" s="160">
        <f t="shared" ca="1" si="2"/>
        <v>73.418207851631024</v>
      </c>
      <c r="H32" s="228">
        <f t="shared" ca="1" si="1"/>
        <v>73.418207851631024</v>
      </c>
      <c r="I32" s="141"/>
      <c r="J32" s="202" t="s">
        <v>971</v>
      </c>
      <c r="K32" s="144" t="s">
        <v>968</v>
      </c>
      <c r="L32" s="176" t="s">
        <v>1135</v>
      </c>
      <c r="M32" s="202"/>
      <c r="N32" s="201">
        <f ca="1">1-ETS_Emi_Coeff!N32</f>
        <v>0.99213794394095978</v>
      </c>
      <c r="P32" s="43"/>
    </row>
    <row r="33" spans="2:16" ht="15" thickBot="1">
      <c r="B33" s="181"/>
      <c r="C33" s="202"/>
      <c r="D33" s="202" t="s">
        <v>1110</v>
      </c>
      <c r="E33" s="144"/>
      <c r="F33" s="144" t="s">
        <v>969</v>
      </c>
      <c r="G33" s="160">
        <f t="shared" ca="1" si="2"/>
        <v>37</v>
      </c>
      <c r="H33" s="228">
        <f t="shared" ca="1" si="1"/>
        <v>37</v>
      </c>
      <c r="I33" s="141"/>
      <c r="J33" s="202" t="s">
        <v>971</v>
      </c>
      <c r="K33" s="144" t="s">
        <v>969</v>
      </c>
      <c r="L33" s="176" t="s">
        <v>1135</v>
      </c>
      <c r="M33" s="202"/>
      <c r="N33" s="201">
        <f ca="1">1-ETS_Emi_Coeff!N33</f>
        <v>1</v>
      </c>
      <c r="P33" s="43"/>
    </row>
    <row r="34" spans="2:16" ht="15" thickBot="1">
      <c r="B34" s="181"/>
      <c r="C34" s="202"/>
      <c r="D34" s="202" t="s">
        <v>1110</v>
      </c>
      <c r="E34" s="144"/>
      <c r="F34" s="144" t="s">
        <v>970</v>
      </c>
      <c r="G34" s="160">
        <f t="shared" ca="1" si="2"/>
        <v>28.039451389579369</v>
      </c>
      <c r="H34" s="228">
        <f t="shared" ca="1" si="1"/>
        <v>28.039451389579369</v>
      </c>
      <c r="I34" s="141"/>
      <c r="J34" s="202" t="s">
        <v>971</v>
      </c>
      <c r="K34" s="144" t="s">
        <v>970</v>
      </c>
      <c r="L34" s="176" t="s">
        <v>1135</v>
      </c>
      <c r="M34" s="202"/>
      <c r="N34" s="201">
        <f ca="1">1-ETS_Emi_Coeff!N34</f>
        <v>0.49373923911920004</v>
      </c>
      <c r="P34" s="43"/>
    </row>
    <row r="35" spans="2:16" s="221" customFormat="1" ht="15" thickBot="1">
      <c r="B35" s="181"/>
      <c r="C35" s="202"/>
      <c r="D35" s="202" t="s">
        <v>1110</v>
      </c>
      <c r="E35" s="144"/>
      <c r="F35" s="144" t="s">
        <v>1198</v>
      </c>
      <c r="G35" s="160">
        <f t="shared" ca="1" si="2"/>
        <v>31.154945988421524</v>
      </c>
      <c r="H35" s="228">
        <f t="shared" ca="1" si="1"/>
        <v>31.154945988421524</v>
      </c>
      <c r="I35" s="141"/>
      <c r="J35" s="202" t="str">
        <f>J34</f>
        <v>INDF*</v>
      </c>
      <c r="K35" s="144" t="s">
        <v>1198</v>
      </c>
      <c r="L35" s="176" t="s">
        <v>1135</v>
      </c>
      <c r="M35" s="202"/>
      <c r="N35" s="201">
        <f ca="1">1-ETS_Emi_Coeff!N35</f>
        <v>0.49373923911920004</v>
      </c>
      <c r="P35" s="43"/>
    </row>
    <row r="36" spans="2:16" ht="15" thickBot="1">
      <c r="B36" s="181"/>
      <c r="C36" s="202"/>
      <c r="D36" s="202" t="s">
        <v>1110</v>
      </c>
      <c r="E36" s="144"/>
      <c r="F36" s="144" t="s">
        <v>965</v>
      </c>
      <c r="G36" s="160">
        <f t="shared" ca="1" si="2"/>
        <v>33.551744440996565</v>
      </c>
      <c r="H36" s="228">
        <f t="shared" ca="1" si="1"/>
        <v>33.551744440996565</v>
      </c>
      <c r="I36" s="141"/>
      <c r="J36" s="202" t="s">
        <v>972</v>
      </c>
      <c r="K36" s="144" t="s">
        <v>965</v>
      </c>
      <c r="L36" s="176" t="s">
        <v>1135</v>
      </c>
      <c r="M36" s="202"/>
      <c r="N36" s="201">
        <f ca="1">1-ETS_Emi_Coeff!N36</f>
        <v>0.35598667841906173</v>
      </c>
      <c r="P36" s="43"/>
    </row>
    <row r="37" spans="2:16" ht="15" thickBot="1">
      <c r="B37" s="181"/>
      <c r="C37" s="202"/>
      <c r="D37" s="202" t="s">
        <v>1110</v>
      </c>
      <c r="E37" s="144"/>
      <c r="F37" s="144" t="s">
        <v>967</v>
      </c>
      <c r="G37" s="160">
        <f t="shared" ca="1" si="2"/>
        <v>78</v>
      </c>
      <c r="H37" s="228">
        <f t="shared" ca="1" si="1"/>
        <v>78</v>
      </c>
      <c r="I37" s="141"/>
      <c r="J37" s="202" t="s">
        <v>972</v>
      </c>
      <c r="K37" s="144" t="s">
        <v>967</v>
      </c>
      <c r="L37" s="176" t="s">
        <v>1135</v>
      </c>
      <c r="M37" s="202"/>
      <c r="N37" s="201">
        <f ca="1">1-ETS_Emi_Coeff!N37</f>
        <v>1</v>
      </c>
      <c r="P37" s="43"/>
    </row>
    <row r="38" spans="2:16" ht="15" thickBot="1">
      <c r="B38" s="181"/>
      <c r="C38" s="202"/>
      <c r="D38" s="202" t="s">
        <v>1110</v>
      </c>
      <c r="E38" s="144"/>
      <c r="F38" s="144" t="s">
        <v>968</v>
      </c>
      <c r="G38" s="160">
        <f t="shared" ca="1" si="2"/>
        <v>69.827557629513336</v>
      </c>
      <c r="H38" s="228">
        <f t="shared" ca="1" si="1"/>
        <v>69.827557629513336</v>
      </c>
      <c r="I38" s="141"/>
      <c r="J38" s="202" t="s">
        <v>972</v>
      </c>
      <c r="K38" s="144" t="s">
        <v>968</v>
      </c>
      <c r="L38" s="176" t="s">
        <v>1135</v>
      </c>
      <c r="M38" s="202"/>
      <c r="N38" s="201">
        <f ca="1">1-ETS_Emi_Coeff!N38</f>
        <v>0.94361564364207218</v>
      </c>
      <c r="P38" s="43"/>
    </row>
    <row r="39" spans="2:16" ht="15" thickBot="1">
      <c r="B39" s="181"/>
      <c r="C39" s="202"/>
      <c r="D39" s="202" t="s">
        <v>1110</v>
      </c>
      <c r="E39" s="144"/>
      <c r="F39" s="144" t="s">
        <v>969</v>
      </c>
      <c r="G39" s="160">
        <f t="shared" ca="1" si="2"/>
        <v>37</v>
      </c>
      <c r="H39" s="228">
        <f t="shared" ca="1" si="1"/>
        <v>37</v>
      </c>
      <c r="I39" s="141"/>
      <c r="J39" s="202" t="s">
        <v>972</v>
      </c>
      <c r="K39" s="144" t="s">
        <v>969</v>
      </c>
      <c r="L39" s="176" t="s">
        <v>1135</v>
      </c>
      <c r="M39" s="202"/>
      <c r="N39" s="201">
        <f ca="1">1-ETS_Emi_Coeff!N39</f>
        <v>1</v>
      </c>
      <c r="P39" s="43"/>
    </row>
    <row r="40" spans="2:16" ht="15" thickBot="1">
      <c r="B40" s="181"/>
      <c r="C40" s="202"/>
      <c r="D40" s="202" t="s">
        <v>1110</v>
      </c>
      <c r="E40" s="144"/>
      <c r="F40" s="144" t="s">
        <v>970</v>
      </c>
      <c r="G40" s="160">
        <f t="shared" ca="1" si="2"/>
        <v>27.473433925052639</v>
      </c>
      <c r="H40" s="228">
        <f t="shared" ca="1" si="1"/>
        <v>27.473433925052639</v>
      </c>
      <c r="I40" s="141"/>
      <c r="J40" s="202" t="s">
        <v>972</v>
      </c>
      <c r="K40" s="144" t="s">
        <v>970</v>
      </c>
      <c r="L40" s="176" t="s">
        <v>1135</v>
      </c>
      <c r="M40" s="202"/>
      <c r="N40" s="201">
        <f ca="1">1-ETS_Emi_Coeff!N40</f>
        <v>0.48377238818546642</v>
      </c>
      <c r="P40" s="43"/>
    </row>
    <row r="41" spans="2:16" s="221" customFormat="1" ht="15" thickBot="1">
      <c r="B41" s="181"/>
      <c r="C41" s="202"/>
      <c r="D41" s="202" t="s">
        <v>1110</v>
      </c>
      <c r="E41" s="144"/>
      <c r="F41" s="144" t="s">
        <v>1198</v>
      </c>
      <c r="G41" s="160">
        <f t="shared" ref="G41" ca="1" si="5">HLOOKUP((RIGHT(F41,3)),$V$4:$AD$6,3,FALSE)*N41</f>
        <v>30.526037694502932</v>
      </c>
      <c r="H41" s="228">
        <f t="shared" ref="H41" ca="1" si="6">G41</f>
        <v>30.526037694502932</v>
      </c>
      <c r="I41" s="141"/>
      <c r="J41" s="202" t="str">
        <f>J40</f>
        <v>INDC*</v>
      </c>
      <c r="K41" s="144" t="s">
        <v>1198</v>
      </c>
      <c r="L41" s="176" t="s">
        <v>1135</v>
      </c>
      <c r="M41" s="202"/>
      <c r="N41" s="201">
        <f ca="1">1-ETS_Emi_Coeff!N41</f>
        <v>0.48377238818546642</v>
      </c>
      <c r="P41" s="43"/>
    </row>
    <row r="42" spans="2:16" ht="15" thickBot="1">
      <c r="B42" s="181"/>
      <c r="C42" s="202"/>
      <c r="D42" s="202" t="s">
        <v>1110</v>
      </c>
      <c r="E42" s="144"/>
      <c r="F42" s="144" t="s">
        <v>965</v>
      </c>
      <c r="G42" s="160">
        <f t="shared" ca="1" si="2"/>
        <v>0</v>
      </c>
      <c r="H42" s="228">
        <f t="shared" ca="1" si="1"/>
        <v>0</v>
      </c>
      <c r="I42" s="141"/>
      <c r="J42" s="202" t="s">
        <v>973</v>
      </c>
      <c r="K42" s="144" t="s">
        <v>965</v>
      </c>
      <c r="L42" s="176" t="s">
        <v>1135</v>
      </c>
      <c r="M42" s="202"/>
      <c r="N42" s="201">
        <f ca="1">1-ETS_Emi_Coeff!N42</f>
        <v>0</v>
      </c>
      <c r="P42" s="43"/>
    </row>
    <row r="43" spans="2:16" ht="15" thickBot="1">
      <c r="B43" s="181"/>
      <c r="C43" s="202"/>
      <c r="D43" s="202" t="s">
        <v>1110</v>
      </c>
      <c r="E43" s="144"/>
      <c r="F43" s="144" t="s">
        <v>967</v>
      </c>
      <c r="G43" s="160">
        <f t="shared" ca="1" si="2"/>
        <v>0</v>
      </c>
      <c r="H43" s="228">
        <f t="shared" ca="1" si="1"/>
        <v>0</v>
      </c>
      <c r="I43" s="141"/>
      <c r="J43" s="202" t="s">
        <v>973</v>
      </c>
      <c r="K43" s="144" t="s">
        <v>967</v>
      </c>
      <c r="L43" s="176" t="s">
        <v>1135</v>
      </c>
      <c r="M43" s="202"/>
      <c r="N43" s="201">
        <f ca="1">1-ETS_Emi_Coeff!N43</f>
        <v>0</v>
      </c>
      <c r="P43" s="43"/>
    </row>
    <row r="44" spans="2:16" ht="15" thickBot="1">
      <c r="B44" s="181"/>
      <c r="C44" s="202"/>
      <c r="D44" s="202" t="s">
        <v>1110</v>
      </c>
      <c r="E44" s="144"/>
      <c r="F44" s="144" t="s">
        <v>968</v>
      </c>
      <c r="G44" s="160">
        <f t="shared" ca="1" si="2"/>
        <v>73.29790873024433</v>
      </c>
      <c r="H44" s="228">
        <f t="shared" ca="1" si="1"/>
        <v>73.29790873024433</v>
      </c>
      <c r="I44" s="141"/>
      <c r="J44" s="202" t="s">
        <v>973</v>
      </c>
      <c r="K44" s="144" t="s">
        <v>968</v>
      </c>
      <c r="L44" s="176" t="s">
        <v>1135</v>
      </c>
      <c r="M44" s="202"/>
      <c r="N44" s="201">
        <f ca="1">1-ETS_Emi_Coeff!N44</f>
        <v>0.99051228013843695</v>
      </c>
      <c r="P44" s="43"/>
    </row>
    <row r="45" spans="2:16" ht="15" thickBot="1">
      <c r="B45" s="181"/>
      <c r="C45" s="202"/>
      <c r="D45" s="202" t="s">
        <v>1110</v>
      </c>
      <c r="E45" s="144"/>
      <c r="F45" s="144" t="s">
        <v>969</v>
      </c>
      <c r="G45" s="160">
        <f t="shared" ca="1" si="2"/>
        <v>36.735002528313245</v>
      </c>
      <c r="H45" s="228">
        <f t="shared" ca="1" si="1"/>
        <v>36.735002528313245</v>
      </c>
      <c r="I45" s="141"/>
      <c r="J45" s="202" t="s">
        <v>973</v>
      </c>
      <c r="K45" s="144" t="s">
        <v>969</v>
      </c>
      <c r="L45" s="176" t="s">
        <v>1135</v>
      </c>
      <c r="M45" s="202"/>
      <c r="N45" s="201">
        <f ca="1">1-ETS_Emi_Coeff!N45</f>
        <v>0.99283790617062828</v>
      </c>
      <c r="P45" s="43"/>
    </row>
    <row r="46" spans="2:16" ht="15" thickBot="1">
      <c r="B46" s="181"/>
      <c r="C46" s="202"/>
      <c r="D46" s="202" t="s">
        <v>1110</v>
      </c>
      <c r="E46" s="144"/>
      <c r="F46" s="144" t="s">
        <v>970</v>
      </c>
      <c r="G46" s="160">
        <f t="shared" ca="1" si="2"/>
        <v>14.478443856740595</v>
      </c>
      <c r="H46" s="228">
        <f t="shared" ca="1" si="1"/>
        <v>14.478443856740595</v>
      </c>
      <c r="I46" s="141"/>
      <c r="J46" s="202" t="s">
        <v>973</v>
      </c>
      <c r="K46" s="144" t="s">
        <v>970</v>
      </c>
      <c r="L46" s="176" t="s">
        <v>1135</v>
      </c>
      <c r="M46" s="202"/>
      <c r="N46" s="201">
        <f ca="1">1-ETS_Emi_Coeff!N46</f>
        <v>0.25494706562318359</v>
      </c>
      <c r="P46" s="43"/>
    </row>
    <row r="47" spans="2:16" s="221" customFormat="1" ht="15" thickBot="1">
      <c r="B47" s="181"/>
      <c r="C47" s="202"/>
      <c r="D47" s="202" t="s">
        <v>1110</v>
      </c>
      <c r="E47" s="144"/>
      <c r="F47" s="144" t="s">
        <v>1198</v>
      </c>
      <c r="G47" s="160">
        <f t="shared" ca="1" si="2"/>
        <v>16.087159840822885</v>
      </c>
      <c r="H47" s="228">
        <f t="shared" ca="1" si="1"/>
        <v>16.087159840822885</v>
      </c>
      <c r="I47" s="141"/>
      <c r="J47" s="202" t="str">
        <f>J46</f>
        <v>INDG*</v>
      </c>
      <c r="K47" s="144" t="s">
        <v>1198</v>
      </c>
      <c r="L47" s="176" t="s">
        <v>1135</v>
      </c>
      <c r="M47" s="202"/>
      <c r="N47" s="201">
        <f ca="1">1-ETS_Emi_Coeff!N47</f>
        <v>0.25494706562318359</v>
      </c>
      <c r="P47" s="43"/>
    </row>
    <row r="48" spans="2:16" ht="15" thickBot="1">
      <c r="B48" s="181"/>
      <c r="C48" s="202"/>
      <c r="D48" s="202" t="s">
        <v>1110</v>
      </c>
      <c r="E48" s="144"/>
      <c r="F48" s="144" t="s">
        <v>965</v>
      </c>
      <c r="G48" s="160">
        <f t="shared" ca="1" si="2"/>
        <v>94.25</v>
      </c>
      <c r="H48" s="228">
        <f t="shared" ca="1" si="1"/>
        <v>94.25</v>
      </c>
      <c r="I48" s="141"/>
      <c r="J48" s="202" t="s">
        <v>974</v>
      </c>
      <c r="K48" s="144" t="s">
        <v>965</v>
      </c>
      <c r="L48" s="176" t="s">
        <v>1135</v>
      </c>
      <c r="M48" s="202"/>
      <c r="N48" s="201">
        <f ca="1">1-ETS_Emi_Coeff!N48</f>
        <v>1</v>
      </c>
      <c r="P48" s="43"/>
    </row>
    <row r="49" spans="2:16" ht="15" thickBot="1">
      <c r="B49" s="181"/>
      <c r="C49" s="202"/>
      <c r="D49" s="202" t="s">
        <v>1110</v>
      </c>
      <c r="E49" s="144"/>
      <c r="F49" s="144" t="s">
        <v>967</v>
      </c>
      <c r="G49" s="160">
        <f t="shared" ca="1" si="2"/>
        <v>78</v>
      </c>
      <c r="H49" s="228">
        <f t="shared" ca="1" si="1"/>
        <v>78</v>
      </c>
      <c r="I49" s="141"/>
      <c r="J49" s="202" t="s">
        <v>974</v>
      </c>
      <c r="K49" s="144" t="s">
        <v>967</v>
      </c>
      <c r="L49" s="176" t="s">
        <v>1135</v>
      </c>
      <c r="M49" s="202"/>
      <c r="N49" s="201">
        <f ca="1">1-ETS_Emi_Coeff!N49</f>
        <v>1</v>
      </c>
      <c r="P49" s="43"/>
    </row>
    <row r="50" spans="2:16" ht="15" thickBot="1">
      <c r="B50" s="181"/>
      <c r="C50" s="202"/>
      <c r="D50" s="202" t="s">
        <v>1110</v>
      </c>
      <c r="E50" s="144"/>
      <c r="F50" s="144" t="s">
        <v>968</v>
      </c>
      <c r="G50" s="160">
        <f t="shared" ca="1" si="2"/>
        <v>73.989587444103464</v>
      </c>
      <c r="H50" s="228">
        <f t="shared" ca="1" si="1"/>
        <v>73.989587444103464</v>
      </c>
      <c r="I50" s="141"/>
      <c r="J50" s="202" t="s">
        <v>974</v>
      </c>
      <c r="K50" s="144" t="s">
        <v>968</v>
      </c>
      <c r="L50" s="176" t="s">
        <v>1135</v>
      </c>
      <c r="M50" s="202"/>
      <c r="N50" s="201">
        <f ca="1">1-ETS_Emi_Coeff!N50</f>
        <v>0.9998592897851819</v>
      </c>
      <c r="P50" s="43"/>
    </row>
    <row r="51" spans="2:16" ht="15" thickBot="1">
      <c r="B51" s="181"/>
      <c r="C51" s="202"/>
      <c r="D51" s="202" t="s">
        <v>1110</v>
      </c>
      <c r="E51" s="144"/>
      <c r="F51" s="144" t="s">
        <v>969</v>
      </c>
      <c r="G51" s="160">
        <f t="shared" ca="1" si="2"/>
        <v>37</v>
      </c>
      <c r="H51" s="228">
        <f t="shared" ca="1" si="1"/>
        <v>37</v>
      </c>
      <c r="I51" s="141"/>
      <c r="J51" s="202" t="s">
        <v>974</v>
      </c>
      <c r="K51" s="144" t="s">
        <v>969</v>
      </c>
      <c r="L51" s="176" t="s">
        <v>1135</v>
      </c>
      <c r="M51" s="202"/>
      <c r="N51" s="201">
        <f ca="1">1-ETS_Emi_Coeff!N51</f>
        <v>1</v>
      </c>
      <c r="P51" s="43"/>
    </row>
    <row r="52" spans="2:16" ht="15" thickBot="1">
      <c r="B52" s="181"/>
      <c r="C52" s="202"/>
      <c r="D52" s="202" t="s">
        <v>1110</v>
      </c>
      <c r="E52" s="144"/>
      <c r="F52" s="144" t="s">
        <v>970</v>
      </c>
      <c r="G52" s="160">
        <f t="shared" ca="1" si="2"/>
        <v>37.591535842475103</v>
      </c>
      <c r="H52" s="228">
        <f t="shared" ca="1" si="1"/>
        <v>37.591535842475103</v>
      </c>
      <c r="I52" s="141"/>
      <c r="J52" s="202" t="s">
        <v>974</v>
      </c>
      <c r="K52" s="144" t="s">
        <v>970</v>
      </c>
      <c r="L52" s="176" t="s">
        <v>1135</v>
      </c>
      <c r="M52" s="202"/>
      <c r="N52" s="201">
        <f ca="1">1-ETS_Emi_Coeff!N52</f>
        <v>0.66193935274652405</v>
      </c>
      <c r="P52" s="43"/>
    </row>
    <row r="53" spans="2:16" s="221" customFormat="1" ht="15" thickBot="1">
      <c r="B53" s="181"/>
      <c r="C53" s="202"/>
      <c r="D53" s="202" t="s">
        <v>1110</v>
      </c>
      <c r="E53" s="144"/>
      <c r="F53" s="144" t="s">
        <v>1198</v>
      </c>
      <c r="G53" s="160">
        <f t="shared" ref="G53" ca="1" si="7">HLOOKUP((RIGHT(F53,3)),$V$4:$AD$6,3,FALSE)*N53</f>
        <v>41.768373158305671</v>
      </c>
      <c r="H53" s="228">
        <f t="shared" ref="H53" ca="1" si="8">G53</f>
        <v>41.768373158305671</v>
      </c>
      <c r="I53" s="141"/>
      <c r="J53" s="202" t="str">
        <f>J52</f>
        <v>INDM*</v>
      </c>
      <c r="K53" s="144" t="s">
        <v>1198</v>
      </c>
      <c r="L53" s="176" t="s">
        <v>1135</v>
      </c>
      <c r="M53" s="202"/>
      <c r="N53" s="201">
        <f ca="1">1-ETS_Emi_Coeff!N53</f>
        <v>0.66193935274652405</v>
      </c>
      <c r="P53" s="43"/>
    </row>
    <row r="54" spans="2:16" ht="15" thickBot="1">
      <c r="B54" s="181"/>
      <c r="C54" s="202"/>
      <c r="D54" s="202" t="s">
        <v>1110</v>
      </c>
      <c r="E54" s="144"/>
      <c r="F54" s="144" t="s">
        <v>965</v>
      </c>
      <c r="G54" s="160">
        <f t="shared" ref="G54:G74" ca="1" si="9">HLOOKUP((RIGHT(F54,3)),$V$4:$AD$6,3,FALSE)*N54</f>
        <v>94.25</v>
      </c>
      <c r="H54" s="228">
        <f t="shared" ca="1" si="1"/>
        <v>94.25</v>
      </c>
      <c r="I54" s="141"/>
      <c r="J54" s="202" t="s">
        <v>975</v>
      </c>
      <c r="K54" s="144" t="s">
        <v>965</v>
      </c>
      <c r="L54" s="176" t="s">
        <v>1135</v>
      </c>
      <c r="M54" s="202"/>
      <c r="N54" s="201">
        <f ca="1">1-ETS_Emi_Coeff!N54</f>
        <v>1</v>
      </c>
      <c r="P54" s="43"/>
    </row>
    <row r="55" spans="2:16" ht="15" thickBot="1">
      <c r="B55" s="181"/>
      <c r="C55" s="202"/>
      <c r="D55" s="202" t="s">
        <v>1110</v>
      </c>
      <c r="E55" s="144"/>
      <c r="F55" s="144" t="s">
        <v>967</v>
      </c>
      <c r="G55" s="160">
        <f t="shared" ca="1" si="9"/>
        <v>0</v>
      </c>
      <c r="H55" s="228">
        <f t="shared" ca="1" si="1"/>
        <v>0</v>
      </c>
      <c r="I55" s="141"/>
      <c r="J55" s="202" t="s">
        <v>975</v>
      </c>
      <c r="K55" s="144" t="s">
        <v>967</v>
      </c>
      <c r="L55" s="176" t="s">
        <v>1135</v>
      </c>
      <c r="M55" s="202"/>
      <c r="N55" s="201">
        <f ca="1">1-ETS_Emi_Coeff!N55</f>
        <v>0</v>
      </c>
      <c r="P55" s="43"/>
    </row>
    <row r="56" spans="2:16" ht="15" thickBot="1">
      <c r="B56" s="181"/>
      <c r="C56" s="202"/>
      <c r="D56" s="202" t="s">
        <v>1110</v>
      </c>
      <c r="E56" s="144"/>
      <c r="F56" s="144" t="s">
        <v>968</v>
      </c>
      <c r="G56" s="160">
        <f t="shared" ca="1" si="9"/>
        <v>73.829395220103322</v>
      </c>
      <c r="H56" s="228">
        <f t="shared" ca="1" si="1"/>
        <v>73.829395220103322</v>
      </c>
      <c r="I56" s="141"/>
      <c r="J56" s="202" t="s">
        <v>975</v>
      </c>
      <c r="K56" s="144" t="s">
        <v>968</v>
      </c>
      <c r="L56" s="176" t="s">
        <v>1135</v>
      </c>
      <c r="M56" s="202"/>
      <c r="N56" s="201">
        <f ca="1">1-ETS_Emi_Coeff!N56</f>
        <v>0.9976945300013963</v>
      </c>
      <c r="P56" s="43"/>
    </row>
    <row r="57" spans="2:16" ht="15" thickBot="1">
      <c r="B57" s="181"/>
      <c r="C57" s="202"/>
      <c r="D57" s="202" t="s">
        <v>1110</v>
      </c>
      <c r="E57" s="144"/>
      <c r="F57" s="144" t="s">
        <v>969</v>
      </c>
      <c r="G57" s="160">
        <f t="shared" ca="1" si="9"/>
        <v>37</v>
      </c>
      <c r="H57" s="228">
        <f t="shared" ca="1" si="1"/>
        <v>37</v>
      </c>
      <c r="I57" s="141"/>
      <c r="J57" s="202" t="s">
        <v>975</v>
      </c>
      <c r="K57" s="144" t="s">
        <v>969</v>
      </c>
      <c r="L57" s="176" t="s">
        <v>1135</v>
      </c>
      <c r="M57" s="202"/>
      <c r="N57" s="201">
        <f ca="1">1-ETS_Emi_Coeff!N57</f>
        <v>1</v>
      </c>
      <c r="P57" s="43"/>
    </row>
    <row r="58" spans="2:16" ht="15" thickBot="1">
      <c r="B58" s="181"/>
      <c r="C58" s="202"/>
      <c r="D58" s="202" t="s">
        <v>1110</v>
      </c>
      <c r="E58" s="144"/>
      <c r="F58" s="144" t="s">
        <v>970</v>
      </c>
      <c r="G58" s="160">
        <f t="shared" ca="1" si="9"/>
        <v>24.249314972331117</v>
      </c>
      <c r="H58" s="228">
        <f t="shared" ca="1" si="1"/>
        <v>24.249314972331117</v>
      </c>
      <c r="I58" s="141"/>
      <c r="J58" s="202" t="s">
        <v>975</v>
      </c>
      <c r="K58" s="144" t="s">
        <v>970</v>
      </c>
      <c r="L58" s="176" t="s">
        <v>1135</v>
      </c>
      <c r="M58" s="202"/>
      <c r="N58" s="201">
        <f ca="1">1-ETS_Emi_Coeff!N58</f>
        <v>0.42699973538177705</v>
      </c>
      <c r="P58" s="43"/>
    </row>
    <row r="59" spans="2:16" s="221" customFormat="1" ht="15" thickBot="1">
      <c r="B59" s="181"/>
      <c r="C59" s="202"/>
      <c r="D59" s="202" t="s">
        <v>1110</v>
      </c>
      <c r="E59" s="144"/>
      <c r="F59" s="144" t="s">
        <v>1198</v>
      </c>
      <c r="G59" s="160">
        <f t="shared" ca="1" si="9"/>
        <v>26.943683302590131</v>
      </c>
      <c r="H59" s="228">
        <f t="shared" ca="1" si="1"/>
        <v>26.943683302590131</v>
      </c>
      <c r="I59" s="141"/>
      <c r="J59" s="202" t="str">
        <f>J58</f>
        <v>INDO*</v>
      </c>
      <c r="K59" s="144" t="s">
        <v>1198</v>
      </c>
      <c r="L59" s="176" t="s">
        <v>1135</v>
      </c>
      <c r="M59" s="202"/>
      <c r="N59" s="201">
        <f ca="1">1-ETS_Emi_Coeff!N59</f>
        <v>0.42699973538177705</v>
      </c>
      <c r="P59" s="43"/>
    </row>
    <row r="60" spans="2:16" ht="15" thickBot="1">
      <c r="B60" s="181"/>
      <c r="C60" s="202"/>
      <c r="D60" s="202" t="s">
        <v>1110</v>
      </c>
      <c r="E60" s="144"/>
      <c r="F60" s="144" t="s">
        <v>965</v>
      </c>
      <c r="G60" s="160">
        <f t="shared" ca="1" si="9"/>
        <v>94.25</v>
      </c>
      <c r="H60" s="228">
        <f t="shared" ca="1" si="1"/>
        <v>94.25</v>
      </c>
      <c r="I60" s="141"/>
      <c r="J60" s="202" t="s">
        <v>976</v>
      </c>
      <c r="K60" s="144" t="s">
        <v>965</v>
      </c>
      <c r="L60" s="176" t="s">
        <v>1135</v>
      </c>
      <c r="M60" s="202"/>
      <c r="N60" s="201">
        <f ca="1">1-ETS_Emi_Coeff!N60</f>
        <v>1</v>
      </c>
      <c r="P60" s="43"/>
    </row>
    <row r="61" spans="2:16" ht="15" thickBot="1">
      <c r="B61" s="181"/>
      <c r="C61" s="202"/>
      <c r="D61" s="202" t="s">
        <v>1110</v>
      </c>
      <c r="E61" s="144"/>
      <c r="F61" s="144" t="s">
        <v>967</v>
      </c>
      <c r="G61" s="160">
        <f t="shared" ca="1" si="9"/>
        <v>78</v>
      </c>
      <c r="H61" s="228">
        <f t="shared" ca="1" si="1"/>
        <v>78</v>
      </c>
      <c r="I61" s="141"/>
      <c r="J61" s="202" t="s">
        <v>976</v>
      </c>
      <c r="K61" s="144" t="s">
        <v>967</v>
      </c>
      <c r="L61" s="176" t="s">
        <v>1135</v>
      </c>
      <c r="M61" s="202"/>
      <c r="N61" s="201">
        <f ca="1">1-ETS_Emi_Coeff!N61</f>
        <v>1</v>
      </c>
      <c r="P61" s="43"/>
    </row>
    <row r="62" spans="2:16" ht="15" thickBot="1">
      <c r="B62" s="181"/>
      <c r="C62" s="202"/>
      <c r="D62" s="202" t="s">
        <v>1110</v>
      </c>
      <c r="E62" s="144"/>
      <c r="F62" s="144" t="s">
        <v>968</v>
      </c>
      <c r="G62" s="160">
        <f t="shared" ca="1" si="9"/>
        <v>74</v>
      </c>
      <c r="H62" s="228">
        <f t="shared" ca="1" si="1"/>
        <v>74</v>
      </c>
      <c r="I62" s="141"/>
      <c r="J62" s="202" t="s">
        <v>976</v>
      </c>
      <c r="K62" s="144" t="s">
        <v>968</v>
      </c>
      <c r="L62" s="176" t="s">
        <v>1135</v>
      </c>
      <c r="M62" s="202"/>
      <c r="N62" s="201">
        <f ca="1">1-ETS_Emi_Coeff!N62</f>
        <v>1</v>
      </c>
      <c r="P62" s="43"/>
    </row>
    <row r="63" spans="2:16" ht="15" thickBot="1">
      <c r="B63" s="181"/>
      <c r="C63" s="202"/>
      <c r="D63" s="202" t="s">
        <v>1110</v>
      </c>
      <c r="E63" s="144"/>
      <c r="F63" s="144" t="s">
        <v>969</v>
      </c>
      <c r="G63" s="160">
        <f t="shared" ca="1" si="9"/>
        <v>37</v>
      </c>
      <c r="H63" s="228">
        <f t="shared" ca="1" si="1"/>
        <v>37</v>
      </c>
      <c r="I63" s="141"/>
      <c r="J63" s="202" t="s">
        <v>976</v>
      </c>
      <c r="K63" s="144" t="s">
        <v>969</v>
      </c>
      <c r="L63" s="176" t="s">
        <v>1135</v>
      </c>
      <c r="M63" s="202"/>
      <c r="N63" s="201">
        <f ca="1">1-ETS_Emi_Coeff!N63</f>
        <v>1</v>
      </c>
      <c r="P63" s="43"/>
    </row>
    <row r="64" spans="2:16" ht="15" thickBot="1">
      <c r="B64" s="181"/>
      <c r="C64" s="202"/>
      <c r="D64" s="202" t="s">
        <v>1110</v>
      </c>
      <c r="E64" s="144"/>
      <c r="F64" s="144" t="s">
        <v>970</v>
      </c>
      <c r="G64" s="160">
        <f t="shared" ca="1" si="9"/>
        <v>56.79</v>
      </c>
      <c r="H64" s="228">
        <f t="shared" ca="1" si="1"/>
        <v>56.79</v>
      </c>
      <c r="I64" s="141"/>
      <c r="J64" s="202" t="s">
        <v>976</v>
      </c>
      <c r="K64" s="144" t="s">
        <v>970</v>
      </c>
      <c r="L64" s="176" t="s">
        <v>1135</v>
      </c>
      <c r="M64" s="202"/>
      <c r="N64" s="201">
        <f ca="1">1-ETS_Emi_Coeff!N64</f>
        <v>1</v>
      </c>
      <c r="P64" s="43"/>
    </row>
    <row r="65" spans="2:16" s="221" customFormat="1" ht="15" thickBot="1">
      <c r="B65" s="181"/>
      <c r="C65" s="202"/>
      <c r="D65" s="202" t="s">
        <v>1110</v>
      </c>
      <c r="E65" s="144"/>
      <c r="F65" s="144" t="s">
        <v>1198</v>
      </c>
      <c r="G65" s="160">
        <f t="shared" ref="G65" ca="1" si="10">HLOOKUP((RIGHT(F65,3)),$V$4:$AD$6,3,FALSE)*N65</f>
        <v>63.1</v>
      </c>
      <c r="H65" s="228">
        <f t="shared" ref="H65" ca="1" si="11">G65</f>
        <v>63.1</v>
      </c>
      <c r="I65" s="141"/>
      <c r="J65" s="202" t="str">
        <f>J64</f>
        <v>INDV*</v>
      </c>
      <c r="K65" s="144" t="s">
        <v>1198</v>
      </c>
      <c r="L65" s="176" t="s">
        <v>1135</v>
      </c>
      <c r="M65" s="202"/>
      <c r="N65" s="201">
        <f ca="1">1-ETS_Emi_Coeff!N65</f>
        <v>1</v>
      </c>
      <c r="P65" s="43"/>
    </row>
    <row r="66" spans="2:16" ht="15" thickBot="1">
      <c r="B66" s="181"/>
      <c r="C66" s="202"/>
      <c r="D66" s="202" t="s">
        <v>1110</v>
      </c>
      <c r="E66" s="144"/>
      <c r="F66" s="144" t="s">
        <v>965</v>
      </c>
      <c r="G66" s="160">
        <f t="shared" ca="1" si="9"/>
        <v>94.25</v>
      </c>
      <c r="H66" s="228">
        <f t="shared" ca="1" si="1"/>
        <v>94.25</v>
      </c>
      <c r="I66" s="141"/>
      <c r="J66" s="202" t="s">
        <v>977</v>
      </c>
      <c r="K66" s="144" t="s">
        <v>965</v>
      </c>
      <c r="L66" s="176" t="s">
        <v>1135</v>
      </c>
      <c r="M66" s="202"/>
      <c r="N66" s="201">
        <f ca="1">1-ETS_Emi_Coeff!N66</f>
        <v>1</v>
      </c>
      <c r="P66" s="43"/>
    </row>
    <row r="67" spans="2:16" ht="15" thickBot="1">
      <c r="B67" s="181"/>
      <c r="C67" s="202"/>
      <c r="D67" s="202" t="s">
        <v>1110</v>
      </c>
      <c r="E67" s="144"/>
      <c r="F67" s="144" t="s">
        <v>967</v>
      </c>
      <c r="G67" s="160">
        <f t="shared" ca="1" si="9"/>
        <v>78</v>
      </c>
      <c r="H67" s="228">
        <f t="shared" ca="1" si="1"/>
        <v>78</v>
      </c>
      <c r="I67" s="141"/>
      <c r="J67" s="202" t="s">
        <v>977</v>
      </c>
      <c r="K67" s="144" t="s">
        <v>967</v>
      </c>
      <c r="L67" s="176" t="s">
        <v>1135</v>
      </c>
      <c r="M67" s="202"/>
      <c r="N67" s="201">
        <f ca="1">1-ETS_Emi_Coeff!N67</f>
        <v>1</v>
      </c>
      <c r="P67" s="43"/>
    </row>
    <row r="68" spans="2:16" ht="15" thickBot="1">
      <c r="B68" s="181"/>
      <c r="C68" s="202"/>
      <c r="D68" s="202" t="s">
        <v>1110</v>
      </c>
      <c r="E68" s="144"/>
      <c r="F68" s="144" t="s">
        <v>968</v>
      </c>
      <c r="G68" s="160">
        <f t="shared" ca="1" si="9"/>
        <v>74</v>
      </c>
      <c r="H68" s="228">
        <f t="shared" ca="1" si="1"/>
        <v>74</v>
      </c>
      <c r="I68" s="141"/>
      <c r="J68" s="202" t="s">
        <v>977</v>
      </c>
      <c r="K68" s="144" t="s">
        <v>968</v>
      </c>
      <c r="L68" s="176" t="s">
        <v>1135</v>
      </c>
      <c r="M68" s="202"/>
      <c r="N68" s="201">
        <f ca="1">1-ETS_Emi_Coeff!N68</f>
        <v>1</v>
      </c>
      <c r="P68" s="43"/>
    </row>
    <row r="69" spans="2:16" ht="15" thickBot="1">
      <c r="B69" s="181"/>
      <c r="C69" s="202"/>
      <c r="D69" s="202" t="s">
        <v>1110</v>
      </c>
      <c r="E69" s="144"/>
      <c r="F69" s="144" t="s">
        <v>969</v>
      </c>
      <c r="G69" s="160">
        <f t="shared" ca="1" si="9"/>
        <v>37</v>
      </c>
      <c r="H69" s="228">
        <f t="shared" ca="1" si="1"/>
        <v>37</v>
      </c>
      <c r="I69" s="141"/>
      <c r="J69" s="202" t="s">
        <v>977</v>
      </c>
      <c r="K69" s="144" t="s">
        <v>969</v>
      </c>
      <c r="L69" s="176" t="s">
        <v>1135</v>
      </c>
      <c r="M69" s="202"/>
      <c r="N69" s="201">
        <f ca="1">1-ETS_Emi_Coeff!N69</f>
        <v>1</v>
      </c>
      <c r="P69" s="43"/>
    </row>
    <row r="70" spans="2:16" ht="15" thickBot="1">
      <c r="B70" s="181"/>
      <c r="C70" s="202"/>
      <c r="D70" s="202" t="s">
        <v>1110</v>
      </c>
      <c r="E70" s="144"/>
      <c r="F70" s="144" t="s">
        <v>970</v>
      </c>
      <c r="G70" s="160">
        <f t="shared" ca="1" si="9"/>
        <v>56.79</v>
      </c>
      <c r="H70" s="228">
        <f t="shared" ca="1" si="1"/>
        <v>56.79</v>
      </c>
      <c r="I70" s="141"/>
      <c r="J70" s="202" t="s">
        <v>977</v>
      </c>
      <c r="K70" s="144" t="s">
        <v>970</v>
      </c>
      <c r="L70" s="176" t="s">
        <v>1135</v>
      </c>
      <c r="M70" s="202"/>
      <c r="N70" s="201">
        <f ca="1">1-ETS_Emi_Coeff!N70</f>
        <v>1</v>
      </c>
      <c r="P70" s="43"/>
    </row>
    <row r="71" spans="2:16" s="221" customFormat="1" ht="15" thickBot="1">
      <c r="B71" s="181"/>
      <c r="C71" s="202"/>
      <c r="D71" s="202" t="s">
        <v>1110</v>
      </c>
      <c r="E71" s="144"/>
      <c r="F71" s="144" t="s">
        <v>1198</v>
      </c>
      <c r="G71" s="160">
        <f t="shared" ca="1" si="9"/>
        <v>63.1</v>
      </c>
      <c r="H71" s="228">
        <f t="shared" ca="1" si="1"/>
        <v>63.1</v>
      </c>
      <c r="I71" s="141"/>
      <c r="J71" s="202" t="str">
        <f>J70</f>
        <v>INDT*</v>
      </c>
      <c r="K71" s="144" t="s">
        <v>1198</v>
      </c>
      <c r="L71" s="176" t="s">
        <v>1135</v>
      </c>
      <c r="M71" s="202"/>
      <c r="N71" s="201">
        <f ca="1">1-ETS_Emi_Coeff!N71</f>
        <v>1</v>
      </c>
      <c r="P71" s="43"/>
    </row>
    <row r="72" spans="2:16" ht="15" thickBot="1">
      <c r="B72" s="181"/>
      <c r="C72" s="202"/>
      <c r="D72" s="202" t="s">
        <v>1110</v>
      </c>
      <c r="E72" s="144"/>
      <c r="F72" s="144" t="s">
        <v>965</v>
      </c>
      <c r="G72" s="160">
        <f t="shared" ca="1" si="9"/>
        <v>94.25</v>
      </c>
      <c r="H72" s="228">
        <f t="shared" ca="1" si="1"/>
        <v>94.25</v>
      </c>
      <c r="I72" s="141"/>
      <c r="J72" s="202" t="s">
        <v>978</v>
      </c>
      <c r="K72" s="144" t="s">
        <v>965</v>
      </c>
      <c r="L72" s="176" t="s">
        <v>1135</v>
      </c>
      <c r="M72" s="202"/>
      <c r="N72" s="201">
        <f ca="1">1-ETS_Emi_Coeff!N72</f>
        <v>1</v>
      </c>
      <c r="P72" s="43"/>
    </row>
    <row r="73" spans="2:16" ht="15" thickBot="1">
      <c r="B73" s="181"/>
      <c r="C73" s="202"/>
      <c r="D73" s="202" t="s">
        <v>1110</v>
      </c>
      <c r="E73" s="144"/>
      <c r="F73" s="144" t="s">
        <v>967</v>
      </c>
      <c r="G73" s="160">
        <f t="shared" ca="1" si="9"/>
        <v>78</v>
      </c>
      <c r="H73" s="228">
        <f t="shared" ca="1" si="1"/>
        <v>78</v>
      </c>
      <c r="I73" s="141"/>
      <c r="J73" s="202" t="s">
        <v>978</v>
      </c>
      <c r="K73" s="144" t="s">
        <v>967</v>
      </c>
      <c r="L73" s="176" t="s">
        <v>1135</v>
      </c>
      <c r="M73" s="202"/>
      <c r="N73" s="201">
        <f ca="1">1-ETS_Emi_Coeff!N73</f>
        <v>1</v>
      </c>
      <c r="P73" s="43"/>
    </row>
    <row r="74" spans="2:16" ht="15" thickBot="1">
      <c r="B74" s="181"/>
      <c r="C74" s="202"/>
      <c r="D74" s="202" t="s">
        <v>1110</v>
      </c>
      <c r="E74" s="144"/>
      <c r="F74" s="144" t="s">
        <v>968</v>
      </c>
      <c r="G74" s="160">
        <f t="shared" ca="1" si="9"/>
        <v>74</v>
      </c>
      <c r="H74" s="228">
        <f t="shared" ca="1" si="1"/>
        <v>74</v>
      </c>
      <c r="I74" s="141"/>
      <c r="J74" s="202" t="s">
        <v>978</v>
      </c>
      <c r="K74" s="144" t="s">
        <v>968</v>
      </c>
      <c r="L74" s="176" t="s">
        <v>1135</v>
      </c>
      <c r="M74" s="202"/>
      <c r="N74" s="201">
        <f ca="1">1-ETS_Emi_Coeff!N74</f>
        <v>1</v>
      </c>
      <c r="P74" s="43"/>
    </row>
    <row r="75" spans="2:16" ht="15" thickBot="1">
      <c r="B75" s="181"/>
      <c r="C75" s="202"/>
      <c r="D75" s="202" t="s">
        <v>1110</v>
      </c>
      <c r="E75" s="144"/>
      <c r="F75" s="144" t="s">
        <v>969</v>
      </c>
      <c r="G75" s="160">
        <f t="shared" ref="G75:G101" ca="1" si="12">HLOOKUP((RIGHT(F75,3)),$V$4:$AD$6,3,FALSE)*N75</f>
        <v>37</v>
      </c>
      <c r="H75" s="228">
        <f t="shared" ca="1" si="1"/>
        <v>37</v>
      </c>
      <c r="I75" s="141"/>
      <c r="J75" s="202" t="s">
        <v>978</v>
      </c>
      <c r="K75" s="144" t="s">
        <v>969</v>
      </c>
      <c r="L75" s="176" t="s">
        <v>1135</v>
      </c>
      <c r="M75" s="202"/>
      <c r="N75" s="201">
        <f ca="1">1-ETS_Emi_Coeff!N75</f>
        <v>1</v>
      </c>
      <c r="P75" s="43"/>
    </row>
    <row r="76" spans="2:16" ht="15" thickBot="1">
      <c r="B76" s="181"/>
      <c r="C76" s="202"/>
      <c r="D76" s="202" t="s">
        <v>1110</v>
      </c>
      <c r="E76" s="144"/>
      <c r="F76" s="144" t="s">
        <v>970</v>
      </c>
      <c r="G76" s="160">
        <f t="shared" ca="1" si="12"/>
        <v>56.710005826908052</v>
      </c>
      <c r="H76" s="228">
        <f t="shared" ca="1" si="1"/>
        <v>56.710005826908052</v>
      </c>
      <c r="I76" s="141"/>
      <c r="J76" s="202" t="s">
        <v>978</v>
      </c>
      <c r="K76" s="144" t="s">
        <v>970</v>
      </c>
      <c r="L76" s="176" t="s">
        <v>1135</v>
      </c>
      <c r="M76" s="202"/>
      <c r="N76" s="201">
        <f ca="1">1-ETS_Emi_Coeff!N76</f>
        <v>0.99859140388991108</v>
      </c>
      <c r="P76" s="43"/>
    </row>
    <row r="77" spans="2:16" s="221" customFormat="1" ht="15" thickBot="1">
      <c r="B77" s="181"/>
      <c r="C77" s="202"/>
      <c r="D77" s="202" t="s">
        <v>1110</v>
      </c>
      <c r="E77" s="144"/>
      <c r="F77" s="144" t="s">
        <v>1198</v>
      </c>
      <c r="G77" s="160">
        <f t="shared" ca="1" si="12"/>
        <v>63.011117585453391</v>
      </c>
      <c r="H77" s="228">
        <f t="shared" ref="H77" ca="1" si="13">G77</f>
        <v>63.011117585453391</v>
      </c>
      <c r="I77" s="141"/>
      <c r="J77" s="202" t="str">
        <f>J76</f>
        <v>INDP*</v>
      </c>
      <c r="K77" s="144" t="s">
        <v>1198</v>
      </c>
      <c r="L77" s="176" t="s">
        <v>1135</v>
      </c>
      <c r="M77" s="202"/>
      <c r="N77" s="201">
        <f ca="1">1-ETS_Emi_Coeff!N77</f>
        <v>0.99859140388991108</v>
      </c>
      <c r="P77" s="43"/>
    </row>
    <row r="78" spans="2:16" s="221" customFormat="1" ht="15" thickBot="1">
      <c r="B78" s="181"/>
      <c r="C78" s="202"/>
      <c r="D78" s="202" t="s">
        <v>1110</v>
      </c>
      <c r="E78" s="144"/>
      <c r="F78" s="144" t="s">
        <v>965</v>
      </c>
      <c r="G78" s="160">
        <f t="shared" ca="1" si="12"/>
        <v>94.25</v>
      </c>
      <c r="H78" s="228">
        <f t="shared" ref="H78:H83" ca="1" si="14">G78</f>
        <v>94.25</v>
      </c>
      <c r="I78" s="141"/>
      <c r="J78" s="43" t="s">
        <v>1191</v>
      </c>
      <c r="K78" s="144" t="s">
        <v>965</v>
      </c>
      <c r="L78" s="176" t="s">
        <v>1135</v>
      </c>
      <c r="M78" s="202"/>
      <c r="N78" s="201">
        <f ca="1">1-ETS_Emi_Coeff!N78</f>
        <v>1</v>
      </c>
      <c r="P78" s="43"/>
    </row>
    <row r="79" spans="2:16" s="221" customFormat="1" ht="15" thickBot="1">
      <c r="B79" s="181"/>
      <c r="C79" s="202"/>
      <c r="D79" s="202" t="s">
        <v>1110</v>
      </c>
      <c r="E79" s="144"/>
      <c r="F79" s="144" t="s">
        <v>967</v>
      </c>
      <c r="G79" s="160">
        <f t="shared" ca="1" si="12"/>
        <v>78</v>
      </c>
      <c r="H79" s="228">
        <f t="shared" ca="1" si="14"/>
        <v>78</v>
      </c>
      <c r="I79" s="141"/>
      <c r="J79" s="43" t="s">
        <v>1191</v>
      </c>
      <c r="K79" s="144" t="s">
        <v>967</v>
      </c>
      <c r="L79" s="176" t="s">
        <v>1135</v>
      </c>
      <c r="M79" s="202"/>
      <c r="N79" s="201">
        <f ca="1">1-ETS_Emi_Coeff!N79</f>
        <v>1</v>
      </c>
      <c r="P79" s="43"/>
    </row>
    <row r="80" spans="2:16" s="221" customFormat="1" ht="15" thickBot="1">
      <c r="B80" s="181"/>
      <c r="C80" s="202"/>
      <c r="D80" s="202" t="s">
        <v>1110</v>
      </c>
      <c r="E80" s="144"/>
      <c r="F80" s="144" t="s">
        <v>968</v>
      </c>
      <c r="G80" s="160">
        <f t="shared" ca="1" si="12"/>
        <v>74</v>
      </c>
      <c r="H80" s="228">
        <f t="shared" ca="1" si="14"/>
        <v>74</v>
      </c>
      <c r="I80" s="141"/>
      <c r="J80" s="43" t="s">
        <v>1191</v>
      </c>
      <c r="K80" s="144" t="s">
        <v>968</v>
      </c>
      <c r="L80" s="176" t="s">
        <v>1135</v>
      </c>
      <c r="M80" s="202"/>
      <c r="N80" s="201">
        <f ca="1">1-ETS_Emi_Coeff!N80</f>
        <v>1</v>
      </c>
      <c r="P80" s="43"/>
    </row>
    <row r="81" spans="2:16" s="221" customFormat="1" ht="15" thickBot="1">
      <c r="B81" s="181"/>
      <c r="C81" s="202"/>
      <c r="D81" s="202" t="s">
        <v>1110</v>
      </c>
      <c r="E81" s="144"/>
      <c r="F81" s="144" t="s">
        <v>969</v>
      </c>
      <c r="G81" s="160">
        <f t="shared" ref="G81:G86" ca="1" si="15">HLOOKUP((RIGHT(F81,3)),$V$4:$AD$6,3,FALSE)*N81</f>
        <v>37</v>
      </c>
      <c r="H81" s="228">
        <f t="shared" ca="1" si="14"/>
        <v>37</v>
      </c>
      <c r="I81" s="141"/>
      <c r="J81" s="43" t="s">
        <v>1191</v>
      </c>
      <c r="K81" s="144" t="s">
        <v>969</v>
      </c>
      <c r="L81" s="176" t="s">
        <v>1135</v>
      </c>
      <c r="M81" s="202"/>
      <c r="N81" s="201">
        <f ca="1">1-ETS_Emi_Coeff!N81</f>
        <v>1</v>
      </c>
      <c r="P81" s="43"/>
    </row>
    <row r="82" spans="2:16" s="221" customFormat="1" ht="15" thickBot="1">
      <c r="B82" s="181"/>
      <c r="C82" s="202"/>
      <c r="D82" s="202" t="s">
        <v>1110</v>
      </c>
      <c r="E82" s="144"/>
      <c r="F82" s="144" t="s">
        <v>970</v>
      </c>
      <c r="G82" s="160">
        <f t="shared" ca="1" si="15"/>
        <v>56.710005826908052</v>
      </c>
      <c r="H82" s="228">
        <f t="shared" ca="1" si="14"/>
        <v>56.710005826908052</v>
      </c>
      <c r="I82" s="141"/>
      <c r="J82" s="43" t="s">
        <v>1191</v>
      </c>
      <c r="K82" s="144" t="s">
        <v>970</v>
      </c>
      <c r="L82" s="176" t="s">
        <v>1135</v>
      </c>
      <c r="M82" s="202"/>
      <c r="N82" s="201">
        <f ca="1">1-ETS_Emi_Coeff!N82</f>
        <v>0.99859140388991108</v>
      </c>
      <c r="P82" s="43"/>
    </row>
    <row r="83" spans="2:16" s="221" customFormat="1" ht="15" thickBot="1">
      <c r="B83" s="181"/>
      <c r="C83" s="202"/>
      <c r="D83" s="202" t="s">
        <v>1110</v>
      </c>
      <c r="E83" s="144"/>
      <c r="F83" s="144" t="s">
        <v>1198</v>
      </c>
      <c r="G83" s="160">
        <f t="shared" ca="1" si="15"/>
        <v>63.011117585453391</v>
      </c>
      <c r="H83" s="228">
        <f t="shared" ca="1" si="14"/>
        <v>63.011117585453391</v>
      </c>
      <c r="I83" s="141"/>
      <c r="J83" s="202" t="str">
        <f>J82</f>
        <v>INDN*</v>
      </c>
      <c r="K83" s="144" t="s">
        <v>1198</v>
      </c>
      <c r="L83" s="176" t="s">
        <v>1135</v>
      </c>
      <c r="M83" s="202"/>
      <c r="N83" s="201">
        <f ca="1">1-ETS_Emi_Coeff!N83</f>
        <v>0.99859140388991108</v>
      </c>
      <c r="P83" s="43"/>
    </row>
    <row r="84" spans="2:16" s="221" customFormat="1" ht="15" thickBot="1">
      <c r="B84" s="181"/>
      <c r="C84" s="202"/>
      <c r="D84" s="202" t="s">
        <v>1110</v>
      </c>
      <c r="E84" s="144"/>
      <c r="F84" s="144" t="s">
        <v>965</v>
      </c>
      <c r="G84" s="160">
        <f t="shared" ca="1" si="15"/>
        <v>94.25</v>
      </c>
      <c r="H84" s="228">
        <f t="shared" ref="H84:H89" ca="1" si="16">G84</f>
        <v>94.25</v>
      </c>
      <c r="I84" s="141"/>
      <c r="J84" s="43" t="s">
        <v>1192</v>
      </c>
      <c r="K84" s="144" t="s">
        <v>965</v>
      </c>
      <c r="L84" s="176" t="s">
        <v>1135</v>
      </c>
      <c r="M84" s="202"/>
      <c r="N84" s="201">
        <f ca="1">1-ETS_Emi_Coeff!N84</f>
        <v>1</v>
      </c>
      <c r="P84" s="43"/>
    </row>
    <row r="85" spans="2:16" s="221" customFormat="1" ht="15" thickBot="1">
      <c r="B85" s="181"/>
      <c r="C85" s="202"/>
      <c r="D85" s="202" t="s">
        <v>1110</v>
      </c>
      <c r="E85" s="144"/>
      <c r="F85" s="144" t="s">
        <v>967</v>
      </c>
      <c r="G85" s="160">
        <f t="shared" ca="1" si="15"/>
        <v>78</v>
      </c>
      <c r="H85" s="228">
        <f t="shared" ca="1" si="16"/>
        <v>78</v>
      </c>
      <c r="I85" s="141"/>
      <c r="J85" s="43" t="s">
        <v>1192</v>
      </c>
      <c r="K85" s="144" t="s">
        <v>967</v>
      </c>
      <c r="L85" s="176" t="s">
        <v>1135</v>
      </c>
      <c r="M85" s="202"/>
      <c r="N85" s="201">
        <f ca="1">1-ETS_Emi_Coeff!N85</f>
        <v>1</v>
      </c>
      <c r="P85" s="43"/>
    </row>
    <row r="86" spans="2:16" s="221" customFormat="1" ht="15" thickBot="1">
      <c r="B86" s="181"/>
      <c r="C86" s="202"/>
      <c r="D86" s="202" t="s">
        <v>1110</v>
      </c>
      <c r="E86" s="144"/>
      <c r="F86" s="144" t="s">
        <v>968</v>
      </c>
      <c r="G86" s="160">
        <f t="shared" ca="1" si="15"/>
        <v>74</v>
      </c>
      <c r="H86" s="228">
        <f t="shared" ca="1" si="16"/>
        <v>74</v>
      </c>
      <c r="I86" s="141"/>
      <c r="J86" s="43" t="s">
        <v>1192</v>
      </c>
      <c r="K86" s="144" t="s">
        <v>968</v>
      </c>
      <c r="L86" s="176" t="s">
        <v>1135</v>
      </c>
      <c r="M86" s="202"/>
      <c r="N86" s="201">
        <f ca="1">1-ETS_Emi_Coeff!N86</f>
        <v>1</v>
      </c>
      <c r="P86" s="43"/>
    </row>
    <row r="87" spans="2:16" s="221" customFormat="1" ht="15" thickBot="1">
      <c r="B87" s="181"/>
      <c r="C87" s="202"/>
      <c r="D87" s="202" t="s">
        <v>1110</v>
      </c>
      <c r="E87" s="144"/>
      <c r="F87" s="144" t="s">
        <v>969</v>
      </c>
      <c r="G87" s="160">
        <f t="shared" ref="G87:G89" ca="1" si="17">HLOOKUP((RIGHT(F87,3)),$V$4:$AD$6,3,FALSE)*N87</f>
        <v>37</v>
      </c>
      <c r="H87" s="228">
        <f t="shared" ca="1" si="16"/>
        <v>37</v>
      </c>
      <c r="I87" s="141"/>
      <c r="J87" s="43" t="s">
        <v>1192</v>
      </c>
      <c r="K87" s="144" t="s">
        <v>969</v>
      </c>
      <c r="L87" s="176" t="s">
        <v>1135</v>
      </c>
      <c r="M87" s="202"/>
      <c r="N87" s="201">
        <f ca="1">1-ETS_Emi_Coeff!N87</f>
        <v>1</v>
      </c>
      <c r="P87" s="43"/>
    </row>
    <row r="88" spans="2:16" s="221" customFormat="1" ht="15" thickBot="1">
      <c r="B88" s="181"/>
      <c r="C88" s="202"/>
      <c r="D88" s="202" t="s">
        <v>1110</v>
      </c>
      <c r="E88" s="144"/>
      <c r="F88" s="144" t="s">
        <v>970</v>
      </c>
      <c r="G88" s="160">
        <f t="shared" ca="1" si="17"/>
        <v>56.710005826908052</v>
      </c>
      <c r="H88" s="228">
        <f t="shared" ca="1" si="16"/>
        <v>56.710005826908052</v>
      </c>
      <c r="I88" s="141"/>
      <c r="J88" s="43" t="s">
        <v>1192</v>
      </c>
      <c r="K88" s="144" t="s">
        <v>970</v>
      </c>
      <c r="L88" s="176" t="s">
        <v>1135</v>
      </c>
      <c r="M88" s="202"/>
      <c r="N88" s="201">
        <f ca="1">1-ETS_Emi_Coeff!N88</f>
        <v>0.99859140388991108</v>
      </c>
      <c r="P88" s="43"/>
    </row>
    <row r="89" spans="2:16" s="221" customFormat="1" ht="15" thickBot="1">
      <c r="B89" s="181"/>
      <c r="C89" s="202"/>
      <c r="D89" s="202" t="s">
        <v>1110</v>
      </c>
      <c r="E89" s="144"/>
      <c r="F89" s="144" t="s">
        <v>1198</v>
      </c>
      <c r="G89" s="160">
        <f t="shared" ca="1" si="17"/>
        <v>63.011117585453391</v>
      </c>
      <c r="H89" s="228">
        <f t="shared" ca="1" si="16"/>
        <v>63.011117585453391</v>
      </c>
      <c r="I89" s="141"/>
      <c r="J89" s="202" t="str">
        <f>J88</f>
        <v>INDL*</v>
      </c>
      <c r="K89" s="144" t="s">
        <v>1198</v>
      </c>
      <c r="L89" s="176" t="s">
        <v>1135</v>
      </c>
      <c r="M89" s="202"/>
      <c r="N89" s="201">
        <f ca="1">1-ETS_Emi_Coeff!N89</f>
        <v>0.99859140388991108</v>
      </c>
      <c r="P89" s="43"/>
    </row>
    <row r="90" spans="2:16" ht="15" thickBot="1">
      <c r="B90" s="181"/>
      <c r="C90" s="202"/>
      <c r="D90" s="202" t="s">
        <v>1110</v>
      </c>
      <c r="E90" s="144"/>
      <c r="F90" s="144" t="s">
        <v>965</v>
      </c>
      <c r="G90" s="160">
        <f t="shared" ca="1" si="12"/>
        <v>94.25</v>
      </c>
      <c r="H90" s="228">
        <f t="shared" ref="H90:H101" ca="1" si="18">G90</f>
        <v>94.25</v>
      </c>
      <c r="I90" s="141"/>
      <c r="J90" s="202" t="s">
        <v>1051</v>
      </c>
      <c r="K90" s="144" t="s">
        <v>965</v>
      </c>
      <c r="L90" s="176" t="s">
        <v>1135</v>
      </c>
      <c r="M90" s="202"/>
      <c r="N90" s="201">
        <f ca="1">1-ETS_Emi_Coeff!N90</f>
        <v>1</v>
      </c>
    </row>
    <row r="91" spans="2:16" ht="15" thickBot="1">
      <c r="B91" s="181"/>
      <c r="C91" s="202"/>
      <c r="D91" s="202" t="s">
        <v>1110</v>
      </c>
      <c r="E91" s="144"/>
      <c r="F91" s="144" t="s">
        <v>967</v>
      </c>
      <c r="G91" s="160">
        <f t="shared" ca="1" si="12"/>
        <v>78</v>
      </c>
      <c r="H91" s="228">
        <f t="shared" ca="1" si="18"/>
        <v>78</v>
      </c>
      <c r="I91" s="141"/>
      <c r="J91" s="202" t="s">
        <v>1051</v>
      </c>
      <c r="K91" s="144" t="s">
        <v>967</v>
      </c>
      <c r="L91" s="176" t="s">
        <v>1135</v>
      </c>
      <c r="M91" s="202"/>
      <c r="N91" s="201">
        <f ca="1">1-ETS_Emi_Coeff!N91</f>
        <v>1</v>
      </c>
    </row>
    <row r="92" spans="2:16" ht="15" thickBot="1">
      <c r="B92" s="181"/>
      <c r="C92" s="202"/>
      <c r="D92" s="202" t="s">
        <v>1110</v>
      </c>
      <c r="E92" s="144"/>
      <c r="F92" s="144" t="s">
        <v>968</v>
      </c>
      <c r="G92" s="160">
        <f t="shared" ca="1" si="12"/>
        <v>73.930976514836061</v>
      </c>
      <c r="H92" s="228">
        <f t="shared" ca="1" si="18"/>
        <v>73.930976514836061</v>
      </c>
      <c r="I92" s="141"/>
      <c r="J92" s="202" t="s">
        <v>1051</v>
      </c>
      <c r="K92" s="144" t="s">
        <v>968</v>
      </c>
      <c r="L92" s="176" t="s">
        <v>1135</v>
      </c>
      <c r="M92" s="202"/>
      <c r="N92" s="201">
        <f ca="1">1-ETS_Emi_Coeff!N92</f>
        <v>0.99906725020048726</v>
      </c>
      <c r="P92" s="43"/>
    </row>
    <row r="93" spans="2:16" ht="15" thickBot="1">
      <c r="B93" s="181"/>
      <c r="C93" s="202"/>
      <c r="D93" s="202" t="s">
        <v>1110</v>
      </c>
      <c r="E93" s="144"/>
      <c r="F93" s="144" t="s">
        <v>969</v>
      </c>
      <c r="G93" s="160">
        <f t="shared" ca="1" si="12"/>
        <v>37</v>
      </c>
      <c r="H93" s="228">
        <f t="shared" ca="1" si="18"/>
        <v>37</v>
      </c>
      <c r="I93" s="141"/>
      <c r="J93" s="202" t="s">
        <v>1051</v>
      </c>
      <c r="K93" s="144" t="s">
        <v>969</v>
      </c>
      <c r="L93" s="176" t="s">
        <v>1135</v>
      </c>
      <c r="M93" s="202"/>
      <c r="N93" s="201">
        <f ca="1">1-ETS_Emi_Coeff!N93</f>
        <v>1</v>
      </c>
      <c r="P93" s="43"/>
    </row>
    <row r="94" spans="2:16" ht="15" thickBot="1">
      <c r="B94" s="182"/>
      <c r="C94" s="162"/>
      <c r="D94" s="162" t="s">
        <v>1110</v>
      </c>
      <c r="E94" s="177"/>
      <c r="F94" s="177" t="s">
        <v>970</v>
      </c>
      <c r="G94" s="163">
        <f t="shared" ca="1" si="12"/>
        <v>55.581649732903784</v>
      </c>
      <c r="H94" s="228">
        <f t="shared" ca="1" si="18"/>
        <v>55.581649732903784</v>
      </c>
      <c r="I94" s="165"/>
      <c r="J94" s="162" t="s">
        <v>1051</v>
      </c>
      <c r="K94" s="177" t="s">
        <v>970</v>
      </c>
      <c r="L94" s="183" t="s">
        <v>1135</v>
      </c>
      <c r="M94" s="202"/>
      <c r="N94" s="201">
        <f ca="1">1-ETS_Emi_Coeff!N94</f>
        <v>0.97872248165000497</v>
      </c>
      <c r="P94" s="43"/>
    </row>
    <row r="95" spans="2:16" s="221" customFormat="1" ht="15" thickBot="1">
      <c r="B95" s="181"/>
      <c r="C95" s="202"/>
      <c r="D95" s="202" t="s">
        <v>1110</v>
      </c>
      <c r="E95" s="144"/>
      <c r="F95" s="144" t="s">
        <v>1198</v>
      </c>
      <c r="G95" s="160">
        <f t="shared" ca="1" si="12"/>
        <v>61.757388592115312</v>
      </c>
      <c r="H95" s="228">
        <f t="shared" ca="1" si="18"/>
        <v>61.757388592115312</v>
      </c>
      <c r="I95" s="141"/>
      <c r="J95" s="202" t="str">
        <f>J94</f>
        <v>INDU*</v>
      </c>
      <c r="K95" s="144" t="s">
        <v>1198</v>
      </c>
      <c r="L95" s="176" t="s">
        <v>1135</v>
      </c>
      <c r="M95" s="202"/>
      <c r="N95" s="201">
        <f ca="1">1-ETS_Emi_Coeff!N95</f>
        <v>0.97872248165000497</v>
      </c>
      <c r="P95" s="43"/>
    </row>
    <row r="96" spans="2:16" ht="15" thickBot="1">
      <c r="B96" s="174"/>
      <c r="C96" s="44"/>
      <c r="D96" s="44" t="s">
        <v>1110</v>
      </c>
      <c r="E96" s="44"/>
      <c r="F96" s="44" t="s">
        <v>1065</v>
      </c>
      <c r="G96" s="161">
        <f t="shared" si="12"/>
        <v>74</v>
      </c>
      <c r="H96" s="228">
        <f t="shared" si="18"/>
        <v>74</v>
      </c>
      <c r="I96" s="44"/>
      <c r="J96" s="44"/>
      <c r="K96" s="44" t="s">
        <v>1065</v>
      </c>
      <c r="L96" s="169" t="s">
        <v>1135</v>
      </c>
      <c r="M96" s="202"/>
      <c r="N96" s="201">
        <f>1-ETS_Emi_Coeff!N96</f>
        <v>1</v>
      </c>
      <c r="P96" s="43"/>
    </row>
    <row r="97" spans="2:16" s="221" customFormat="1" ht="15" thickBot="1">
      <c r="B97" s="181"/>
      <c r="C97" s="202"/>
      <c r="D97" s="202" t="s">
        <v>1110</v>
      </c>
      <c r="E97" s="202"/>
      <c r="F97" s="202" t="s">
        <v>1188</v>
      </c>
      <c r="G97" s="160">
        <f t="shared" ref="G97" si="19">HLOOKUP((RIGHT(F97,3)),$V$4:$AD$6,3,FALSE)*N97</f>
        <v>0</v>
      </c>
      <c r="H97" s="228">
        <f t="shared" ref="H97" si="20">G97</f>
        <v>0</v>
      </c>
      <c r="I97" s="202"/>
      <c r="J97" s="202"/>
      <c r="K97" s="202" t="s">
        <v>1188</v>
      </c>
      <c r="L97" s="178" t="s">
        <v>1135</v>
      </c>
      <c r="M97" s="202"/>
      <c r="N97" s="201">
        <f>1-ETS_Emi_Coeff!N97</f>
        <v>0</v>
      </c>
      <c r="P97" s="43"/>
    </row>
    <row r="98" spans="2:16" ht="15" thickBot="1">
      <c r="B98" s="181"/>
      <c r="C98" s="202"/>
      <c r="D98" s="202" t="s">
        <v>1110</v>
      </c>
      <c r="E98" s="202"/>
      <c r="F98" s="202" t="s">
        <v>1066</v>
      </c>
      <c r="G98" s="160">
        <f t="shared" si="12"/>
        <v>73</v>
      </c>
      <c r="H98" s="228">
        <f t="shared" si="18"/>
        <v>73</v>
      </c>
      <c r="I98" s="202"/>
      <c r="J98" s="202"/>
      <c r="K98" s="202" t="s">
        <v>1066</v>
      </c>
      <c r="L98" s="178" t="s">
        <v>1135</v>
      </c>
      <c r="M98" s="202"/>
      <c r="N98" s="201">
        <f>1-ETS_Emi_Coeff!N99</f>
        <v>1</v>
      </c>
      <c r="P98" s="43"/>
    </row>
    <row r="99" spans="2:16" ht="15" thickBot="1">
      <c r="B99" s="182"/>
      <c r="C99" s="162"/>
      <c r="D99" s="162" t="s">
        <v>1110</v>
      </c>
      <c r="E99" s="162"/>
      <c r="F99" s="162" t="s">
        <v>1067</v>
      </c>
      <c r="G99" s="163">
        <f t="shared" si="12"/>
        <v>56.79</v>
      </c>
      <c r="H99" s="228">
        <f t="shared" si="18"/>
        <v>56.79</v>
      </c>
      <c r="I99" s="162"/>
      <c r="J99" s="162"/>
      <c r="K99" s="162" t="s">
        <v>1067</v>
      </c>
      <c r="L99" s="170" t="s">
        <v>1135</v>
      </c>
      <c r="M99" s="202"/>
      <c r="N99" s="201">
        <f>1-ETS_Emi_Coeff!N100</f>
        <v>1</v>
      </c>
      <c r="P99" s="43"/>
    </row>
    <row r="100" spans="2:16" ht="15" thickBot="1">
      <c r="B100" s="174"/>
      <c r="C100" s="44"/>
      <c r="D100" s="44" t="s">
        <v>1110</v>
      </c>
      <c r="E100" s="44"/>
      <c r="F100" s="44" t="s">
        <v>1082</v>
      </c>
      <c r="G100" s="161">
        <f t="shared" si="12"/>
        <v>56.79</v>
      </c>
      <c r="H100" s="228">
        <f t="shared" si="18"/>
        <v>56.79</v>
      </c>
      <c r="I100" s="44"/>
      <c r="J100" s="44"/>
      <c r="K100" s="44" t="s">
        <v>1082</v>
      </c>
      <c r="L100" s="169" t="s">
        <v>1135</v>
      </c>
      <c r="M100" s="202"/>
      <c r="N100" s="201">
        <f>1-ETS_Emi_Coeff!N101</f>
        <v>1</v>
      </c>
      <c r="P100" s="43"/>
    </row>
    <row r="101" spans="2:16" ht="15" thickBot="1">
      <c r="B101" s="182"/>
      <c r="C101" s="162"/>
      <c r="D101" s="162" t="s">
        <v>1110</v>
      </c>
      <c r="E101" s="162"/>
      <c r="F101" s="162" t="s">
        <v>1083</v>
      </c>
      <c r="G101" s="163">
        <f t="shared" si="12"/>
        <v>74</v>
      </c>
      <c r="H101" s="228">
        <f t="shared" si="18"/>
        <v>74</v>
      </c>
      <c r="I101" s="162"/>
      <c r="J101" s="162"/>
      <c r="K101" s="162" t="s">
        <v>1083</v>
      </c>
      <c r="L101" s="170" t="s">
        <v>1135</v>
      </c>
      <c r="M101" s="202"/>
      <c r="N101" s="201">
        <f>1-ETS_Emi_Coeff!N102</f>
        <v>1</v>
      </c>
      <c r="P101" s="43"/>
    </row>
    <row r="102" spans="2:16" ht="15" thickBot="1">
      <c r="B102" s="232"/>
      <c r="C102" s="233"/>
      <c r="D102" s="234" t="s">
        <v>1110</v>
      </c>
      <c r="E102" s="233"/>
      <c r="F102" s="234" t="s">
        <v>970</v>
      </c>
      <c r="G102" s="235">
        <f ca="1">HLOOKUP((RIGHT(F102,3)),$V$4:$AD$6,3,FALSE)*N102</f>
        <v>41.3405593787258</v>
      </c>
      <c r="H102" s="236">
        <f ca="1">G102</f>
        <v>41.3405593787258</v>
      </c>
      <c r="I102" s="233"/>
      <c r="J102" s="233" t="s">
        <v>1193</v>
      </c>
      <c r="K102" s="234" t="s">
        <v>970</v>
      </c>
      <c r="L102" s="237" t="s">
        <v>955</v>
      </c>
      <c r="M102" s="221"/>
      <c r="N102" s="201">
        <f ca="1">1-ETS_Emi_Coeff!N103</f>
        <v>0.72795491070128193</v>
      </c>
      <c r="P10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V98"/>
  <sheetViews>
    <sheetView workbookViewId="0">
      <selection activeCell="C6" sqref="C6:C23"/>
    </sheetView>
  </sheetViews>
  <sheetFormatPr defaultRowHeight="14.4"/>
  <cols>
    <col min="1" max="1" width="68" bestFit="1" customWidth="1"/>
    <col min="2" max="2" width="16.109375" customWidth="1"/>
    <col min="3" max="3" width="10.5546875" bestFit="1" customWidth="1"/>
    <col min="4" max="4" width="11.5546875" bestFit="1" customWidth="1"/>
    <col min="5" max="5" width="9.5546875" bestFit="1" customWidth="1"/>
    <col min="6" max="6" width="10.109375" customWidth="1"/>
    <col min="7" max="7" width="9.6640625" customWidth="1"/>
    <col min="8" max="8" width="10.33203125" customWidth="1"/>
    <col min="9" max="9" width="9.5546875" customWidth="1"/>
    <col min="10" max="10" width="10.44140625" customWidth="1"/>
    <col min="11" max="11" width="10.6640625" customWidth="1"/>
    <col min="12" max="12" width="10.109375" customWidth="1"/>
    <col min="13" max="13" width="9.88671875" customWidth="1"/>
    <col min="14" max="14" width="10" customWidth="1"/>
    <col min="15" max="15" width="9.44140625" customWidth="1"/>
    <col min="16" max="16" width="9.6640625" customWidth="1"/>
    <col min="17" max="18" width="10.88671875" customWidth="1"/>
    <col min="19" max="20" width="11.109375" customWidth="1"/>
    <col min="21" max="22" width="10.88671875" customWidth="1"/>
  </cols>
  <sheetData>
    <row r="1" spans="1:22" s="76" customFormat="1"/>
    <row r="2" spans="1:22" s="76" customFormat="1">
      <c r="C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1:22" ht="18" thickBot="1">
      <c r="A3" s="157" t="s">
        <v>1088</v>
      </c>
    </row>
    <row r="4" spans="1:22" ht="15" thickTop="1">
      <c r="A4" s="24" t="s">
        <v>1043</v>
      </c>
      <c r="B4" s="24" t="s">
        <v>1044</v>
      </c>
      <c r="C4" s="2" t="s">
        <v>960</v>
      </c>
      <c r="D4" s="2" t="s">
        <v>1072</v>
      </c>
      <c r="E4" s="2" t="s">
        <v>1074</v>
      </c>
      <c r="F4" s="2" t="s">
        <v>1073</v>
      </c>
      <c r="G4" s="2" t="s">
        <v>780</v>
      </c>
      <c r="H4" s="2" t="s">
        <v>1075</v>
      </c>
      <c r="I4" s="2" t="s">
        <v>1076</v>
      </c>
      <c r="J4" s="2" t="s">
        <v>1092</v>
      </c>
      <c r="K4" s="2" t="s">
        <v>1093</v>
      </c>
      <c r="L4" s="2" t="s">
        <v>1094</v>
      </c>
      <c r="M4" s="2" t="s">
        <v>1095</v>
      </c>
      <c r="N4" s="2" t="s">
        <v>1096</v>
      </c>
      <c r="O4" s="2" t="s">
        <v>1097</v>
      </c>
      <c r="P4" s="2" t="s">
        <v>1098</v>
      </c>
      <c r="Q4" s="2" t="s">
        <v>1099</v>
      </c>
      <c r="R4" s="2" t="s">
        <v>1100</v>
      </c>
      <c r="S4" s="2" t="s">
        <v>1101</v>
      </c>
      <c r="T4" s="2" t="s">
        <v>1102</v>
      </c>
      <c r="U4" s="2" t="s">
        <v>1103</v>
      </c>
      <c r="V4" s="2" t="s">
        <v>1104</v>
      </c>
    </row>
    <row r="5" spans="1:22">
      <c r="A5" s="135" t="s">
        <v>754</v>
      </c>
      <c r="B5" s="125">
        <v>1</v>
      </c>
      <c r="C5" s="43">
        <f>IF(C54=0,0,IF(C29/C54&gt;1,1,C29/C54))</f>
        <v>1</v>
      </c>
      <c r="D5" s="43">
        <f t="shared" ref="D5:V5" si="0">IF(D54=0,0,IF(D29/D54&gt;1,1,D29/D54))</f>
        <v>0</v>
      </c>
      <c r="E5" s="43">
        <f t="shared" si="0"/>
        <v>1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</row>
    <row r="6" spans="1:22">
      <c r="A6" s="136" t="s">
        <v>756</v>
      </c>
      <c r="B6" s="126">
        <v>2</v>
      </c>
      <c r="C6" s="43">
        <f t="shared" ref="C6:V6" si="1">IF(C55=0,0,IF(C30/C55&gt;1,1,C30/C55))</f>
        <v>0.57300026461822295</v>
      </c>
      <c r="D6" s="43">
        <f t="shared" si="1"/>
        <v>0</v>
      </c>
      <c r="E6" s="43">
        <f t="shared" si="1"/>
        <v>2.3054699986037003E-3</v>
      </c>
      <c r="F6" s="43">
        <f t="shared" si="1"/>
        <v>1</v>
      </c>
      <c r="G6" s="43">
        <f t="shared" si="1"/>
        <v>0</v>
      </c>
      <c r="H6" s="43">
        <f t="shared" si="1"/>
        <v>0</v>
      </c>
      <c r="I6" s="43">
        <f t="shared" si="1"/>
        <v>0</v>
      </c>
      <c r="J6" s="43">
        <f t="shared" si="1"/>
        <v>0</v>
      </c>
      <c r="K6" s="43">
        <f t="shared" si="1"/>
        <v>0</v>
      </c>
      <c r="L6" s="43">
        <f t="shared" si="1"/>
        <v>0</v>
      </c>
      <c r="M6" s="43">
        <f t="shared" si="1"/>
        <v>0</v>
      </c>
      <c r="N6" s="43">
        <f t="shared" si="1"/>
        <v>0</v>
      </c>
      <c r="O6" s="43">
        <f t="shared" si="1"/>
        <v>0</v>
      </c>
      <c r="P6" s="43">
        <f t="shared" si="1"/>
        <v>0</v>
      </c>
      <c r="Q6" s="43">
        <f t="shared" si="1"/>
        <v>0</v>
      </c>
      <c r="R6" s="43">
        <f t="shared" si="1"/>
        <v>0</v>
      </c>
      <c r="S6" s="43">
        <f t="shared" si="1"/>
        <v>0</v>
      </c>
      <c r="T6" s="43">
        <f t="shared" si="1"/>
        <v>0</v>
      </c>
      <c r="U6" s="43">
        <f t="shared" si="1"/>
        <v>0</v>
      </c>
      <c r="V6" s="43">
        <f t="shared" si="1"/>
        <v>0</v>
      </c>
    </row>
    <row r="7" spans="1:22">
      <c r="A7" s="136" t="s">
        <v>759</v>
      </c>
      <c r="B7" s="126">
        <v>3</v>
      </c>
      <c r="C7" s="43">
        <f t="shared" ref="C7:V7" si="2">IF(C56=0,0,IF(C31/C56&gt;1,1,C31/C56))</f>
        <v>0.74505293437681641</v>
      </c>
      <c r="D7" s="43">
        <f t="shared" si="2"/>
        <v>1</v>
      </c>
      <c r="E7" s="43">
        <f t="shared" si="2"/>
        <v>9.4877198615630626E-3</v>
      </c>
      <c r="F7" s="43">
        <f t="shared" si="2"/>
        <v>1</v>
      </c>
      <c r="G7" s="43">
        <f t="shared" si="2"/>
        <v>6.6536715800449023E-2</v>
      </c>
      <c r="H7" s="43">
        <f t="shared" si="2"/>
        <v>7.1620938293716655E-3</v>
      </c>
      <c r="I7" s="43">
        <f t="shared" si="2"/>
        <v>0</v>
      </c>
      <c r="J7" s="43">
        <f t="shared" si="2"/>
        <v>0</v>
      </c>
      <c r="K7" s="43">
        <f t="shared" si="2"/>
        <v>0</v>
      </c>
      <c r="L7" s="43">
        <f t="shared" si="2"/>
        <v>0</v>
      </c>
      <c r="M7" s="43">
        <f t="shared" si="2"/>
        <v>0</v>
      </c>
      <c r="N7" s="43">
        <f t="shared" si="2"/>
        <v>0</v>
      </c>
      <c r="O7" s="43">
        <f t="shared" si="2"/>
        <v>0</v>
      </c>
      <c r="P7" s="43">
        <f t="shared" si="2"/>
        <v>0</v>
      </c>
      <c r="Q7" s="43">
        <f t="shared" si="2"/>
        <v>0</v>
      </c>
      <c r="R7" s="43">
        <f t="shared" si="2"/>
        <v>0</v>
      </c>
      <c r="S7" s="43">
        <f t="shared" si="2"/>
        <v>0</v>
      </c>
      <c r="T7" s="43">
        <f t="shared" si="2"/>
        <v>0</v>
      </c>
      <c r="U7" s="43">
        <f t="shared" si="2"/>
        <v>0</v>
      </c>
      <c r="V7" s="43">
        <f t="shared" si="2"/>
        <v>0</v>
      </c>
    </row>
    <row r="8" spans="1:22">
      <c r="A8" s="137" t="s">
        <v>771</v>
      </c>
      <c r="B8" s="126">
        <v>4</v>
      </c>
      <c r="C8" s="43">
        <f t="shared" ref="C8:V8" si="3">IF(C57=0,0,IF(C32/C57&gt;1,1,C32/C57))</f>
        <v>1.4085961100889503E-3</v>
      </c>
      <c r="D8" s="43">
        <f t="shared" si="3"/>
        <v>0</v>
      </c>
      <c r="E8" s="43">
        <f t="shared" si="3"/>
        <v>0</v>
      </c>
      <c r="F8" s="43">
        <f t="shared" si="3"/>
        <v>0</v>
      </c>
      <c r="G8" s="43">
        <f t="shared" si="3"/>
        <v>0</v>
      </c>
      <c r="H8" s="43">
        <f t="shared" si="3"/>
        <v>0</v>
      </c>
      <c r="I8" s="43">
        <f t="shared" si="3"/>
        <v>0</v>
      </c>
      <c r="J8" s="43">
        <f t="shared" si="3"/>
        <v>0</v>
      </c>
      <c r="K8" s="43">
        <f t="shared" si="3"/>
        <v>0</v>
      </c>
      <c r="L8" s="43">
        <f t="shared" si="3"/>
        <v>0</v>
      </c>
      <c r="M8" s="43">
        <f t="shared" si="3"/>
        <v>0</v>
      </c>
      <c r="N8" s="43">
        <f t="shared" si="3"/>
        <v>0</v>
      </c>
      <c r="O8" s="43">
        <f t="shared" si="3"/>
        <v>0</v>
      </c>
      <c r="P8" s="43">
        <f t="shared" si="3"/>
        <v>0</v>
      </c>
      <c r="Q8" s="43">
        <f t="shared" si="3"/>
        <v>0</v>
      </c>
      <c r="R8" s="43">
        <f t="shared" si="3"/>
        <v>0</v>
      </c>
      <c r="S8" s="43">
        <f t="shared" si="3"/>
        <v>0</v>
      </c>
      <c r="T8" s="43">
        <f t="shared" si="3"/>
        <v>0</v>
      </c>
      <c r="U8" s="43">
        <f t="shared" si="3"/>
        <v>0</v>
      </c>
      <c r="V8" s="43">
        <f t="shared" si="3"/>
        <v>0</v>
      </c>
    </row>
    <row r="9" spans="1:22">
      <c r="A9" s="138" t="s">
        <v>773</v>
      </c>
      <c r="B9" s="126">
        <v>5</v>
      </c>
      <c r="C9" s="43">
        <f t="shared" ref="C9:V9" si="4">IF(C58=0,0,IF(C33/C58&gt;1,1,C33/C58))</f>
        <v>2.1277518349995018E-2</v>
      </c>
      <c r="D9" s="43">
        <f t="shared" si="4"/>
        <v>0</v>
      </c>
      <c r="E9" s="43">
        <f t="shared" si="4"/>
        <v>9.3274979951275491E-4</v>
      </c>
      <c r="F9" s="43">
        <f t="shared" si="4"/>
        <v>0</v>
      </c>
      <c r="G9" s="43">
        <f t="shared" si="4"/>
        <v>2.1982131726573862E-4</v>
      </c>
      <c r="H9" s="43">
        <f t="shared" si="4"/>
        <v>0</v>
      </c>
      <c r="I9" s="43">
        <f t="shared" si="4"/>
        <v>0</v>
      </c>
      <c r="J9" s="43">
        <f t="shared" si="4"/>
        <v>0</v>
      </c>
      <c r="K9" s="43">
        <f t="shared" si="4"/>
        <v>0</v>
      </c>
      <c r="L9" s="43">
        <f t="shared" si="4"/>
        <v>0</v>
      </c>
      <c r="M9" s="43">
        <f t="shared" si="4"/>
        <v>0</v>
      </c>
      <c r="N9" s="43">
        <f t="shared" si="4"/>
        <v>0</v>
      </c>
      <c r="O9" s="43">
        <f t="shared" si="4"/>
        <v>0</v>
      </c>
      <c r="P9" s="43">
        <f t="shared" si="4"/>
        <v>0</v>
      </c>
      <c r="Q9" s="43">
        <f t="shared" si="4"/>
        <v>0</v>
      </c>
      <c r="R9" s="43">
        <f t="shared" si="4"/>
        <v>0</v>
      </c>
      <c r="S9" s="43">
        <f t="shared" si="4"/>
        <v>0</v>
      </c>
      <c r="T9" s="43">
        <f t="shared" si="4"/>
        <v>0</v>
      </c>
      <c r="U9" s="43">
        <f t="shared" si="4"/>
        <v>0</v>
      </c>
      <c r="V9" s="43">
        <f t="shared" si="4"/>
        <v>0</v>
      </c>
    </row>
    <row r="10" spans="1:22">
      <c r="A10" s="137" t="s">
        <v>757</v>
      </c>
      <c r="B10" s="126">
        <v>6</v>
      </c>
      <c r="C10" s="43">
        <f t="shared" ref="C10:V10" si="5">IF(C59=0,0,IF(C34/C59&gt;1,1,C34/C59))</f>
        <v>5.6015057688855785E-2</v>
      </c>
      <c r="D10" s="43">
        <f t="shared" si="5"/>
        <v>0</v>
      </c>
      <c r="E10" s="43">
        <f t="shared" si="5"/>
        <v>0.24904716465447652</v>
      </c>
      <c r="F10" s="43">
        <f t="shared" si="5"/>
        <v>0.5694892329412613</v>
      </c>
      <c r="G10" s="43">
        <f t="shared" si="5"/>
        <v>2.8141558065420846E-2</v>
      </c>
      <c r="H10" s="43">
        <f t="shared" si="5"/>
        <v>0</v>
      </c>
      <c r="I10" s="43">
        <f t="shared" si="5"/>
        <v>0</v>
      </c>
      <c r="J10" s="43">
        <f t="shared" si="5"/>
        <v>0</v>
      </c>
      <c r="K10" s="43">
        <f t="shared" si="5"/>
        <v>0</v>
      </c>
      <c r="L10" s="43">
        <f t="shared" si="5"/>
        <v>0</v>
      </c>
      <c r="M10" s="43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3">
        <f t="shared" si="5"/>
        <v>0</v>
      </c>
      <c r="T10" s="43">
        <f t="shared" si="5"/>
        <v>0</v>
      </c>
      <c r="U10" s="43">
        <f t="shared" si="5"/>
        <v>0</v>
      </c>
      <c r="V10" s="43">
        <f t="shared" si="5"/>
        <v>0</v>
      </c>
    </row>
    <row r="11" spans="1:22">
      <c r="A11" s="139" t="s">
        <v>1091</v>
      </c>
      <c r="B11" s="126" t="s">
        <v>1090</v>
      </c>
      <c r="C11" s="43">
        <f>IF(C60+C73=0,0,IF((C35+C48)/(C60+C73)&gt;1,1,(C35+C48)/(C60+C73)))</f>
        <v>0.52238088882498446</v>
      </c>
      <c r="D11" s="43">
        <f t="shared" ref="D11:V11" si="6">IF(D60+D73=0,0,IF((D35+D48)/(D60+D73)&gt;1,1,(D35+D48)/(D60+D73)))</f>
        <v>0.99886925424562001</v>
      </c>
      <c r="E11" s="43">
        <f t="shared" si="6"/>
        <v>0.77238603453182253</v>
      </c>
      <c r="F11" s="43">
        <f t="shared" si="6"/>
        <v>0.76476942309342288</v>
      </c>
      <c r="G11" s="43">
        <f t="shared" si="6"/>
        <v>7.5199883793969857E-2</v>
      </c>
      <c r="H11" s="43">
        <f t="shared" si="6"/>
        <v>0</v>
      </c>
      <c r="I11" s="43">
        <f t="shared" si="6"/>
        <v>0</v>
      </c>
      <c r="J11" s="43">
        <f t="shared" si="6"/>
        <v>0</v>
      </c>
      <c r="K11" s="43">
        <f t="shared" si="6"/>
        <v>0</v>
      </c>
      <c r="L11" s="43">
        <f t="shared" si="6"/>
        <v>0</v>
      </c>
      <c r="M11" s="43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3">
        <f t="shared" si="6"/>
        <v>0</v>
      </c>
      <c r="T11" s="43">
        <f t="shared" si="6"/>
        <v>0</v>
      </c>
      <c r="U11" s="43">
        <f t="shared" si="6"/>
        <v>0</v>
      </c>
      <c r="V11" s="43">
        <f t="shared" si="6"/>
        <v>0</v>
      </c>
    </row>
    <row r="12" spans="1:22">
      <c r="A12" s="139" t="s">
        <v>762</v>
      </c>
      <c r="B12" s="126">
        <v>8</v>
      </c>
      <c r="C12" s="43">
        <f t="shared" ref="C12:V12" si="7">IF(C61=0,0,IF(C36/C61&gt;1,1,C36/C61))</f>
        <v>9.6363798372649506E-4</v>
      </c>
      <c r="D12" s="43">
        <f t="shared" si="7"/>
        <v>0</v>
      </c>
      <c r="E12" s="43">
        <f t="shared" si="7"/>
        <v>5.7557346559206448E-4</v>
      </c>
      <c r="F12" s="43">
        <f t="shared" si="7"/>
        <v>0</v>
      </c>
      <c r="G12" s="43">
        <f t="shared" si="7"/>
        <v>0</v>
      </c>
      <c r="H12" s="43">
        <f t="shared" si="7"/>
        <v>0</v>
      </c>
      <c r="I12" s="43">
        <f t="shared" si="7"/>
        <v>0</v>
      </c>
      <c r="J12" s="43">
        <f t="shared" si="7"/>
        <v>0</v>
      </c>
      <c r="K12" s="43">
        <f t="shared" si="7"/>
        <v>0</v>
      </c>
      <c r="L12" s="43">
        <f t="shared" si="7"/>
        <v>0</v>
      </c>
      <c r="M12" s="43">
        <f t="shared" si="7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3">
        <f t="shared" si="7"/>
        <v>0</v>
      </c>
      <c r="T12" s="43">
        <f t="shared" si="7"/>
        <v>0</v>
      </c>
      <c r="U12" s="43">
        <f t="shared" si="7"/>
        <v>0</v>
      </c>
      <c r="V12" s="43">
        <f t="shared" si="7"/>
        <v>0</v>
      </c>
    </row>
    <row r="13" spans="1:22">
      <c r="A13" s="139" t="s">
        <v>767</v>
      </c>
      <c r="B13" s="126">
        <v>9</v>
      </c>
      <c r="C13" s="43">
        <f t="shared" ref="C13:V13" si="8">IF(C62=0,0,IF(C37/C62&gt;1,1,C37/C62))</f>
        <v>0</v>
      </c>
      <c r="D13" s="43">
        <f t="shared" si="8"/>
        <v>0</v>
      </c>
      <c r="E13" s="43">
        <f t="shared" si="8"/>
        <v>0</v>
      </c>
      <c r="F13" s="43">
        <f t="shared" si="8"/>
        <v>0</v>
      </c>
      <c r="G13" s="43">
        <f t="shared" si="8"/>
        <v>0</v>
      </c>
      <c r="H13" s="43">
        <f t="shared" si="8"/>
        <v>0</v>
      </c>
      <c r="I13" s="43">
        <f t="shared" si="8"/>
        <v>0</v>
      </c>
      <c r="J13" s="43">
        <f t="shared" si="8"/>
        <v>0</v>
      </c>
      <c r="K13" s="43">
        <f t="shared" si="8"/>
        <v>0</v>
      </c>
      <c r="L13" s="43">
        <f t="shared" si="8"/>
        <v>0</v>
      </c>
      <c r="M13" s="43">
        <f t="shared" si="8"/>
        <v>0</v>
      </c>
      <c r="N13" s="43">
        <f t="shared" si="8"/>
        <v>0</v>
      </c>
      <c r="O13" s="43">
        <f t="shared" si="8"/>
        <v>0</v>
      </c>
      <c r="P13" s="43">
        <f t="shared" si="8"/>
        <v>0</v>
      </c>
      <c r="Q13" s="43">
        <f t="shared" si="8"/>
        <v>0</v>
      </c>
      <c r="R13" s="43">
        <f t="shared" si="8"/>
        <v>0</v>
      </c>
      <c r="S13" s="43">
        <f t="shared" si="8"/>
        <v>0</v>
      </c>
      <c r="T13" s="43">
        <f t="shared" si="8"/>
        <v>0</v>
      </c>
      <c r="U13" s="43">
        <f t="shared" si="8"/>
        <v>0</v>
      </c>
      <c r="V13" s="43">
        <f t="shared" si="8"/>
        <v>0</v>
      </c>
    </row>
    <row r="14" spans="1:22">
      <c r="A14" s="138" t="s">
        <v>766</v>
      </c>
      <c r="B14" s="126">
        <v>10</v>
      </c>
      <c r="C14" s="43">
        <f t="shared" ref="C14:V14" si="9">IF(C63=0,0,IF(C38/C63&gt;1,1,C38/C63))</f>
        <v>0</v>
      </c>
      <c r="D14" s="43">
        <f t="shared" si="9"/>
        <v>0</v>
      </c>
      <c r="E14" s="43">
        <f t="shared" si="9"/>
        <v>0</v>
      </c>
      <c r="F14" s="43">
        <f t="shared" si="9"/>
        <v>0</v>
      </c>
      <c r="G14" s="43">
        <f t="shared" si="9"/>
        <v>0</v>
      </c>
      <c r="H14" s="43">
        <f t="shared" si="9"/>
        <v>0</v>
      </c>
      <c r="I14" s="43">
        <f t="shared" si="9"/>
        <v>0</v>
      </c>
      <c r="J14" s="43">
        <f t="shared" si="9"/>
        <v>0</v>
      </c>
      <c r="K14" s="43">
        <f t="shared" si="9"/>
        <v>0</v>
      </c>
      <c r="L14" s="43">
        <f t="shared" si="9"/>
        <v>0</v>
      </c>
      <c r="M14" s="43">
        <f t="shared" si="9"/>
        <v>0</v>
      </c>
      <c r="N14" s="43">
        <f t="shared" si="9"/>
        <v>0</v>
      </c>
      <c r="O14" s="43">
        <f t="shared" si="9"/>
        <v>0</v>
      </c>
      <c r="P14" s="43">
        <f t="shared" si="9"/>
        <v>0</v>
      </c>
      <c r="Q14" s="43">
        <f t="shared" si="9"/>
        <v>0</v>
      </c>
      <c r="R14" s="43">
        <f t="shared" si="9"/>
        <v>0</v>
      </c>
      <c r="S14" s="43">
        <f t="shared" si="9"/>
        <v>0</v>
      </c>
      <c r="T14" s="43">
        <f t="shared" si="9"/>
        <v>0</v>
      </c>
      <c r="U14" s="43">
        <f t="shared" si="9"/>
        <v>0</v>
      </c>
      <c r="V14" s="43">
        <f t="shared" si="9"/>
        <v>0</v>
      </c>
    </row>
    <row r="15" spans="1:22">
      <c r="A15" s="138" t="s">
        <v>768</v>
      </c>
      <c r="B15" s="126">
        <v>11</v>
      </c>
      <c r="C15" s="43">
        <f t="shared" ref="C15:V15" si="10">IF(C64=0,0,IF(C39/C64&gt;1,1,C39/C64))</f>
        <v>0</v>
      </c>
      <c r="D15" s="43">
        <f t="shared" si="10"/>
        <v>0</v>
      </c>
      <c r="E15" s="43">
        <f t="shared" si="10"/>
        <v>0</v>
      </c>
      <c r="F15" s="43">
        <f t="shared" si="10"/>
        <v>0</v>
      </c>
      <c r="G15" s="43">
        <f t="shared" si="10"/>
        <v>0</v>
      </c>
      <c r="H15" s="43">
        <f t="shared" si="10"/>
        <v>0</v>
      </c>
      <c r="I15" s="43">
        <f t="shared" si="10"/>
        <v>0</v>
      </c>
      <c r="J15" s="43">
        <f t="shared" si="10"/>
        <v>0</v>
      </c>
      <c r="K15" s="43">
        <f t="shared" si="10"/>
        <v>0</v>
      </c>
      <c r="L15" s="43">
        <f t="shared" si="10"/>
        <v>0</v>
      </c>
      <c r="M15" s="43">
        <f t="shared" si="10"/>
        <v>0</v>
      </c>
      <c r="N15" s="43">
        <f t="shared" si="10"/>
        <v>0</v>
      </c>
      <c r="O15" s="43">
        <f t="shared" si="10"/>
        <v>0</v>
      </c>
      <c r="P15" s="43">
        <f t="shared" si="10"/>
        <v>0</v>
      </c>
      <c r="Q15" s="43">
        <f t="shared" si="10"/>
        <v>0</v>
      </c>
      <c r="R15" s="43">
        <f t="shared" si="10"/>
        <v>0</v>
      </c>
      <c r="S15" s="43">
        <f t="shared" si="10"/>
        <v>0</v>
      </c>
      <c r="T15" s="43">
        <f t="shared" si="10"/>
        <v>0</v>
      </c>
      <c r="U15" s="43">
        <f t="shared" si="10"/>
        <v>0</v>
      </c>
      <c r="V15" s="43">
        <f t="shared" si="10"/>
        <v>0</v>
      </c>
    </row>
    <row r="16" spans="1:22">
      <c r="A16" s="139" t="s">
        <v>769</v>
      </c>
      <c r="B16" s="126">
        <v>12</v>
      </c>
      <c r="C16" s="43">
        <f t="shared" ref="C16:V16" si="11">IF(C65=0,0,IF(C40/C65&gt;1,1,C40/C65))</f>
        <v>0</v>
      </c>
      <c r="D16" s="43">
        <f t="shared" si="11"/>
        <v>0</v>
      </c>
      <c r="E16" s="43">
        <f t="shared" si="11"/>
        <v>0</v>
      </c>
      <c r="F16" s="43">
        <f t="shared" si="11"/>
        <v>0</v>
      </c>
      <c r="G16" s="43">
        <f t="shared" si="11"/>
        <v>0</v>
      </c>
      <c r="H16" s="43">
        <f t="shared" si="11"/>
        <v>0</v>
      </c>
      <c r="I16" s="43">
        <f t="shared" si="11"/>
        <v>0</v>
      </c>
      <c r="J16" s="43">
        <f t="shared" si="11"/>
        <v>0</v>
      </c>
      <c r="K16" s="43">
        <f t="shared" si="11"/>
        <v>0</v>
      </c>
      <c r="L16" s="43">
        <f t="shared" si="11"/>
        <v>0</v>
      </c>
      <c r="M16" s="43">
        <f t="shared" si="11"/>
        <v>0</v>
      </c>
      <c r="N16" s="43">
        <f t="shared" si="11"/>
        <v>0</v>
      </c>
      <c r="O16" s="43">
        <f t="shared" si="11"/>
        <v>0</v>
      </c>
      <c r="P16" s="43">
        <f t="shared" si="11"/>
        <v>0</v>
      </c>
      <c r="Q16" s="43">
        <f t="shared" si="11"/>
        <v>0</v>
      </c>
      <c r="R16" s="43">
        <f t="shared" si="11"/>
        <v>0</v>
      </c>
      <c r="S16" s="43">
        <f t="shared" si="11"/>
        <v>0</v>
      </c>
      <c r="T16" s="43">
        <f t="shared" si="11"/>
        <v>0</v>
      </c>
      <c r="U16" s="43">
        <f t="shared" si="11"/>
        <v>0</v>
      </c>
      <c r="V16" s="43">
        <f t="shared" si="11"/>
        <v>0</v>
      </c>
    </row>
    <row r="17" spans="1:22">
      <c r="A17" s="138" t="s">
        <v>772</v>
      </c>
      <c r="B17" s="126">
        <v>13</v>
      </c>
      <c r="C17" s="43">
        <f t="shared" ref="C17:V17" si="12">IF(C66=0,0,IF(C41/C66&gt;1,1,C41/C66))</f>
        <v>0</v>
      </c>
      <c r="D17" s="43">
        <f t="shared" si="12"/>
        <v>0</v>
      </c>
      <c r="E17" s="43">
        <f t="shared" si="12"/>
        <v>0</v>
      </c>
      <c r="F17" s="43">
        <f t="shared" si="12"/>
        <v>0</v>
      </c>
      <c r="G17" s="43">
        <f t="shared" si="12"/>
        <v>0</v>
      </c>
      <c r="H17" s="43">
        <f t="shared" si="12"/>
        <v>0</v>
      </c>
      <c r="I17" s="43">
        <f t="shared" si="12"/>
        <v>0</v>
      </c>
      <c r="J17" s="43">
        <f t="shared" si="12"/>
        <v>0</v>
      </c>
      <c r="K17" s="43">
        <f t="shared" si="12"/>
        <v>0</v>
      </c>
      <c r="L17" s="43">
        <f t="shared" si="12"/>
        <v>0</v>
      </c>
      <c r="M17" s="43">
        <f t="shared" si="12"/>
        <v>0</v>
      </c>
      <c r="N17" s="43">
        <f t="shared" si="12"/>
        <v>0</v>
      </c>
      <c r="O17" s="43">
        <f t="shared" si="12"/>
        <v>0</v>
      </c>
      <c r="P17" s="43">
        <f t="shared" si="12"/>
        <v>0</v>
      </c>
      <c r="Q17" s="43">
        <f t="shared" si="12"/>
        <v>0</v>
      </c>
      <c r="R17" s="43">
        <f t="shared" si="12"/>
        <v>0</v>
      </c>
      <c r="S17" s="43">
        <f t="shared" si="12"/>
        <v>0</v>
      </c>
      <c r="T17" s="43">
        <f t="shared" si="12"/>
        <v>0</v>
      </c>
      <c r="U17" s="43">
        <f t="shared" si="12"/>
        <v>0</v>
      </c>
      <c r="V17" s="43">
        <f t="shared" si="12"/>
        <v>0</v>
      </c>
    </row>
    <row r="18" spans="1:22">
      <c r="A18" s="136" t="s">
        <v>753</v>
      </c>
      <c r="B18" s="126">
        <v>14</v>
      </c>
      <c r="C18" s="43">
        <f t="shared" ref="C18:V18" si="13">IF(C67=0,0,IF(C42/C67&gt;1,1,C42/C67))</f>
        <v>0.56043554596050682</v>
      </c>
      <c r="D18" s="43">
        <f t="shared" si="13"/>
        <v>3.283145218120475E-2</v>
      </c>
      <c r="E18" s="43">
        <f t="shared" si="13"/>
        <v>6.4307567934336149E-5</v>
      </c>
      <c r="F18" s="43">
        <f t="shared" si="13"/>
        <v>6.8226568173801174E-3</v>
      </c>
      <c r="G18" s="43">
        <f t="shared" si="13"/>
        <v>6.8440807560137457E-2</v>
      </c>
      <c r="H18" s="43">
        <f t="shared" si="13"/>
        <v>0</v>
      </c>
      <c r="I18" s="43">
        <f t="shared" si="13"/>
        <v>0</v>
      </c>
      <c r="J18" s="43">
        <f t="shared" si="13"/>
        <v>0</v>
      </c>
      <c r="K18" s="43">
        <f t="shared" si="13"/>
        <v>0</v>
      </c>
      <c r="L18" s="43">
        <f t="shared" si="13"/>
        <v>0</v>
      </c>
      <c r="M18" s="43">
        <f t="shared" si="13"/>
        <v>0</v>
      </c>
      <c r="N18" s="43">
        <f t="shared" si="13"/>
        <v>0</v>
      </c>
      <c r="O18" s="43">
        <f t="shared" si="13"/>
        <v>0</v>
      </c>
      <c r="P18" s="43">
        <f t="shared" si="13"/>
        <v>0</v>
      </c>
      <c r="Q18" s="43">
        <f t="shared" si="13"/>
        <v>0</v>
      </c>
      <c r="R18" s="43">
        <f t="shared" si="13"/>
        <v>0</v>
      </c>
      <c r="S18" s="43">
        <f t="shared" si="13"/>
        <v>0</v>
      </c>
      <c r="T18" s="43">
        <f t="shared" si="13"/>
        <v>0</v>
      </c>
      <c r="U18" s="43">
        <f t="shared" si="13"/>
        <v>0</v>
      </c>
      <c r="V18" s="43">
        <f t="shared" si="13"/>
        <v>0</v>
      </c>
    </row>
    <row r="19" spans="1:22">
      <c r="A19" s="136" t="s">
        <v>755</v>
      </c>
      <c r="B19" s="126">
        <v>15</v>
      </c>
      <c r="C19" s="43">
        <f t="shared" ref="C19:V19" si="14">IF(C68=0,0,IF(C43/C68&gt;1,1,C43/C68))</f>
        <v>0.50626076088079996</v>
      </c>
      <c r="D19" s="43">
        <f t="shared" si="14"/>
        <v>1</v>
      </c>
      <c r="E19" s="43">
        <f t="shared" si="14"/>
        <v>7.8620560590402077E-3</v>
      </c>
      <c r="F19" s="43">
        <f t="shared" si="14"/>
        <v>1</v>
      </c>
      <c r="G19" s="43">
        <f t="shared" si="14"/>
        <v>1.2719996318566694E-3</v>
      </c>
      <c r="H19" s="43">
        <f t="shared" si="14"/>
        <v>0</v>
      </c>
      <c r="I19" s="43">
        <f t="shared" si="14"/>
        <v>0</v>
      </c>
      <c r="J19" s="43">
        <f t="shared" si="14"/>
        <v>0</v>
      </c>
      <c r="K19" s="43">
        <f t="shared" si="14"/>
        <v>0</v>
      </c>
      <c r="L19" s="43">
        <f t="shared" si="14"/>
        <v>0</v>
      </c>
      <c r="M19" s="43">
        <f t="shared" si="14"/>
        <v>0</v>
      </c>
      <c r="N19" s="43">
        <f t="shared" si="14"/>
        <v>0</v>
      </c>
      <c r="O19" s="43">
        <f t="shared" si="14"/>
        <v>0</v>
      </c>
      <c r="P19" s="43">
        <f t="shared" si="14"/>
        <v>0</v>
      </c>
      <c r="Q19" s="43">
        <f t="shared" si="14"/>
        <v>0</v>
      </c>
      <c r="R19" s="43">
        <f t="shared" si="14"/>
        <v>0</v>
      </c>
      <c r="S19" s="43">
        <f t="shared" si="14"/>
        <v>0</v>
      </c>
      <c r="T19" s="43">
        <f t="shared" si="14"/>
        <v>0</v>
      </c>
      <c r="U19" s="43">
        <f t="shared" si="14"/>
        <v>0</v>
      </c>
      <c r="V19" s="43">
        <f t="shared" si="14"/>
        <v>0</v>
      </c>
    </row>
    <row r="20" spans="1:22">
      <c r="A20" s="137" t="s">
        <v>765</v>
      </c>
      <c r="B20" s="127">
        <v>16</v>
      </c>
      <c r="C20" s="43">
        <f t="shared" ref="C20:V20" si="15">IF(C69=0,0,IF(C44/C69&gt;1,1,C44/C69))</f>
        <v>0</v>
      </c>
      <c r="D20" s="43">
        <f t="shared" si="15"/>
        <v>0</v>
      </c>
      <c r="E20" s="43">
        <f t="shared" si="15"/>
        <v>0</v>
      </c>
      <c r="F20" s="43">
        <f t="shared" si="15"/>
        <v>0</v>
      </c>
      <c r="G20" s="43">
        <f t="shared" si="15"/>
        <v>0</v>
      </c>
      <c r="H20" s="43">
        <f t="shared" si="15"/>
        <v>0</v>
      </c>
      <c r="I20" s="43">
        <f t="shared" si="15"/>
        <v>0</v>
      </c>
      <c r="J20" s="43">
        <f t="shared" si="15"/>
        <v>0</v>
      </c>
      <c r="K20" s="43">
        <f t="shared" si="15"/>
        <v>0</v>
      </c>
      <c r="L20" s="43">
        <f t="shared" si="15"/>
        <v>0</v>
      </c>
      <c r="M20" s="43">
        <f t="shared" si="15"/>
        <v>0</v>
      </c>
      <c r="N20" s="43">
        <f t="shared" si="15"/>
        <v>0</v>
      </c>
      <c r="O20" s="43">
        <f t="shared" si="15"/>
        <v>0</v>
      </c>
      <c r="P20" s="43">
        <f t="shared" si="15"/>
        <v>0</v>
      </c>
      <c r="Q20" s="43">
        <f t="shared" si="15"/>
        <v>0</v>
      </c>
      <c r="R20" s="43">
        <f t="shared" si="15"/>
        <v>0</v>
      </c>
      <c r="S20" s="43">
        <f t="shared" si="15"/>
        <v>0</v>
      </c>
      <c r="T20" s="43">
        <f t="shared" si="15"/>
        <v>0</v>
      </c>
      <c r="U20" s="43">
        <f t="shared" si="15"/>
        <v>0</v>
      </c>
      <c r="V20" s="43">
        <f t="shared" si="15"/>
        <v>0</v>
      </c>
    </row>
    <row r="21" spans="1:22">
      <c r="A21" s="139" t="s">
        <v>764</v>
      </c>
      <c r="B21" s="127">
        <v>17</v>
      </c>
      <c r="C21" s="43">
        <f t="shared" ref="C21:V21" si="16">IF(C70=0,0,IF(C45/C70&gt;1,1,C45/C70))</f>
        <v>5.5026688607401168E-2</v>
      </c>
      <c r="D21" s="43">
        <f t="shared" si="16"/>
        <v>0</v>
      </c>
      <c r="E21" s="43">
        <f t="shared" si="16"/>
        <v>7.3456851574873929E-4</v>
      </c>
      <c r="F21" s="43">
        <f t="shared" si="16"/>
        <v>0</v>
      </c>
      <c r="G21" s="43">
        <f t="shared" si="16"/>
        <v>1.196E-2</v>
      </c>
      <c r="H21" s="43">
        <f t="shared" si="16"/>
        <v>0</v>
      </c>
      <c r="I21" s="43">
        <f t="shared" si="16"/>
        <v>0</v>
      </c>
      <c r="J21" s="43">
        <f t="shared" si="16"/>
        <v>0</v>
      </c>
      <c r="K21" s="43">
        <f t="shared" si="16"/>
        <v>0</v>
      </c>
      <c r="L21" s="43">
        <f t="shared" si="16"/>
        <v>0</v>
      </c>
      <c r="M21" s="43">
        <f t="shared" si="16"/>
        <v>0</v>
      </c>
      <c r="N21" s="43">
        <f t="shared" si="16"/>
        <v>0</v>
      </c>
      <c r="O21" s="43">
        <f t="shared" si="16"/>
        <v>0</v>
      </c>
      <c r="P21" s="43">
        <f t="shared" si="16"/>
        <v>0</v>
      </c>
      <c r="Q21" s="43">
        <f t="shared" si="16"/>
        <v>0</v>
      </c>
      <c r="R21" s="43">
        <f t="shared" si="16"/>
        <v>0</v>
      </c>
      <c r="S21" s="43">
        <f t="shared" si="16"/>
        <v>0</v>
      </c>
      <c r="T21" s="43">
        <f t="shared" si="16"/>
        <v>0</v>
      </c>
      <c r="U21" s="43">
        <f t="shared" si="16"/>
        <v>0</v>
      </c>
      <c r="V21" s="43">
        <f t="shared" si="16"/>
        <v>0</v>
      </c>
    </row>
    <row r="22" spans="1:22">
      <c r="A22" s="136" t="s">
        <v>758</v>
      </c>
      <c r="B22" s="128">
        <v>18</v>
      </c>
      <c r="C22" s="43">
        <f t="shared" ref="C22:V22" si="17">IF(C71=0,0,IF(C46/C71&gt;1,1,C46/C71))</f>
        <v>0.51622761181453358</v>
      </c>
      <c r="D22" s="43">
        <f t="shared" si="17"/>
        <v>0.64401332158093827</v>
      </c>
      <c r="E22" s="43">
        <f t="shared" si="17"/>
        <v>5.6384356357927788E-2</v>
      </c>
      <c r="F22" s="43">
        <f t="shared" si="17"/>
        <v>0</v>
      </c>
      <c r="G22" s="43">
        <f t="shared" si="17"/>
        <v>0</v>
      </c>
      <c r="H22" s="43">
        <f t="shared" si="17"/>
        <v>0</v>
      </c>
      <c r="I22" s="43">
        <f t="shared" si="17"/>
        <v>0</v>
      </c>
      <c r="J22" s="43">
        <f t="shared" si="17"/>
        <v>0</v>
      </c>
      <c r="K22" s="43">
        <f t="shared" si="17"/>
        <v>0</v>
      </c>
      <c r="L22" s="43">
        <f t="shared" si="17"/>
        <v>0</v>
      </c>
      <c r="M22" s="43">
        <f t="shared" si="17"/>
        <v>0</v>
      </c>
      <c r="N22" s="43">
        <f t="shared" si="17"/>
        <v>0</v>
      </c>
      <c r="O22" s="43">
        <f t="shared" si="17"/>
        <v>0</v>
      </c>
      <c r="P22" s="43">
        <f t="shared" si="17"/>
        <v>0</v>
      </c>
      <c r="Q22" s="43">
        <f t="shared" si="17"/>
        <v>0</v>
      </c>
      <c r="R22" s="43">
        <f t="shared" si="17"/>
        <v>0</v>
      </c>
      <c r="S22" s="43">
        <f t="shared" si="17"/>
        <v>0</v>
      </c>
      <c r="T22" s="43">
        <f t="shared" si="17"/>
        <v>0</v>
      </c>
      <c r="U22" s="43">
        <f t="shared" si="17"/>
        <v>0</v>
      </c>
      <c r="V22" s="43">
        <f t="shared" si="17"/>
        <v>0</v>
      </c>
    </row>
    <row r="23" spans="1:22">
      <c r="A23" s="137" t="s">
        <v>760</v>
      </c>
      <c r="B23" s="129">
        <v>19</v>
      </c>
      <c r="C23" s="43">
        <f t="shared" ref="C23:V23" si="18">IF(C72=0,0,IF(C47/C72&gt;1,1,C47/C72))</f>
        <v>0.33806064725347601</v>
      </c>
      <c r="D23" s="43">
        <f t="shared" si="18"/>
        <v>0</v>
      </c>
      <c r="E23" s="43">
        <f t="shared" si="18"/>
        <v>1.4071021481806226E-4</v>
      </c>
      <c r="F23" s="43">
        <f t="shared" si="18"/>
        <v>0</v>
      </c>
      <c r="G23" s="43">
        <f t="shared" si="18"/>
        <v>2.3033848347794365E-2</v>
      </c>
      <c r="H23" s="43">
        <f t="shared" si="18"/>
        <v>0</v>
      </c>
      <c r="I23" s="43">
        <f t="shared" si="18"/>
        <v>0</v>
      </c>
      <c r="J23" s="43">
        <f t="shared" si="18"/>
        <v>0</v>
      </c>
      <c r="K23" s="43">
        <f t="shared" si="18"/>
        <v>0</v>
      </c>
      <c r="L23" s="43">
        <f t="shared" si="18"/>
        <v>0</v>
      </c>
      <c r="M23" s="43">
        <f t="shared" si="18"/>
        <v>0</v>
      </c>
      <c r="N23" s="43">
        <f t="shared" si="18"/>
        <v>0</v>
      </c>
      <c r="O23" s="43">
        <f t="shared" si="18"/>
        <v>0</v>
      </c>
      <c r="P23" s="43">
        <f t="shared" si="18"/>
        <v>0</v>
      </c>
      <c r="Q23" s="43">
        <f t="shared" si="18"/>
        <v>0</v>
      </c>
      <c r="R23" s="43">
        <f t="shared" si="18"/>
        <v>0</v>
      </c>
      <c r="S23" s="43">
        <f t="shared" si="18"/>
        <v>0</v>
      </c>
      <c r="T23" s="43">
        <f t="shared" si="18"/>
        <v>0</v>
      </c>
      <c r="U23" s="43">
        <f t="shared" si="18"/>
        <v>0</v>
      </c>
      <c r="V23" s="43">
        <f t="shared" si="18"/>
        <v>0</v>
      </c>
    </row>
    <row r="24" spans="1:22" s="76" customFormat="1">
      <c r="A24" s="139" t="s">
        <v>770</v>
      </c>
      <c r="B24" s="140">
        <v>21</v>
      </c>
      <c r="C24" s="43">
        <f>IF(C74=0,0,IF(C49/C74&gt;1,1,C49/C74))</f>
        <v>0</v>
      </c>
      <c r="D24" s="43">
        <f t="shared" ref="D24:V24" si="19">IF(D74=0,0,IF(D49/D74&gt;1,1,D49/D74))</f>
        <v>0</v>
      </c>
      <c r="E24" s="43">
        <f t="shared" si="19"/>
        <v>0</v>
      </c>
      <c r="F24" s="43">
        <f t="shared" si="19"/>
        <v>0</v>
      </c>
      <c r="G24" s="43">
        <f t="shared" si="19"/>
        <v>0</v>
      </c>
      <c r="H24" s="43">
        <f t="shared" si="19"/>
        <v>0</v>
      </c>
      <c r="I24" s="43">
        <f t="shared" si="19"/>
        <v>0</v>
      </c>
      <c r="J24" s="43">
        <f t="shared" si="19"/>
        <v>0</v>
      </c>
      <c r="K24" s="43">
        <f t="shared" si="19"/>
        <v>0</v>
      </c>
      <c r="L24" s="43">
        <f t="shared" si="19"/>
        <v>0</v>
      </c>
      <c r="M24" s="43">
        <f t="shared" si="19"/>
        <v>0</v>
      </c>
      <c r="N24" s="43">
        <f t="shared" si="19"/>
        <v>0</v>
      </c>
      <c r="O24" s="43">
        <f t="shared" si="19"/>
        <v>0</v>
      </c>
      <c r="P24" s="43">
        <f t="shared" si="19"/>
        <v>0</v>
      </c>
      <c r="Q24" s="43">
        <f t="shared" si="19"/>
        <v>0</v>
      </c>
      <c r="R24" s="43">
        <f t="shared" si="19"/>
        <v>0</v>
      </c>
      <c r="S24" s="43">
        <f t="shared" si="19"/>
        <v>0</v>
      </c>
      <c r="T24" s="43">
        <f t="shared" si="19"/>
        <v>0</v>
      </c>
      <c r="U24" s="43">
        <f t="shared" si="19"/>
        <v>0</v>
      </c>
      <c r="V24" s="43">
        <f t="shared" si="19"/>
        <v>0</v>
      </c>
    </row>
    <row r="25" spans="1:22" s="76" customFormat="1">
      <c r="A25" s="77" t="s">
        <v>1089</v>
      </c>
      <c r="B25" s="127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7" spans="1:22" ht="18" thickBot="1">
      <c r="A27" s="101" t="s">
        <v>1042</v>
      </c>
    </row>
    <row r="28" spans="1:22" ht="15" thickTop="1">
      <c r="A28" s="24" t="s">
        <v>1043</v>
      </c>
      <c r="B28" s="24" t="s">
        <v>1044</v>
      </c>
      <c r="C28" t="s">
        <v>960</v>
      </c>
      <c r="D28" t="s">
        <v>1072</v>
      </c>
      <c r="E28" t="s">
        <v>1074</v>
      </c>
      <c r="F28" t="s">
        <v>1073</v>
      </c>
      <c r="G28" t="s">
        <v>780</v>
      </c>
      <c r="H28" t="s">
        <v>1075</v>
      </c>
      <c r="I28" t="s">
        <v>1076</v>
      </c>
      <c r="J28" t="s">
        <v>1092</v>
      </c>
      <c r="K28" t="s">
        <v>1093</v>
      </c>
      <c r="L28" t="s">
        <v>1094</v>
      </c>
      <c r="M28" t="s">
        <v>1095</v>
      </c>
      <c r="N28" t="s">
        <v>1096</v>
      </c>
      <c r="O28" t="s">
        <v>1097</v>
      </c>
      <c r="P28" t="s">
        <v>1098</v>
      </c>
      <c r="Q28" t="s">
        <v>1099</v>
      </c>
      <c r="R28" t="s">
        <v>1100</v>
      </c>
      <c r="S28" t="s">
        <v>1101</v>
      </c>
      <c r="T28" t="s">
        <v>1102</v>
      </c>
      <c r="U28" t="s">
        <v>1103</v>
      </c>
      <c r="V28" t="s">
        <v>1104</v>
      </c>
    </row>
    <row r="29" spans="1:22">
      <c r="A29" s="135" t="s">
        <v>754</v>
      </c>
      <c r="B29">
        <v>1</v>
      </c>
      <c r="C29" s="22">
        <f>SUMIFS(SumområdeNR117_Kvoteomf_Energi,Kriterieområde1NR117_Kvoteomf_Energi,C$28,Kriterieområde2NR117_Kvoteomf_Energi,$B29)</f>
        <v>25807673.623530399</v>
      </c>
      <c r="D29" s="22">
        <f t="shared" ref="C29:L38" si="20">SUMIFS(SumområdeNR117_Kvoteomf_Energi,Kriterieområde1NR117_Kvoteomf_Energi,D$28,Kriterieområde2NR117_Kvoteomf_Energi,$B29)</f>
        <v>0</v>
      </c>
      <c r="E29" s="22">
        <f>SUMIFS(SumområdeNR117_Kvoteomf_Energi,Kriterieområde1NR117_Kvoteomf_Energi,E$28,Kriterieområde2NR117_Kvoteomf_Energi,$B29)</f>
        <v>305186.98179999995</v>
      </c>
      <c r="F29" s="22">
        <f t="shared" si="20"/>
        <v>0</v>
      </c>
      <c r="G29" s="22">
        <f t="shared" si="20"/>
        <v>7.82</v>
      </c>
      <c r="H29" s="22">
        <f t="shared" si="20"/>
        <v>0</v>
      </c>
      <c r="I29" s="22">
        <f t="shared" si="20"/>
        <v>0</v>
      </c>
      <c r="J29" s="22">
        <f t="shared" si="20"/>
        <v>0</v>
      </c>
      <c r="K29" s="22">
        <f t="shared" si="20"/>
        <v>0</v>
      </c>
      <c r="L29" s="22">
        <f t="shared" si="20"/>
        <v>0</v>
      </c>
      <c r="M29" s="22">
        <f t="shared" ref="M29:V38" si="21">SUMIFS(SumområdeNR117_Kvoteomf_Energi,Kriterieområde1NR117_Kvoteomf_Energi,M$28,Kriterieområde2NR117_Kvoteomf_Energi,$B29)</f>
        <v>0</v>
      </c>
      <c r="N29" s="22">
        <f t="shared" si="21"/>
        <v>0</v>
      </c>
      <c r="O29" s="22">
        <f t="shared" si="21"/>
        <v>0</v>
      </c>
      <c r="P29" s="22">
        <f t="shared" si="21"/>
        <v>0</v>
      </c>
      <c r="Q29" s="22">
        <f t="shared" si="21"/>
        <v>0</v>
      </c>
      <c r="R29" s="22">
        <f t="shared" si="21"/>
        <v>0</v>
      </c>
      <c r="S29" s="22">
        <f t="shared" si="21"/>
        <v>0</v>
      </c>
      <c r="T29" s="22">
        <f t="shared" si="21"/>
        <v>0</v>
      </c>
      <c r="U29" s="22">
        <f t="shared" si="21"/>
        <v>0</v>
      </c>
      <c r="V29" s="22">
        <f t="shared" si="21"/>
        <v>0</v>
      </c>
    </row>
    <row r="30" spans="1:22">
      <c r="A30" s="136" t="s">
        <v>756</v>
      </c>
      <c r="B30">
        <v>2</v>
      </c>
      <c r="C30" s="22">
        <f t="shared" si="20"/>
        <v>1362893.1624000003</v>
      </c>
      <c r="D30" s="22">
        <f t="shared" si="20"/>
        <v>0</v>
      </c>
      <c r="E30" s="22">
        <f t="shared" si="20"/>
        <v>2724.3623699999998</v>
      </c>
      <c r="F30" s="22">
        <f t="shared" si="20"/>
        <v>97814.99745000001</v>
      </c>
      <c r="G30" s="22">
        <f t="shared" si="20"/>
        <v>0</v>
      </c>
      <c r="H30" s="22">
        <f t="shared" si="20"/>
        <v>0</v>
      </c>
      <c r="I30" s="22">
        <f t="shared" si="20"/>
        <v>0</v>
      </c>
      <c r="J30" s="22">
        <f t="shared" si="20"/>
        <v>0</v>
      </c>
      <c r="K30" s="22">
        <f t="shared" si="20"/>
        <v>0</v>
      </c>
      <c r="L30" s="22">
        <f t="shared" si="20"/>
        <v>0</v>
      </c>
      <c r="M30" s="22">
        <f t="shared" si="21"/>
        <v>0</v>
      </c>
      <c r="N30" s="22">
        <f t="shared" si="21"/>
        <v>0</v>
      </c>
      <c r="O30" s="22">
        <f t="shared" si="21"/>
        <v>0</v>
      </c>
      <c r="P30" s="22">
        <f t="shared" si="21"/>
        <v>0</v>
      </c>
      <c r="Q30" s="22">
        <f t="shared" si="21"/>
        <v>0</v>
      </c>
      <c r="R30" s="22">
        <f t="shared" si="21"/>
        <v>0</v>
      </c>
      <c r="S30" s="22">
        <f t="shared" si="21"/>
        <v>0</v>
      </c>
      <c r="T30" s="22">
        <f t="shared" si="21"/>
        <v>0</v>
      </c>
      <c r="U30" s="22">
        <f t="shared" si="21"/>
        <v>0</v>
      </c>
      <c r="V30" s="22">
        <f t="shared" si="21"/>
        <v>0</v>
      </c>
    </row>
    <row r="31" spans="1:22">
      <c r="A31" s="136" t="s">
        <v>759</v>
      </c>
      <c r="B31">
        <v>3</v>
      </c>
      <c r="C31" s="22">
        <f t="shared" si="20"/>
        <v>3508243.4180000001</v>
      </c>
      <c r="D31" s="22">
        <f t="shared" si="20"/>
        <v>8732477.0624880008</v>
      </c>
      <c r="E31" s="22">
        <f t="shared" si="20"/>
        <v>19858.585150999999</v>
      </c>
      <c r="F31" s="22">
        <f t="shared" si="20"/>
        <v>293308.16639999999</v>
      </c>
      <c r="G31" s="22">
        <f t="shared" si="20"/>
        <v>15826.024000000001</v>
      </c>
      <c r="H31" s="22">
        <f t="shared" si="20"/>
        <v>11132.73</v>
      </c>
      <c r="I31" s="22">
        <f t="shared" si="20"/>
        <v>0</v>
      </c>
      <c r="J31" s="22">
        <f t="shared" si="20"/>
        <v>0</v>
      </c>
      <c r="K31" s="22">
        <f t="shared" si="20"/>
        <v>0</v>
      </c>
      <c r="L31" s="22">
        <f t="shared" si="20"/>
        <v>0</v>
      </c>
      <c r="M31" s="22">
        <f t="shared" si="21"/>
        <v>0</v>
      </c>
      <c r="N31" s="22">
        <f t="shared" si="21"/>
        <v>0</v>
      </c>
      <c r="O31" s="22">
        <f t="shared" si="21"/>
        <v>0</v>
      </c>
      <c r="P31" s="22">
        <f t="shared" si="21"/>
        <v>0</v>
      </c>
      <c r="Q31" s="22">
        <f t="shared" si="21"/>
        <v>0</v>
      </c>
      <c r="R31" s="22">
        <f t="shared" si="21"/>
        <v>0</v>
      </c>
      <c r="S31" s="22">
        <f t="shared" si="21"/>
        <v>0</v>
      </c>
      <c r="T31" s="22">
        <f t="shared" si="21"/>
        <v>0</v>
      </c>
      <c r="U31" s="22">
        <f t="shared" si="21"/>
        <v>0</v>
      </c>
      <c r="V31" s="22">
        <f t="shared" si="21"/>
        <v>0</v>
      </c>
    </row>
    <row r="32" spans="1:22">
      <c r="A32" s="137" t="s">
        <v>771</v>
      </c>
      <c r="B32">
        <v>4</v>
      </c>
      <c r="C32" s="22">
        <f t="shared" si="20"/>
        <v>3997.8972000000003</v>
      </c>
      <c r="D32" s="22">
        <f t="shared" si="20"/>
        <v>0</v>
      </c>
      <c r="E32" s="22">
        <f t="shared" si="20"/>
        <v>0</v>
      </c>
      <c r="F32" s="22">
        <f t="shared" si="20"/>
        <v>0</v>
      </c>
      <c r="G32" s="22">
        <f t="shared" si="20"/>
        <v>0</v>
      </c>
      <c r="H32" s="22">
        <f t="shared" si="20"/>
        <v>0</v>
      </c>
      <c r="I32" s="22">
        <f t="shared" si="20"/>
        <v>0</v>
      </c>
      <c r="J32" s="22">
        <f t="shared" si="20"/>
        <v>0</v>
      </c>
      <c r="K32" s="22">
        <f t="shared" si="20"/>
        <v>0</v>
      </c>
      <c r="L32" s="22">
        <f t="shared" si="20"/>
        <v>0</v>
      </c>
      <c r="M32" s="22">
        <f t="shared" si="21"/>
        <v>0</v>
      </c>
      <c r="N32" s="22">
        <f t="shared" si="21"/>
        <v>0</v>
      </c>
      <c r="O32" s="22">
        <f t="shared" si="21"/>
        <v>0</v>
      </c>
      <c r="P32" s="22">
        <f t="shared" si="21"/>
        <v>0</v>
      </c>
      <c r="Q32" s="22">
        <f t="shared" si="21"/>
        <v>0</v>
      </c>
      <c r="R32" s="22">
        <f t="shared" si="21"/>
        <v>0</v>
      </c>
      <c r="S32" s="22">
        <f t="shared" si="21"/>
        <v>0</v>
      </c>
      <c r="T32" s="22">
        <f t="shared" si="21"/>
        <v>0</v>
      </c>
      <c r="U32" s="22">
        <f t="shared" si="21"/>
        <v>0</v>
      </c>
      <c r="V32" s="22">
        <f t="shared" si="21"/>
        <v>0</v>
      </c>
    </row>
    <row r="33" spans="1:22">
      <c r="A33" s="138" t="s">
        <v>773</v>
      </c>
      <c r="B33">
        <v>5</v>
      </c>
      <c r="C33" s="22">
        <f t="shared" si="20"/>
        <v>63423.835200000001</v>
      </c>
      <c r="D33" s="22">
        <f t="shared" si="20"/>
        <v>0</v>
      </c>
      <c r="E33" s="22">
        <f t="shared" si="20"/>
        <v>5403.7796300000009</v>
      </c>
      <c r="F33" s="22">
        <f t="shared" si="20"/>
        <v>0</v>
      </c>
      <c r="G33" s="22">
        <f t="shared" si="20"/>
        <v>31.74</v>
      </c>
      <c r="H33" s="22">
        <f t="shared" si="20"/>
        <v>0</v>
      </c>
      <c r="I33" s="22">
        <f t="shared" si="20"/>
        <v>0</v>
      </c>
      <c r="J33" s="22">
        <f t="shared" si="20"/>
        <v>0</v>
      </c>
      <c r="K33" s="22">
        <f t="shared" si="20"/>
        <v>0</v>
      </c>
      <c r="L33" s="22">
        <f t="shared" si="20"/>
        <v>0</v>
      </c>
      <c r="M33" s="22">
        <f t="shared" si="21"/>
        <v>0</v>
      </c>
      <c r="N33" s="22">
        <f t="shared" si="21"/>
        <v>0</v>
      </c>
      <c r="O33" s="22">
        <f t="shared" si="21"/>
        <v>0</v>
      </c>
      <c r="P33" s="22">
        <f t="shared" si="21"/>
        <v>0</v>
      </c>
      <c r="Q33" s="22">
        <f t="shared" si="21"/>
        <v>0</v>
      </c>
      <c r="R33" s="22">
        <f t="shared" si="21"/>
        <v>0</v>
      </c>
      <c r="S33" s="22">
        <f t="shared" si="21"/>
        <v>0</v>
      </c>
      <c r="T33" s="22">
        <f t="shared" si="21"/>
        <v>0</v>
      </c>
      <c r="U33" s="22">
        <f t="shared" si="21"/>
        <v>0</v>
      </c>
      <c r="V33" s="22">
        <f t="shared" si="21"/>
        <v>0</v>
      </c>
    </row>
    <row r="34" spans="1:22">
      <c r="A34" s="137" t="s">
        <v>757</v>
      </c>
      <c r="B34">
        <v>6</v>
      </c>
      <c r="C34" s="22">
        <f t="shared" si="20"/>
        <v>934630.11461299995</v>
      </c>
      <c r="D34" s="22">
        <f t="shared" si="20"/>
        <v>0</v>
      </c>
      <c r="E34" s="22">
        <f t="shared" si="20"/>
        <v>28384.403449999998</v>
      </c>
      <c r="F34" s="22">
        <f t="shared" si="20"/>
        <v>884192.4</v>
      </c>
      <c r="G34" s="22">
        <f t="shared" si="20"/>
        <v>193455.87650000001</v>
      </c>
      <c r="H34" s="22">
        <f t="shared" si="20"/>
        <v>0</v>
      </c>
      <c r="I34" s="22">
        <f t="shared" si="20"/>
        <v>0</v>
      </c>
      <c r="J34" s="22">
        <f t="shared" si="20"/>
        <v>0</v>
      </c>
      <c r="K34" s="22">
        <f t="shared" si="20"/>
        <v>0</v>
      </c>
      <c r="L34" s="22">
        <f t="shared" si="20"/>
        <v>0</v>
      </c>
      <c r="M34" s="22">
        <f t="shared" si="21"/>
        <v>0</v>
      </c>
      <c r="N34" s="22">
        <f t="shared" si="21"/>
        <v>0</v>
      </c>
      <c r="O34" s="22">
        <f t="shared" si="21"/>
        <v>0</v>
      </c>
      <c r="P34" s="22">
        <f t="shared" si="21"/>
        <v>0</v>
      </c>
      <c r="Q34" s="22">
        <f t="shared" si="21"/>
        <v>0</v>
      </c>
      <c r="R34" s="22">
        <f t="shared" si="21"/>
        <v>0</v>
      </c>
      <c r="S34" s="22">
        <f t="shared" si="21"/>
        <v>0</v>
      </c>
      <c r="T34" s="22">
        <f t="shared" si="21"/>
        <v>0</v>
      </c>
      <c r="U34" s="22">
        <f t="shared" si="21"/>
        <v>0</v>
      </c>
      <c r="V34" s="22">
        <f t="shared" si="21"/>
        <v>0</v>
      </c>
    </row>
    <row r="35" spans="1:22">
      <c r="A35" s="139" t="s">
        <v>761</v>
      </c>
      <c r="B35">
        <v>7</v>
      </c>
      <c r="C35" s="22">
        <f t="shared" si="20"/>
        <v>26967747.935727853</v>
      </c>
      <c r="D35" s="22">
        <f t="shared" si="20"/>
        <v>101177728.33122382</v>
      </c>
      <c r="E35" s="22">
        <f t="shared" si="20"/>
        <v>1340789.9254008483</v>
      </c>
      <c r="F35" s="22">
        <f t="shared" si="20"/>
        <v>1756183.5785933291</v>
      </c>
      <c r="G35" s="22">
        <f t="shared" si="20"/>
        <v>2178.0723000000003</v>
      </c>
      <c r="H35" s="22">
        <f t="shared" si="20"/>
        <v>0</v>
      </c>
      <c r="I35" s="22">
        <f t="shared" si="20"/>
        <v>0</v>
      </c>
      <c r="J35" s="22">
        <f t="shared" si="20"/>
        <v>0</v>
      </c>
      <c r="K35" s="22">
        <f t="shared" si="20"/>
        <v>0</v>
      </c>
      <c r="L35" s="22">
        <f t="shared" si="20"/>
        <v>0</v>
      </c>
      <c r="M35" s="22">
        <f t="shared" si="21"/>
        <v>0</v>
      </c>
      <c r="N35" s="22">
        <f t="shared" si="21"/>
        <v>0</v>
      </c>
      <c r="O35" s="22">
        <f t="shared" si="21"/>
        <v>0</v>
      </c>
      <c r="P35" s="22">
        <f t="shared" si="21"/>
        <v>0</v>
      </c>
      <c r="Q35" s="22">
        <f t="shared" si="21"/>
        <v>0</v>
      </c>
      <c r="R35" s="22">
        <f t="shared" si="21"/>
        <v>0</v>
      </c>
      <c r="S35" s="22">
        <f t="shared" si="21"/>
        <v>0</v>
      </c>
      <c r="T35" s="22">
        <f t="shared" si="21"/>
        <v>0</v>
      </c>
      <c r="U35" s="22">
        <f t="shared" si="21"/>
        <v>0</v>
      </c>
      <c r="V35" s="22">
        <f t="shared" si="21"/>
        <v>0</v>
      </c>
    </row>
    <row r="36" spans="1:22">
      <c r="A36" s="139" t="s">
        <v>762</v>
      </c>
      <c r="B36">
        <v>8</v>
      </c>
      <c r="C36" s="22">
        <f t="shared" si="20"/>
        <v>217731.13559999998</v>
      </c>
      <c r="D36" s="22">
        <f t="shared" si="20"/>
        <v>0</v>
      </c>
      <c r="E36" s="22">
        <f t="shared" si="20"/>
        <v>47.348399999999998</v>
      </c>
      <c r="F36" s="22">
        <f t="shared" si="20"/>
        <v>0</v>
      </c>
      <c r="G36" s="22">
        <f t="shared" si="20"/>
        <v>0</v>
      </c>
      <c r="H36" s="22">
        <f t="shared" si="20"/>
        <v>0</v>
      </c>
      <c r="I36" s="22">
        <f t="shared" si="20"/>
        <v>0</v>
      </c>
      <c r="J36" s="22">
        <f t="shared" si="20"/>
        <v>0</v>
      </c>
      <c r="K36" s="22">
        <f t="shared" si="20"/>
        <v>0</v>
      </c>
      <c r="L36" s="22">
        <f t="shared" si="20"/>
        <v>0</v>
      </c>
      <c r="M36" s="22">
        <f t="shared" si="21"/>
        <v>0</v>
      </c>
      <c r="N36" s="22">
        <f t="shared" si="21"/>
        <v>0</v>
      </c>
      <c r="O36" s="22">
        <f t="shared" si="21"/>
        <v>0</v>
      </c>
      <c r="P36" s="22">
        <f t="shared" si="21"/>
        <v>0</v>
      </c>
      <c r="Q36" s="22">
        <f t="shared" si="21"/>
        <v>0</v>
      </c>
      <c r="R36" s="22">
        <f t="shared" si="21"/>
        <v>0</v>
      </c>
      <c r="S36" s="22">
        <f t="shared" si="21"/>
        <v>0</v>
      </c>
      <c r="T36" s="22">
        <f t="shared" si="21"/>
        <v>0</v>
      </c>
      <c r="U36" s="22">
        <f t="shared" si="21"/>
        <v>0</v>
      </c>
      <c r="V36" s="22">
        <f t="shared" si="21"/>
        <v>0</v>
      </c>
    </row>
    <row r="37" spans="1:22">
      <c r="A37" s="139" t="s">
        <v>767</v>
      </c>
      <c r="B37">
        <v>9</v>
      </c>
      <c r="C37" s="22">
        <f t="shared" si="20"/>
        <v>0</v>
      </c>
      <c r="D37" s="22">
        <f t="shared" si="20"/>
        <v>0</v>
      </c>
      <c r="E37" s="22">
        <f t="shared" si="20"/>
        <v>0</v>
      </c>
      <c r="F37" s="22">
        <f t="shared" si="20"/>
        <v>0</v>
      </c>
      <c r="G37" s="22">
        <f t="shared" si="20"/>
        <v>0</v>
      </c>
      <c r="H37" s="22">
        <f t="shared" si="20"/>
        <v>0</v>
      </c>
      <c r="I37" s="22">
        <f t="shared" si="20"/>
        <v>0</v>
      </c>
      <c r="J37" s="22">
        <f t="shared" si="20"/>
        <v>0</v>
      </c>
      <c r="K37" s="22">
        <f t="shared" si="20"/>
        <v>0</v>
      </c>
      <c r="L37" s="22">
        <f t="shared" si="20"/>
        <v>0</v>
      </c>
      <c r="M37" s="22">
        <f t="shared" si="21"/>
        <v>0</v>
      </c>
      <c r="N37" s="22">
        <f t="shared" si="21"/>
        <v>0</v>
      </c>
      <c r="O37" s="22">
        <f t="shared" si="21"/>
        <v>0</v>
      </c>
      <c r="P37" s="22">
        <f t="shared" si="21"/>
        <v>0</v>
      </c>
      <c r="Q37" s="22">
        <f t="shared" si="21"/>
        <v>0</v>
      </c>
      <c r="R37" s="22">
        <f t="shared" si="21"/>
        <v>0</v>
      </c>
      <c r="S37" s="22">
        <f t="shared" si="21"/>
        <v>0</v>
      </c>
      <c r="T37" s="22">
        <f t="shared" si="21"/>
        <v>0</v>
      </c>
      <c r="U37" s="22">
        <f t="shared" si="21"/>
        <v>0</v>
      </c>
      <c r="V37" s="22">
        <f t="shared" si="21"/>
        <v>0</v>
      </c>
    </row>
    <row r="38" spans="1:22">
      <c r="A38" s="138" t="s">
        <v>766</v>
      </c>
      <c r="B38">
        <v>10</v>
      </c>
      <c r="C38" s="22">
        <f t="shared" si="20"/>
        <v>0</v>
      </c>
      <c r="D38" s="22">
        <f t="shared" si="20"/>
        <v>0</v>
      </c>
      <c r="E38" s="22">
        <f t="shared" si="20"/>
        <v>0</v>
      </c>
      <c r="F38" s="22">
        <f t="shared" si="20"/>
        <v>0</v>
      </c>
      <c r="G38" s="22">
        <f t="shared" si="20"/>
        <v>0</v>
      </c>
      <c r="H38" s="22">
        <f t="shared" si="20"/>
        <v>0</v>
      </c>
      <c r="I38" s="22">
        <f t="shared" si="20"/>
        <v>0</v>
      </c>
      <c r="J38" s="22">
        <f t="shared" si="20"/>
        <v>0</v>
      </c>
      <c r="K38" s="22">
        <f t="shared" si="20"/>
        <v>0</v>
      </c>
      <c r="L38" s="22">
        <f t="shared" si="20"/>
        <v>0</v>
      </c>
      <c r="M38" s="22">
        <f t="shared" si="21"/>
        <v>0</v>
      </c>
      <c r="N38" s="22">
        <f t="shared" si="21"/>
        <v>0</v>
      </c>
      <c r="O38" s="22">
        <f t="shared" si="21"/>
        <v>0</v>
      </c>
      <c r="P38" s="22">
        <f t="shared" si="21"/>
        <v>0</v>
      </c>
      <c r="Q38" s="22">
        <f t="shared" si="21"/>
        <v>0</v>
      </c>
      <c r="R38" s="22">
        <f t="shared" si="21"/>
        <v>0</v>
      </c>
      <c r="S38" s="22">
        <f t="shared" si="21"/>
        <v>0</v>
      </c>
      <c r="T38" s="22">
        <f t="shared" si="21"/>
        <v>0</v>
      </c>
      <c r="U38" s="22">
        <f t="shared" si="21"/>
        <v>0</v>
      </c>
      <c r="V38" s="22">
        <f t="shared" si="21"/>
        <v>0</v>
      </c>
    </row>
    <row r="39" spans="1:22">
      <c r="A39" s="138" t="s">
        <v>768</v>
      </c>
      <c r="B39">
        <v>11</v>
      </c>
      <c r="C39" s="22">
        <f t="shared" ref="C39:L49" si="22">SUMIFS(SumområdeNR117_Kvoteomf_Energi,Kriterieområde1NR117_Kvoteomf_Energi,C$28,Kriterieområde2NR117_Kvoteomf_Energi,$B39)</f>
        <v>0</v>
      </c>
      <c r="D39" s="22">
        <f t="shared" si="22"/>
        <v>0</v>
      </c>
      <c r="E39" s="22">
        <f t="shared" si="22"/>
        <v>0</v>
      </c>
      <c r="F39" s="22">
        <f t="shared" si="22"/>
        <v>0</v>
      </c>
      <c r="G39" s="22">
        <f t="shared" si="22"/>
        <v>0</v>
      </c>
      <c r="H39" s="22">
        <f t="shared" si="22"/>
        <v>0</v>
      </c>
      <c r="I39" s="22">
        <f t="shared" si="22"/>
        <v>0</v>
      </c>
      <c r="J39" s="22">
        <f t="shared" si="22"/>
        <v>0</v>
      </c>
      <c r="K39" s="22">
        <f t="shared" si="22"/>
        <v>0</v>
      </c>
      <c r="L39" s="22">
        <f t="shared" si="22"/>
        <v>0</v>
      </c>
      <c r="M39" s="22">
        <f t="shared" ref="M39:V49" si="23">SUMIFS(SumområdeNR117_Kvoteomf_Energi,Kriterieområde1NR117_Kvoteomf_Energi,M$28,Kriterieområde2NR117_Kvoteomf_Energi,$B39)</f>
        <v>0</v>
      </c>
      <c r="N39" s="22">
        <f t="shared" si="23"/>
        <v>0</v>
      </c>
      <c r="O39" s="22">
        <f t="shared" si="23"/>
        <v>0</v>
      </c>
      <c r="P39" s="22">
        <f t="shared" si="23"/>
        <v>0</v>
      </c>
      <c r="Q39" s="22">
        <f t="shared" si="23"/>
        <v>0</v>
      </c>
      <c r="R39" s="22">
        <f t="shared" si="23"/>
        <v>0</v>
      </c>
      <c r="S39" s="22">
        <f t="shared" si="23"/>
        <v>0</v>
      </c>
      <c r="T39" s="22">
        <f t="shared" si="23"/>
        <v>0</v>
      </c>
      <c r="U39" s="22">
        <f t="shared" si="23"/>
        <v>0</v>
      </c>
      <c r="V39" s="22">
        <f t="shared" si="23"/>
        <v>0</v>
      </c>
    </row>
    <row r="40" spans="1:22">
      <c r="A40" s="139" t="s">
        <v>769</v>
      </c>
      <c r="B40">
        <v>12</v>
      </c>
      <c r="C40" s="22">
        <f t="shared" si="22"/>
        <v>0</v>
      </c>
      <c r="D40" s="22">
        <f t="shared" si="22"/>
        <v>0</v>
      </c>
      <c r="E40" s="22">
        <f t="shared" si="22"/>
        <v>0</v>
      </c>
      <c r="F40" s="22">
        <f t="shared" si="22"/>
        <v>0</v>
      </c>
      <c r="G40" s="22">
        <f t="shared" si="22"/>
        <v>0</v>
      </c>
      <c r="H40" s="22">
        <f t="shared" si="22"/>
        <v>0</v>
      </c>
      <c r="I40" s="22">
        <f t="shared" si="22"/>
        <v>0</v>
      </c>
      <c r="J40" s="22">
        <f t="shared" si="22"/>
        <v>0</v>
      </c>
      <c r="K40" s="22">
        <f t="shared" si="22"/>
        <v>0</v>
      </c>
      <c r="L40" s="22">
        <f t="shared" si="22"/>
        <v>0</v>
      </c>
      <c r="M40" s="22">
        <f t="shared" si="23"/>
        <v>0</v>
      </c>
      <c r="N40" s="22">
        <f t="shared" si="23"/>
        <v>0</v>
      </c>
      <c r="O40" s="22">
        <f t="shared" si="23"/>
        <v>0</v>
      </c>
      <c r="P40" s="22">
        <f t="shared" si="23"/>
        <v>0</v>
      </c>
      <c r="Q40" s="22">
        <f t="shared" si="23"/>
        <v>0</v>
      </c>
      <c r="R40" s="22">
        <f t="shared" si="23"/>
        <v>0</v>
      </c>
      <c r="S40" s="22">
        <f t="shared" si="23"/>
        <v>0</v>
      </c>
      <c r="T40" s="22">
        <f t="shared" si="23"/>
        <v>0</v>
      </c>
      <c r="U40" s="22">
        <f t="shared" si="23"/>
        <v>0</v>
      </c>
      <c r="V40" s="22">
        <f t="shared" si="23"/>
        <v>0</v>
      </c>
    </row>
    <row r="41" spans="1:22">
      <c r="A41" s="138" t="s">
        <v>772</v>
      </c>
      <c r="B41">
        <v>13</v>
      </c>
      <c r="C41" s="22">
        <f t="shared" si="22"/>
        <v>0</v>
      </c>
      <c r="D41" s="22">
        <f t="shared" si="22"/>
        <v>0</v>
      </c>
      <c r="E41" s="22">
        <f t="shared" si="22"/>
        <v>0</v>
      </c>
      <c r="F41" s="22">
        <f t="shared" si="22"/>
        <v>0</v>
      </c>
      <c r="G41" s="22">
        <f t="shared" si="22"/>
        <v>0</v>
      </c>
      <c r="H41" s="22">
        <f t="shared" si="22"/>
        <v>0</v>
      </c>
      <c r="I41" s="22">
        <f t="shared" si="22"/>
        <v>0</v>
      </c>
      <c r="J41" s="22">
        <f t="shared" si="22"/>
        <v>0</v>
      </c>
      <c r="K41" s="22">
        <f t="shared" si="22"/>
        <v>0</v>
      </c>
      <c r="L41" s="22">
        <f t="shared" si="22"/>
        <v>0</v>
      </c>
      <c r="M41" s="22">
        <f t="shared" si="23"/>
        <v>0</v>
      </c>
      <c r="N41" s="22">
        <f t="shared" si="23"/>
        <v>0</v>
      </c>
      <c r="O41" s="22">
        <f t="shared" si="23"/>
        <v>0</v>
      </c>
      <c r="P41" s="22">
        <f t="shared" si="23"/>
        <v>0</v>
      </c>
      <c r="Q41" s="22">
        <f t="shared" si="23"/>
        <v>0</v>
      </c>
      <c r="R41" s="22">
        <f t="shared" si="23"/>
        <v>0</v>
      </c>
      <c r="S41" s="22">
        <f t="shared" si="23"/>
        <v>0</v>
      </c>
      <c r="T41" s="22">
        <f t="shared" si="23"/>
        <v>0</v>
      </c>
      <c r="U41" s="22">
        <f t="shared" si="23"/>
        <v>0</v>
      </c>
      <c r="V41" s="22">
        <f t="shared" si="23"/>
        <v>0</v>
      </c>
    </row>
    <row r="42" spans="1:22">
      <c r="A42" s="136" t="s">
        <v>753</v>
      </c>
      <c r="B42">
        <v>14</v>
      </c>
      <c r="C42" s="22">
        <f t="shared" si="22"/>
        <v>1227493.9545400001</v>
      </c>
      <c r="D42" s="22">
        <f t="shared" si="22"/>
        <v>41697.75</v>
      </c>
      <c r="E42" s="22">
        <f t="shared" si="22"/>
        <v>1432.6334519999996</v>
      </c>
      <c r="F42" s="22">
        <f t="shared" si="22"/>
        <v>2959.2386999999999</v>
      </c>
      <c r="G42" s="22">
        <f t="shared" si="22"/>
        <v>14339.718000000001</v>
      </c>
      <c r="H42" s="22">
        <f t="shared" si="22"/>
        <v>0</v>
      </c>
      <c r="I42" s="22">
        <f t="shared" si="22"/>
        <v>0</v>
      </c>
      <c r="J42" s="22">
        <f t="shared" si="22"/>
        <v>0</v>
      </c>
      <c r="K42" s="22">
        <f t="shared" si="22"/>
        <v>0</v>
      </c>
      <c r="L42" s="22">
        <f t="shared" si="22"/>
        <v>0</v>
      </c>
      <c r="M42" s="22">
        <f t="shared" si="23"/>
        <v>0</v>
      </c>
      <c r="N42" s="22">
        <f t="shared" si="23"/>
        <v>0</v>
      </c>
      <c r="O42" s="22">
        <f t="shared" si="23"/>
        <v>0</v>
      </c>
      <c r="P42" s="22">
        <f t="shared" si="23"/>
        <v>0</v>
      </c>
      <c r="Q42" s="22">
        <f t="shared" si="23"/>
        <v>0</v>
      </c>
      <c r="R42" s="22">
        <f t="shared" si="23"/>
        <v>0</v>
      </c>
      <c r="S42" s="22">
        <f t="shared" si="23"/>
        <v>0</v>
      </c>
      <c r="T42" s="22">
        <f t="shared" si="23"/>
        <v>0</v>
      </c>
      <c r="U42" s="22">
        <f t="shared" si="23"/>
        <v>0</v>
      </c>
      <c r="V42" s="22">
        <f t="shared" si="23"/>
        <v>0</v>
      </c>
    </row>
    <row r="43" spans="1:22">
      <c r="A43" s="136" t="s">
        <v>755</v>
      </c>
      <c r="B43">
        <v>15</v>
      </c>
      <c r="C43" s="22">
        <f t="shared" si="22"/>
        <v>5466237.1632000003</v>
      </c>
      <c r="D43" s="22">
        <f t="shared" si="22"/>
        <v>1694111.9569999999</v>
      </c>
      <c r="E43" s="22">
        <f t="shared" si="22"/>
        <v>11540.56271</v>
      </c>
      <c r="F43" s="22">
        <f t="shared" si="22"/>
        <v>3285793.9249343998</v>
      </c>
      <c r="G43" s="22">
        <f t="shared" si="22"/>
        <v>331.6968</v>
      </c>
      <c r="H43" s="22">
        <f t="shared" si="22"/>
        <v>0</v>
      </c>
      <c r="I43" s="22">
        <f t="shared" si="22"/>
        <v>0</v>
      </c>
      <c r="J43" s="22">
        <f t="shared" si="22"/>
        <v>0</v>
      </c>
      <c r="K43" s="22">
        <f t="shared" si="22"/>
        <v>0</v>
      </c>
      <c r="L43" s="22">
        <f t="shared" si="22"/>
        <v>0</v>
      </c>
      <c r="M43" s="22">
        <f t="shared" si="23"/>
        <v>0</v>
      </c>
      <c r="N43" s="22">
        <f t="shared" si="23"/>
        <v>0</v>
      </c>
      <c r="O43" s="22">
        <f t="shared" si="23"/>
        <v>0</v>
      </c>
      <c r="P43" s="22">
        <f t="shared" si="23"/>
        <v>0</v>
      </c>
      <c r="Q43" s="22">
        <f t="shared" si="23"/>
        <v>0</v>
      </c>
      <c r="R43" s="22">
        <f t="shared" si="23"/>
        <v>0</v>
      </c>
      <c r="S43" s="22">
        <f t="shared" si="23"/>
        <v>0</v>
      </c>
      <c r="T43" s="22">
        <f t="shared" si="23"/>
        <v>0</v>
      </c>
      <c r="U43" s="22">
        <f t="shared" si="23"/>
        <v>0</v>
      </c>
      <c r="V43" s="22">
        <f t="shared" si="23"/>
        <v>0</v>
      </c>
    </row>
    <row r="44" spans="1:22">
      <c r="A44" s="137" t="s">
        <v>765</v>
      </c>
      <c r="B44">
        <v>16</v>
      </c>
      <c r="C44" s="22">
        <f t="shared" si="22"/>
        <v>0</v>
      </c>
      <c r="D44" s="22">
        <f t="shared" si="22"/>
        <v>0</v>
      </c>
      <c r="E44" s="22">
        <f t="shared" si="22"/>
        <v>0</v>
      </c>
      <c r="F44" s="22">
        <f t="shared" si="22"/>
        <v>0</v>
      </c>
      <c r="G44" s="22">
        <f t="shared" si="22"/>
        <v>0</v>
      </c>
      <c r="H44" s="22">
        <f t="shared" si="22"/>
        <v>0</v>
      </c>
      <c r="I44" s="22">
        <f t="shared" si="22"/>
        <v>0</v>
      </c>
      <c r="J44" s="22">
        <f t="shared" si="22"/>
        <v>0</v>
      </c>
      <c r="K44" s="22">
        <f t="shared" si="22"/>
        <v>0</v>
      </c>
      <c r="L44" s="22">
        <f t="shared" si="22"/>
        <v>0</v>
      </c>
      <c r="M44" s="22">
        <f t="shared" si="23"/>
        <v>0</v>
      </c>
      <c r="N44" s="22">
        <f t="shared" si="23"/>
        <v>0</v>
      </c>
      <c r="O44" s="22">
        <f t="shared" si="23"/>
        <v>0</v>
      </c>
      <c r="P44" s="22">
        <f t="shared" si="23"/>
        <v>0</v>
      </c>
      <c r="Q44" s="22">
        <f t="shared" si="23"/>
        <v>0</v>
      </c>
      <c r="R44" s="22">
        <f t="shared" si="23"/>
        <v>0</v>
      </c>
      <c r="S44" s="22">
        <f t="shared" si="23"/>
        <v>0</v>
      </c>
      <c r="T44" s="22">
        <f t="shared" si="23"/>
        <v>0</v>
      </c>
      <c r="U44" s="22">
        <f t="shared" si="23"/>
        <v>0</v>
      </c>
      <c r="V44" s="22">
        <f t="shared" si="23"/>
        <v>0</v>
      </c>
    </row>
    <row r="45" spans="1:22">
      <c r="A45" s="139" t="s">
        <v>764</v>
      </c>
      <c r="B45">
        <v>17</v>
      </c>
      <c r="C45" s="22">
        <f t="shared" si="22"/>
        <v>17254.828799999999</v>
      </c>
      <c r="D45" s="22">
        <f t="shared" si="22"/>
        <v>0</v>
      </c>
      <c r="E45" s="22">
        <f t="shared" si="22"/>
        <v>1066.2357499999998</v>
      </c>
      <c r="F45" s="22">
        <f t="shared" si="22"/>
        <v>0</v>
      </c>
      <c r="G45" s="22">
        <f t="shared" si="22"/>
        <v>5.9799999999999999E-2</v>
      </c>
      <c r="H45" s="22">
        <f t="shared" si="22"/>
        <v>0</v>
      </c>
      <c r="I45" s="22">
        <f t="shared" si="22"/>
        <v>0</v>
      </c>
      <c r="J45" s="22">
        <f t="shared" si="22"/>
        <v>0</v>
      </c>
      <c r="K45" s="22">
        <f t="shared" si="22"/>
        <v>0</v>
      </c>
      <c r="L45" s="22">
        <f t="shared" si="22"/>
        <v>0</v>
      </c>
      <c r="M45" s="22">
        <f t="shared" si="23"/>
        <v>0</v>
      </c>
      <c r="N45" s="22">
        <f t="shared" si="23"/>
        <v>0</v>
      </c>
      <c r="O45" s="22">
        <f t="shared" si="23"/>
        <v>0</v>
      </c>
      <c r="P45" s="22">
        <f t="shared" si="23"/>
        <v>0</v>
      </c>
      <c r="Q45" s="22">
        <f t="shared" si="23"/>
        <v>0</v>
      </c>
      <c r="R45" s="22">
        <f t="shared" si="23"/>
        <v>0</v>
      </c>
      <c r="S45" s="22">
        <f t="shared" si="23"/>
        <v>0</v>
      </c>
      <c r="T45" s="22">
        <f t="shared" si="23"/>
        <v>0</v>
      </c>
      <c r="U45" s="22">
        <f t="shared" si="23"/>
        <v>0</v>
      </c>
      <c r="V45" s="22">
        <f t="shared" si="23"/>
        <v>0</v>
      </c>
    </row>
    <row r="46" spans="1:22">
      <c r="A46" s="136" t="s">
        <v>758</v>
      </c>
      <c r="B46">
        <v>18</v>
      </c>
      <c r="C46" s="22">
        <f t="shared" si="22"/>
        <v>2136283.5606399998</v>
      </c>
      <c r="D46" s="22">
        <f t="shared" si="22"/>
        <v>426996.28852787998</v>
      </c>
      <c r="E46" s="22">
        <f t="shared" si="22"/>
        <v>15156.90437</v>
      </c>
      <c r="F46" s="22">
        <f t="shared" si="22"/>
        <v>0</v>
      </c>
      <c r="G46" s="22">
        <f t="shared" si="22"/>
        <v>0</v>
      </c>
      <c r="H46" s="22">
        <f t="shared" si="22"/>
        <v>0</v>
      </c>
      <c r="I46" s="22">
        <f t="shared" si="22"/>
        <v>0</v>
      </c>
      <c r="J46" s="22">
        <f t="shared" si="22"/>
        <v>0</v>
      </c>
      <c r="K46" s="22">
        <f t="shared" si="22"/>
        <v>0</v>
      </c>
      <c r="L46" s="22">
        <f t="shared" si="22"/>
        <v>0</v>
      </c>
      <c r="M46" s="22">
        <f t="shared" si="23"/>
        <v>0</v>
      </c>
      <c r="N46" s="22">
        <f t="shared" si="23"/>
        <v>0</v>
      </c>
      <c r="O46" s="22">
        <f t="shared" si="23"/>
        <v>0</v>
      </c>
      <c r="P46" s="22">
        <f t="shared" si="23"/>
        <v>0</v>
      </c>
      <c r="Q46" s="22">
        <f t="shared" si="23"/>
        <v>0</v>
      </c>
      <c r="R46" s="22">
        <f t="shared" si="23"/>
        <v>0</v>
      </c>
      <c r="S46" s="22">
        <f t="shared" si="23"/>
        <v>0</v>
      </c>
      <c r="T46" s="22">
        <f t="shared" si="23"/>
        <v>0</v>
      </c>
      <c r="U46" s="22">
        <f t="shared" si="23"/>
        <v>0</v>
      </c>
      <c r="V46" s="22">
        <f t="shared" si="23"/>
        <v>0</v>
      </c>
    </row>
    <row r="47" spans="1:22">
      <c r="A47" s="137" t="s">
        <v>760</v>
      </c>
      <c r="B47">
        <v>19</v>
      </c>
      <c r="C47" s="22">
        <f t="shared" si="22"/>
        <v>1455285.1645999998</v>
      </c>
      <c r="D47" s="22">
        <f t="shared" si="22"/>
        <v>0</v>
      </c>
      <c r="E47" s="22">
        <f t="shared" si="22"/>
        <v>406.33536000000004</v>
      </c>
      <c r="F47" s="22">
        <f t="shared" si="22"/>
        <v>0</v>
      </c>
      <c r="G47" s="22">
        <f t="shared" si="22"/>
        <v>11112.588</v>
      </c>
      <c r="H47" s="22">
        <f t="shared" si="22"/>
        <v>0</v>
      </c>
      <c r="I47" s="22">
        <f t="shared" si="22"/>
        <v>0</v>
      </c>
      <c r="J47" s="22">
        <f t="shared" si="22"/>
        <v>0</v>
      </c>
      <c r="K47" s="22">
        <f t="shared" si="22"/>
        <v>0</v>
      </c>
      <c r="L47" s="22">
        <f t="shared" si="22"/>
        <v>0</v>
      </c>
      <c r="M47" s="22">
        <f t="shared" si="23"/>
        <v>0</v>
      </c>
      <c r="N47" s="22">
        <f t="shared" si="23"/>
        <v>0</v>
      </c>
      <c r="O47" s="22">
        <f t="shared" si="23"/>
        <v>0</v>
      </c>
      <c r="P47" s="22">
        <f t="shared" si="23"/>
        <v>0</v>
      </c>
      <c r="Q47" s="22">
        <f t="shared" si="23"/>
        <v>0</v>
      </c>
      <c r="R47" s="22">
        <f t="shared" si="23"/>
        <v>0</v>
      </c>
      <c r="S47" s="22">
        <f t="shared" si="23"/>
        <v>0</v>
      </c>
      <c r="T47" s="22">
        <f t="shared" si="23"/>
        <v>0</v>
      </c>
      <c r="U47" s="22">
        <f t="shared" si="23"/>
        <v>0</v>
      </c>
      <c r="V47" s="22">
        <f t="shared" si="23"/>
        <v>0</v>
      </c>
    </row>
    <row r="48" spans="1:22">
      <c r="A48" s="139" t="s">
        <v>763</v>
      </c>
      <c r="B48">
        <v>20</v>
      </c>
      <c r="C48" s="22">
        <f t="shared" si="22"/>
        <v>14178057.616799995</v>
      </c>
      <c r="D48" s="22">
        <f t="shared" si="22"/>
        <v>632370.0120000001</v>
      </c>
      <c r="E48" s="22">
        <f t="shared" si="22"/>
        <v>944583.72048760019</v>
      </c>
      <c r="F48" s="22">
        <f t="shared" si="22"/>
        <v>64947.318000000007</v>
      </c>
      <c r="G48" s="22">
        <f t="shared" si="22"/>
        <v>216.29199999999997</v>
      </c>
      <c r="H48" s="22">
        <f t="shared" si="22"/>
        <v>0</v>
      </c>
      <c r="I48" s="22">
        <f t="shared" si="22"/>
        <v>0</v>
      </c>
      <c r="J48" s="22">
        <f t="shared" si="22"/>
        <v>0</v>
      </c>
      <c r="K48" s="22">
        <f t="shared" si="22"/>
        <v>0</v>
      </c>
      <c r="L48" s="22">
        <f t="shared" si="22"/>
        <v>0</v>
      </c>
      <c r="M48" s="22">
        <f t="shared" si="23"/>
        <v>0</v>
      </c>
      <c r="N48" s="22">
        <f t="shared" si="23"/>
        <v>0</v>
      </c>
      <c r="O48" s="22">
        <f t="shared" si="23"/>
        <v>0</v>
      </c>
      <c r="P48" s="22">
        <f t="shared" si="23"/>
        <v>0</v>
      </c>
      <c r="Q48" s="22">
        <f t="shared" si="23"/>
        <v>0</v>
      </c>
      <c r="R48" s="22">
        <f t="shared" si="23"/>
        <v>0</v>
      </c>
      <c r="S48" s="22">
        <f t="shared" si="23"/>
        <v>0</v>
      </c>
      <c r="T48" s="22">
        <f t="shared" si="23"/>
        <v>0</v>
      </c>
      <c r="U48" s="22">
        <f t="shared" si="23"/>
        <v>0</v>
      </c>
      <c r="V48" s="22">
        <f t="shared" si="23"/>
        <v>0</v>
      </c>
    </row>
    <row r="49" spans="1:22">
      <c r="A49" s="139" t="s">
        <v>770</v>
      </c>
      <c r="B49">
        <v>21</v>
      </c>
      <c r="C49" s="22">
        <f t="shared" si="22"/>
        <v>0</v>
      </c>
      <c r="D49" s="22">
        <f t="shared" si="22"/>
        <v>0</v>
      </c>
      <c r="E49" s="22">
        <f t="shared" si="22"/>
        <v>0</v>
      </c>
      <c r="F49" s="22">
        <f t="shared" si="22"/>
        <v>0</v>
      </c>
      <c r="G49" s="22">
        <f t="shared" si="22"/>
        <v>0</v>
      </c>
      <c r="H49" s="22">
        <f t="shared" si="22"/>
        <v>0</v>
      </c>
      <c r="I49" s="22">
        <f t="shared" si="22"/>
        <v>0</v>
      </c>
      <c r="J49" s="22">
        <f t="shared" si="22"/>
        <v>0</v>
      </c>
      <c r="K49" s="22">
        <f t="shared" si="22"/>
        <v>0</v>
      </c>
      <c r="L49" s="22">
        <f t="shared" si="22"/>
        <v>0</v>
      </c>
      <c r="M49" s="22">
        <f t="shared" si="23"/>
        <v>0</v>
      </c>
      <c r="N49" s="22">
        <f t="shared" si="23"/>
        <v>0</v>
      </c>
      <c r="O49" s="22">
        <f t="shared" si="23"/>
        <v>0</v>
      </c>
      <c r="P49" s="22">
        <f t="shared" si="23"/>
        <v>0</v>
      </c>
      <c r="Q49" s="22">
        <f t="shared" si="23"/>
        <v>0</v>
      </c>
      <c r="R49" s="22">
        <f t="shared" si="23"/>
        <v>0</v>
      </c>
      <c r="S49" s="22">
        <f t="shared" si="23"/>
        <v>0</v>
      </c>
      <c r="T49" s="22">
        <f t="shared" si="23"/>
        <v>0</v>
      </c>
      <c r="U49" s="22">
        <f t="shared" si="23"/>
        <v>0</v>
      </c>
      <c r="V49" s="22">
        <f t="shared" si="23"/>
        <v>0</v>
      </c>
    </row>
    <row r="50" spans="1:22">
      <c r="A50" s="139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2" spans="1:22" ht="18" thickBot="1">
      <c r="A52" s="101" t="s">
        <v>1041</v>
      </c>
    </row>
    <row r="53" spans="1:22" ht="15" thickTop="1">
      <c r="A53" s="24" t="s">
        <v>1043</v>
      </c>
      <c r="B53" s="24" t="s">
        <v>1044</v>
      </c>
      <c r="C53" s="2" t="s">
        <v>960</v>
      </c>
      <c r="D53" s="2" t="s">
        <v>1072</v>
      </c>
      <c r="E53" s="2" t="s">
        <v>1074</v>
      </c>
      <c r="F53" s="2" t="s">
        <v>1073</v>
      </c>
      <c r="G53" s="2" t="s">
        <v>780</v>
      </c>
      <c r="H53" s="2" t="s">
        <v>1075</v>
      </c>
      <c r="I53" s="2" t="s">
        <v>1076</v>
      </c>
      <c r="J53" s="2" t="s">
        <v>1092</v>
      </c>
      <c r="K53" s="2" t="s">
        <v>1093</v>
      </c>
      <c r="L53" s="2" t="s">
        <v>1094</v>
      </c>
      <c r="M53" s="2" t="s">
        <v>1095</v>
      </c>
      <c r="N53" s="2" t="s">
        <v>1096</v>
      </c>
      <c r="O53" s="2" t="s">
        <v>1097</v>
      </c>
      <c r="P53" s="2" t="s">
        <v>1098</v>
      </c>
      <c r="Q53" s="2" t="s">
        <v>1099</v>
      </c>
      <c r="R53" s="2" t="s">
        <v>1100</v>
      </c>
      <c r="S53" s="2" t="s">
        <v>1101</v>
      </c>
      <c r="T53" s="2" t="s">
        <v>1102</v>
      </c>
      <c r="U53" s="2" t="s">
        <v>1103</v>
      </c>
      <c r="V53" s="2" t="s">
        <v>1104</v>
      </c>
    </row>
    <row r="54" spans="1:22">
      <c r="A54" s="130" t="s">
        <v>754</v>
      </c>
      <c r="B54" s="2">
        <v>1</v>
      </c>
      <c r="C54" s="2">
        <f t="shared" ref="C54:L63" si="24">SUMIFS(SumområdeNR117_Anv_E_mat,Kriterieområde1NR117_E_mat_Energi,C$53,Kriterieområde2NR117_E_mat_Energi,$B54)</f>
        <v>25028305</v>
      </c>
      <c r="D54" s="2">
        <f t="shared" si="24"/>
        <v>0</v>
      </c>
      <c r="E54" s="2">
        <f t="shared" si="24"/>
        <v>94610</v>
      </c>
      <c r="F54" s="2">
        <f t="shared" si="24"/>
        <v>625</v>
      </c>
      <c r="G54" s="2">
        <f t="shared" si="24"/>
        <v>0</v>
      </c>
      <c r="H54" s="2">
        <f t="shared" si="24"/>
        <v>0</v>
      </c>
      <c r="I54" s="2">
        <f t="shared" si="24"/>
        <v>2474</v>
      </c>
      <c r="J54" s="2">
        <f t="shared" si="24"/>
        <v>0</v>
      </c>
      <c r="K54" s="2">
        <f t="shared" si="24"/>
        <v>0</v>
      </c>
      <c r="L54" s="2">
        <f t="shared" si="24"/>
        <v>0</v>
      </c>
      <c r="M54" s="2">
        <f t="shared" ref="M54:V63" si="25">SUMIFS(SumområdeNR117_Anv_E_mat,Kriterieområde1NR117_E_mat_Energi,M$53,Kriterieområde2NR117_E_mat_Energi,$B54)</f>
        <v>0</v>
      </c>
      <c r="N54" s="2">
        <f t="shared" si="25"/>
        <v>0</v>
      </c>
      <c r="O54" s="2">
        <f t="shared" si="25"/>
        <v>0</v>
      </c>
      <c r="P54" s="2">
        <f t="shared" si="25"/>
        <v>0</v>
      </c>
      <c r="Q54" s="2">
        <f t="shared" si="25"/>
        <v>0</v>
      </c>
      <c r="R54" s="2">
        <f t="shared" si="25"/>
        <v>0</v>
      </c>
      <c r="S54" s="2">
        <f t="shared" si="25"/>
        <v>0</v>
      </c>
      <c r="T54" s="2">
        <f t="shared" si="25"/>
        <v>0</v>
      </c>
      <c r="U54" s="2">
        <f t="shared" si="25"/>
        <v>0</v>
      </c>
      <c r="V54" s="2">
        <f t="shared" si="25"/>
        <v>0</v>
      </c>
    </row>
    <row r="55" spans="1:22">
      <c r="A55" s="131" t="s">
        <v>756</v>
      </c>
      <c r="B55" s="2">
        <v>2</v>
      </c>
      <c r="C55" s="2">
        <f t="shared" si="24"/>
        <v>2378521</v>
      </c>
      <c r="D55" s="2">
        <f t="shared" si="24"/>
        <v>0</v>
      </c>
      <c r="E55" s="2">
        <f t="shared" si="24"/>
        <v>1181695</v>
      </c>
      <c r="F55" s="2">
        <f t="shared" si="24"/>
        <v>90555</v>
      </c>
      <c r="G55" s="2">
        <f t="shared" si="24"/>
        <v>92733</v>
      </c>
      <c r="H55" s="2">
        <f t="shared" si="24"/>
        <v>11707</v>
      </c>
      <c r="I55" s="2">
        <f t="shared" si="24"/>
        <v>203674</v>
      </c>
      <c r="J55" s="2">
        <f t="shared" si="24"/>
        <v>0</v>
      </c>
      <c r="K55" s="2">
        <f t="shared" si="24"/>
        <v>0</v>
      </c>
      <c r="L55" s="2">
        <f t="shared" si="24"/>
        <v>0</v>
      </c>
      <c r="M55" s="2">
        <f t="shared" si="25"/>
        <v>0</v>
      </c>
      <c r="N55" s="2">
        <f t="shared" si="25"/>
        <v>0</v>
      </c>
      <c r="O55" s="2">
        <f t="shared" si="25"/>
        <v>0</v>
      </c>
      <c r="P55" s="2">
        <f t="shared" si="25"/>
        <v>0</v>
      </c>
      <c r="Q55" s="2">
        <f t="shared" si="25"/>
        <v>0</v>
      </c>
      <c r="R55" s="2">
        <f t="shared" si="25"/>
        <v>0</v>
      </c>
      <c r="S55" s="2">
        <f t="shared" si="25"/>
        <v>0</v>
      </c>
      <c r="T55" s="2">
        <f t="shared" si="25"/>
        <v>0</v>
      </c>
      <c r="U55" s="2">
        <f t="shared" si="25"/>
        <v>0</v>
      </c>
      <c r="V55" s="2">
        <f t="shared" si="25"/>
        <v>0</v>
      </c>
    </row>
    <row r="56" spans="1:22">
      <c r="A56" s="131" t="s">
        <v>759</v>
      </c>
      <c r="B56" s="2">
        <v>3</v>
      </c>
      <c r="C56" s="2">
        <f t="shared" si="24"/>
        <v>4708717</v>
      </c>
      <c r="D56" s="2">
        <f t="shared" si="24"/>
        <v>8411459</v>
      </c>
      <c r="E56" s="2">
        <f t="shared" si="24"/>
        <v>2093083</v>
      </c>
      <c r="F56" s="2">
        <f t="shared" si="24"/>
        <v>263676</v>
      </c>
      <c r="G56" s="2">
        <f t="shared" si="24"/>
        <v>237854</v>
      </c>
      <c r="H56" s="2">
        <f t="shared" si="24"/>
        <v>1554396</v>
      </c>
      <c r="I56" s="2">
        <f t="shared" si="24"/>
        <v>17740</v>
      </c>
      <c r="J56" s="2">
        <f t="shared" si="24"/>
        <v>0</v>
      </c>
      <c r="K56" s="2">
        <f t="shared" si="24"/>
        <v>0</v>
      </c>
      <c r="L56" s="2">
        <f t="shared" si="24"/>
        <v>0</v>
      </c>
      <c r="M56" s="2">
        <f t="shared" si="25"/>
        <v>0</v>
      </c>
      <c r="N56" s="2">
        <f t="shared" si="25"/>
        <v>0</v>
      </c>
      <c r="O56" s="2">
        <f t="shared" si="25"/>
        <v>0</v>
      </c>
      <c r="P56" s="2">
        <f t="shared" si="25"/>
        <v>0</v>
      </c>
      <c r="Q56" s="2">
        <f t="shared" si="25"/>
        <v>0</v>
      </c>
      <c r="R56" s="2">
        <f t="shared" si="25"/>
        <v>0</v>
      </c>
      <c r="S56" s="2">
        <f t="shared" si="25"/>
        <v>0</v>
      </c>
      <c r="T56" s="2">
        <f t="shared" si="25"/>
        <v>0</v>
      </c>
      <c r="U56" s="2">
        <f t="shared" si="25"/>
        <v>0</v>
      </c>
      <c r="V56" s="2">
        <f t="shared" si="25"/>
        <v>0</v>
      </c>
    </row>
    <row r="57" spans="1:22">
      <c r="A57" s="132" t="s">
        <v>771</v>
      </c>
      <c r="B57" s="2">
        <v>4</v>
      </c>
      <c r="C57" s="2">
        <f t="shared" si="24"/>
        <v>2838214</v>
      </c>
      <c r="D57" s="2">
        <f t="shared" si="24"/>
        <v>0</v>
      </c>
      <c r="E57" s="2">
        <f t="shared" si="24"/>
        <v>7798227</v>
      </c>
      <c r="F57" s="2">
        <f t="shared" si="24"/>
        <v>49728</v>
      </c>
      <c r="G57" s="2">
        <f t="shared" si="24"/>
        <v>87944</v>
      </c>
      <c r="H57" s="2">
        <f t="shared" si="24"/>
        <v>0</v>
      </c>
      <c r="I57" s="2">
        <f t="shared" si="24"/>
        <v>1224531</v>
      </c>
      <c r="J57" s="2">
        <f t="shared" si="24"/>
        <v>0</v>
      </c>
      <c r="K57" s="2">
        <f t="shared" si="24"/>
        <v>0</v>
      </c>
      <c r="L57" s="2">
        <f t="shared" si="24"/>
        <v>0</v>
      </c>
      <c r="M57" s="2">
        <f t="shared" si="25"/>
        <v>0</v>
      </c>
      <c r="N57" s="2">
        <f t="shared" si="25"/>
        <v>0</v>
      </c>
      <c r="O57" s="2">
        <f t="shared" si="25"/>
        <v>0</v>
      </c>
      <c r="P57" s="2">
        <f t="shared" si="25"/>
        <v>0</v>
      </c>
      <c r="Q57" s="2">
        <f t="shared" si="25"/>
        <v>0</v>
      </c>
      <c r="R57" s="2">
        <f t="shared" si="25"/>
        <v>0</v>
      </c>
      <c r="S57" s="2">
        <f t="shared" si="25"/>
        <v>0</v>
      </c>
      <c r="T57" s="2">
        <f t="shared" si="25"/>
        <v>0</v>
      </c>
      <c r="U57" s="2">
        <f t="shared" si="25"/>
        <v>0</v>
      </c>
      <c r="V57" s="2">
        <f t="shared" si="25"/>
        <v>0</v>
      </c>
    </row>
    <row r="58" spans="1:22">
      <c r="A58" s="133" t="s">
        <v>773</v>
      </c>
      <c r="B58" s="2">
        <v>5</v>
      </c>
      <c r="C58" s="2">
        <f t="shared" si="24"/>
        <v>2980791</v>
      </c>
      <c r="D58" s="2">
        <f t="shared" si="24"/>
        <v>0</v>
      </c>
      <c r="E58" s="2">
        <f t="shared" si="24"/>
        <v>5793386</v>
      </c>
      <c r="F58" s="2">
        <f t="shared" si="24"/>
        <v>108558</v>
      </c>
      <c r="G58" s="2">
        <f t="shared" si="24"/>
        <v>144390</v>
      </c>
      <c r="H58" s="2">
        <f t="shared" si="24"/>
        <v>0</v>
      </c>
      <c r="I58" s="2">
        <f t="shared" si="24"/>
        <v>622412</v>
      </c>
      <c r="J58" s="2">
        <f t="shared" si="24"/>
        <v>0</v>
      </c>
      <c r="K58" s="2">
        <f t="shared" si="24"/>
        <v>0</v>
      </c>
      <c r="L58" s="2">
        <f t="shared" si="24"/>
        <v>0</v>
      </c>
      <c r="M58" s="2">
        <f t="shared" si="25"/>
        <v>0</v>
      </c>
      <c r="N58" s="2">
        <f t="shared" si="25"/>
        <v>0</v>
      </c>
      <c r="O58" s="2">
        <f t="shared" si="25"/>
        <v>0</v>
      </c>
      <c r="P58" s="2">
        <f t="shared" si="25"/>
        <v>0</v>
      </c>
      <c r="Q58" s="2">
        <f t="shared" si="25"/>
        <v>0</v>
      </c>
      <c r="R58" s="2">
        <f t="shared" si="25"/>
        <v>0</v>
      </c>
      <c r="S58" s="2">
        <f t="shared" si="25"/>
        <v>0</v>
      </c>
      <c r="T58" s="2">
        <f t="shared" si="25"/>
        <v>0</v>
      </c>
      <c r="U58" s="2">
        <f t="shared" si="25"/>
        <v>0</v>
      </c>
      <c r="V58" s="2">
        <f t="shared" si="25"/>
        <v>0</v>
      </c>
    </row>
    <row r="59" spans="1:22">
      <c r="A59" s="132" t="s">
        <v>757</v>
      </c>
      <c r="B59" s="2">
        <v>6</v>
      </c>
      <c r="C59" s="2">
        <f t="shared" si="24"/>
        <v>16685337</v>
      </c>
      <c r="D59" s="2">
        <f t="shared" si="24"/>
        <v>0</v>
      </c>
      <c r="E59" s="2">
        <f t="shared" si="24"/>
        <v>113972</v>
      </c>
      <c r="F59" s="2">
        <f t="shared" si="24"/>
        <v>1552606</v>
      </c>
      <c r="G59" s="2">
        <f t="shared" si="24"/>
        <v>6874384</v>
      </c>
      <c r="H59" s="2">
        <f t="shared" si="24"/>
        <v>0</v>
      </c>
      <c r="I59" s="2">
        <f t="shared" si="24"/>
        <v>6783</v>
      </c>
      <c r="J59" s="2">
        <f t="shared" si="24"/>
        <v>0</v>
      </c>
      <c r="K59" s="2">
        <f t="shared" si="24"/>
        <v>0</v>
      </c>
      <c r="L59" s="2">
        <f t="shared" si="24"/>
        <v>0</v>
      </c>
      <c r="M59" s="2">
        <f t="shared" si="25"/>
        <v>0</v>
      </c>
      <c r="N59" s="2">
        <f t="shared" si="25"/>
        <v>0</v>
      </c>
      <c r="O59" s="2">
        <f t="shared" si="25"/>
        <v>0</v>
      </c>
      <c r="P59" s="2">
        <f t="shared" si="25"/>
        <v>0</v>
      </c>
      <c r="Q59" s="2">
        <f t="shared" si="25"/>
        <v>0</v>
      </c>
      <c r="R59" s="2">
        <f t="shared" si="25"/>
        <v>0</v>
      </c>
      <c r="S59" s="2">
        <f t="shared" si="25"/>
        <v>0</v>
      </c>
      <c r="T59" s="2">
        <f t="shared" si="25"/>
        <v>0</v>
      </c>
      <c r="U59" s="2">
        <f t="shared" si="25"/>
        <v>0</v>
      </c>
      <c r="V59" s="2">
        <f t="shared" si="25"/>
        <v>0</v>
      </c>
    </row>
    <row r="60" spans="1:22">
      <c r="A60" s="134" t="s">
        <v>761</v>
      </c>
      <c r="B60" s="2">
        <v>7</v>
      </c>
      <c r="C60" s="2">
        <f t="shared" si="24"/>
        <v>66208633</v>
      </c>
      <c r="D60" s="2">
        <f t="shared" si="24"/>
        <v>101821389</v>
      </c>
      <c r="E60" s="2">
        <f t="shared" si="24"/>
        <v>1333516</v>
      </c>
      <c r="F60" s="2">
        <f t="shared" si="24"/>
        <v>2172724</v>
      </c>
      <c r="G60" s="2">
        <f t="shared" si="24"/>
        <v>31840</v>
      </c>
      <c r="H60" s="2">
        <f t="shared" si="24"/>
        <v>8763353</v>
      </c>
      <c r="I60" s="2">
        <f t="shared" si="24"/>
        <v>43549</v>
      </c>
      <c r="J60" s="2">
        <f t="shared" si="24"/>
        <v>0</v>
      </c>
      <c r="K60" s="2">
        <f t="shared" si="24"/>
        <v>0</v>
      </c>
      <c r="L60" s="2">
        <f t="shared" si="24"/>
        <v>0</v>
      </c>
      <c r="M60" s="2">
        <f t="shared" si="25"/>
        <v>0</v>
      </c>
      <c r="N60" s="2">
        <f t="shared" si="25"/>
        <v>0</v>
      </c>
      <c r="O60" s="2">
        <f t="shared" si="25"/>
        <v>0</v>
      </c>
      <c r="P60" s="2">
        <f t="shared" si="25"/>
        <v>0</v>
      </c>
      <c r="Q60" s="2">
        <f t="shared" si="25"/>
        <v>0</v>
      </c>
      <c r="R60" s="2">
        <f t="shared" si="25"/>
        <v>0</v>
      </c>
      <c r="S60" s="2">
        <f t="shared" si="25"/>
        <v>0</v>
      </c>
      <c r="T60" s="2">
        <f t="shared" si="25"/>
        <v>0</v>
      </c>
      <c r="U60" s="2">
        <f t="shared" si="25"/>
        <v>0</v>
      </c>
      <c r="V60" s="2">
        <f t="shared" si="25"/>
        <v>0</v>
      </c>
    </row>
    <row r="61" spans="1:22">
      <c r="A61" s="134" t="s">
        <v>762</v>
      </c>
      <c r="B61" s="2">
        <v>8</v>
      </c>
      <c r="C61" s="2">
        <f t="shared" si="24"/>
        <v>225947025</v>
      </c>
      <c r="D61" s="2">
        <f t="shared" si="24"/>
        <v>0</v>
      </c>
      <c r="E61" s="2">
        <f t="shared" si="24"/>
        <v>82263</v>
      </c>
      <c r="F61" s="2">
        <f t="shared" si="24"/>
        <v>42</v>
      </c>
      <c r="G61" s="2">
        <f t="shared" si="24"/>
        <v>0</v>
      </c>
      <c r="H61" s="2">
        <f t="shared" si="24"/>
        <v>11</v>
      </c>
      <c r="I61" s="2">
        <f t="shared" si="24"/>
        <v>3288</v>
      </c>
      <c r="J61" s="2">
        <f t="shared" si="24"/>
        <v>0</v>
      </c>
      <c r="K61" s="2">
        <f t="shared" si="24"/>
        <v>0</v>
      </c>
      <c r="L61" s="2">
        <f t="shared" si="24"/>
        <v>0</v>
      </c>
      <c r="M61" s="2">
        <f t="shared" si="25"/>
        <v>0</v>
      </c>
      <c r="N61" s="2">
        <f t="shared" si="25"/>
        <v>0</v>
      </c>
      <c r="O61" s="2">
        <f t="shared" si="25"/>
        <v>0</v>
      </c>
      <c r="P61" s="2">
        <f t="shared" si="25"/>
        <v>0</v>
      </c>
      <c r="Q61" s="2">
        <f t="shared" si="25"/>
        <v>0</v>
      </c>
      <c r="R61" s="2">
        <f t="shared" si="25"/>
        <v>0</v>
      </c>
      <c r="S61" s="2">
        <f t="shared" si="25"/>
        <v>0</v>
      </c>
      <c r="T61" s="2">
        <f t="shared" si="25"/>
        <v>0</v>
      </c>
      <c r="U61" s="2">
        <f t="shared" si="25"/>
        <v>0</v>
      </c>
      <c r="V61" s="2">
        <f t="shared" si="25"/>
        <v>0</v>
      </c>
    </row>
    <row r="62" spans="1:22">
      <c r="A62" s="134" t="s">
        <v>767</v>
      </c>
      <c r="B62" s="2">
        <v>9</v>
      </c>
      <c r="C62" s="2">
        <f t="shared" si="24"/>
        <v>1990824</v>
      </c>
      <c r="D62" s="2">
        <f t="shared" si="24"/>
        <v>0</v>
      </c>
      <c r="E62" s="2">
        <f t="shared" si="24"/>
        <v>6854308</v>
      </c>
      <c r="F62" s="2">
        <f t="shared" si="24"/>
        <v>2336</v>
      </c>
      <c r="G62" s="2">
        <f t="shared" si="24"/>
        <v>54228</v>
      </c>
      <c r="H62" s="2">
        <f t="shared" si="24"/>
        <v>0</v>
      </c>
      <c r="I62" s="2">
        <f t="shared" si="24"/>
        <v>823841</v>
      </c>
      <c r="J62" s="2">
        <f t="shared" si="24"/>
        <v>0</v>
      </c>
      <c r="K62" s="2">
        <f t="shared" si="24"/>
        <v>0</v>
      </c>
      <c r="L62" s="2">
        <f t="shared" si="24"/>
        <v>0</v>
      </c>
      <c r="M62" s="2">
        <f t="shared" si="25"/>
        <v>0</v>
      </c>
      <c r="N62" s="2">
        <f t="shared" si="25"/>
        <v>0</v>
      </c>
      <c r="O62" s="2">
        <f t="shared" si="25"/>
        <v>0</v>
      </c>
      <c r="P62" s="2">
        <f t="shared" si="25"/>
        <v>0</v>
      </c>
      <c r="Q62" s="2">
        <f t="shared" si="25"/>
        <v>0</v>
      </c>
      <c r="R62" s="2">
        <f t="shared" si="25"/>
        <v>0</v>
      </c>
      <c r="S62" s="2">
        <f t="shared" si="25"/>
        <v>0</v>
      </c>
      <c r="T62" s="2">
        <f t="shared" si="25"/>
        <v>0</v>
      </c>
      <c r="U62" s="2">
        <f t="shared" si="25"/>
        <v>0</v>
      </c>
      <c r="V62" s="2">
        <f t="shared" si="25"/>
        <v>0</v>
      </c>
    </row>
    <row r="63" spans="1:22">
      <c r="A63" s="133" t="s">
        <v>766</v>
      </c>
      <c r="B63" s="2">
        <v>10</v>
      </c>
      <c r="C63" s="2">
        <f t="shared" si="24"/>
        <v>214534</v>
      </c>
      <c r="D63" s="2">
        <f t="shared" si="24"/>
        <v>0</v>
      </c>
      <c r="E63" s="2">
        <f t="shared" si="24"/>
        <v>2369391</v>
      </c>
      <c r="F63" s="2">
        <f t="shared" si="24"/>
        <v>74</v>
      </c>
      <c r="G63" s="2">
        <f t="shared" si="24"/>
        <v>709</v>
      </c>
      <c r="H63" s="2">
        <f t="shared" si="24"/>
        <v>0</v>
      </c>
      <c r="I63" s="2">
        <f t="shared" si="24"/>
        <v>733532</v>
      </c>
      <c r="J63" s="2">
        <f t="shared" si="24"/>
        <v>0</v>
      </c>
      <c r="K63" s="2">
        <f t="shared" si="24"/>
        <v>0</v>
      </c>
      <c r="L63" s="2">
        <f t="shared" si="24"/>
        <v>0</v>
      </c>
      <c r="M63" s="2">
        <f t="shared" si="25"/>
        <v>0</v>
      </c>
      <c r="N63" s="2">
        <f t="shared" si="25"/>
        <v>0</v>
      </c>
      <c r="O63" s="2">
        <f t="shared" si="25"/>
        <v>0</v>
      </c>
      <c r="P63" s="2">
        <f t="shared" si="25"/>
        <v>0</v>
      </c>
      <c r="Q63" s="2">
        <f t="shared" si="25"/>
        <v>0</v>
      </c>
      <c r="R63" s="2">
        <f t="shared" si="25"/>
        <v>0</v>
      </c>
      <c r="S63" s="2">
        <f t="shared" si="25"/>
        <v>0</v>
      </c>
      <c r="T63" s="2">
        <f t="shared" si="25"/>
        <v>0</v>
      </c>
      <c r="U63" s="2">
        <f t="shared" si="25"/>
        <v>0</v>
      </c>
      <c r="V63" s="2">
        <f t="shared" si="25"/>
        <v>0</v>
      </c>
    </row>
    <row r="64" spans="1:22">
      <c r="A64" s="133" t="s">
        <v>768</v>
      </c>
      <c r="B64" s="2">
        <v>11</v>
      </c>
      <c r="C64" s="2">
        <f t="shared" ref="C64:L74" si="26">SUMIFS(SumområdeNR117_Anv_E_mat,Kriterieområde1NR117_E_mat_Energi,C$53,Kriterieområde2NR117_E_mat_Energi,$B64)</f>
        <v>18436</v>
      </c>
      <c r="D64" s="2">
        <f t="shared" si="26"/>
        <v>0</v>
      </c>
      <c r="E64" s="2">
        <f t="shared" si="26"/>
        <v>6380016</v>
      </c>
      <c r="F64" s="2">
        <f t="shared" si="26"/>
        <v>0</v>
      </c>
      <c r="G64" s="2">
        <f t="shared" si="26"/>
        <v>0</v>
      </c>
      <c r="H64" s="2">
        <f t="shared" si="26"/>
        <v>0</v>
      </c>
      <c r="I64" s="2">
        <f t="shared" si="26"/>
        <v>63348</v>
      </c>
      <c r="J64" s="2">
        <f t="shared" si="26"/>
        <v>0</v>
      </c>
      <c r="K64" s="2">
        <f t="shared" si="26"/>
        <v>0</v>
      </c>
      <c r="L64" s="2">
        <f t="shared" si="26"/>
        <v>0</v>
      </c>
      <c r="M64" s="2">
        <f t="shared" ref="M64:V74" si="27">SUMIFS(SumområdeNR117_Anv_E_mat,Kriterieområde1NR117_E_mat_Energi,M$53,Kriterieområde2NR117_E_mat_Energi,$B64)</f>
        <v>0</v>
      </c>
      <c r="N64" s="2">
        <f t="shared" si="27"/>
        <v>0</v>
      </c>
      <c r="O64" s="2">
        <f t="shared" si="27"/>
        <v>0</v>
      </c>
      <c r="P64" s="2">
        <f t="shared" si="27"/>
        <v>0</v>
      </c>
      <c r="Q64" s="2">
        <f t="shared" si="27"/>
        <v>0</v>
      </c>
      <c r="R64" s="2">
        <f t="shared" si="27"/>
        <v>0</v>
      </c>
      <c r="S64" s="2">
        <f t="shared" si="27"/>
        <v>0</v>
      </c>
      <c r="T64" s="2">
        <f t="shared" si="27"/>
        <v>0</v>
      </c>
      <c r="U64" s="2">
        <f t="shared" si="27"/>
        <v>0</v>
      </c>
      <c r="V64" s="2">
        <f t="shared" si="27"/>
        <v>0</v>
      </c>
    </row>
    <row r="65" spans="1:22">
      <c r="A65" s="134" t="s">
        <v>769</v>
      </c>
      <c r="B65" s="2">
        <v>12</v>
      </c>
      <c r="C65" s="2">
        <f t="shared" si="26"/>
        <v>168837</v>
      </c>
      <c r="D65" s="2">
        <f t="shared" si="26"/>
        <v>0</v>
      </c>
      <c r="E65" s="2">
        <f t="shared" si="26"/>
        <v>17771276</v>
      </c>
      <c r="F65" s="2">
        <f t="shared" si="26"/>
        <v>0</v>
      </c>
      <c r="G65" s="2">
        <f t="shared" si="26"/>
        <v>1</v>
      </c>
      <c r="H65" s="2">
        <f t="shared" si="26"/>
        <v>0</v>
      </c>
      <c r="I65" s="2">
        <f t="shared" si="26"/>
        <v>361153</v>
      </c>
      <c r="J65" s="2">
        <f t="shared" si="26"/>
        <v>0</v>
      </c>
      <c r="K65" s="2">
        <f t="shared" si="26"/>
        <v>0</v>
      </c>
      <c r="L65" s="2">
        <f t="shared" si="26"/>
        <v>0</v>
      </c>
      <c r="M65" s="2">
        <f t="shared" si="27"/>
        <v>0</v>
      </c>
      <c r="N65" s="2">
        <f t="shared" si="27"/>
        <v>0</v>
      </c>
      <c r="O65" s="2">
        <f t="shared" si="27"/>
        <v>0</v>
      </c>
      <c r="P65" s="2">
        <f t="shared" si="27"/>
        <v>0</v>
      </c>
      <c r="Q65" s="2">
        <f t="shared" si="27"/>
        <v>0</v>
      </c>
      <c r="R65" s="2">
        <f t="shared" si="27"/>
        <v>0</v>
      </c>
      <c r="S65" s="2">
        <f t="shared" si="27"/>
        <v>0</v>
      </c>
      <c r="T65" s="2">
        <f t="shared" si="27"/>
        <v>0</v>
      </c>
      <c r="U65" s="2">
        <f t="shared" si="27"/>
        <v>0</v>
      </c>
      <c r="V65" s="2">
        <f t="shared" si="27"/>
        <v>0</v>
      </c>
    </row>
    <row r="66" spans="1:22">
      <c r="A66" s="133" t="s">
        <v>772</v>
      </c>
      <c r="B66" s="2">
        <v>13</v>
      </c>
      <c r="C66" s="2">
        <f t="shared" si="26"/>
        <v>113409</v>
      </c>
      <c r="D66" s="2">
        <f t="shared" si="26"/>
        <v>0</v>
      </c>
      <c r="E66" s="2">
        <f t="shared" si="26"/>
        <v>384705</v>
      </c>
      <c r="F66" s="2">
        <f t="shared" si="26"/>
        <v>1</v>
      </c>
      <c r="G66" s="2">
        <f t="shared" si="26"/>
        <v>0</v>
      </c>
      <c r="H66" s="2">
        <f t="shared" si="26"/>
        <v>0</v>
      </c>
      <c r="I66" s="2">
        <f t="shared" si="26"/>
        <v>29434</v>
      </c>
      <c r="J66" s="2">
        <f t="shared" si="26"/>
        <v>0</v>
      </c>
      <c r="K66" s="2">
        <f t="shared" si="26"/>
        <v>0</v>
      </c>
      <c r="L66" s="2">
        <f t="shared" si="26"/>
        <v>0</v>
      </c>
      <c r="M66" s="2">
        <f t="shared" si="27"/>
        <v>0</v>
      </c>
      <c r="N66" s="2">
        <f t="shared" si="27"/>
        <v>0</v>
      </c>
      <c r="O66" s="2">
        <f t="shared" si="27"/>
        <v>0</v>
      </c>
      <c r="P66" s="2">
        <f t="shared" si="27"/>
        <v>0</v>
      </c>
      <c r="Q66" s="2">
        <f t="shared" si="27"/>
        <v>0</v>
      </c>
      <c r="R66" s="2">
        <f t="shared" si="27"/>
        <v>0</v>
      </c>
      <c r="S66" s="2">
        <f t="shared" si="27"/>
        <v>0</v>
      </c>
      <c r="T66" s="2">
        <f t="shared" si="27"/>
        <v>0</v>
      </c>
      <c r="U66" s="2">
        <f t="shared" si="27"/>
        <v>0</v>
      </c>
      <c r="V66" s="2">
        <f t="shared" si="27"/>
        <v>0</v>
      </c>
    </row>
    <row r="67" spans="1:22">
      <c r="A67" s="131" t="s">
        <v>753</v>
      </c>
      <c r="B67" s="2">
        <v>14</v>
      </c>
      <c r="C67" s="2">
        <f t="shared" si="26"/>
        <v>2190250</v>
      </c>
      <c r="D67" s="2">
        <f t="shared" si="26"/>
        <v>1270055</v>
      </c>
      <c r="E67" s="2">
        <f t="shared" si="26"/>
        <v>22277836</v>
      </c>
      <c r="F67" s="2">
        <f t="shared" si="26"/>
        <v>433737</v>
      </c>
      <c r="G67" s="2">
        <f t="shared" si="26"/>
        <v>209520</v>
      </c>
      <c r="H67" s="2">
        <f t="shared" si="26"/>
        <v>0</v>
      </c>
      <c r="I67" s="2">
        <f t="shared" si="26"/>
        <v>526258</v>
      </c>
      <c r="J67" s="2">
        <f t="shared" si="26"/>
        <v>0</v>
      </c>
      <c r="K67" s="2">
        <f t="shared" si="26"/>
        <v>0</v>
      </c>
      <c r="L67" s="2">
        <f t="shared" si="26"/>
        <v>0</v>
      </c>
      <c r="M67" s="2">
        <f t="shared" si="27"/>
        <v>0</v>
      </c>
      <c r="N67" s="2">
        <f t="shared" si="27"/>
        <v>0</v>
      </c>
      <c r="O67" s="2">
        <f t="shared" si="27"/>
        <v>0</v>
      </c>
      <c r="P67" s="2">
        <f t="shared" si="27"/>
        <v>0</v>
      </c>
      <c r="Q67" s="2">
        <f t="shared" si="27"/>
        <v>0</v>
      </c>
      <c r="R67" s="2">
        <f t="shared" si="27"/>
        <v>0</v>
      </c>
      <c r="S67" s="2">
        <f t="shared" si="27"/>
        <v>0</v>
      </c>
      <c r="T67" s="2">
        <f t="shared" si="27"/>
        <v>0</v>
      </c>
      <c r="U67" s="2">
        <f t="shared" si="27"/>
        <v>0</v>
      </c>
      <c r="V67" s="2">
        <f t="shared" si="27"/>
        <v>0</v>
      </c>
    </row>
    <row r="68" spans="1:22">
      <c r="A68" s="131" t="s">
        <v>755</v>
      </c>
      <c r="B68" s="2">
        <v>15</v>
      </c>
      <c r="C68" s="2">
        <f t="shared" si="26"/>
        <v>10797276</v>
      </c>
      <c r="D68" s="2">
        <f t="shared" si="26"/>
        <v>1191258</v>
      </c>
      <c r="E68" s="2">
        <f t="shared" si="26"/>
        <v>1467881</v>
      </c>
      <c r="F68" s="2">
        <f t="shared" si="26"/>
        <v>2513940</v>
      </c>
      <c r="G68" s="2">
        <f t="shared" si="26"/>
        <v>260768</v>
      </c>
      <c r="H68" s="2">
        <f t="shared" si="26"/>
        <v>36800</v>
      </c>
      <c r="I68" s="2">
        <f t="shared" si="26"/>
        <v>40988</v>
      </c>
      <c r="J68" s="2">
        <f t="shared" si="26"/>
        <v>0</v>
      </c>
      <c r="K68" s="2">
        <f t="shared" si="26"/>
        <v>0</v>
      </c>
      <c r="L68" s="2">
        <f t="shared" si="26"/>
        <v>0</v>
      </c>
      <c r="M68" s="2">
        <f t="shared" si="27"/>
        <v>0</v>
      </c>
      <c r="N68" s="2">
        <f t="shared" si="27"/>
        <v>0</v>
      </c>
      <c r="O68" s="2">
        <f t="shared" si="27"/>
        <v>0</v>
      </c>
      <c r="P68" s="2">
        <f t="shared" si="27"/>
        <v>0</v>
      </c>
      <c r="Q68" s="2">
        <f t="shared" si="27"/>
        <v>0</v>
      </c>
      <c r="R68" s="2">
        <f t="shared" si="27"/>
        <v>0</v>
      </c>
      <c r="S68" s="2">
        <f t="shared" si="27"/>
        <v>0</v>
      </c>
      <c r="T68" s="2">
        <f t="shared" si="27"/>
        <v>0</v>
      </c>
      <c r="U68" s="2">
        <f t="shared" si="27"/>
        <v>0</v>
      </c>
      <c r="V68" s="2">
        <f t="shared" si="27"/>
        <v>0</v>
      </c>
    </row>
    <row r="69" spans="1:22">
      <c r="A69" s="132" t="s">
        <v>765</v>
      </c>
      <c r="B69" s="2">
        <v>16</v>
      </c>
      <c r="C69" s="2">
        <f t="shared" si="26"/>
        <v>593248</v>
      </c>
      <c r="D69" s="2">
        <f t="shared" si="26"/>
        <v>0</v>
      </c>
      <c r="E69" s="2">
        <f t="shared" si="26"/>
        <v>16882089</v>
      </c>
      <c r="F69" s="2">
        <f t="shared" si="26"/>
        <v>0</v>
      </c>
      <c r="G69" s="2">
        <f t="shared" si="26"/>
        <v>103731</v>
      </c>
      <c r="H69" s="2">
        <f t="shared" si="26"/>
        <v>0</v>
      </c>
      <c r="I69" s="2">
        <f t="shared" si="26"/>
        <v>1103276</v>
      </c>
      <c r="J69" s="2">
        <f t="shared" si="26"/>
        <v>0</v>
      </c>
      <c r="K69" s="2">
        <f t="shared" si="26"/>
        <v>0</v>
      </c>
      <c r="L69" s="2">
        <f t="shared" si="26"/>
        <v>0</v>
      </c>
      <c r="M69" s="2">
        <f t="shared" si="27"/>
        <v>0</v>
      </c>
      <c r="N69" s="2">
        <f t="shared" si="27"/>
        <v>0</v>
      </c>
      <c r="O69" s="2">
        <f t="shared" si="27"/>
        <v>0</v>
      </c>
      <c r="P69" s="2">
        <f t="shared" si="27"/>
        <v>0</v>
      </c>
      <c r="Q69" s="2">
        <f t="shared" si="27"/>
        <v>0</v>
      </c>
      <c r="R69" s="2">
        <f t="shared" si="27"/>
        <v>0</v>
      </c>
      <c r="S69" s="2">
        <f t="shared" si="27"/>
        <v>0</v>
      </c>
      <c r="T69" s="2">
        <f t="shared" si="27"/>
        <v>0</v>
      </c>
      <c r="U69" s="2">
        <f t="shared" si="27"/>
        <v>0</v>
      </c>
      <c r="V69" s="2">
        <f t="shared" si="27"/>
        <v>0</v>
      </c>
    </row>
    <row r="70" spans="1:22">
      <c r="A70" s="134" t="s">
        <v>764</v>
      </c>
      <c r="B70" s="2">
        <v>17</v>
      </c>
      <c r="C70" s="2">
        <f t="shared" si="26"/>
        <v>313572</v>
      </c>
      <c r="D70" s="2">
        <f t="shared" si="26"/>
        <v>0</v>
      </c>
      <c r="E70" s="2">
        <f t="shared" si="26"/>
        <v>1451513</v>
      </c>
      <c r="F70" s="2">
        <f t="shared" si="26"/>
        <v>54</v>
      </c>
      <c r="G70" s="2">
        <f t="shared" si="26"/>
        <v>5</v>
      </c>
      <c r="H70" s="2">
        <f t="shared" si="26"/>
        <v>26478406</v>
      </c>
      <c r="I70" s="2">
        <f t="shared" si="26"/>
        <v>98008</v>
      </c>
      <c r="J70" s="2">
        <f t="shared" si="26"/>
        <v>0</v>
      </c>
      <c r="K70" s="2">
        <f t="shared" si="26"/>
        <v>0</v>
      </c>
      <c r="L70" s="2">
        <f t="shared" si="26"/>
        <v>0</v>
      </c>
      <c r="M70" s="2">
        <f t="shared" si="27"/>
        <v>0</v>
      </c>
      <c r="N70" s="2">
        <f t="shared" si="27"/>
        <v>0</v>
      </c>
      <c r="O70" s="2">
        <f t="shared" si="27"/>
        <v>0</v>
      </c>
      <c r="P70" s="2">
        <f t="shared" si="27"/>
        <v>0</v>
      </c>
      <c r="Q70" s="2">
        <f t="shared" si="27"/>
        <v>0</v>
      </c>
      <c r="R70" s="2">
        <f t="shared" si="27"/>
        <v>0</v>
      </c>
      <c r="S70" s="2">
        <f t="shared" si="27"/>
        <v>0</v>
      </c>
      <c r="T70" s="2">
        <f t="shared" si="27"/>
        <v>0</v>
      </c>
      <c r="U70" s="2">
        <f t="shared" si="27"/>
        <v>0</v>
      </c>
      <c r="V70" s="2">
        <f t="shared" si="27"/>
        <v>0</v>
      </c>
    </row>
    <row r="71" spans="1:22">
      <c r="A71" s="131" t="s">
        <v>758</v>
      </c>
      <c r="B71" s="2">
        <v>18</v>
      </c>
      <c r="C71" s="2">
        <f t="shared" si="26"/>
        <v>4138259</v>
      </c>
      <c r="D71" s="2">
        <f t="shared" si="26"/>
        <v>663024</v>
      </c>
      <c r="E71" s="2">
        <f t="shared" si="26"/>
        <v>268814</v>
      </c>
      <c r="F71" s="2">
        <f t="shared" si="26"/>
        <v>28098</v>
      </c>
      <c r="G71" s="2">
        <f t="shared" si="26"/>
        <v>11179</v>
      </c>
      <c r="H71" s="2">
        <f t="shared" si="26"/>
        <v>2672</v>
      </c>
      <c r="I71" s="2">
        <f t="shared" si="26"/>
        <v>38153</v>
      </c>
      <c r="J71" s="2">
        <f t="shared" si="26"/>
        <v>0</v>
      </c>
      <c r="K71" s="2">
        <f t="shared" si="26"/>
        <v>0</v>
      </c>
      <c r="L71" s="2">
        <f t="shared" si="26"/>
        <v>0</v>
      </c>
      <c r="M71" s="2">
        <f t="shared" si="27"/>
        <v>0</v>
      </c>
      <c r="N71" s="2">
        <f t="shared" si="27"/>
        <v>0</v>
      </c>
      <c r="O71" s="2">
        <f t="shared" si="27"/>
        <v>0</v>
      </c>
      <c r="P71" s="2">
        <f t="shared" si="27"/>
        <v>0</v>
      </c>
      <c r="Q71" s="2">
        <f t="shared" si="27"/>
        <v>0</v>
      </c>
      <c r="R71" s="2">
        <f t="shared" si="27"/>
        <v>0</v>
      </c>
      <c r="S71" s="2">
        <f t="shared" si="27"/>
        <v>0</v>
      </c>
      <c r="T71" s="2">
        <f t="shared" si="27"/>
        <v>0</v>
      </c>
      <c r="U71" s="2">
        <f t="shared" si="27"/>
        <v>0</v>
      </c>
      <c r="V71" s="2">
        <f t="shared" si="27"/>
        <v>0</v>
      </c>
    </row>
    <row r="72" spans="1:22">
      <c r="A72" s="132" t="s">
        <v>760</v>
      </c>
      <c r="B72" s="2">
        <v>19</v>
      </c>
      <c r="C72" s="2">
        <f t="shared" si="26"/>
        <v>4304805</v>
      </c>
      <c r="D72" s="2">
        <f t="shared" si="26"/>
        <v>0</v>
      </c>
      <c r="E72" s="2">
        <f t="shared" si="26"/>
        <v>2887746</v>
      </c>
      <c r="F72" s="2">
        <f t="shared" si="26"/>
        <v>190710</v>
      </c>
      <c r="G72" s="2">
        <f t="shared" si="26"/>
        <v>482446</v>
      </c>
      <c r="H72" s="2">
        <f t="shared" si="26"/>
        <v>10240</v>
      </c>
      <c r="I72" s="2">
        <f t="shared" si="26"/>
        <v>274253</v>
      </c>
      <c r="J72" s="2">
        <f t="shared" si="26"/>
        <v>0</v>
      </c>
      <c r="K72" s="2">
        <f t="shared" si="26"/>
        <v>0</v>
      </c>
      <c r="L72" s="2">
        <f t="shared" si="26"/>
        <v>0</v>
      </c>
      <c r="M72" s="2">
        <f t="shared" si="27"/>
        <v>0</v>
      </c>
      <c r="N72" s="2">
        <f t="shared" si="27"/>
        <v>0</v>
      </c>
      <c r="O72" s="2">
        <f t="shared" si="27"/>
        <v>0</v>
      </c>
      <c r="P72" s="2">
        <f t="shared" si="27"/>
        <v>0</v>
      </c>
      <c r="Q72" s="2">
        <f t="shared" si="27"/>
        <v>0</v>
      </c>
      <c r="R72" s="2">
        <f t="shared" si="27"/>
        <v>0</v>
      </c>
      <c r="S72" s="2">
        <f t="shared" si="27"/>
        <v>0</v>
      </c>
      <c r="T72" s="2">
        <f t="shared" si="27"/>
        <v>0</v>
      </c>
      <c r="U72" s="2">
        <f t="shared" si="27"/>
        <v>0</v>
      </c>
      <c r="V72" s="2">
        <f t="shared" si="27"/>
        <v>0</v>
      </c>
    </row>
    <row r="73" spans="1:22">
      <c r="A73" s="134" t="s">
        <v>763</v>
      </c>
      <c r="B73" s="2">
        <v>20</v>
      </c>
      <c r="C73" s="2">
        <f t="shared" si="26"/>
        <v>12557276</v>
      </c>
      <c r="D73" s="2">
        <f t="shared" si="26"/>
        <v>103961</v>
      </c>
      <c r="E73" s="2">
        <f t="shared" si="26"/>
        <v>1625333</v>
      </c>
      <c r="F73" s="2">
        <f t="shared" si="26"/>
        <v>208557</v>
      </c>
      <c r="G73" s="2">
        <f t="shared" si="26"/>
        <v>0</v>
      </c>
      <c r="H73" s="2">
        <f t="shared" si="26"/>
        <v>451027</v>
      </c>
      <c r="I73" s="2">
        <f t="shared" si="26"/>
        <v>36658</v>
      </c>
      <c r="J73" s="2">
        <f t="shared" si="26"/>
        <v>0</v>
      </c>
      <c r="K73" s="2">
        <f t="shared" si="26"/>
        <v>0</v>
      </c>
      <c r="L73" s="2">
        <f t="shared" si="26"/>
        <v>0</v>
      </c>
      <c r="M73" s="2">
        <f t="shared" si="27"/>
        <v>0</v>
      </c>
      <c r="N73" s="2">
        <f t="shared" si="27"/>
        <v>0</v>
      </c>
      <c r="O73" s="2">
        <f t="shared" si="27"/>
        <v>0</v>
      </c>
      <c r="P73" s="2">
        <f t="shared" si="27"/>
        <v>0</v>
      </c>
      <c r="Q73" s="2">
        <f t="shared" si="27"/>
        <v>0</v>
      </c>
      <c r="R73" s="2">
        <f t="shared" si="27"/>
        <v>0</v>
      </c>
      <c r="S73" s="2">
        <f t="shared" si="27"/>
        <v>0</v>
      </c>
      <c r="T73" s="2">
        <f t="shared" si="27"/>
        <v>0</v>
      </c>
      <c r="U73" s="2">
        <f t="shared" si="27"/>
        <v>0</v>
      </c>
      <c r="V73" s="2">
        <f t="shared" si="27"/>
        <v>0</v>
      </c>
    </row>
    <row r="74" spans="1:22">
      <c r="A74" s="134" t="s">
        <v>770</v>
      </c>
      <c r="B74" s="2">
        <v>21</v>
      </c>
      <c r="C74" s="76">
        <f t="shared" si="26"/>
        <v>14815</v>
      </c>
      <c r="D74" s="76">
        <f t="shared" si="26"/>
        <v>0</v>
      </c>
      <c r="E74" s="76">
        <f t="shared" si="26"/>
        <v>7235101</v>
      </c>
      <c r="F74" s="76">
        <f t="shared" si="26"/>
        <v>2315457</v>
      </c>
      <c r="G74" s="76">
        <f t="shared" si="26"/>
        <v>0</v>
      </c>
      <c r="H74" s="76">
        <f t="shared" si="26"/>
        <v>0</v>
      </c>
      <c r="I74" s="76">
        <f t="shared" si="26"/>
        <v>87931</v>
      </c>
      <c r="J74" s="76">
        <f t="shared" si="26"/>
        <v>0</v>
      </c>
      <c r="K74" s="76">
        <f t="shared" si="26"/>
        <v>0</v>
      </c>
      <c r="L74" s="76">
        <f t="shared" si="26"/>
        <v>0</v>
      </c>
      <c r="M74" s="76">
        <f t="shared" si="27"/>
        <v>0</v>
      </c>
      <c r="N74" s="76">
        <f t="shared" si="27"/>
        <v>0</v>
      </c>
      <c r="O74" s="76">
        <f t="shared" si="27"/>
        <v>0</v>
      </c>
      <c r="P74" s="76">
        <f t="shared" si="27"/>
        <v>0</v>
      </c>
      <c r="Q74" s="76">
        <f t="shared" si="27"/>
        <v>0</v>
      </c>
      <c r="R74" s="76">
        <f t="shared" si="27"/>
        <v>0</v>
      </c>
      <c r="S74" s="76">
        <f t="shared" si="27"/>
        <v>0</v>
      </c>
      <c r="T74" s="76">
        <f t="shared" si="27"/>
        <v>0</v>
      </c>
      <c r="U74" s="76">
        <f t="shared" si="27"/>
        <v>0</v>
      </c>
      <c r="V74" s="76">
        <f t="shared" si="27"/>
        <v>0</v>
      </c>
    </row>
    <row r="75" spans="1:2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98" spans="1:22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</sheetData>
  <conditionalFormatting sqref="C50 C5:V25">
    <cfRule type="cellIs" dxfId="0" priority="4" operator="greaterThanOrEqual">
      <formula>1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2:BP246"/>
  <sheetViews>
    <sheetView workbookViewId="0">
      <pane xSplit="4" ySplit="10" topLeftCell="Z62" activePane="bottomRight" state="frozen"/>
      <selection activeCell="D62" sqref="D62"/>
      <selection pane="topRight" activeCell="D62" sqref="D62"/>
      <selection pane="bottomLeft" activeCell="D62" sqref="D62"/>
      <selection pane="bottomRight" activeCell="Z12" sqref="Z12"/>
    </sheetView>
  </sheetViews>
  <sheetFormatPr defaultRowHeight="14.4"/>
  <cols>
    <col min="1" max="2" width="9.109375" style="2"/>
    <col min="4" max="4" width="78.109375" bestFit="1" customWidth="1"/>
    <col min="5" max="35" width="14.88671875" customWidth="1"/>
  </cols>
  <sheetData>
    <row r="2" spans="2:68">
      <c r="D2" s="39" t="s">
        <v>1084</v>
      </c>
      <c r="E2" s="40" t="s">
        <v>1085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2:68">
      <c r="D3" s="40" t="s">
        <v>1086</v>
      </c>
      <c r="E3" s="143" t="s">
        <v>1087</v>
      </c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2:68">
      <c r="D4" s="40" t="s">
        <v>941</v>
      </c>
      <c r="E4" s="41">
        <v>42187</v>
      </c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2:68">
      <c r="D5" s="40" t="s">
        <v>944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9" spans="2:68">
      <c r="C9" s="60" t="s">
        <v>1001</v>
      </c>
      <c r="D9" s="61"/>
      <c r="E9" s="62" t="s">
        <v>1037</v>
      </c>
      <c r="F9" s="62" t="s">
        <v>960</v>
      </c>
      <c r="G9" s="62" t="s">
        <v>960</v>
      </c>
      <c r="H9" s="62" t="s">
        <v>1074</v>
      </c>
      <c r="I9" s="62" t="s">
        <v>1073</v>
      </c>
      <c r="J9" s="62" t="s">
        <v>780</v>
      </c>
      <c r="K9" s="62" t="s">
        <v>1076</v>
      </c>
      <c r="L9" s="62" t="s">
        <v>780</v>
      </c>
      <c r="M9" s="62" t="s">
        <v>1037</v>
      </c>
      <c r="N9" s="62" t="s">
        <v>1073</v>
      </c>
      <c r="O9" s="62" t="s">
        <v>1072</v>
      </c>
      <c r="P9" s="62" t="s">
        <v>1072</v>
      </c>
      <c r="Q9" s="62" t="s">
        <v>1072</v>
      </c>
      <c r="R9" s="62" t="s">
        <v>1075</v>
      </c>
      <c r="S9" s="62" t="s">
        <v>960</v>
      </c>
      <c r="T9" s="62" t="s">
        <v>1037</v>
      </c>
      <c r="U9" s="62" t="s">
        <v>1037</v>
      </c>
      <c r="V9" s="62" t="s">
        <v>1037</v>
      </c>
      <c r="W9" s="62" t="s">
        <v>1037</v>
      </c>
      <c r="X9" s="62" t="s">
        <v>1037</v>
      </c>
      <c r="Y9" s="62" t="s">
        <v>1037</v>
      </c>
      <c r="Z9" s="62" t="s">
        <v>1037</v>
      </c>
      <c r="AA9" s="62" t="s">
        <v>1037</v>
      </c>
      <c r="AB9" s="62" t="s">
        <v>1037</v>
      </c>
      <c r="AC9" s="62" t="s">
        <v>1037</v>
      </c>
      <c r="AD9" s="62" t="s">
        <v>1037</v>
      </c>
      <c r="AE9" s="62" t="s">
        <v>1037</v>
      </c>
      <c r="AF9" s="62" t="s">
        <v>1037</v>
      </c>
      <c r="AG9" s="62" t="s">
        <v>1037</v>
      </c>
      <c r="AH9" s="62" t="s">
        <v>1037</v>
      </c>
      <c r="AI9" s="62" t="s">
        <v>1037</v>
      </c>
    </row>
    <row r="10" spans="2:68" ht="107.25" customHeight="1">
      <c r="B10" s="71" t="s">
        <v>1005</v>
      </c>
      <c r="C10" s="8" t="s">
        <v>510</v>
      </c>
      <c r="D10" s="9" t="s">
        <v>519</v>
      </c>
      <c r="E10" s="59" t="s">
        <v>1006</v>
      </c>
      <c r="F10" s="59" t="s">
        <v>1007</v>
      </c>
      <c r="G10" s="59" t="s">
        <v>1008</v>
      </c>
      <c r="H10" s="59" t="s">
        <v>1009</v>
      </c>
      <c r="I10" s="59" t="s">
        <v>1010</v>
      </c>
      <c r="J10" s="59" t="s">
        <v>1011</v>
      </c>
      <c r="K10" s="59" t="s">
        <v>1012</v>
      </c>
      <c r="L10" s="59" t="s">
        <v>1013</v>
      </c>
      <c r="M10" s="59" t="s">
        <v>1014</v>
      </c>
      <c r="N10" s="59" t="s">
        <v>1015</v>
      </c>
      <c r="O10" s="59" t="s">
        <v>1016</v>
      </c>
      <c r="P10" s="59" t="s">
        <v>1017</v>
      </c>
      <c r="Q10" s="59" t="s">
        <v>1018</v>
      </c>
      <c r="R10" s="59" t="s">
        <v>1019</v>
      </c>
      <c r="S10" s="59" t="s">
        <v>1020</v>
      </c>
      <c r="T10" s="59" t="s">
        <v>1021</v>
      </c>
      <c r="U10" s="59" t="s">
        <v>1022</v>
      </c>
      <c r="V10" s="59" t="s">
        <v>1023</v>
      </c>
      <c r="W10" s="59" t="s">
        <v>1024</v>
      </c>
      <c r="X10" s="59" t="s">
        <v>1025</v>
      </c>
      <c r="Y10" s="59" t="s">
        <v>1026</v>
      </c>
      <c r="Z10" s="59" t="s">
        <v>1027</v>
      </c>
      <c r="AA10" s="59" t="s">
        <v>1028</v>
      </c>
      <c r="AB10" s="59" t="s">
        <v>1029</v>
      </c>
      <c r="AC10" s="59" t="s">
        <v>1030</v>
      </c>
      <c r="AD10" s="59" t="s">
        <v>1031</v>
      </c>
      <c r="AE10" s="59" t="s">
        <v>1032</v>
      </c>
      <c r="AF10" s="59" t="s">
        <v>1033</v>
      </c>
      <c r="AG10" s="59" t="s">
        <v>1034</v>
      </c>
      <c r="AH10" s="59" t="s">
        <v>1035</v>
      </c>
      <c r="AI10" s="59" t="s">
        <v>1036</v>
      </c>
      <c r="AL10" s="103" t="s">
        <v>1045</v>
      </c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</row>
    <row r="11" spans="2:68">
      <c r="B11" s="72">
        <v>14</v>
      </c>
      <c r="C11" s="10" t="s">
        <v>520</v>
      </c>
      <c r="D11" s="11" t="s">
        <v>521</v>
      </c>
      <c r="E11" s="23">
        <f>SUMIF('CO2-qoute-data-2012'!$E$6:$E$380,NA117_CO2_GJ!$C11,'CO2-qoute-data-2012'!O$6:O$380)*1000</f>
        <v>0</v>
      </c>
      <c r="F11" s="23">
        <f>SUMIF('CO2-qoute-data-2012'!$E$6:$E$380,NA117_CO2_GJ!$C11,'CO2-qoute-data-2012'!P$6:P$380)*1000</f>
        <v>590082.2135999999</v>
      </c>
      <c r="G11" s="23">
        <f>SUMIF('CO2-qoute-data-2012'!$E$6:$E$380,NA117_CO2_GJ!$C11,'CO2-qoute-data-2012'!Q$6:Q$380)*1000</f>
        <v>0</v>
      </c>
      <c r="H11" s="23">
        <f>SUMIF('CO2-qoute-data-2012'!$E$6:$E$380,NA117_CO2_GJ!$C11,'CO2-qoute-data-2012'!R$6:R$380)*1000</f>
        <v>228.67124999999999</v>
      </c>
      <c r="I11" s="23">
        <f>SUMIF('CO2-qoute-data-2012'!$E$6:$E$380,NA117_CO2_GJ!$C11,'CO2-qoute-data-2012'!S$6:S$380)*1000</f>
        <v>2959.2386999999999</v>
      </c>
      <c r="J11" s="23">
        <f>SUMIF('CO2-qoute-data-2012'!$E$6:$E$380,NA117_CO2_GJ!$C11,'CO2-qoute-data-2012'!T$6:T$380)*1000</f>
        <v>1.012</v>
      </c>
      <c r="K11" s="23">
        <f>SUMIF('CO2-qoute-data-2012'!$E$6:$E$380,NA117_CO2_GJ!$C11,'CO2-qoute-data-2012'!U$6:U$380)*1000</f>
        <v>0</v>
      </c>
      <c r="L11" s="23">
        <f>SUMIF('CO2-qoute-data-2012'!$E$6:$E$380,NA117_CO2_GJ!$C11,'CO2-qoute-data-2012'!V$6:V$380)*1000</f>
        <v>0</v>
      </c>
      <c r="M11" s="23">
        <f>SUMIF('CO2-qoute-data-2012'!$E$6:$E$380,NA117_CO2_GJ!$C11,'CO2-qoute-data-2012'!W$6:W$380)*1000</f>
        <v>0</v>
      </c>
      <c r="N11" s="23">
        <f>SUMIF('CO2-qoute-data-2012'!$E$6:$E$380,NA117_CO2_GJ!$C11,'CO2-qoute-data-2012'!X$6:X$380)*1000</f>
        <v>0</v>
      </c>
      <c r="O11" s="23">
        <f>SUMIF('CO2-qoute-data-2012'!$E$6:$E$380,NA117_CO2_GJ!$C11,'CO2-qoute-data-2012'!Y$6:Y$380)*1000</f>
        <v>41697.75</v>
      </c>
      <c r="P11" s="23">
        <f>SUMIF('CO2-qoute-data-2012'!$E$6:$E$380,NA117_CO2_GJ!$C11,'CO2-qoute-data-2012'!Z$6:Z$380)*1000</f>
        <v>0</v>
      </c>
      <c r="Q11" s="23">
        <f>SUMIF('CO2-qoute-data-2012'!$E$6:$E$380,NA117_CO2_GJ!$C11,'CO2-qoute-data-2012'!AA$6:AA$380)*1000</f>
        <v>0</v>
      </c>
      <c r="R11" s="23">
        <f>SUMIF('CO2-qoute-data-2012'!$E$6:$E$380,NA117_CO2_GJ!$C11,'CO2-qoute-data-2012'!AB$6:AB$380)*1000</f>
        <v>0</v>
      </c>
      <c r="S11" s="23">
        <f>SUMIF('CO2-qoute-data-2012'!$E$6:$E$380,NA117_CO2_GJ!$C11,'CO2-qoute-data-2012'!AC$6:AC$380)*1000</f>
        <v>0</v>
      </c>
      <c r="T11" s="23">
        <f>SUMIF('CO2-qoute-data-2012'!$E$6:$E$380,NA117_CO2_GJ!$C11,'CO2-qoute-data-2012'!AD$6:AD$380)*1000</f>
        <v>0</v>
      </c>
      <c r="U11" s="23">
        <f>SUMIF('CO2-qoute-data-2012'!$E$6:$E$380,NA117_CO2_GJ!$C11,'CO2-qoute-data-2012'!AE$6:AE$380)*1000</f>
        <v>0</v>
      </c>
      <c r="V11" s="23">
        <f>SUMIF('CO2-qoute-data-2012'!$E$6:$E$380,NA117_CO2_GJ!$C11,'CO2-qoute-data-2012'!AF$6:AF$380)*1000</f>
        <v>0</v>
      </c>
      <c r="W11" s="23">
        <f>SUMIF('CO2-qoute-data-2012'!$E$6:$E$380,NA117_CO2_GJ!$C11,'CO2-qoute-data-2012'!AG$6:AG$380)*1000</f>
        <v>0</v>
      </c>
      <c r="X11" s="23">
        <f>SUMIF('CO2-qoute-data-2012'!$E$6:$E$380,NA117_CO2_GJ!$C11,'CO2-qoute-data-2012'!AH$6:AH$380)*1000</f>
        <v>0</v>
      </c>
      <c r="Y11" s="23">
        <f>SUMIF('CO2-qoute-data-2012'!$E$6:$E$380,NA117_CO2_GJ!$C11,'CO2-qoute-data-2012'!AI$6:AI$380)*1000</f>
        <v>0</v>
      </c>
      <c r="Z11" s="23">
        <f>SUMIF('CO2-qoute-data-2012'!$E$6:$E$380,NA117_CO2_GJ!$C11,'CO2-qoute-data-2012'!AJ$6:AJ$380)*1000</f>
        <v>0</v>
      </c>
      <c r="AA11" s="23">
        <f>SUMIF('CO2-qoute-data-2012'!$E$6:$E$380,NA117_CO2_GJ!$C11,'CO2-qoute-data-2012'!AK$6:AK$380)*1000</f>
        <v>0</v>
      </c>
      <c r="AB11" s="23">
        <f>SUMIF('CO2-qoute-data-2012'!$E$6:$E$380,NA117_CO2_GJ!$C11,'CO2-qoute-data-2012'!AL$6:AL$380)*1000</f>
        <v>0</v>
      </c>
      <c r="AC11" s="23">
        <f>SUMIF('CO2-qoute-data-2012'!$E$6:$E$380,NA117_CO2_GJ!$C11,'CO2-qoute-data-2012'!AM$6:AM$380)*1000</f>
        <v>0</v>
      </c>
      <c r="AD11" s="23">
        <f>SUMIF('CO2-qoute-data-2012'!$E$6:$E$380,NA117_CO2_GJ!$C11,'CO2-qoute-data-2012'!AN$6:AN$380)*1000</f>
        <v>0</v>
      </c>
      <c r="AE11" s="23">
        <f>SUMIF('CO2-qoute-data-2012'!$E$6:$E$380,NA117_CO2_GJ!$C11,'CO2-qoute-data-2012'!AO$6:AO$380)*1000</f>
        <v>0</v>
      </c>
      <c r="AF11" s="23">
        <f>SUMIF('CO2-qoute-data-2012'!$E$6:$E$380,NA117_CO2_GJ!$C11,'CO2-qoute-data-2012'!AP$6:AP$380)*1000</f>
        <v>0</v>
      </c>
      <c r="AG11" s="23">
        <f>SUMIF('CO2-qoute-data-2012'!$E$6:$E$380,NA117_CO2_GJ!$C11,'CO2-qoute-data-2012'!AQ$6:AQ$380)*1000</f>
        <v>0</v>
      </c>
      <c r="AH11" s="23">
        <f>SUMIF('CO2-qoute-data-2012'!$E$6:$E$380,NA117_CO2_GJ!$C11,'CO2-qoute-data-2012'!AR$6:AR$380)*1000</f>
        <v>0</v>
      </c>
      <c r="AI11" s="23">
        <f>SUMIF('CO2-qoute-data-2012'!$E$6:$E$380,NA117_CO2_GJ!$C11,'CO2-qoute-data-2012'!AS$6:AS$380)*1000</f>
        <v>0</v>
      </c>
      <c r="AJ11" s="2"/>
      <c r="AK11" s="2"/>
      <c r="AL11" s="75">
        <f t="shared" ref="AL11:BA26" si="0">$B11</f>
        <v>14</v>
      </c>
      <c r="AM11" s="75">
        <f t="shared" si="0"/>
        <v>14</v>
      </c>
      <c r="AN11" s="75">
        <f t="shared" si="0"/>
        <v>14</v>
      </c>
      <c r="AO11" s="75">
        <f t="shared" si="0"/>
        <v>14</v>
      </c>
      <c r="AP11" s="75">
        <f t="shared" si="0"/>
        <v>14</v>
      </c>
      <c r="AQ11" s="75">
        <f t="shared" si="0"/>
        <v>14</v>
      </c>
      <c r="AR11" s="75">
        <f t="shared" si="0"/>
        <v>14</v>
      </c>
      <c r="AS11" s="75">
        <f t="shared" si="0"/>
        <v>14</v>
      </c>
      <c r="AT11" s="75">
        <f t="shared" si="0"/>
        <v>14</v>
      </c>
      <c r="AU11" s="75">
        <f t="shared" si="0"/>
        <v>14</v>
      </c>
      <c r="AV11" s="75">
        <f t="shared" si="0"/>
        <v>14</v>
      </c>
      <c r="AW11" s="75">
        <f t="shared" si="0"/>
        <v>14</v>
      </c>
      <c r="AX11" s="75">
        <f t="shared" si="0"/>
        <v>14</v>
      </c>
      <c r="AY11" s="75">
        <f t="shared" si="0"/>
        <v>14</v>
      </c>
      <c r="AZ11" s="75">
        <f t="shared" si="0"/>
        <v>14</v>
      </c>
      <c r="BA11" s="75">
        <f t="shared" si="0"/>
        <v>14</v>
      </c>
      <c r="BB11" s="75">
        <f t="shared" ref="BB11:BP26" si="1">$B11</f>
        <v>14</v>
      </c>
      <c r="BC11" s="75">
        <f t="shared" si="1"/>
        <v>14</v>
      </c>
      <c r="BD11" s="75">
        <f t="shared" si="1"/>
        <v>14</v>
      </c>
      <c r="BE11" s="75">
        <f t="shared" si="1"/>
        <v>14</v>
      </c>
      <c r="BF11" s="75">
        <f t="shared" si="1"/>
        <v>14</v>
      </c>
      <c r="BG11" s="75">
        <f t="shared" si="1"/>
        <v>14</v>
      </c>
      <c r="BH11" s="75">
        <f t="shared" si="1"/>
        <v>14</v>
      </c>
      <c r="BI11" s="75">
        <f t="shared" si="1"/>
        <v>14</v>
      </c>
      <c r="BJ11" s="75">
        <f t="shared" si="1"/>
        <v>14</v>
      </c>
      <c r="BK11" s="75">
        <f t="shared" si="1"/>
        <v>14</v>
      </c>
      <c r="BL11" s="75">
        <f t="shared" si="1"/>
        <v>14</v>
      </c>
      <c r="BM11" s="75">
        <f t="shared" si="1"/>
        <v>14</v>
      </c>
      <c r="BN11" s="75">
        <f t="shared" si="1"/>
        <v>14</v>
      </c>
      <c r="BO11" s="75">
        <f t="shared" si="1"/>
        <v>14</v>
      </c>
      <c r="BP11" s="75">
        <f t="shared" si="1"/>
        <v>14</v>
      </c>
    </row>
    <row r="12" spans="2:68">
      <c r="B12" s="72">
        <v>14</v>
      </c>
      <c r="C12" s="12" t="s">
        <v>522</v>
      </c>
      <c r="D12" s="13" t="s">
        <v>523</v>
      </c>
      <c r="E12" s="23">
        <f>SUMIF('CO2-qoute-data-2012'!$E$6:$E$380,NA117_CO2_GJ!$C12,'CO2-qoute-data-2012'!O$6:O$380)*1000</f>
        <v>0</v>
      </c>
      <c r="F12" s="23">
        <f>SUMIF('CO2-qoute-data-2012'!$E$6:$E$380,NA117_CO2_GJ!$C12,'CO2-qoute-data-2012'!P$6:P$380)*1000</f>
        <v>0</v>
      </c>
      <c r="G12" s="23">
        <f>SUMIF('CO2-qoute-data-2012'!$E$6:$E$380,NA117_CO2_GJ!$C12,'CO2-qoute-data-2012'!Q$6:Q$380)*1000</f>
        <v>0</v>
      </c>
      <c r="H12" s="23">
        <f>SUMIF('CO2-qoute-data-2012'!$E$6:$E$380,NA117_CO2_GJ!$C12,'CO2-qoute-data-2012'!R$6:R$380)*1000</f>
        <v>0</v>
      </c>
      <c r="I12" s="23">
        <f>SUMIF('CO2-qoute-data-2012'!$E$6:$E$380,NA117_CO2_GJ!$C12,'CO2-qoute-data-2012'!S$6:S$380)*1000</f>
        <v>0</v>
      </c>
      <c r="J12" s="23">
        <f>SUMIF('CO2-qoute-data-2012'!$E$6:$E$380,NA117_CO2_GJ!$C12,'CO2-qoute-data-2012'!T$6:T$380)*1000</f>
        <v>0</v>
      </c>
      <c r="K12" s="23">
        <f>SUMIF('CO2-qoute-data-2012'!$E$6:$E$380,NA117_CO2_GJ!$C12,'CO2-qoute-data-2012'!U$6:U$380)*1000</f>
        <v>0</v>
      </c>
      <c r="L12" s="23">
        <f>SUMIF('CO2-qoute-data-2012'!$E$6:$E$380,NA117_CO2_GJ!$C12,'CO2-qoute-data-2012'!V$6:V$380)*1000</f>
        <v>0</v>
      </c>
      <c r="M12" s="23">
        <f>SUMIF('CO2-qoute-data-2012'!$E$6:$E$380,NA117_CO2_GJ!$C12,'CO2-qoute-data-2012'!W$6:W$380)*1000</f>
        <v>0</v>
      </c>
      <c r="N12" s="23">
        <f>SUMIF('CO2-qoute-data-2012'!$E$6:$E$380,NA117_CO2_GJ!$C12,'CO2-qoute-data-2012'!X$6:X$380)*1000</f>
        <v>0</v>
      </c>
      <c r="O12" s="23">
        <f>SUMIF('CO2-qoute-data-2012'!$E$6:$E$380,NA117_CO2_GJ!$C12,'CO2-qoute-data-2012'!Y$6:Y$380)*1000</f>
        <v>0</v>
      </c>
      <c r="P12" s="23">
        <f>SUMIF('CO2-qoute-data-2012'!$E$6:$E$380,NA117_CO2_GJ!$C12,'CO2-qoute-data-2012'!Z$6:Z$380)*1000</f>
        <v>0</v>
      </c>
      <c r="Q12" s="23">
        <f>SUMIF('CO2-qoute-data-2012'!$E$6:$E$380,NA117_CO2_GJ!$C12,'CO2-qoute-data-2012'!AA$6:AA$380)*1000</f>
        <v>0</v>
      </c>
      <c r="R12" s="23">
        <f>SUMIF('CO2-qoute-data-2012'!$E$6:$E$380,NA117_CO2_GJ!$C12,'CO2-qoute-data-2012'!AB$6:AB$380)*1000</f>
        <v>0</v>
      </c>
      <c r="S12" s="23">
        <f>SUMIF('CO2-qoute-data-2012'!$E$6:$E$380,NA117_CO2_GJ!$C12,'CO2-qoute-data-2012'!AC$6:AC$380)*1000</f>
        <v>0</v>
      </c>
      <c r="T12" s="23">
        <f>SUMIF('CO2-qoute-data-2012'!$E$6:$E$380,NA117_CO2_GJ!$C12,'CO2-qoute-data-2012'!AD$6:AD$380)*1000</f>
        <v>0</v>
      </c>
      <c r="U12" s="23">
        <f>SUMIF('CO2-qoute-data-2012'!$E$6:$E$380,NA117_CO2_GJ!$C12,'CO2-qoute-data-2012'!AE$6:AE$380)*1000</f>
        <v>0</v>
      </c>
      <c r="V12" s="23">
        <f>SUMIF('CO2-qoute-data-2012'!$E$6:$E$380,NA117_CO2_GJ!$C12,'CO2-qoute-data-2012'!AF$6:AF$380)*1000</f>
        <v>0</v>
      </c>
      <c r="W12" s="23">
        <f>SUMIF('CO2-qoute-data-2012'!$E$6:$E$380,NA117_CO2_GJ!$C12,'CO2-qoute-data-2012'!AG$6:AG$380)*1000</f>
        <v>0</v>
      </c>
      <c r="X12" s="23">
        <f>SUMIF('CO2-qoute-data-2012'!$E$6:$E$380,NA117_CO2_GJ!$C12,'CO2-qoute-data-2012'!AH$6:AH$380)*1000</f>
        <v>0</v>
      </c>
      <c r="Y12" s="23">
        <f>SUMIF('CO2-qoute-data-2012'!$E$6:$E$380,NA117_CO2_GJ!$C12,'CO2-qoute-data-2012'!AI$6:AI$380)*1000</f>
        <v>0</v>
      </c>
      <c r="Z12" s="23">
        <f>SUMIF('CO2-qoute-data-2012'!$E$6:$E$380,NA117_CO2_GJ!$C12,'CO2-qoute-data-2012'!AJ$6:AJ$380)*1000</f>
        <v>0</v>
      </c>
      <c r="AA12" s="23">
        <f>SUMIF('CO2-qoute-data-2012'!$E$6:$E$380,NA117_CO2_GJ!$C12,'CO2-qoute-data-2012'!AK$6:AK$380)*1000</f>
        <v>0</v>
      </c>
      <c r="AB12" s="23">
        <f>SUMIF('CO2-qoute-data-2012'!$E$6:$E$380,NA117_CO2_GJ!$C12,'CO2-qoute-data-2012'!AL$6:AL$380)*1000</f>
        <v>0</v>
      </c>
      <c r="AC12" s="23">
        <f>SUMIF('CO2-qoute-data-2012'!$E$6:$E$380,NA117_CO2_GJ!$C12,'CO2-qoute-data-2012'!AM$6:AM$380)*1000</f>
        <v>0</v>
      </c>
      <c r="AD12" s="23">
        <f>SUMIF('CO2-qoute-data-2012'!$E$6:$E$380,NA117_CO2_GJ!$C12,'CO2-qoute-data-2012'!AN$6:AN$380)*1000</f>
        <v>0</v>
      </c>
      <c r="AE12" s="23">
        <f>SUMIF('CO2-qoute-data-2012'!$E$6:$E$380,NA117_CO2_GJ!$C12,'CO2-qoute-data-2012'!AO$6:AO$380)*1000</f>
        <v>0</v>
      </c>
      <c r="AF12" s="23">
        <f>SUMIF('CO2-qoute-data-2012'!$E$6:$E$380,NA117_CO2_GJ!$C12,'CO2-qoute-data-2012'!AP$6:AP$380)*1000</f>
        <v>0</v>
      </c>
      <c r="AG12" s="23">
        <f>SUMIF('CO2-qoute-data-2012'!$E$6:$E$380,NA117_CO2_GJ!$C12,'CO2-qoute-data-2012'!AQ$6:AQ$380)*1000</f>
        <v>0</v>
      </c>
      <c r="AH12" s="23">
        <f>SUMIF('CO2-qoute-data-2012'!$E$6:$E$380,NA117_CO2_GJ!$C12,'CO2-qoute-data-2012'!AR$6:AR$380)*1000</f>
        <v>0</v>
      </c>
      <c r="AI12" s="23">
        <f>SUMIF('CO2-qoute-data-2012'!$E$6:$E$380,NA117_CO2_GJ!$C12,'CO2-qoute-data-2012'!AS$6:AS$380)*1000</f>
        <v>0</v>
      </c>
      <c r="AJ12" s="2"/>
      <c r="AK12" s="2"/>
      <c r="AL12" s="75">
        <f t="shared" si="0"/>
        <v>14</v>
      </c>
      <c r="AM12" s="75">
        <f t="shared" si="0"/>
        <v>14</v>
      </c>
      <c r="AN12" s="75">
        <f t="shared" si="0"/>
        <v>14</v>
      </c>
      <c r="AO12" s="75">
        <f t="shared" si="0"/>
        <v>14</v>
      </c>
      <c r="AP12" s="75">
        <f t="shared" si="0"/>
        <v>14</v>
      </c>
      <c r="AQ12" s="75">
        <f t="shared" si="0"/>
        <v>14</v>
      </c>
      <c r="AR12" s="75">
        <f t="shared" si="0"/>
        <v>14</v>
      </c>
      <c r="AS12" s="75">
        <f t="shared" si="0"/>
        <v>14</v>
      </c>
      <c r="AT12" s="75">
        <f t="shared" si="0"/>
        <v>14</v>
      </c>
      <c r="AU12" s="75">
        <f t="shared" si="0"/>
        <v>14</v>
      </c>
      <c r="AV12" s="75">
        <f t="shared" si="0"/>
        <v>14</v>
      </c>
      <c r="AW12" s="75">
        <f t="shared" si="0"/>
        <v>14</v>
      </c>
      <c r="AX12" s="75">
        <f t="shared" si="0"/>
        <v>14</v>
      </c>
      <c r="AY12" s="75">
        <f t="shared" si="0"/>
        <v>14</v>
      </c>
      <c r="AZ12" s="75">
        <f t="shared" si="0"/>
        <v>14</v>
      </c>
      <c r="BA12" s="75">
        <f t="shared" si="0"/>
        <v>14</v>
      </c>
      <c r="BB12" s="75">
        <f t="shared" si="1"/>
        <v>14</v>
      </c>
      <c r="BC12" s="75">
        <f t="shared" si="1"/>
        <v>14</v>
      </c>
      <c r="BD12" s="75">
        <f t="shared" si="1"/>
        <v>14</v>
      </c>
      <c r="BE12" s="75">
        <f t="shared" si="1"/>
        <v>14</v>
      </c>
      <c r="BF12" s="75">
        <f t="shared" si="1"/>
        <v>14</v>
      </c>
      <c r="BG12" s="75">
        <f t="shared" si="1"/>
        <v>14</v>
      </c>
      <c r="BH12" s="75">
        <f t="shared" si="1"/>
        <v>14</v>
      </c>
      <c r="BI12" s="75">
        <f t="shared" si="1"/>
        <v>14</v>
      </c>
      <c r="BJ12" s="75">
        <f t="shared" si="1"/>
        <v>14</v>
      </c>
      <c r="BK12" s="75">
        <f t="shared" si="1"/>
        <v>14</v>
      </c>
      <c r="BL12" s="75">
        <f t="shared" si="1"/>
        <v>14</v>
      </c>
      <c r="BM12" s="75">
        <f t="shared" si="1"/>
        <v>14</v>
      </c>
      <c r="BN12" s="75">
        <f t="shared" si="1"/>
        <v>14</v>
      </c>
      <c r="BO12" s="75">
        <f t="shared" si="1"/>
        <v>14</v>
      </c>
      <c r="BP12" s="75">
        <f t="shared" si="1"/>
        <v>14</v>
      </c>
    </row>
    <row r="13" spans="2:68">
      <c r="B13" s="72">
        <v>14</v>
      </c>
      <c r="C13" s="12" t="s">
        <v>524</v>
      </c>
      <c r="D13" s="13" t="s">
        <v>525</v>
      </c>
      <c r="E13" s="23">
        <f>SUMIF('CO2-qoute-data-2012'!$E$6:$E$380,NA117_CO2_GJ!$C13,'CO2-qoute-data-2012'!O$6:O$380)*1000</f>
        <v>0</v>
      </c>
      <c r="F13" s="23">
        <f>SUMIF('CO2-qoute-data-2012'!$E$6:$E$380,NA117_CO2_GJ!$C13,'CO2-qoute-data-2012'!P$6:P$380)*1000</f>
        <v>0</v>
      </c>
      <c r="G13" s="23">
        <f>SUMIF('CO2-qoute-data-2012'!$E$6:$E$380,NA117_CO2_GJ!$C13,'CO2-qoute-data-2012'!Q$6:Q$380)*1000</f>
        <v>0</v>
      </c>
      <c r="H13" s="23">
        <f>SUMIF('CO2-qoute-data-2012'!$E$6:$E$380,NA117_CO2_GJ!$C13,'CO2-qoute-data-2012'!R$6:R$380)*1000</f>
        <v>0</v>
      </c>
      <c r="I13" s="23">
        <f>SUMIF('CO2-qoute-data-2012'!$E$6:$E$380,NA117_CO2_GJ!$C13,'CO2-qoute-data-2012'!S$6:S$380)*1000</f>
        <v>0</v>
      </c>
      <c r="J13" s="23">
        <f>SUMIF('CO2-qoute-data-2012'!$E$6:$E$380,NA117_CO2_GJ!$C13,'CO2-qoute-data-2012'!T$6:T$380)*1000</f>
        <v>0</v>
      </c>
      <c r="K13" s="23">
        <f>SUMIF('CO2-qoute-data-2012'!$E$6:$E$380,NA117_CO2_GJ!$C13,'CO2-qoute-data-2012'!U$6:U$380)*1000</f>
        <v>0</v>
      </c>
      <c r="L13" s="23">
        <f>SUMIF('CO2-qoute-data-2012'!$E$6:$E$380,NA117_CO2_GJ!$C13,'CO2-qoute-data-2012'!V$6:V$380)*1000</f>
        <v>0</v>
      </c>
      <c r="M13" s="23">
        <f>SUMIF('CO2-qoute-data-2012'!$E$6:$E$380,NA117_CO2_GJ!$C13,'CO2-qoute-data-2012'!W$6:W$380)*1000</f>
        <v>0</v>
      </c>
      <c r="N13" s="23">
        <f>SUMIF('CO2-qoute-data-2012'!$E$6:$E$380,NA117_CO2_GJ!$C13,'CO2-qoute-data-2012'!X$6:X$380)*1000</f>
        <v>0</v>
      </c>
      <c r="O13" s="23">
        <f>SUMIF('CO2-qoute-data-2012'!$E$6:$E$380,NA117_CO2_GJ!$C13,'CO2-qoute-data-2012'!Y$6:Y$380)*1000</f>
        <v>0</v>
      </c>
      <c r="P13" s="23">
        <f>SUMIF('CO2-qoute-data-2012'!$E$6:$E$380,NA117_CO2_GJ!$C13,'CO2-qoute-data-2012'!Z$6:Z$380)*1000</f>
        <v>0</v>
      </c>
      <c r="Q13" s="23">
        <f>SUMIF('CO2-qoute-data-2012'!$E$6:$E$380,NA117_CO2_GJ!$C13,'CO2-qoute-data-2012'!AA$6:AA$380)*1000</f>
        <v>0</v>
      </c>
      <c r="R13" s="23">
        <f>SUMIF('CO2-qoute-data-2012'!$E$6:$E$380,NA117_CO2_GJ!$C13,'CO2-qoute-data-2012'!AB$6:AB$380)*1000</f>
        <v>0</v>
      </c>
      <c r="S13" s="23">
        <f>SUMIF('CO2-qoute-data-2012'!$E$6:$E$380,NA117_CO2_GJ!$C13,'CO2-qoute-data-2012'!AC$6:AC$380)*1000</f>
        <v>0</v>
      </c>
      <c r="T13" s="23">
        <f>SUMIF('CO2-qoute-data-2012'!$E$6:$E$380,NA117_CO2_GJ!$C13,'CO2-qoute-data-2012'!AD$6:AD$380)*1000</f>
        <v>0</v>
      </c>
      <c r="U13" s="23">
        <f>SUMIF('CO2-qoute-data-2012'!$E$6:$E$380,NA117_CO2_GJ!$C13,'CO2-qoute-data-2012'!AE$6:AE$380)*1000</f>
        <v>0</v>
      </c>
      <c r="V13" s="23">
        <f>SUMIF('CO2-qoute-data-2012'!$E$6:$E$380,NA117_CO2_GJ!$C13,'CO2-qoute-data-2012'!AF$6:AF$380)*1000</f>
        <v>0</v>
      </c>
      <c r="W13" s="23">
        <f>SUMIF('CO2-qoute-data-2012'!$E$6:$E$380,NA117_CO2_GJ!$C13,'CO2-qoute-data-2012'!AG$6:AG$380)*1000</f>
        <v>0</v>
      </c>
      <c r="X13" s="23">
        <f>SUMIF('CO2-qoute-data-2012'!$E$6:$E$380,NA117_CO2_GJ!$C13,'CO2-qoute-data-2012'!AH$6:AH$380)*1000</f>
        <v>0</v>
      </c>
      <c r="Y13" s="23">
        <f>SUMIF('CO2-qoute-data-2012'!$E$6:$E$380,NA117_CO2_GJ!$C13,'CO2-qoute-data-2012'!AI$6:AI$380)*1000</f>
        <v>0</v>
      </c>
      <c r="Z13" s="23">
        <f>SUMIF('CO2-qoute-data-2012'!$E$6:$E$380,NA117_CO2_GJ!$C13,'CO2-qoute-data-2012'!AJ$6:AJ$380)*1000</f>
        <v>0</v>
      </c>
      <c r="AA13" s="23">
        <f>SUMIF('CO2-qoute-data-2012'!$E$6:$E$380,NA117_CO2_GJ!$C13,'CO2-qoute-data-2012'!AK$6:AK$380)*1000</f>
        <v>0</v>
      </c>
      <c r="AB13" s="23">
        <f>SUMIF('CO2-qoute-data-2012'!$E$6:$E$380,NA117_CO2_GJ!$C13,'CO2-qoute-data-2012'!AL$6:AL$380)*1000</f>
        <v>0</v>
      </c>
      <c r="AC13" s="23">
        <f>SUMIF('CO2-qoute-data-2012'!$E$6:$E$380,NA117_CO2_GJ!$C13,'CO2-qoute-data-2012'!AM$6:AM$380)*1000</f>
        <v>0</v>
      </c>
      <c r="AD13" s="23">
        <f>SUMIF('CO2-qoute-data-2012'!$E$6:$E$380,NA117_CO2_GJ!$C13,'CO2-qoute-data-2012'!AN$6:AN$380)*1000</f>
        <v>0</v>
      </c>
      <c r="AE13" s="23">
        <f>SUMIF('CO2-qoute-data-2012'!$E$6:$E$380,NA117_CO2_GJ!$C13,'CO2-qoute-data-2012'!AO$6:AO$380)*1000</f>
        <v>0</v>
      </c>
      <c r="AF13" s="23">
        <f>SUMIF('CO2-qoute-data-2012'!$E$6:$E$380,NA117_CO2_GJ!$C13,'CO2-qoute-data-2012'!AP$6:AP$380)*1000</f>
        <v>0</v>
      </c>
      <c r="AG13" s="23">
        <f>SUMIF('CO2-qoute-data-2012'!$E$6:$E$380,NA117_CO2_GJ!$C13,'CO2-qoute-data-2012'!AQ$6:AQ$380)*1000</f>
        <v>0</v>
      </c>
      <c r="AH13" s="23">
        <f>SUMIF('CO2-qoute-data-2012'!$E$6:$E$380,NA117_CO2_GJ!$C13,'CO2-qoute-data-2012'!AR$6:AR$380)*1000</f>
        <v>0</v>
      </c>
      <c r="AI13" s="23">
        <f>SUMIF('CO2-qoute-data-2012'!$E$6:$E$380,NA117_CO2_GJ!$C13,'CO2-qoute-data-2012'!AS$6:AS$380)*1000</f>
        <v>0</v>
      </c>
      <c r="AJ13" s="2"/>
      <c r="AK13" s="2"/>
      <c r="AL13" s="75">
        <f t="shared" si="0"/>
        <v>14</v>
      </c>
      <c r="AM13" s="75">
        <f t="shared" si="0"/>
        <v>14</v>
      </c>
      <c r="AN13" s="75">
        <f t="shared" si="0"/>
        <v>14</v>
      </c>
      <c r="AO13" s="75">
        <f t="shared" si="0"/>
        <v>14</v>
      </c>
      <c r="AP13" s="75">
        <f t="shared" si="0"/>
        <v>14</v>
      </c>
      <c r="AQ13" s="75">
        <f t="shared" si="0"/>
        <v>14</v>
      </c>
      <c r="AR13" s="75">
        <f t="shared" si="0"/>
        <v>14</v>
      </c>
      <c r="AS13" s="75">
        <f t="shared" si="0"/>
        <v>14</v>
      </c>
      <c r="AT13" s="75">
        <f t="shared" si="0"/>
        <v>14</v>
      </c>
      <c r="AU13" s="75">
        <f t="shared" si="0"/>
        <v>14</v>
      </c>
      <c r="AV13" s="75">
        <f t="shared" si="0"/>
        <v>14</v>
      </c>
      <c r="AW13" s="75">
        <f t="shared" si="0"/>
        <v>14</v>
      </c>
      <c r="AX13" s="75">
        <f t="shared" si="0"/>
        <v>14</v>
      </c>
      <c r="AY13" s="75">
        <f t="shared" si="0"/>
        <v>14</v>
      </c>
      <c r="AZ13" s="75">
        <f t="shared" si="0"/>
        <v>14</v>
      </c>
      <c r="BA13" s="75">
        <f t="shared" si="0"/>
        <v>14</v>
      </c>
      <c r="BB13" s="75">
        <f t="shared" si="1"/>
        <v>14</v>
      </c>
      <c r="BC13" s="75">
        <f t="shared" si="1"/>
        <v>14</v>
      </c>
      <c r="BD13" s="75">
        <f t="shared" si="1"/>
        <v>14</v>
      </c>
      <c r="BE13" s="75">
        <f t="shared" si="1"/>
        <v>14</v>
      </c>
      <c r="BF13" s="75">
        <f t="shared" si="1"/>
        <v>14</v>
      </c>
      <c r="BG13" s="75">
        <f t="shared" si="1"/>
        <v>14</v>
      </c>
      <c r="BH13" s="75">
        <f t="shared" si="1"/>
        <v>14</v>
      </c>
      <c r="BI13" s="75">
        <f t="shared" si="1"/>
        <v>14</v>
      </c>
      <c r="BJ13" s="75">
        <f t="shared" si="1"/>
        <v>14</v>
      </c>
      <c r="BK13" s="75">
        <f t="shared" si="1"/>
        <v>14</v>
      </c>
      <c r="BL13" s="75">
        <f t="shared" si="1"/>
        <v>14</v>
      </c>
      <c r="BM13" s="75">
        <f t="shared" si="1"/>
        <v>14</v>
      </c>
      <c r="BN13" s="75">
        <f t="shared" si="1"/>
        <v>14</v>
      </c>
      <c r="BO13" s="75">
        <f t="shared" si="1"/>
        <v>14</v>
      </c>
      <c r="BP13" s="75">
        <f t="shared" si="1"/>
        <v>14</v>
      </c>
    </row>
    <row r="14" spans="2:68">
      <c r="B14" s="72">
        <v>1</v>
      </c>
      <c r="C14" s="12" t="s">
        <v>526</v>
      </c>
      <c r="D14" s="13" t="s">
        <v>527</v>
      </c>
      <c r="E14" s="23">
        <f>SUMIF('CO2-qoute-data-2012'!$E$6:$E$380,NA117_CO2_GJ!$C14,'CO2-qoute-data-2012'!O$6:O$380)*1000</f>
        <v>3229680.9792198502</v>
      </c>
      <c r="F14" s="23">
        <f>SUMIF('CO2-qoute-data-2012'!$E$6:$E$380,NA117_CO2_GJ!$C14,'CO2-qoute-data-2012'!P$6:P$380)*1000</f>
        <v>25807673.623530399</v>
      </c>
      <c r="G14" s="23">
        <f>SUMIF('CO2-qoute-data-2012'!$E$6:$E$380,NA117_CO2_GJ!$C14,'CO2-qoute-data-2012'!Q$6:Q$380)*1000</f>
        <v>0</v>
      </c>
      <c r="H14" s="23">
        <f>SUMIF('CO2-qoute-data-2012'!$E$6:$E$380,NA117_CO2_GJ!$C14,'CO2-qoute-data-2012'!R$6:R$380)*1000</f>
        <v>305186.98179999995</v>
      </c>
      <c r="I14" s="23">
        <f>SUMIF('CO2-qoute-data-2012'!$E$6:$E$380,NA117_CO2_GJ!$C14,'CO2-qoute-data-2012'!S$6:S$380)*1000</f>
        <v>0</v>
      </c>
      <c r="J14" s="23">
        <f>SUMIF('CO2-qoute-data-2012'!$E$6:$E$380,NA117_CO2_GJ!$C14,'CO2-qoute-data-2012'!T$6:T$380)*1000</f>
        <v>7.82</v>
      </c>
      <c r="K14" s="23">
        <f>SUMIF('CO2-qoute-data-2012'!$E$6:$E$380,NA117_CO2_GJ!$C14,'CO2-qoute-data-2012'!U$6:U$380)*1000</f>
        <v>0</v>
      </c>
      <c r="L14" s="23">
        <f>SUMIF('CO2-qoute-data-2012'!$E$6:$E$380,NA117_CO2_GJ!$C14,'CO2-qoute-data-2012'!V$6:V$380)*1000</f>
        <v>0</v>
      </c>
      <c r="M14" s="23">
        <f>SUMIF('CO2-qoute-data-2012'!$E$6:$E$380,NA117_CO2_GJ!$C14,'CO2-qoute-data-2012'!W$6:W$380)*1000</f>
        <v>0</v>
      </c>
      <c r="N14" s="23">
        <f>SUMIF('CO2-qoute-data-2012'!$E$6:$E$380,NA117_CO2_GJ!$C14,'CO2-qoute-data-2012'!X$6:X$380)*1000</f>
        <v>0</v>
      </c>
      <c r="O14" s="23">
        <f>SUMIF('CO2-qoute-data-2012'!$E$6:$E$380,NA117_CO2_GJ!$C14,'CO2-qoute-data-2012'!Y$6:Y$380)*1000</f>
        <v>0</v>
      </c>
      <c r="P14" s="23">
        <f>SUMIF('CO2-qoute-data-2012'!$E$6:$E$380,NA117_CO2_GJ!$C14,'CO2-qoute-data-2012'!Z$6:Z$380)*1000</f>
        <v>0</v>
      </c>
      <c r="Q14" s="23">
        <f>SUMIF('CO2-qoute-data-2012'!$E$6:$E$380,NA117_CO2_GJ!$C14,'CO2-qoute-data-2012'!AA$6:AA$380)*1000</f>
        <v>0</v>
      </c>
      <c r="R14" s="23">
        <f>SUMIF('CO2-qoute-data-2012'!$E$6:$E$380,NA117_CO2_GJ!$C14,'CO2-qoute-data-2012'!AB$6:AB$380)*1000</f>
        <v>0</v>
      </c>
      <c r="S14" s="23">
        <f>SUMIF('CO2-qoute-data-2012'!$E$6:$E$380,NA117_CO2_GJ!$C14,'CO2-qoute-data-2012'!AC$6:AC$380)*1000</f>
        <v>0</v>
      </c>
      <c r="T14" s="23">
        <f>SUMIF('CO2-qoute-data-2012'!$E$6:$E$380,NA117_CO2_GJ!$C14,'CO2-qoute-data-2012'!AD$6:AD$380)*1000</f>
        <v>0</v>
      </c>
      <c r="U14" s="23">
        <f>SUMIF('CO2-qoute-data-2012'!$E$6:$E$380,NA117_CO2_GJ!$C14,'CO2-qoute-data-2012'!AE$6:AE$380)*1000</f>
        <v>0</v>
      </c>
      <c r="V14" s="23">
        <f>SUMIF('CO2-qoute-data-2012'!$E$6:$E$380,NA117_CO2_GJ!$C14,'CO2-qoute-data-2012'!AF$6:AF$380)*1000</f>
        <v>0</v>
      </c>
      <c r="W14" s="23">
        <f>SUMIF('CO2-qoute-data-2012'!$E$6:$E$380,NA117_CO2_GJ!$C14,'CO2-qoute-data-2012'!AG$6:AG$380)*1000</f>
        <v>0</v>
      </c>
      <c r="X14" s="23">
        <f>SUMIF('CO2-qoute-data-2012'!$E$6:$E$380,NA117_CO2_GJ!$C14,'CO2-qoute-data-2012'!AH$6:AH$380)*1000</f>
        <v>0</v>
      </c>
      <c r="Y14" s="23">
        <f>SUMIF('CO2-qoute-data-2012'!$E$6:$E$380,NA117_CO2_GJ!$C14,'CO2-qoute-data-2012'!AI$6:AI$380)*1000</f>
        <v>0</v>
      </c>
      <c r="Z14" s="23">
        <f>SUMIF('CO2-qoute-data-2012'!$E$6:$E$380,NA117_CO2_GJ!$C14,'CO2-qoute-data-2012'!AJ$6:AJ$380)*1000</f>
        <v>0</v>
      </c>
      <c r="AA14" s="23">
        <f>SUMIF('CO2-qoute-data-2012'!$E$6:$E$380,NA117_CO2_GJ!$C14,'CO2-qoute-data-2012'!AK$6:AK$380)*1000</f>
        <v>0</v>
      </c>
      <c r="AB14" s="23">
        <f>SUMIF('CO2-qoute-data-2012'!$E$6:$E$380,NA117_CO2_GJ!$C14,'CO2-qoute-data-2012'!AL$6:AL$380)*1000</f>
        <v>0</v>
      </c>
      <c r="AC14" s="23">
        <f>SUMIF('CO2-qoute-data-2012'!$E$6:$E$380,NA117_CO2_GJ!$C14,'CO2-qoute-data-2012'!AM$6:AM$380)*1000</f>
        <v>0</v>
      </c>
      <c r="AD14" s="23">
        <f>SUMIF('CO2-qoute-data-2012'!$E$6:$E$380,NA117_CO2_GJ!$C14,'CO2-qoute-data-2012'!AN$6:AN$380)*1000</f>
        <v>0</v>
      </c>
      <c r="AE14" s="23">
        <f>SUMIF('CO2-qoute-data-2012'!$E$6:$E$380,NA117_CO2_GJ!$C14,'CO2-qoute-data-2012'!AO$6:AO$380)*1000</f>
        <v>0</v>
      </c>
      <c r="AF14" s="23">
        <f>SUMIF('CO2-qoute-data-2012'!$E$6:$E$380,NA117_CO2_GJ!$C14,'CO2-qoute-data-2012'!AP$6:AP$380)*1000</f>
        <v>0</v>
      </c>
      <c r="AG14" s="23">
        <f>SUMIF('CO2-qoute-data-2012'!$E$6:$E$380,NA117_CO2_GJ!$C14,'CO2-qoute-data-2012'!AQ$6:AQ$380)*1000</f>
        <v>0</v>
      </c>
      <c r="AH14" s="23">
        <f>SUMIF('CO2-qoute-data-2012'!$E$6:$E$380,NA117_CO2_GJ!$C14,'CO2-qoute-data-2012'!AR$6:AR$380)*1000</f>
        <v>0</v>
      </c>
      <c r="AI14" s="23">
        <f>SUMIF('CO2-qoute-data-2012'!$E$6:$E$380,NA117_CO2_GJ!$C14,'CO2-qoute-data-2012'!AS$6:AS$380)*1000</f>
        <v>0</v>
      </c>
      <c r="AJ14" s="2"/>
      <c r="AK14" s="2"/>
      <c r="AL14" s="75">
        <f t="shared" si="0"/>
        <v>1</v>
      </c>
      <c r="AM14" s="75">
        <f t="shared" si="0"/>
        <v>1</v>
      </c>
      <c r="AN14" s="75">
        <f t="shared" si="0"/>
        <v>1</v>
      </c>
      <c r="AO14" s="75">
        <f t="shared" si="0"/>
        <v>1</v>
      </c>
      <c r="AP14" s="75">
        <f t="shared" si="0"/>
        <v>1</v>
      </c>
      <c r="AQ14" s="75">
        <f t="shared" si="0"/>
        <v>1</v>
      </c>
      <c r="AR14" s="75">
        <f t="shared" si="0"/>
        <v>1</v>
      </c>
      <c r="AS14" s="75">
        <f t="shared" si="0"/>
        <v>1</v>
      </c>
      <c r="AT14" s="75">
        <f t="shared" si="0"/>
        <v>1</v>
      </c>
      <c r="AU14" s="75">
        <f t="shared" si="0"/>
        <v>1</v>
      </c>
      <c r="AV14" s="75">
        <f t="shared" si="0"/>
        <v>1</v>
      </c>
      <c r="AW14" s="75">
        <f t="shared" si="0"/>
        <v>1</v>
      </c>
      <c r="AX14" s="75">
        <f t="shared" si="0"/>
        <v>1</v>
      </c>
      <c r="AY14" s="75">
        <f t="shared" si="0"/>
        <v>1</v>
      </c>
      <c r="AZ14" s="75">
        <f t="shared" si="0"/>
        <v>1</v>
      </c>
      <c r="BA14" s="75">
        <f t="shared" si="0"/>
        <v>1</v>
      </c>
      <c r="BB14" s="75">
        <f t="shared" si="1"/>
        <v>1</v>
      </c>
      <c r="BC14" s="75">
        <f t="shared" si="1"/>
        <v>1</v>
      </c>
      <c r="BD14" s="75">
        <f t="shared" si="1"/>
        <v>1</v>
      </c>
      <c r="BE14" s="75">
        <f t="shared" si="1"/>
        <v>1</v>
      </c>
      <c r="BF14" s="75">
        <f t="shared" si="1"/>
        <v>1</v>
      </c>
      <c r="BG14" s="75">
        <f t="shared" si="1"/>
        <v>1</v>
      </c>
      <c r="BH14" s="75">
        <f t="shared" si="1"/>
        <v>1</v>
      </c>
      <c r="BI14" s="75">
        <f t="shared" si="1"/>
        <v>1</v>
      </c>
      <c r="BJ14" s="75">
        <f t="shared" si="1"/>
        <v>1</v>
      </c>
      <c r="BK14" s="75">
        <f t="shared" si="1"/>
        <v>1</v>
      </c>
      <c r="BL14" s="75">
        <f t="shared" si="1"/>
        <v>1</v>
      </c>
      <c r="BM14" s="75">
        <f t="shared" si="1"/>
        <v>1</v>
      </c>
      <c r="BN14" s="75">
        <f t="shared" si="1"/>
        <v>1</v>
      </c>
      <c r="BO14" s="75">
        <f t="shared" si="1"/>
        <v>1</v>
      </c>
      <c r="BP14" s="75">
        <f t="shared" si="1"/>
        <v>1</v>
      </c>
    </row>
    <row r="15" spans="2:68">
      <c r="B15" s="72">
        <v>14</v>
      </c>
      <c r="C15" s="10" t="s">
        <v>528</v>
      </c>
      <c r="D15" s="11" t="s">
        <v>529</v>
      </c>
      <c r="E15" s="23">
        <f>SUMIF('CO2-qoute-data-2012'!$E$6:$E$380,NA117_CO2_GJ!$C15,'CO2-qoute-data-2012'!O$6:O$380)*1000</f>
        <v>0</v>
      </c>
      <c r="F15" s="23">
        <f>SUMIF('CO2-qoute-data-2012'!$E$6:$E$380,NA117_CO2_GJ!$C15,'CO2-qoute-data-2012'!P$6:P$380)*1000</f>
        <v>499657.6728</v>
      </c>
      <c r="G15" s="23">
        <f>SUMIF('CO2-qoute-data-2012'!$E$6:$E$380,NA117_CO2_GJ!$C15,'CO2-qoute-data-2012'!Q$6:Q$380)*1000</f>
        <v>0</v>
      </c>
      <c r="H15" s="23">
        <f>SUMIF('CO2-qoute-data-2012'!$E$6:$E$380,NA117_CO2_GJ!$C15,'CO2-qoute-data-2012'!R$6:R$380)*1000</f>
        <v>1203.9622019999997</v>
      </c>
      <c r="I15" s="23">
        <f>SUMIF('CO2-qoute-data-2012'!$E$6:$E$380,NA117_CO2_GJ!$C15,'CO2-qoute-data-2012'!S$6:S$380)*1000</f>
        <v>0</v>
      </c>
      <c r="J15" s="23">
        <f>SUMIF('CO2-qoute-data-2012'!$E$6:$E$380,NA117_CO2_GJ!$C15,'CO2-qoute-data-2012'!T$6:T$380)*1000</f>
        <v>14338.706</v>
      </c>
      <c r="K15" s="23">
        <f>SUMIF('CO2-qoute-data-2012'!$E$6:$E$380,NA117_CO2_GJ!$C15,'CO2-qoute-data-2012'!U$6:U$380)*1000</f>
        <v>0</v>
      </c>
      <c r="L15" s="23">
        <f>SUMIF('CO2-qoute-data-2012'!$E$6:$E$380,NA117_CO2_GJ!$C15,'CO2-qoute-data-2012'!V$6:V$380)*1000</f>
        <v>0</v>
      </c>
      <c r="M15" s="23">
        <f>SUMIF('CO2-qoute-data-2012'!$E$6:$E$380,NA117_CO2_GJ!$C15,'CO2-qoute-data-2012'!W$6:W$380)*1000</f>
        <v>0</v>
      </c>
      <c r="N15" s="23">
        <f>SUMIF('CO2-qoute-data-2012'!$E$6:$E$380,NA117_CO2_GJ!$C15,'CO2-qoute-data-2012'!X$6:X$380)*1000</f>
        <v>0</v>
      </c>
      <c r="O15" s="23">
        <f>SUMIF('CO2-qoute-data-2012'!$E$6:$E$380,NA117_CO2_GJ!$C15,'CO2-qoute-data-2012'!Y$6:Y$380)*1000</f>
        <v>0</v>
      </c>
      <c r="P15" s="23">
        <f>SUMIF('CO2-qoute-data-2012'!$E$6:$E$380,NA117_CO2_GJ!$C15,'CO2-qoute-data-2012'!Z$6:Z$380)*1000</f>
        <v>0</v>
      </c>
      <c r="Q15" s="23">
        <f>SUMIF('CO2-qoute-data-2012'!$E$6:$E$380,NA117_CO2_GJ!$C15,'CO2-qoute-data-2012'!AA$6:AA$380)*1000</f>
        <v>0</v>
      </c>
      <c r="R15" s="23">
        <f>SUMIF('CO2-qoute-data-2012'!$E$6:$E$380,NA117_CO2_GJ!$C15,'CO2-qoute-data-2012'!AB$6:AB$380)*1000</f>
        <v>0</v>
      </c>
      <c r="S15" s="23">
        <f>SUMIF('CO2-qoute-data-2012'!$E$6:$E$380,NA117_CO2_GJ!$C15,'CO2-qoute-data-2012'!AC$6:AC$380)*1000</f>
        <v>137754.06814000002</v>
      </c>
      <c r="T15" s="23">
        <f>SUMIF('CO2-qoute-data-2012'!$E$6:$E$380,NA117_CO2_GJ!$C15,'CO2-qoute-data-2012'!AD$6:AD$380)*1000</f>
        <v>0</v>
      </c>
      <c r="U15" s="23">
        <f>SUMIF('CO2-qoute-data-2012'!$E$6:$E$380,NA117_CO2_GJ!$C15,'CO2-qoute-data-2012'!AE$6:AE$380)*1000</f>
        <v>0</v>
      </c>
      <c r="V15" s="23">
        <f>SUMIF('CO2-qoute-data-2012'!$E$6:$E$380,NA117_CO2_GJ!$C15,'CO2-qoute-data-2012'!AF$6:AF$380)*1000</f>
        <v>0</v>
      </c>
      <c r="W15" s="23">
        <f>SUMIF('CO2-qoute-data-2012'!$E$6:$E$380,NA117_CO2_GJ!$C15,'CO2-qoute-data-2012'!AG$6:AG$380)*1000</f>
        <v>0</v>
      </c>
      <c r="X15" s="23">
        <f>SUMIF('CO2-qoute-data-2012'!$E$6:$E$380,NA117_CO2_GJ!$C15,'CO2-qoute-data-2012'!AH$6:AH$380)*1000</f>
        <v>0</v>
      </c>
      <c r="Y15" s="23">
        <f>SUMIF('CO2-qoute-data-2012'!$E$6:$E$380,NA117_CO2_GJ!$C15,'CO2-qoute-data-2012'!AI$6:AI$380)*1000</f>
        <v>0</v>
      </c>
      <c r="Z15" s="23">
        <f>SUMIF('CO2-qoute-data-2012'!$E$6:$E$380,NA117_CO2_GJ!$C15,'CO2-qoute-data-2012'!AJ$6:AJ$380)*1000</f>
        <v>0</v>
      </c>
      <c r="AA15" s="23">
        <f>SUMIF('CO2-qoute-data-2012'!$E$6:$E$380,NA117_CO2_GJ!$C15,'CO2-qoute-data-2012'!AK$6:AK$380)*1000</f>
        <v>0</v>
      </c>
      <c r="AB15" s="23">
        <f>SUMIF('CO2-qoute-data-2012'!$E$6:$E$380,NA117_CO2_GJ!$C15,'CO2-qoute-data-2012'!AL$6:AL$380)*1000</f>
        <v>0</v>
      </c>
      <c r="AC15" s="23">
        <f>SUMIF('CO2-qoute-data-2012'!$E$6:$E$380,NA117_CO2_GJ!$C15,'CO2-qoute-data-2012'!AM$6:AM$380)*1000</f>
        <v>51919.35</v>
      </c>
      <c r="AD15" s="23">
        <f>SUMIF('CO2-qoute-data-2012'!$E$6:$E$380,NA117_CO2_GJ!$C15,'CO2-qoute-data-2012'!AN$6:AN$380)*1000</f>
        <v>550153.65</v>
      </c>
      <c r="AE15" s="23">
        <f>SUMIF('CO2-qoute-data-2012'!$E$6:$E$380,NA117_CO2_GJ!$C15,'CO2-qoute-data-2012'!AO$6:AO$380)*1000</f>
        <v>0</v>
      </c>
      <c r="AF15" s="23">
        <f>SUMIF('CO2-qoute-data-2012'!$E$6:$E$380,NA117_CO2_GJ!$C15,'CO2-qoute-data-2012'!AP$6:AP$380)*1000</f>
        <v>150734.56521</v>
      </c>
      <c r="AG15" s="23">
        <f>SUMIF('CO2-qoute-data-2012'!$E$6:$E$380,NA117_CO2_GJ!$C15,'CO2-qoute-data-2012'!AQ$6:AQ$380)*1000</f>
        <v>12209.4918</v>
      </c>
      <c r="AH15" s="23">
        <f>SUMIF('CO2-qoute-data-2012'!$E$6:$E$380,NA117_CO2_GJ!$C15,'CO2-qoute-data-2012'!AR$6:AR$380)*1000</f>
        <v>0</v>
      </c>
      <c r="AI15" s="23">
        <f>SUMIF('CO2-qoute-data-2012'!$E$6:$E$380,NA117_CO2_GJ!$C15,'CO2-qoute-data-2012'!AS$6:AS$380)*1000</f>
        <v>25507.347759999997</v>
      </c>
      <c r="AJ15" s="2"/>
      <c r="AK15" s="2"/>
      <c r="AL15" s="75">
        <f t="shared" si="0"/>
        <v>14</v>
      </c>
      <c r="AM15" s="75">
        <f t="shared" si="0"/>
        <v>14</v>
      </c>
      <c r="AN15" s="75">
        <f t="shared" si="0"/>
        <v>14</v>
      </c>
      <c r="AO15" s="75">
        <f t="shared" si="0"/>
        <v>14</v>
      </c>
      <c r="AP15" s="75">
        <f t="shared" si="0"/>
        <v>14</v>
      </c>
      <c r="AQ15" s="75">
        <f t="shared" si="0"/>
        <v>14</v>
      </c>
      <c r="AR15" s="75">
        <f t="shared" si="0"/>
        <v>14</v>
      </c>
      <c r="AS15" s="75">
        <f t="shared" si="0"/>
        <v>14</v>
      </c>
      <c r="AT15" s="75">
        <f t="shared" si="0"/>
        <v>14</v>
      </c>
      <c r="AU15" s="75">
        <f t="shared" si="0"/>
        <v>14</v>
      </c>
      <c r="AV15" s="75">
        <f t="shared" si="0"/>
        <v>14</v>
      </c>
      <c r="AW15" s="75">
        <f t="shared" si="0"/>
        <v>14</v>
      </c>
      <c r="AX15" s="75">
        <f t="shared" si="0"/>
        <v>14</v>
      </c>
      <c r="AY15" s="75">
        <f t="shared" si="0"/>
        <v>14</v>
      </c>
      <c r="AZ15" s="75">
        <f t="shared" si="0"/>
        <v>14</v>
      </c>
      <c r="BA15" s="75">
        <f t="shared" si="0"/>
        <v>14</v>
      </c>
      <c r="BB15" s="75">
        <f t="shared" si="1"/>
        <v>14</v>
      </c>
      <c r="BC15" s="75">
        <f t="shared" si="1"/>
        <v>14</v>
      </c>
      <c r="BD15" s="75">
        <f t="shared" si="1"/>
        <v>14</v>
      </c>
      <c r="BE15" s="75">
        <f t="shared" si="1"/>
        <v>14</v>
      </c>
      <c r="BF15" s="75">
        <f t="shared" si="1"/>
        <v>14</v>
      </c>
      <c r="BG15" s="75">
        <f t="shared" si="1"/>
        <v>14</v>
      </c>
      <c r="BH15" s="75">
        <f t="shared" si="1"/>
        <v>14</v>
      </c>
      <c r="BI15" s="75">
        <f t="shared" si="1"/>
        <v>14</v>
      </c>
      <c r="BJ15" s="75">
        <f t="shared" si="1"/>
        <v>14</v>
      </c>
      <c r="BK15" s="75">
        <f t="shared" si="1"/>
        <v>14</v>
      </c>
      <c r="BL15" s="75">
        <f t="shared" si="1"/>
        <v>14</v>
      </c>
      <c r="BM15" s="75">
        <f t="shared" si="1"/>
        <v>14</v>
      </c>
      <c r="BN15" s="75">
        <f t="shared" si="1"/>
        <v>14</v>
      </c>
      <c r="BO15" s="75">
        <f t="shared" si="1"/>
        <v>14</v>
      </c>
      <c r="BP15" s="75">
        <f t="shared" si="1"/>
        <v>14</v>
      </c>
    </row>
    <row r="16" spans="2:68">
      <c r="B16" s="72">
        <v>1</v>
      </c>
      <c r="C16" s="12" t="s">
        <v>530</v>
      </c>
      <c r="D16" s="13" t="s">
        <v>531</v>
      </c>
      <c r="E16" s="23">
        <f>SUMIF('CO2-qoute-data-2012'!$E$6:$E$380,NA117_CO2_GJ!$C16,'CO2-qoute-data-2012'!O$6:O$380)*1000</f>
        <v>0</v>
      </c>
      <c r="F16" s="23">
        <f>SUMIF('CO2-qoute-data-2012'!$E$6:$E$380,NA117_CO2_GJ!$C16,'CO2-qoute-data-2012'!P$6:P$380)*1000</f>
        <v>0</v>
      </c>
      <c r="G16" s="23">
        <f>SUMIF('CO2-qoute-data-2012'!$E$6:$E$380,NA117_CO2_GJ!$C16,'CO2-qoute-data-2012'!Q$6:Q$380)*1000</f>
        <v>0</v>
      </c>
      <c r="H16" s="23">
        <f>SUMIF('CO2-qoute-data-2012'!$E$6:$E$380,NA117_CO2_GJ!$C16,'CO2-qoute-data-2012'!R$6:R$380)*1000</f>
        <v>0</v>
      </c>
      <c r="I16" s="23">
        <f>SUMIF('CO2-qoute-data-2012'!$E$6:$E$380,NA117_CO2_GJ!$C16,'CO2-qoute-data-2012'!S$6:S$380)*1000</f>
        <v>0</v>
      </c>
      <c r="J16" s="23">
        <f>SUMIF('CO2-qoute-data-2012'!$E$6:$E$380,NA117_CO2_GJ!$C16,'CO2-qoute-data-2012'!T$6:T$380)*1000</f>
        <v>0</v>
      </c>
      <c r="K16" s="23">
        <f>SUMIF('CO2-qoute-data-2012'!$E$6:$E$380,NA117_CO2_GJ!$C16,'CO2-qoute-data-2012'!U$6:U$380)*1000</f>
        <v>0</v>
      </c>
      <c r="L16" s="23">
        <f>SUMIF('CO2-qoute-data-2012'!$E$6:$E$380,NA117_CO2_GJ!$C16,'CO2-qoute-data-2012'!V$6:V$380)*1000</f>
        <v>0</v>
      </c>
      <c r="M16" s="23">
        <f>SUMIF('CO2-qoute-data-2012'!$E$6:$E$380,NA117_CO2_GJ!$C16,'CO2-qoute-data-2012'!W$6:W$380)*1000</f>
        <v>0</v>
      </c>
      <c r="N16" s="23">
        <f>SUMIF('CO2-qoute-data-2012'!$E$6:$E$380,NA117_CO2_GJ!$C16,'CO2-qoute-data-2012'!X$6:X$380)*1000</f>
        <v>0</v>
      </c>
      <c r="O16" s="23">
        <f>SUMIF('CO2-qoute-data-2012'!$E$6:$E$380,NA117_CO2_GJ!$C16,'CO2-qoute-data-2012'!Y$6:Y$380)*1000</f>
        <v>0</v>
      </c>
      <c r="P16" s="23">
        <f>SUMIF('CO2-qoute-data-2012'!$E$6:$E$380,NA117_CO2_GJ!$C16,'CO2-qoute-data-2012'!Z$6:Z$380)*1000</f>
        <v>0</v>
      </c>
      <c r="Q16" s="23">
        <f>SUMIF('CO2-qoute-data-2012'!$E$6:$E$380,NA117_CO2_GJ!$C16,'CO2-qoute-data-2012'!AA$6:AA$380)*1000</f>
        <v>0</v>
      </c>
      <c r="R16" s="23">
        <f>SUMIF('CO2-qoute-data-2012'!$E$6:$E$380,NA117_CO2_GJ!$C16,'CO2-qoute-data-2012'!AB$6:AB$380)*1000</f>
        <v>0</v>
      </c>
      <c r="S16" s="23">
        <f>SUMIF('CO2-qoute-data-2012'!$E$6:$E$380,NA117_CO2_GJ!$C16,'CO2-qoute-data-2012'!AC$6:AC$380)*1000</f>
        <v>0</v>
      </c>
      <c r="T16" s="23">
        <f>SUMIF('CO2-qoute-data-2012'!$E$6:$E$380,NA117_CO2_GJ!$C16,'CO2-qoute-data-2012'!AD$6:AD$380)*1000</f>
        <v>0</v>
      </c>
      <c r="U16" s="23">
        <f>SUMIF('CO2-qoute-data-2012'!$E$6:$E$380,NA117_CO2_GJ!$C16,'CO2-qoute-data-2012'!AE$6:AE$380)*1000</f>
        <v>0</v>
      </c>
      <c r="V16" s="23">
        <f>SUMIF('CO2-qoute-data-2012'!$E$6:$E$380,NA117_CO2_GJ!$C16,'CO2-qoute-data-2012'!AF$6:AF$380)*1000</f>
        <v>0</v>
      </c>
      <c r="W16" s="23">
        <f>SUMIF('CO2-qoute-data-2012'!$E$6:$E$380,NA117_CO2_GJ!$C16,'CO2-qoute-data-2012'!AG$6:AG$380)*1000</f>
        <v>0</v>
      </c>
      <c r="X16" s="23">
        <f>SUMIF('CO2-qoute-data-2012'!$E$6:$E$380,NA117_CO2_GJ!$C16,'CO2-qoute-data-2012'!AH$6:AH$380)*1000</f>
        <v>0</v>
      </c>
      <c r="Y16" s="23">
        <f>SUMIF('CO2-qoute-data-2012'!$E$6:$E$380,NA117_CO2_GJ!$C16,'CO2-qoute-data-2012'!AI$6:AI$380)*1000</f>
        <v>0</v>
      </c>
      <c r="Z16" s="23">
        <f>SUMIF('CO2-qoute-data-2012'!$E$6:$E$380,NA117_CO2_GJ!$C16,'CO2-qoute-data-2012'!AJ$6:AJ$380)*1000</f>
        <v>0</v>
      </c>
      <c r="AA16" s="23">
        <f>SUMIF('CO2-qoute-data-2012'!$E$6:$E$380,NA117_CO2_GJ!$C16,'CO2-qoute-data-2012'!AK$6:AK$380)*1000</f>
        <v>0</v>
      </c>
      <c r="AB16" s="23">
        <f>SUMIF('CO2-qoute-data-2012'!$E$6:$E$380,NA117_CO2_GJ!$C16,'CO2-qoute-data-2012'!AL$6:AL$380)*1000</f>
        <v>0</v>
      </c>
      <c r="AC16" s="23">
        <f>SUMIF('CO2-qoute-data-2012'!$E$6:$E$380,NA117_CO2_GJ!$C16,'CO2-qoute-data-2012'!AM$6:AM$380)*1000</f>
        <v>0</v>
      </c>
      <c r="AD16" s="23">
        <f>SUMIF('CO2-qoute-data-2012'!$E$6:$E$380,NA117_CO2_GJ!$C16,'CO2-qoute-data-2012'!AN$6:AN$380)*1000</f>
        <v>0</v>
      </c>
      <c r="AE16" s="23">
        <f>SUMIF('CO2-qoute-data-2012'!$E$6:$E$380,NA117_CO2_GJ!$C16,'CO2-qoute-data-2012'!AO$6:AO$380)*1000</f>
        <v>0</v>
      </c>
      <c r="AF16" s="23">
        <f>SUMIF('CO2-qoute-data-2012'!$E$6:$E$380,NA117_CO2_GJ!$C16,'CO2-qoute-data-2012'!AP$6:AP$380)*1000</f>
        <v>0</v>
      </c>
      <c r="AG16" s="23">
        <f>SUMIF('CO2-qoute-data-2012'!$E$6:$E$380,NA117_CO2_GJ!$C16,'CO2-qoute-data-2012'!AQ$6:AQ$380)*1000</f>
        <v>0</v>
      </c>
      <c r="AH16" s="23">
        <f>SUMIF('CO2-qoute-data-2012'!$E$6:$E$380,NA117_CO2_GJ!$C16,'CO2-qoute-data-2012'!AR$6:AR$380)*1000</f>
        <v>0</v>
      </c>
      <c r="AI16" s="23">
        <f>SUMIF('CO2-qoute-data-2012'!$E$6:$E$380,NA117_CO2_GJ!$C16,'CO2-qoute-data-2012'!AS$6:AS$380)*1000</f>
        <v>0</v>
      </c>
      <c r="AJ16" s="2"/>
      <c r="AK16" s="2"/>
      <c r="AL16" s="75">
        <f t="shared" si="0"/>
        <v>1</v>
      </c>
      <c r="AM16" s="75">
        <f t="shared" si="0"/>
        <v>1</v>
      </c>
      <c r="AN16" s="75">
        <f t="shared" si="0"/>
        <v>1</v>
      </c>
      <c r="AO16" s="75">
        <f t="shared" si="0"/>
        <v>1</v>
      </c>
      <c r="AP16" s="75">
        <f t="shared" si="0"/>
        <v>1</v>
      </c>
      <c r="AQ16" s="75">
        <f t="shared" si="0"/>
        <v>1</v>
      </c>
      <c r="AR16" s="75">
        <f t="shared" si="0"/>
        <v>1</v>
      </c>
      <c r="AS16" s="75">
        <f t="shared" si="0"/>
        <v>1</v>
      </c>
      <c r="AT16" s="75">
        <f t="shared" si="0"/>
        <v>1</v>
      </c>
      <c r="AU16" s="75">
        <f t="shared" si="0"/>
        <v>1</v>
      </c>
      <c r="AV16" s="75">
        <f t="shared" si="0"/>
        <v>1</v>
      </c>
      <c r="AW16" s="75">
        <f t="shared" si="0"/>
        <v>1</v>
      </c>
      <c r="AX16" s="75">
        <f t="shared" si="0"/>
        <v>1</v>
      </c>
      <c r="AY16" s="75">
        <f t="shared" si="0"/>
        <v>1</v>
      </c>
      <c r="AZ16" s="75">
        <f t="shared" si="0"/>
        <v>1</v>
      </c>
      <c r="BA16" s="75">
        <f t="shared" si="0"/>
        <v>1</v>
      </c>
      <c r="BB16" s="75">
        <f t="shared" si="1"/>
        <v>1</v>
      </c>
      <c r="BC16" s="75">
        <f t="shared" si="1"/>
        <v>1</v>
      </c>
      <c r="BD16" s="75">
        <f t="shared" si="1"/>
        <v>1</v>
      </c>
      <c r="BE16" s="75">
        <f t="shared" si="1"/>
        <v>1</v>
      </c>
      <c r="BF16" s="75">
        <f t="shared" si="1"/>
        <v>1</v>
      </c>
      <c r="BG16" s="75">
        <f t="shared" si="1"/>
        <v>1</v>
      </c>
      <c r="BH16" s="75">
        <f t="shared" si="1"/>
        <v>1</v>
      </c>
      <c r="BI16" s="75">
        <f t="shared" si="1"/>
        <v>1</v>
      </c>
      <c r="BJ16" s="75">
        <f t="shared" si="1"/>
        <v>1</v>
      </c>
      <c r="BK16" s="75">
        <f t="shared" si="1"/>
        <v>1</v>
      </c>
      <c r="BL16" s="75">
        <f t="shared" si="1"/>
        <v>1</v>
      </c>
      <c r="BM16" s="75">
        <f t="shared" si="1"/>
        <v>1</v>
      </c>
      <c r="BN16" s="75">
        <f t="shared" si="1"/>
        <v>1</v>
      </c>
      <c r="BO16" s="75">
        <f t="shared" si="1"/>
        <v>1</v>
      </c>
      <c r="BP16" s="75">
        <f t="shared" si="1"/>
        <v>1</v>
      </c>
    </row>
    <row r="17" spans="2:68">
      <c r="B17" s="72">
        <v>15</v>
      </c>
      <c r="C17" s="12" t="s">
        <v>532</v>
      </c>
      <c r="D17" s="13" t="s">
        <v>533</v>
      </c>
      <c r="E17" s="23">
        <f>SUMIF('CO2-qoute-data-2012'!$E$6:$E$380,NA117_CO2_GJ!$C17,'CO2-qoute-data-2012'!O$6:O$380)*1000</f>
        <v>0</v>
      </c>
      <c r="F17" s="23">
        <f>SUMIF('CO2-qoute-data-2012'!$E$6:$E$380,NA117_CO2_GJ!$C17,'CO2-qoute-data-2012'!P$6:P$380)*1000</f>
        <v>1167579.1115999999</v>
      </c>
      <c r="G17" s="23">
        <f>SUMIF('CO2-qoute-data-2012'!$E$6:$E$380,NA117_CO2_GJ!$C17,'CO2-qoute-data-2012'!Q$6:Q$380)*1000</f>
        <v>0</v>
      </c>
      <c r="H17" s="23">
        <f>SUMIF('CO2-qoute-data-2012'!$E$6:$E$380,NA117_CO2_GJ!$C17,'CO2-qoute-data-2012'!R$6:R$380)*1000</f>
        <v>1445.7044800000001</v>
      </c>
      <c r="I17" s="23">
        <f>SUMIF('CO2-qoute-data-2012'!$E$6:$E$380,NA117_CO2_GJ!$C17,'CO2-qoute-data-2012'!S$6:S$380)*1000</f>
        <v>0</v>
      </c>
      <c r="J17" s="23">
        <f>SUMIF('CO2-qoute-data-2012'!$E$6:$E$380,NA117_CO2_GJ!$C17,'CO2-qoute-data-2012'!T$6:T$380)*1000</f>
        <v>299</v>
      </c>
      <c r="K17" s="23">
        <f>SUMIF('CO2-qoute-data-2012'!$E$6:$E$380,NA117_CO2_GJ!$C17,'CO2-qoute-data-2012'!U$6:U$380)*1000</f>
        <v>0</v>
      </c>
      <c r="L17" s="23">
        <f>SUMIF('CO2-qoute-data-2012'!$E$6:$E$380,NA117_CO2_GJ!$C17,'CO2-qoute-data-2012'!V$6:V$380)*1000</f>
        <v>0</v>
      </c>
      <c r="M17" s="23">
        <f>SUMIF('CO2-qoute-data-2012'!$E$6:$E$380,NA117_CO2_GJ!$C17,'CO2-qoute-data-2012'!W$6:W$380)*1000</f>
        <v>0</v>
      </c>
      <c r="N17" s="23">
        <f>SUMIF('CO2-qoute-data-2012'!$E$6:$E$380,NA117_CO2_GJ!$C17,'CO2-qoute-data-2012'!X$6:X$380)*1000</f>
        <v>0</v>
      </c>
      <c r="O17" s="23">
        <f>SUMIF('CO2-qoute-data-2012'!$E$6:$E$380,NA117_CO2_GJ!$C17,'CO2-qoute-data-2012'!Y$6:Y$380)*1000</f>
        <v>0</v>
      </c>
      <c r="P17" s="23">
        <f>SUMIF('CO2-qoute-data-2012'!$E$6:$E$380,NA117_CO2_GJ!$C17,'CO2-qoute-data-2012'!Z$6:Z$380)*1000</f>
        <v>0</v>
      </c>
      <c r="Q17" s="23">
        <f>SUMIF('CO2-qoute-data-2012'!$E$6:$E$380,NA117_CO2_GJ!$C17,'CO2-qoute-data-2012'!AA$6:AA$380)*1000</f>
        <v>0</v>
      </c>
      <c r="R17" s="23">
        <f>SUMIF('CO2-qoute-data-2012'!$E$6:$E$380,NA117_CO2_GJ!$C17,'CO2-qoute-data-2012'!AB$6:AB$380)*1000</f>
        <v>0</v>
      </c>
      <c r="S17" s="23">
        <f>SUMIF('CO2-qoute-data-2012'!$E$6:$E$380,NA117_CO2_GJ!$C17,'CO2-qoute-data-2012'!AC$6:AC$380)*1000</f>
        <v>0</v>
      </c>
      <c r="T17" s="23">
        <f>SUMIF('CO2-qoute-data-2012'!$E$6:$E$380,NA117_CO2_GJ!$C17,'CO2-qoute-data-2012'!AD$6:AD$380)*1000</f>
        <v>0</v>
      </c>
      <c r="U17" s="23">
        <f>SUMIF('CO2-qoute-data-2012'!$E$6:$E$380,NA117_CO2_GJ!$C17,'CO2-qoute-data-2012'!AE$6:AE$380)*1000</f>
        <v>0</v>
      </c>
      <c r="V17" s="23">
        <f>SUMIF('CO2-qoute-data-2012'!$E$6:$E$380,NA117_CO2_GJ!$C17,'CO2-qoute-data-2012'!AF$6:AF$380)*1000</f>
        <v>0</v>
      </c>
      <c r="W17" s="23">
        <f>SUMIF('CO2-qoute-data-2012'!$E$6:$E$380,NA117_CO2_GJ!$C17,'CO2-qoute-data-2012'!AG$6:AG$380)*1000</f>
        <v>0</v>
      </c>
      <c r="X17" s="23">
        <f>SUMIF('CO2-qoute-data-2012'!$E$6:$E$380,NA117_CO2_GJ!$C17,'CO2-qoute-data-2012'!AH$6:AH$380)*1000</f>
        <v>0</v>
      </c>
      <c r="Y17" s="23">
        <f>SUMIF('CO2-qoute-data-2012'!$E$6:$E$380,NA117_CO2_GJ!$C17,'CO2-qoute-data-2012'!AI$6:AI$380)*1000</f>
        <v>0</v>
      </c>
      <c r="Z17" s="23">
        <f>SUMIF('CO2-qoute-data-2012'!$E$6:$E$380,NA117_CO2_GJ!$C17,'CO2-qoute-data-2012'!AJ$6:AJ$380)*1000</f>
        <v>0</v>
      </c>
      <c r="AA17" s="23">
        <f>SUMIF('CO2-qoute-data-2012'!$E$6:$E$380,NA117_CO2_GJ!$C17,'CO2-qoute-data-2012'!AK$6:AK$380)*1000</f>
        <v>127218.7</v>
      </c>
      <c r="AB17" s="23">
        <f>SUMIF('CO2-qoute-data-2012'!$E$6:$E$380,NA117_CO2_GJ!$C17,'CO2-qoute-data-2012'!AL$6:AL$380)*1000</f>
        <v>0</v>
      </c>
      <c r="AC17" s="23">
        <f>SUMIF('CO2-qoute-data-2012'!$E$6:$E$380,NA117_CO2_GJ!$C17,'CO2-qoute-data-2012'!AM$6:AM$380)*1000</f>
        <v>0</v>
      </c>
      <c r="AD17" s="23">
        <f>SUMIF('CO2-qoute-data-2012'!$E$6:$E$380,NA117_CO2_GJ!$C17,'CO2-qoute-data-2012'!AN$6:AN$380)*1000</f>
        <v>0</v>
      </c>
      <c r="AE17" s="23">
        <f>SUMIF('CO2-qoute-data-2012'!$E$6:$E$380,NA117_CO2_GJ!$C17,'CO2-qoute-data-2012'!AO$6:AO$380)*1000</f>
        <v>0</v>
      </c>
      <c r="AF17" s="23">
        <f>SUMIF('CO2-qoute-data-2012'!$E$6:$E$380,NA117_CO2_GJ!$C17,'CO2-qoute-data-2012'!AP$6:AP$380)*1000</f>
        <v>0</v>
      </c>
      <c r="AG17" s="23">
        <f>SUMIF('CO2-qoute-data-2012'!$E$6:$E$380,NA117_CO2_GJ!$C17,'CO2-qoute-data-2012'!AQ$6:AQ$380)*1000</f>
        <v>0</v>
      </c>
      <c r="AH17" s="23">
        <f>SUMIF('CO2-qoute-data-2012'!$E$6:$E$380,NA117_CO2_GJ!$C17,'CO2-qoute-data-2012'!AR$6:AR$380)*1000</f>
        <v>0</v>
      </c>
      <c r="AI17" s="23">
        <f>SUMIF('CO2-qoute-data-2012'!$E$6:$E$380,NA117_CO2_GJ!$C17,'CO2-qoute-data-2012'!AS$6:AS$380)*1000</f>
        <v>0</v>
      </c>
      <c r="AJ17" s="2"/>
      <c r="AK17" s="2"/>
      <c r="AL17" s="75">
        <f t="shared" si="0"/>
        <v>15</v>
      </c>
      <c r="AM17" s="75">
        <f t="shared" si="0"/>
        <v>15</v>
      </c>
      <c r="AN17" s="75">
        <f t="shared" si="0"/>
        <v>15</v>
      </c>
      <c r="AO17" s="75">
        <f t="shared" si="0"/>
        <v>15</v>
      </c>
      <c r="AP17" s="75">
        <f t="shared" si="0"/>
        <v>15</v>
      </c>
      <c r="AQ17" s="75">
        <f t="shared" si="0"/>
        <v>15</v>
      </c>
      <c r="AR17" s="75">
        <f t="shared" si="0"/>
        <v>15</v>
      </c>
      <c r="AS17" s="75">
        <f t="shared" si="0"/>
        <v>15</v>
      </c>
      <c r="AT17" s="75">
        <f t="shared" si="0"/>
        <v>15</v>
      </c>
      <c r="AU17" s="75">
        <f t="shared" si="0"/>
        <v>15</v>
      </c>
      <c r="AV17" s="75">
        <f t="shared" si="0"/>
        <v>15</v>
      </c>
      <c r="AW17" s="75">
        <f t="shared" si="0"/>
        <v>15</v>
      </c>
      <c r="AX17" s="75">
        <f t="shared" si="0"/>
        <v>15</v>
      </c>
      <c r="AY17" s="75">
        <f t="shared" si="0"/>
        <v>15</v>
      </c>
      <c r="AZ17" s="75">
        <f t="shared" si="0"/>
        <v>15</v>
      </c>
      <c r="BA17" s="75">
        <f t="shared" si="0"/>
        <v>15</v>
      </c>
      <c r="BB17" s="75">
        <f t="shared" si="1"/>
        <v>15</v>
      </c>
      <c r="BC17" s="75">
        <f t="shared" si="1"/>
        <v>15</v>
      </c>
      <c r="BD17" s="75">
        <f t="shared" si="1"/>
        <v>15</v>
      </c>
      <c r="BE17" s="75">
        <f t="shared" si="1"/>
        <v>15</v>
      </c>
      <c r="BF17" s="75">
        <f t="shared" si="1"/>
        <v>15</v>
      </c>
      <c r="BG17" s="75">
        <f t="shared" si="1"/>
        <v>15</v>
      </c>
      <c r="BH17" s="75">
        <f t="shared" si="1"/>
        <v>15</v>
      </c>
      <c r="BI17" s="75">
        <f t="shared" si="1"/>
        <v>15</v>
      </c>
      <c r="BJ17" s="75">
        <f t="shared" si="1"/>
        <v>15</v>
      </c>
      <c r="BK17" s="75">
        <f t="shared" si="1"/>
        <v>15</v>
      </c>
      <c r="BL17" s="75">
        <f t="shared" si="1"/>
        <v>15</v>
      </c>
      <c r="BM17" s="75">
        <f t="shared" si="1"/>
        <v>15</v>
      </c>
      <c r="BN17" s="75">
        <f t="shared" si="1"/>
        <v>15</v>
      </c>
      <c r="BO17" s="75">
        <f t="shared" si="1"/>
        <v>15</v>
      </c>
      <c r="BP17" s="75">
        <f t="shared" si="1"/>
        <v>15</v>
      </c>
    </row>
    <row r="18" spans="2:68">
      <c r="B18" s="72">
        <v>15</v>
      </c>
      <c r="C18" s="12" t="s">
        <v>534</v>
      </c>
      <c r="D18" s="13" t="s">
        <v>535</v>
      </c>
      <c r="E18" s="23">
        <f>SUMIF('CO2-qoute-data-2012'!$E$6:$E$380,NA117_CO2_GJ!$C18,'CO2-qoute-data-2012'!O$6:O$380)*1000</f>
        <v>0</v>
      </c>
      <c r="F18" s="23">
        <f>SUMIF('CO2-qoute-data-2012'!$E$6:$E$380,NA117_CO2_GJ!$C18,'CO2-qoute-data-2012'!P$6:P$380)*1000</f>
        <v>563659.31160000002</v>
      </c>
      <c r="G18" s="23">
        <f>SUMIF('CO2-qoute-data-2012'!$E$6:$E$380,NA117_CO2_GJ!$C18,'CO2-qoute-data-2012'!Q$6:Q$380)*1000</f>
        <v>0</v>
      </c>
      <c r="H18" s="23">
        <f>SUMIF('CO2-qoute-data-2012'!$E$6:$E$380,NA117_CO2_GJ!$C18,'CO2-qoute-data-2012'!R$6:R$380)*1000</f>
        <v>3787.0828599999995</v>
      </c>
      <c r="I18" s="23">
        <f>SUMIF('CO2-qoute-data-2012'!$E$6:$E$380,NA117_CO2_GJ!$C18,'CO2-qoute-data-2012'!S$6:S$380)*1000</f>
        <v>113587.88849999999</v>
      </c>
      <c r="J18" s="23">
        <f>SUMIF('CO2-qoute-data-2012'!$E$6:$E$380,NA117_CO2_GJ!$C18,'CO2-qoute-data-2012'!T$6:T$380)*1000</f>
        <v>32.696799999999996</v>
      </c>
      <c r="K18" s="23">
        <f>SUMIF('CO2-qoute-data-2012'!$E$6:$E$380,NA117_CO2_GJ!$C18,'CO2-qoute-data-2012'!U$6:U$380)*1000</f>
        <v>0</v>
      </c>
      <c r="L18" s="23">
        <f>SUMIF('CO2-qoute-data-2012'!$E$6:$E$380,NA117_CO2_GJ!$C18,'CO2-qoute-data-2012'!V$6:V$380)*1000</f>
        <v>0</v>
      </c>
      <c r="M18" s="23">
        <f>SUMIF('CO2-qoute-data-2012'!$E$6:$E$380,NA117_CO2_GJ!$C18,'CO2-qoute-data-2012'!W$6:W$380)*1000</f>
        <v>0</v>
      </c>
      <c r="N18" s="23">
        <f>SUMIF('CO2-qoute-data-2012'!$E$6:$E$380,NA117_CO2_GJ!$C18,'CO2-qoute-data-2012'!X$6:X$380)*1000</f>
        <v>0</v>
      </c>
      <c r="O18" s="23">
        <f>SUMIF('CO2-qoute-data-2012'!$E$6:$E$380,NA117_CO2_GJ!$C18,'CO2-qoute-data-2012'!Y$6:Y$380)*1000</f>
        <v>317011.55</v>
      </c>
      <c r="P18" s="23">
        <f>SUMIF('CO2-qoute-data-2012'!$E$6:$E$380,NA117_CO2_GJ!$C18,'CO2-qoute-data-2012'!Z$6:Z$380)*1000</f>
        <v>0</v>
      </c>
      <c r="Q18" s="23">
        <f>SUMIF('CO2-qoute-data-2012'!$E$6:$E$380,NA117_CO2_GJ!$C18,'CO2-qoute-data-2012'!AA$6:AA$380)*1000</f>
        <v>0</v>
      </c>
      <c r="R18" s="23">
        <f>SUMIF('CO2-qoute-data-2012'!$E$6:$E$380,NA117_CO2_GJ!$C18,'CO2-qoute-data-2012'!AB$6:AB$380)*1000</f>
        <v>0</v>
      </c>
      <c r="S18" s="23">
        <f>SUMIF('CO2-qoute-data-2012'!$E$6:$E$380,NA117_CO2_GJ!$C18,'CO2-qoute-data-2012'!AC$6:AC$380)*1000</f>
        <v>0</v>
      </c>
      <c r="T18" s="23">
        <f>SUMIF('CO2-qoute-data-2012'!$E$6:$E$380,NA117_CO2_GJ!$C18,'CO2-qoute-data-2012'!AD$6:AD$380)*1000</f>
        <v>0</v>
      </c>
      <c r="U18" s="23">
        <f>SUMIF('CO2-qoute-data-2012'!$E$6:$E$380,NA117_CO2_GJ!$C18,'CO2-qoute-data-2012'!AE$6:AE$380)*1000</f>
        <v>0</v>
      </c>
      <c r="V18" s="23">
        <f>SUMIF('CO2-qoute-data-2012'!$E$6:$E$380,NA117_CO2_GJ!$C18,'CO2-qoute-data-2012'!AF$6:AF$380)*1000</f>
        <v>0</v>
      </c>
      <c r="W18" s="23">
        <f>SUMIF('CO2-qoute-data-2012'!$E$6:$E$380,NA117_CO2_GJ!$C18,'CO2-qoute-data-2012'!AG$6:AG$380)*1000</f>
        <v>0</v>
      </c>
      <c r="X18" s="23">
        <f>SUMIF('CO2-qoute-data-2012'!$E$6:$E$380,NA117_CO2_GJ!$C18,'CO2-qoute-data-2012'!AH$6:AH$380)*1000</f>
        <v>0</v>
      </c>
      <c r="Y18" s="23">
        <f>SUMIF('CO2-qoute-data-2012'!$E$6:$E$380,NA117_CO2_GJ!$C18,'CO2-qoute-data-2012'!AI$6:AI$380)*1000</f>
        <v>0</v>
      </c>
      <c r="Z18" s="23">
        <f>SUMIF('CO2-qoute-data-2012'!$E$6:$E$380,NA117_CO2_GJ!$C18,'CO2-qoute-data-2012'!AJ$6:AJ$380)*1000</f>
        <v>0</v>
      </c>
      <c r="AA18" s="23">
        <f>SUMIF('CO2-qoute-data-2012'!$E$6:$E$380,NA117_CO2_GJ!$C18,'CO2-qoute-data-2012'!AK$6:AK$380)*1000</f>
        <v>0</v>
      </c>
      <c r="AB18" s="23">
        <f>SUMIF('CO2-qoute-data-2012'!$E$6:$E$380,NA117_CO2_GJ!$C18,'CO2-qoute-data-2012'!AL$6:AL$380)*1000</f>
        <v>0</v>
      </c>
      <c r="AC18" s="23">
        <f>SUMIF('CO2-qoute-data-2012'!$E$6:$E$380,NA117_CO2_GJ!$C18,'CO2-qoute-data-2012'!AM$6:AM$380)*1000</f>
        <v>0</v>
      </c>
      <c r="AD18" s="23">
        <f>SUMIF('CO2-qoute-data-2012'!$E$6:$E$380,NA117_CO2_GJ!$C18,'CO2-qoute-data-2012'!AN$6:AN$380)*1000</f>
        <v>0</v>
      </c>
      <c r="AE18" s="23">
        <f>SUMIF('CO2-qoute-data-2012'!$E$6:$E$380,NA117_CO2_GJ!$C18,'CO2-qoute-data-2012'!AO$6:AO$380)*1000</f>
        <v>0</v>
      </c>
      <c r="AF18" s="23">
        <f>SUMIF('CO2-qoute-data-2012'!$E$6:$E$380,NA117_CO2_GJ!$C18,'CO2-qoute-data-2012'!AP$6:AP$380)*1000</f>
        <v>0</v>
      </c>
      <c r="AG18" s="23">
        <f>SUMIF('CO2-qoute-data-2012'!$E$6:$E$380,NA117_CO2_GJ!$C18,'CO2-qoute-data-2012'!AQ$6:AQ$380)*1000</f>
        <v>0</v>
      </c>
      <c r="AH18" s="23">
        <f>SUMIF('CO2-qoute-data-2012'!$E$6:$E$380,NA117_CO2_GJ!$C18,'CO2-qoute-data-2012'!AR$6:AR$380)*1000</f>
        <v>0</v>
      </c>
      <c r="AI18" s="23">
        <f>SUMIF('CO2-qoute-data-2012'!$E$6:$E$380,NA117_CO2_GJ!$C18,'CO2-qoute-data-2012'!AS$6:AS$380)*1000</f>
        <v>0</v>
      </c>
      <c r="AJ18" s="2"/>
      <c r="AK18" s="2"/>
      <c r="AL18" s="75">
        <f t="shared" si="0"/>
        <v>15</v>
      </c>
      <c r="AM18" s="75">
        <f t="shared" si="0"/>
        <v>15</v>
      </c>
      <c r="AN18" s="75">
        <f t="shared" si="0"/>
        <v>15</v>
      </c>
      <c r="AO18" s="75">
        <f t="shared" si="0"/>
        <v>15</v>
      </c>
      <c r="AP18" s="75">
        <f t="shared" si="0"/>
        <v>15</v>
      </c>
      <c r="AQ18" s="75">
        <f t="shared" si="0"/>
        <v>15</v>
      </c>
      <c r="AR18" s="75">
        <f t="shared" si="0"/>
        <v>15</v>
      </c>
      <c r="AS18" s="75">
        <f t="shared" si="0"/>
        <v>15</v>
      </c>
      <c r="AT18" s="75">
        <f t="shared" si="0"/>
        <v>15</v>
      </c>
      <c r="AU18" s="75">
        <f t="shared" si="0"/>
        <v>15</v>
      </c>
      <c r="AV18" s="75">
        <f t="shared" si="0"/>
        <v>15</v>
      </c>
      <c r="AW18" s="75">
        <f t="shared" si="0"/>
        <v>15</v>
      </c>
      <c r="AX18" s="75">
        <f t="shared" si="0"/>
        <v>15</v>
      </c>
      <c r="AY18" s="75">
        <f t="shared" si="0"/>
        <v>15</v>
      </c>
      <c r="AZ18" s="75">
        <f t="shared" si="0"/>
        <v>15</v>
      </c>
      <c r="BA18" s="75">
        <f t="shared" si="0"/>
        <v>15</v>
      </c>
      <c r="BB18" s="75">
        <f t="shared" si="1"/>
        <v>15</v>
      </c>
      <c r="BC18" s="75">
        <f t="shared" si="1"/>
        <v>15</v>
      </c>
      <c r="BD18" s="75">
        <f t="shared" si="1"/>
        <v>15</v>
      </c>
      <c r="BE18" s="75">
        <f t="shared" si="1"/>
        <v>15</v>
      </c>
      <c r="BF18" s="75">
        <f t="shared" si="1"/>
        <v>15</v>
      </c>
      <c r="BG18" s="75">
        <f t="shared" si="1"/>
        <v>15</v>
      </c>
      <c r="BH18" s="75">
        <f t="shared" si="1"/>
        <v>15</v>
      </c>
      <c r="BI18" s="75">
        <f t="shared" si="1"/>
        <v>15</v>
      </c>
      <c r="BJ18" s="75">
        <f t="shared" si="1"/>
        <v>15</v>
      </c>
      <c r="BK18" s="75">
        <f t="shared" si="1"/>
        <v>15</v>
      </c>
      <c r="BL18" s="75">
        <f t="shared" si="1"/>
        <v>15</v>
      </c>
      <c r="BM18" s="75">
        <f t="shared" si="1"/>
        <v>15</v>
      </c>
      <c r="BN18" s="75">
        <f t="shared" si="1"/>
        <v>15</v>
      </c>
      <c r="BO18" s="75">
        <f t="shared" si="1"/>
        <v>15</v>
      </c>
      <c r="BP18" s="75">
        <f t="shared" si="1"/>
        <v>15</v>
      </c>
    </row>
    <row r="19" spans="2:68">
      <c r="B19" s="72">
        <v>15</v>
      </c>
      <c r="C19" s="12" t="s">
        <v>536</v>
      </c>
      <c r="D19" s="13" t="s">
        <v>537</v>
      </c>
      <c r="E19" s="23">
        <f>SUMIF('CO2-qoute-data-2012'!$E$6:$E$380,NA117_CO2_GJ!$C19,'CO2-qoute-data-2012'!O$6:O$380)*1000</f>
        <v>0</v>
      </c>
      <c r="F19" s="23">
        <f>SUMIF('CO2-qoute-data-2012'!$E$6:$E$380,NA117_CO2_GJ!$C19,'CO2-qoute-data-2012'!P$6:P$380)*1000</f>
        <v>2742588.09</v>
      </c>
      <c r="G19" s="23">
        <f>SUMIF('CO2-qoute-data-2012'!$E$6:$E$380,NA117_CO2_GJ!$C19,'CO2-qoute-data-2012'!Q$6:Q$380)*1000</f>
        <v>0</v>
      </c>
      <c r="H19" s="23">
        <f>SUMIF('CO2-qoute-data-2012'!$E$6:$E$380,NA117_CO2_GJ!$C19,'CO2-qoute-data-2012'!R$6:R$380)*1000</f>
        <v>803.52386999999999</v>
      </c>
      <c r="I19" s="23">
        <f>SUMIF('CO2-qoute-data-2012'!$E$6:$E$380,NA117_CO2_GJ!$C19,'CO2-qoute-data-2012'!S$6:S$380)*1000</f>
        <v>0</v>
      </c>
      <c r="J19" s="23">
        <f>SUMIF('CO2-qoute-data-2012'!$E$6:$E$380,NA117_CO2_GJ!$C19,'CO2-qoute-data-2012'!T$6:T$380)*1000</f>
        <v>0</v>
      </c>
      <c r="K19" s="23">
        <f>SUMIF('CO2-qoute-data-2012'!$E$6:$E$380,NA117_CO2_GJ!$C19,'CO2-qoute-data-2012'!U$6:U$380)*1000</f>
        <v>0</v>
      </c>
      <c r="L19" s="23">
        <f>SUMIF('CO2-qoute-data-2012'!$E$6:$E$380,NA117_CO2_GJ!$C19,'CO2-qoute-data-2012'!V$6:V$380)*1000</f>
        <v>0</v>
      </c>
      <c r="M19" s="23">
        <f>SUMIF('CO2-qoute-data-2012'!$E$6:$E$380,NA117_CO2_GJ!$C19,'CO2-qoute-data-2012'!W$6:W$380)*1000</f>
        <v>0</v>
      </c>
      <c r="N19" s="23">
        <f>SUMIF('CO2-qoute-data-2012'!$E$6:$E$380,NA117_CO2_GJ!$C19,'CO2-qoute-data-2012'!X$6:X$380)*1000</f>
        <v>0</v>
      </c>
      <c r="O19" s="23">
        <f>SUMIF('CO2-qoute-data-2012'!$E$6:$E$380,NA117_CO2_GJ!$C19,'CO2-qoute-data-2012'!Y$6:Y$380)*1000</f>
        <v>0</v>
      </c>
      <c r="P19" s="23">
        <f>SUMIF('CO2-qoute-data-2012'!$E$6:$E$380,NA117_CO2_GJ!$C19,'CO2-qoute-data-2012'!Z$6:Z$380)*1000</f>
        <v>0</v>
      </c>
      <c r="Q19" s="23">
        <f>SUMIF('CO2-qoute-data-2012'!$E$6:$E$380,NA117_CO2_GJ!$C19,'CO2-qoute-data-2012'!AA$6:AA$380)*1000</f>
        <v>0</v>
      </c>
      <c r="R19" s="23">
        <f>SUMIF('CO2-qoute-data-2012'!$E$6:$E$380,NA117_CO2_GJ!$C19,'CO2-qoute-data-2012'!AB$6:AB$380)*1000</f>
        <v>0</v>
      </c>
      <c r="S19" s="23">
        <f>SUMIF('CO2-qoute-data-2012'!$E$6:$E$380,NA117_CO2_GJ!$C19,'CO2-qoute-data-2012'!AC$6:AC$380)*1000</f>
        <v>0</v>
      </c>
      <c r="T19" s="23">
        <f>SUMIF('CO2-qoute-data-2012'!$E$6:$E$380,NA117_CO2_GJ!$C19,'CO2-qoute-data-2012'!AD$6:AD$380)*1000</f>
        <v>0</v>
      </c>
      <c r="U19" s="23">
        <f>SUMIF('CO2-qoute-data-2012'!$E$6:$E$380,NA117_CO2_GJ!$C19,'CO2-qoute-data-2012'!AE$6:AE$380)*1000</f>
        <v>0</v>
      </c>
      <c r="V19" s="23">
        <f>SUMIF('CO2-qoute-data-2012'!$E$6:$E$380,NA117_CO2_GJ!$C19,'CO2-qoute-data-2012'!AF$6:AF$380)*1000</f>
        <v>0</v>
      </c>
      <c r="W19" s="23">
        <f>SUMIF('CO2-qoute-data-2012'!$E$6:$E$380,NA117_CO2_GJ!$C19,'CO2-qoute-data-2012'!AG$6:AG$380)*1000</f>
        <v>0</v>
      </c>
      <c r="X19" s="23">
        <f>SUMIF('CO2-qoute-data-2012'!$E$6:$E$380,NA117_CO2_GJ!$C19,'CO2-qoute-data-2012'!AH$6:AH$380)*1000</f>
        <v>0</v>
      </c>
      <c r="Y19" s="23">
        <f>SUMIF('CO2-qoute-data-2012'!$E$6:$E$380,NA117_CO2_GJ!$C19,'CO2-qoute-data-2012'!AI$6:AI$380)*1000</f>
        <v>0</v>
      </c>
      <c r="Z19" s="23">
        <f>SUMIF('CO2-qoute-data-2012'!$E$6:$E$380,NA117_CO2_GJ!$C19,'CO2-qoute-data-2012'!AJ$6:AJ$380)*1000</f>
        <v>0</v>
      </c>
      <c r="AA19" s="23">
        <f>SUMIF('CO2-qoute-data-2012'!$E$6:$E$380,NA117_CO2_GJ!$C19,'CO2-qoute-data-2012'!AK$6:AK$380)*1000</f>
        <v>0</v>
      </c>
      <c r="AB19" s="23">
        <f>SUMIF('CO2-qoute-data-2012'!$E$6:$E$380,NA117_CO2_GJ!$C19,'CO2-qoute-data-2012'!AL$6:AL$380)*1000</f>
        <v>0</v>
      </c>
      <c r="AC19" s="23">
        <f>SUMIF('CO2-qoute-data-2012'!$E$6:$E$380,NA117_CO2_GJ!$C19,'CO2-qoute-data-2012'!AM$6:AM$380)*1000</f>
        <v>0</v>
      </c>
      <c r="AD19" s="23">
        <f>SUMIF('CO2-qoute-data-2012'!$E$6:$E$380,NA117_CO2_GJ!$C19,'CO2-qoute-data-2012'!AN$6:AN$380)*1000</f>
        <v>0</v>
      </c>
      <c r="AE19" s="23">
        <f>SUMIF('CO2-qoute-data-2012'!$E$6:$E$380,NA117_CO2_GJ!$C19,'CO2-qoute-data-2012'!AO$6:AO$380)*1000</f>
        <v>0</v>
      </c>
      <c r="AF19" s="23">
        <f>SUMIF('CO2-qoute-data-2012'!$E$6:$E$380,NA117_CO2_GJ!$C19,'CO2-qoute-data-2012'!AP$6:AP$380)*1000</f>
        <v>0</v>
      </c>
      <c r="AG19" s="23">
        <f>SUMIF('CO2-qoute-data-2012'!$E$6:$E$380,NA117_CO2_GJ!$C19,'CO2-qoute-data-2012'!AQ$6:AQ$380)*1000</f>
        <v>0</v>
      </c>
      <c r="AH19" s="23">
        <f>SUMIF('CO2-qoute-data-2012'!$E$6:$E$380,NA117_CO2_GJ!$C19,'CO2-qoute-data-2012'!AR$6:AR$380)*1000</f>
        <v>0</v>
      </c>
      <c r="AI19" s="23">
        <f>SUMIF('CO2-qoute-data-2012'!$E$6:$E$380,NA117_CO2_GJ!$C19,'CO2-qoute-data-2012'!AS$6:AS$380)*1000</f>
        <v>0</v>
      </c>
      <c r="AJ19" s="2"/>
      <c r="AK19" s="2"/>
      <c r="AL19" s="75">
        <f t="shared" si="0"/>
        <v>15</v>
      </c>
      <c r="AM19" s="75">
        <f t="shared" si="0"/>
        <v>15</v>
      </c>
      <c r="AN19" s="75">
        <f t="shared" si="0"/>
        <v>15</v>
      </c>
      <c r="AO19" s="75">
        <f t="shared" si="0"/>
        <v>15</v>
      </c>
      <c r="AP19" s="75">
        <f t="shared" si="0"/>
        <v>15</v>
      </c>
      <c r="AQ19" s="75">
        <f t="shared" si="0"/>
        <v>15</v>
      </c>
      <c r="AR19" s="75">
        <f t="shared" si="0"/>
        <v>15</v>
      </c>
      <c r="AS19" s="75">
        <f t="shared" si="0"/>
        <v>15</v>
      </c>
      <c r="AT19" s="75">
        <f t="shared" si="0"/>
        <v>15</v>
      </c>
      <c r="AU19" s="75">
        <f t="shared" si="0"/>
        <v>15</v>
      </c>
      <c r="AV19" s="75">
        <f t="shared" si="0"/>
        <v>15</v>
      </c>
      <c r="AW19" s="75">
        <f t="shared" si="0"/>
        <v>15</v>
      </c>
      <c r="AX19" s="75">
        <f t="shared" si="0"/>
        <v>15</v>
      </c>
      <c r="AY19" s="75">
        <f t="shared" si="0"/>
        <v>15</v>
      </c>
      <c r="AZ19" s="75">
        <f t="shared" si="0"/>
        <v>15</v>
      </c>
      <c r="BA19" s="75">
        <f t="shared" si="0"/>
        <v>15</v>
      </c>
      <c r="BB19" s="75">
        <f t="shared" si="1"/>
        <v>15</v>
      </c>
      <c r="BC19" s="75">
        <f t="shared" si="1"/>
        <v>15</v>
      </c>
      <c r="BD19" s="75">
        <f t="shared" si="1"/>
        <v>15</v>
      </c>
      <c r="BE19" s="75">
        <f t="shared" si="1"/>
        <v>15</v>
      </c>
      <c r="BF19" s="75">
        <f t="shared" si="1"/>
        <v>15</v>
      </c>
      <c r="BG19" s="75">
        <f t="shared" si="1"/>
        <v>15</v>
      </c>
      <c r="BH19" s="75">
        <f t="shared" si="1"/>
        <v>15</v>
      </c>
      <c r="BI19" s="75">
        <f t="shared" si="1"/>
        <v>15</v>
      </c>
      <c r="BJ19" s="75">
        <f t="shared" si="1"/>
        <v>15</v>
      </c>
      <c r="BK19" s="75">
        <f t="shared" si="1"/>
        <v>15</v>
      </c>
      <c r="BL19" s="75">
        <f t="shared" si="1"/>
        <v>15</v>
      </c>
      <c r="BM19" s="75">
        <f t="shared" si="1"/>
        <v>15</v>
      </c>
      <c r="BN19" s="75">
        <f t="shared" si="1"/>
        <v>15</v>
      </c>
      <c r="BO19" s="75">
        <f t="shared" si="1"/>
        <v>15</v>
      </c>
      <c r="BP19" s="75">
        <f t="shared" si="1"/>
        <v>15</v>
      </c>
    </row>
    <row r="20" spans="2:68">
      <c r="B20" s="72">
        <v>15</v>
      </c>
      <c r="C20" s="12" t="s">
        <v>538</v>
      </c>
      <c r="D20" s="13" t="s">
        <v>539</v>
      </c>
      <c r="E20" s="23">
        <f>SUMIF('CO2-qoute-data-2012'!$E$6:$E$380,NA117_CO2_GJ!$C20,'CO2-qoute-data-2012'!O$6:O$380)*1000</f>
        <v>0</v>
      </c>
      <c r="F20" s="23">
        <f>SUMIF('CO2-qoute-data-2012'!$E$6:$E$380,NA117_CO2_GJ!$C20,'CO2-qoute-data-2012'!P$6:P$380)*1000</f>
        <v>0</v>
      </c>
      <c r="G20" s="23">
        <f>SUMIF('CO2-qoute-data-2012'!$E$6:$E$380,NA117_CO2_GJ!$C20,'CO2-qoute-data-2012'!Q$6:Q$380)*1000</f>
        <v>0</v>
      </c>
      <c r="H20" s="23">
        <f>SUMIF('CO2-qoute-data-2012'!$E$6:$E$380,NA117_CO2_GJ!$C20,'CO2-qoute-data-2012'!R$6:R$380)*1000</f>
        <v>0</v>
      </c>
      <c r="I20" s="23">
        <f>SUMIF('CO2-qoute-data-2012'!$E$6:$E$380,NA117_CO2_GJ!$C20,'CO2-qoute-data-2012'!S$6:S$380)*1000</f>
        <v>0</v>
      </c>
      <c r="J20" s="23">
        <f>SUMIF('CO2-qoute-data-2012'!$E$6:$E$380,NA117_CO2_GJ!$C20,'CO2-qoute-data-2012'!T$6:T$380)*1000</f>
        <v>0</v>
      </c>
      <c r="K20" s="23">
        <f>SUMIF('CO2-qoute-data-2012'!$E$6:$E$380,NA117_CO2_GJ!$C20,'CO2-qoute-data-2012'!U$6:U$380)*1000</f>
        <v>0</v>
      </c>
      <c r="L20" s="23">
        <f>SUMIF('CO2-qoute-data-2012'!$E$6:$E$380,NA117_CO2_GJ!$C20,'CO2-qoute-data-2012'!V$6:V$380)*1000</f>
        <v>0</v>
      </c>
      <c r="M20" s="23">
        <f>SUMIF('CO2-qoute-data-2012'!$E$6:$E$380,NA117_CO2_GJ!$C20,'CO2-qoute-data-2012'!W$6:W$380)*1000</f>
        <v>0</v>
      </c>
      <c r="N20" s="23">
        <f>SUMIF('CO2-qoute-data-2012'!$E$6:$E$380,NA117_CO2_GJ!$C20,'CO2-qoute-data-2012'!X$6:X$380)*1000</f>
        <v>0</v>
      </c>
      <c r="O20" s="23">
        <f>SUMIF('CO2-qoute-data-2012'!$E$6:$E$380,NA117_CO2_GJ!$C20,'CO2-qoute-data-2012'!Y$6:Y$380)*1000</f>
        <v>0</v>
      </c>
      <c r="P20" s="23">
        <f>SUMIF('CO2-qoute-data-2012'!$E$6:$E$380,NA117_CO2_GJ!$C20,'CO2-qoute-data-2012'!Z$6:Z$380)*1000</f>
        <v>0</v>
      </c>
      <c r="Q20" s="23">
        <f>SUMIF('CO2-qoute-data-2012'!$E$6:$E$380,NA117_CO2_GJ!$C20,'CO2-qoute-data-2012'!AA$6:AA$380)*1000</f>
        <v>0</v>
      </c>
      <c r="R20" s="23">
        <f>SUMIF('CO2-qoute-data-2012'!$E$6:$E$380,NA117_CO2_GJ!$C20,'CO2-qoute-data-2012'!AB$6:AB$380)*1000</f>
        <v>0</v>
      </c>
      <c r="S20" s="23">
        <f>SUMIF('CO2-qoute-data-2012'!$E$6:$E$380,NA117_CO2_GJ!$C20,'CO2-qoute-data-2012'!AC$6:AC$380)*1000</f>
        <v>0</v>
      </c>
      <c r="T20" s="23">
        <f>SUMIF('CO2-qoute-data-2012'!$E$6:$E$380,NA117_CO2_GJ!$C20,'CO2-qoute-data-2012'!AD$6:AD$380)*1000</f>
        <v>0</v>
      </c>
      <c r="U20" s="23">
        <f>SUMIF('CO2-qoute-data-2012'!$E$6:$E$380,NA117_CO2_GJ!$C20,'CO2-qoute-data-2012'!AE$6:AE$380)*1000</f>
        <v>0</v>
      </c>
      <c r="V20" s="23">
        <f>SUMIF('CO2-qoute-data-2012'!$E$6:$E$380,NA117_CO2_GJ!$C20,'CO2-qoute-data-2012'!AF$6:AF$380)*1000</f>
        <v>0</v>
      </c>
      <c r="W20" s="23">
        <f>SUMIF('CO2-qoute-data-2012'!$E$6:$E$380,NA117_CO2_GJ!$C20,'CO2-qoute-data-2012'!AG$6:AG$380)*1000</f>
        <v>0</v>
      </c>
      <c r="X20" s="23">
        <f>SUMIF('CO2-qoute-data-2012'!$E$6:$E$380,NA117_CO2_GJ!$C20,'CO2-qoute-data-2012'!AH$6:AH$380)*1000</f>
        <v>0</v>
      </c>
      <c r="Y20" s="23">
        <f>SUMIF('CO2-qoute-data-2012'!$E$6:$E$380,NA117_CO2_GJ!$C20,'CO2-qoute-data-2012'!AI$6:AI$380)*1000</f>
        <v>0</v>
      </c>
      <c r="Z20" s="23">
        <f>SUMIF('CO2-qoute-data-2012'!$E$6:$E$380,NA117_CO2_GJ!$C20,'CO2-qoute-data-2012'!AJ$6:AJ$380)*1000</f>
        <v>0</v>
      </c>
      <c r="AA20" s="23">
        <f>SUMIF('CO2-qoute-data-2012'!$E$6:$E$380,NA117_CO2_GJ!$C20,'CO2-qoute-data-2012'!AK$6:AK$380)*1000</f>
        <v>0</v>
      </c>
      <c r="AB20" s="23">
        <f>SUMIF('CO2-qoute-data-2012'!$E$6:$E$380,NA117_CO2_GJ!$C20,'CO2-qoute-data-2012'!AL$6:AL$380)*1000</f>
        <v>0</v>
      </c>
      <c r="AC20" s="23">
        <f>SUMIF('CO2-qoute-data-2012'!$E$6:$E$380,NA117_CO2_GJ!$C20,'CO2-qoute-data-2012'!AM$6:AM$380)*1000</f>
        <v>0</v>
      </c>
      <c r="AD20" s="23">
        <f>SUMIF('CO2-qoute-data-2012'!$E$6:$E$380,NA117_CO2_GJ!$C20,'CO2-qoute-data-2012'!AN$6:AN$380)*1000</f>
        <v>0</v>
      </c>
      <c r="AE20" s="23">
        <f>SUMIF('CO2-qoute-data-2012'!$E$6:$E$380,NA117_CO2_GJ!$C20,'CO2-qoute-data-2012'!AO$6:AO$380)*1000</f>
        <v>0</v>
      </c>
      <c r="AF20" s="23">
        <f>SUMIF('CO2-qoute-data-2012'!$E$6:$E$380,NA117_CO2_GJ!$C20,'CO2-qoute-data-2012'!AP$6:AP$380)*1000</f>
        <v>0</v>
      </c>
      <c r="AG20" s="23">
        <f>SUMIF('CO2-qoute-data-2012'!$E$6:$E$380,NA117_CO2_GJ!$C20,'CO2-qoute-data-2012'!AQ$6:AQ$380)*1000</f>
        <v>0</v>
      </c>
      <c r="AH20" s="23">
        <f>SUMIF('CO2-qoute-data-2012'!$E$6:$E$380,NA117_CO2_GJ!$C20,'CO2-qoute-data-2012'!AR$6:AR$380)*1000</f>
        <v>0</v>
      </c>
      <c r="AI20" s="23">
        <f>SUMIF('CO2-qoute-data-2012'!$E$6:$E$380,NA117_CO2_GJ!$C20,'CO2-qoute-data-2012'!AS$6:AS$380)*1000</f>
        <v>0</v>
      </c>
      <c r="AJ20" s="2"/>
      <c r="AK20" s="2"/>
      <c r="AL20" s="75">
        <f t="shared" si="0"/>
        <v>15</v>
      </c>
      <c r="AM20" s="75">
        <f t="shared" si="0"/>
        <v>15</v>
      </c>
      <c r="AN20" s="75">
        <f t="shared" si="0"/>
        <v>15</v>
      </c>
      <c r="AO20" s="75">
        <f t="shared" si="0"/>
        <v>15</v>
      </c>
      <c r="AP20" s="75">
        <f t="shared" si="0"/>
        <v>15</v>
      </c>
      <c r="AQ20" s="75">
        <f t="shared" si="0"/>
        <v>15</v>
      </c>
      <c r="AR20" s="75">
        <f t="shared" si="0"/>
        <v>15</v>
      </c>
      <c r="AS20" s="75">
        <f t="shared" si="0"/>
        <v>15</v>
      </c>
      <c r="AT20" s="75">
        <f t="shared" si="0"/>
        <v>15</v>
      </c>
      <c r="AU20" s="75">
        <f t="shared" si="0"/>
        <v>15</v>
      </c>
      <c r="AV20" s="75">
        <f t="shared" si="0"/>
        <v>15</v>
      </c>
      <c r="AW20" s="75">
        <f t="shared" si="0"/>
        <v>15</v>
      </c>
      <c r="AX20" s="75">
        <f t="shared" si="0"/>
        <v>15</v>
      </c>
      <c r="AY20" s="75">
        <f t="shared" si="0"/>
        <v>15</v>
      </c>
      <c r="AZ20" s="75">
        <f t="shared" si="0"/>
        <v>15</v>
      </c>
      <c r="BA20" s="75">
        <f t="shared" si="0"/>
        <v>15</v>
      </c>
      <c r="BB20" s="75">
        <f t="shared" si="1"/>
        <v>15</v>
      </c>
      <c r="BC20" s="75">
        <f t="shared" si="1"/>
        <v>15</v>
      </c>
      <c r="BD20" s="75">
        <f t="shared" si="1"/>
        <v>15</v>
      </c>
      <c r="BE20" s="75">
        <f t="shared" si="1"/>
        <v>15</v>
      </c>
      <c r="BF20" s="75">
        <f t="shared" si="1"/>
        <v>15</v>
      </c>
      <c r="BG20" s="75">
        <f t="shared" si="1"/>
        <v>15</v>
      </c>
      <c r="BH20" s="75">
        <f t="shared" si="1"/>
        <v>15</v>
      </c>
      <c r="BI20" s="75">
        <f t="shared" si="1"/>
        <v>15</v>
      </c>
      <c r="BJ20" s="75">
        <f t="shared" si="1"/>
        <v>15</v>
      </c>
      <c r="BK20" s="75">
        <f t="shared" si="1"/>
        <v>15</v>
      </c>
      <c r="BL20" s="75">
        <f t="shared" si="1"/>
        <v>15</v>
      </c>
      <c r="BM20" s="75">
        <f t="shared" si="1"/>
        <v>15</v>
      </c>
      <c r="BN20" s="75">
        <f t="shared" si="1"/>
        <v>15</v>
      </c>
      <c r="BO20" s="75">
        <f t="shared" si="1"/>
        <v>15</v>
      </c>
      <c r="BP20" s="75">
        <f t="shared" si="1"/>
        <v>15</v>
      </c>
    </row>
    <row r="21" spans="2:68">
      <c r="B21" s="72">
        <v>15</v>
      </c>
      <c r="C21" s="12" t="s">
        <v>540</v>
      </c>
      <c r="D21" s="13" t="s">
        <v>541</v>
      </c>
      <c r="E21" s="23">
        <f>SUMIF('CO2-qoute-data-2012'!$E$6:$E$380,NA117_CO2_GJ!$C21,'CO2-qoute-data-2012'!O$6:O$380)*1000</f>
        <v>0</v>
      </c>
      <c r="F21" s="23">
        <f>SUMIF('CO2-qoute-data-2012'!$E$6:$E$380,NA117_CO2_GJ!$C21,'CO2-qoute-data-2012'!P$6:P$380)*1000</f>
        <v>3085.6320000000005</v>
      </c>
      <c r="G21" s="23">
        <f>SUMIF('CO2-qoute-data-2012'!$E$6:$E$380,NA117_CO2_GJ!$C21,'CO2-qoute-data-2012'!Q$6:Q$380)*1000</f>
        <v>0</v>
      </c>
      <c r="H21" s="23">
        <f>SUMIF('CO2-qoute-data-2012'!$E$6:$E$380,NA117_CO2_GJ!$C21,'CO2-qoute-data-2012'!R$6:R$380)*1000</f>
        <v>3686.9696900000004</v>
      </c>
      <c r="I21" s="23">
        <f>SUMIF('CO2-qoute-data-2012'!$E$6:$E$380,NA117_CO2_GJ!$C21,'CO2-qoute-data-2012'!S$6:S$380)*1000</f>
        <v>3172206.0364343999</v>
      </c>
      <c r="J21" s="23">
        <f>SUMIF('CO2-qoute-data-2012'!$E$6:$E$380,NA117_CO2_GJ!$C21,'CO2-qoute-data-2012'!T$6:T$380)*1000</f>
        <v>0</v>
      </c>
      <c r="K21" s="23">
        <f>SUMIF('CO2-qoute-data-2012'!$E$6:$E$380,NA117_CO2_GJ!$C21,'CO2-qoute-data-2012'!U$6:U$380)*1000</f>
        <v>0</v>
      </c>
      <c r="L21" s="23">
        <f>SUMIF('CO2-qoute-data-2012'!$E$6:$E$380,NA117_CO2_GJ!$C21,'CO2-qoute-data-2012'!V$6:V$380)*1000</f>
        <v>0</v>
      </c>
      <c r="M21" s="23">
        <f>SUMIF('CO2-qoute-data-2012'!$E$6:$E$380,NA117_CO2_GJ!$C21,'CO2-qoute-data-2012'!W$6:W$380)*1000</f>
        <v>0</v>
      </c>
      <c r="N21" s="23">
        <f>SUMIF('CO2-qoute-data-2012'!$E$6:$E$380,NA117_CO2_GJ!$C21,'CO2-qoute-data-2012'!X$6:X$380)*1000</f>
        <v>0</v>
      </c>
      <c r="O21" s="23">
        <f>SUMIF('CO2-qoute-data-2012'!$E$6:$E$380,NA117_CO2_GJ!$C21,'CO2-qoute-data-2012'!Y$6:Y$380)*1000</f>
        <v>1288978.0199999998</v>
      </c>
      <c r="P21" s="23">
        <f>SUMIF('CO2-qoute-data-2012'!$E$6:$E$380,NA117_CO2_GJ!$C21,'CO2-qoute-data-2012'!Z$6:Z$380)*1000</f>
        <v>0</v>
      </c>
      <c r="Q21" s="23">
        <f>SUMIF('CO2-qoute-data-2012'!$E$6:$E$380,NA117_CO2_GJ!$C21,'CO2-qoute-data-2012'!AA$6:AA$380)*1000</f>
        <v>88122.387000000002</v>
      </c>
      <c r="R21" s="23">
        <f>SUMIF('CO2-qoute-data-2012'!$E$6:$E$380,NA117_CO2_GJ!$C21,'CO2-qoute-data-2012'!AB$6:AB$380)*1000</f>
        <v>0</v>
      </c>
      <c r="S21" s="23">
        <f>SUMIF('CO2-qoute-data-2012'!$E$6:$E$380,NA117_CO2_GJ!$C21,'CO2-qoute-data-2012'!AC$6:AC$380)*1000</f>
        <v>0</v>
      </c>
      <c r="T21" s="23">
        <f>SUMIF('CO2-qoute-data-2012'!$E$6:$E$380,NA117_CO2_GJ!$C21,'CO2-qoute-data-2012'!AD$6:AD$380)*1000</f>
        <v>0</v>
      </c>
      <c r="U21" s="23">
        <f>SUMIF('CO2-qoute-data-2012'!$E$6:$E$380,NA117_CO2_GJ!$C21,'CO2-qoute-data-2012'!AE$6:AE$380)*1000</f>
        <v>0</v>
      </c>
      <c r="V21" s="23">
        <f>SUMIF('CO2-qoute-data-2012'!$E$6:$E$380,NA117_CO2_GJ!$C21,'CO2-qoute-data-2012'!AF$6:AF$380)*1000</f>
        <v>0</v>
      </c>
      <c r="W21" s="23">
        <f>SUMIF('CO2-qoute-data-2012'!$E$6:$E$380,NA117_CO2_GJ!$C21,'CO2-qoute-data-2012'!AG$6:AG$380)*1000</f>
        <v>0</v>
      </c>
      <c r="X21" s="23">
        <f>SUMIF('CO2-qoute-data-2012'!$E$6:$E$380,NA117_CO2_GJ!$C21,'CO2-qoute-data-2012'!AH$6:AH$380)*1000</f>
        <v>0</v>
      </c>
      <c r="Y21" s="23">
        <f>SUMIF('CO2-qoute-data-2012'!$E$6:$E$380,NA117_CO2_GJ!$C21,'CO2-qoute-data-2012'!AI$6:AI$380)*1000</f>
        <v>97626.789000000004</v>
      </c>
      <c r="Z21" s="23">
        <f>SUMIF('CO2-qoute-data-2012'!$E$6:$E$380,NA117_CO2_GJ!$C21,'CO2-qoute-data-2012'!AJ$6:AJ$380)*1000</f>
        <v>392.7</v>
      </c>
      <c r="AA21" s="23">
        <f>SUMIF('CO2-qoute-data-2012'!$E$6:$E$380,NA117_CO2_GJ!$C21,'CO2-qoute-data-2012'!AK$6:AK$380)*1000</f>
        <v>0</v>
      </c>
      <c r="AB21" s="23">
        <f>SUMIF('CO2-qoute-data-2012'!$E$6:$E$380,NA117_CO2_GJ!$C21,'CO2-qoute-data-2012'!AL$6:AL$380)*1000</f>
        <v>0</v>
      </c>
      <c r="AC21" s="23">
        <f>SUMIF('CO2-qoute-data-2012'!$E$6:$E$380,NA117_CO2_GJ!$C21,'CO2-qoute-data-2012'!AM$6:AM$380)*1000</f>
        <v>0</v>
      </c>
      <c r="AD21" s="23">
        <f>SUMIF('CO2-qoute-data-2012'!$E$6:$E$380,NA117_CO2_GJ!$C21,'CO2-qoute-data-2012'!AN$6:AN$380)*1000</f>
        <v>0</v>
      </c>
      <c r="AE21" s="23">
        <f>SUMIF('CO2-qoute-data-2012'!$E$6:$E$380,NA117_CO2_GJ!$C21,'CO2-qoute-data-2012'!AO$6:AO$380)*1000</f>
        <v>0</v>
      </c>
      <c r="AF21" s="23">
        <f>SUMIF('CO2-qoute-data-2012'!$E$6:$E$380,NA117_CO2_GJ!$C21,'CO2-qoute-data-2012'!AP$6:AP$380)*1000</f>
        <v>0</v>
      </c>
      <c r="AG21" s="23">
        <f>SUMIF('CO2-qoute-data-2012'!$E$6:$E$380,NA117_CO2_GJ!$C21,'CO2-qoute-data-2012'!AQ$6:AQ$380)*1000</f>
        <v>0</v>
      </c>
      <c r="AH21" s="23">
        <f>SUMIF('CO2-qoute-data-2012'!$E$6:$E$380,NA117_CO2_GJ!$C21,'CO2-qoute-data-2012'!AR$6:AR$380)*1000</f>
        <v>0</v>
      </c>
      <c r="AI21" s="23">
        <f>SUMIF('CO2-qoute-data-2012'!$E$6:$E$380,NA117_CO2_GJ!$C21,'CO2-qoute-data-2012'!AS$6:AS$380)*1000</f>
        <v>30975</v>
      </c>
      <c r="AJ21" s="2"/>
      <c r="AK21" s="2"/>
      <c r="AL21" s="75">
        <f t="shared" si="0"/>
        <v>15</v>
      </c>
      <c r="AM21" s="75">
        <f t="shared" si="0"/>
        <v>15</v>
      </c>
      <c r="AN21" s="75">
        <f t="shared" si="0"/>
        <v>15</v>
      </c>
      <c r="AO21" s="75">
        <f t="shared" si="0"/>
        <v>15</v>
      </c>
      <c r="AP21" s="75">
        <f t="shared" si="0"/>
        <v>15</v>
      </c>
      <c r="AQ21" s="75">
        <f t="shared" si="0"/>
        <v>15</v>
      </c>
      <c r="AR21" s="75">
        <f t="shared" si="0"/>
        <v>15</v>
      </c>
      <c r="AS21" s="75">
        <f t="shared" si="0"/>
        <v>15</v>
      </c>
      <c r="AT21" s="75">
        <f t="shared" si="0"/>
        <v>15</v>
      </c>
      <c r="AU21" s="75">
        <f t="shared" si="0"/>
        <v>15</v>
      </c>
      <c r="AV21" s="75">
        <f t="shared" si="0"/>
        <v>15</v>
      </c>
      <c r="AW21" s="75">
        <f t="shared" si="0"/>
        <v>15</v>
      </c>
      <c r="AX21" s="75">
        <f t="shared" si="0"/>
        <v>15</v>
      </c>
      <c r="AY21" s="75">
        <f t="shared" si="0"/>
        <v>15</v>
      </c>
      <c r="AZ21" s="75">
        <f t="shared" si="0"/>
        <v>15</v>
      </c>
      <c r="BA21" s="75">
        <f t="shared" si="0"/>
        <v>15</v>
      </c>
      <c r="BB21" s="75">
        <f t="shared" si="1"/>
        <v>15</v>
      </c>
      <c r="BC21" s="75">
        <f t="shared" si="1"/>
        <v>15</v>
      </c>
      <c r="BD21" s="75">
        <f t="shared" si="1"/>
        <v>15</v>
      </c>
      <c r="BE21" s="75">
        <f t="shared" si="1"/>
        <v>15</v>
      </c>
      <c r="BF21" s="75">
        <f t="shared" si="1"/>
        <v>15</v>
      </c>
      <c r="BG21" s="75">
        <f t="shared" si="1"/>
        <v>15</v>
      </c>
      <c r="BH21" s="75">
        <f t="shared" si="1"/>
        <v>15</v>
      </c>
      <c r="BI21" s="75">
        <f t="shared" si="1"/>
        <v>15</v>
      </c>
      <c r="BJ21" s="75">
        <f t="shared" si="1"/>
        <v>15</v>
      </c>
      <c r="BK21" s="75">
        <f t="shared" si="1"/>
        <v>15</v>
      </c>
      <c r="BL21" s="75">
        <f t="shared" si="1"/>
        <v>15</v>
      </c>
      <c r="BM21" s="75">
        <f t="shared" si="1"/>
        <v>15</v>
      </c>
      <c r="BN21" s="75">
        <f t="shared" si="1"/>
        <v>15</v>
      </c>
      <c r="BO21" s="75">
        <f t="shared" si="1"/>
        <v>15</v>
      </c>
      <c r="BP21" s="75">
        <f t="shared" si="1"/>
        <v>15</v>
      </c>
    </row>
    <row r="22" spans="2:68">
      <c r="B22" s="72">
        <v>15</v>
      </c>
      <c r="C22" s="12" t="s">
        <v>542</v>
      </c>
      <c r="D22" s="13" t="s">
        <v>543</v>
      </c>
      <c r="E22" s="23">
        <f>SUMIF('CO2-qoute-data-2012'!$E$6:$E$380,NA117_CO2_GJ!$C22,'CO2-qoute-data-2012'!O$6:O$380)*1000</f>
        <v>0</v>
      </c>
      <c r="F22" s="23">
        <f>SUMIF('CO2-qoute-data-2012'!$E$6:$E$380,NA117_CO2_GJ!$C22,'CO2-qoute-data-2012'!P$6:P$380)*1000</f>
        <v>989325.01799999992</v>
      </c>
      <c r="G22" s="23">
        <f>SUMIF('CO2-qoute-data-2012'!$E$6:$E$380,NA117_CO2_GJ!$C22,'CO2-qoute-data-2012'!Q$6:Q$380)*1000</f>
        <v>0</v>
      </c>
      <c r="H22" s="23">
        <f>SUMIF('CO2-qoute-data-2012'!$E$6:$E$380,NA117_CO2_GJ!$C22,'CO2-qoute-data-2012'!R$6:R$380)*1000</f>
        <v>1817.2818100000002</v>
      </c>
      <c r="I22" s="23">
        <f>SUMIF('CO2-qoute-data-2012'!$E$6:$E$380,NA117_CO2_GJ!$C22,'CO2-qoute-data-2012'!S$6:S$380)*1000</f>
        <v>0</v>
      </c>
      <c r="J22" s="23">
        <f>SUMIF('CO2-qoute-data-2012'!$E$6:$E$380,NA117_CO2_GJ!$C22,'CO2-qoute-data-2012'!T$6:T$380)*1000</f>
        <v>0</v>
      </c>
      <c r="K22" s="23">
        <f>SUMIF('CO2-qoute-data-2012'!$E$6:$E$380,NA117_CO2_GJ!$C22,'CO2-qoute-data-2012'!U$6:U$380)*1000</f>
        <v>0</v>
      </c>
      <c r="L22" s="23">
        <f>SUMIF('CO2-qoute-data-2012'!$E$6:$E$380,NA117_CO2_GJ!$C22,'CO2-qoute-data-2012'!V$6:V$380)*1000</f>
        <v>0</v>
      </c>
      <c r="M22" s="23">
        <f>SUMIF('CO2-qoute-data-2012'!$E$6:$E$380,NA117_CO2_GJ!$C22,'CO2-qoute-data-2012'!W$6:W$380)*1000</f>
        <v>0</v>
      </c>
      <c r="N22" s="23">
        <f>SUMIF('CO2-qoute-data-2012'!$E$6:$E$380,NA117_CO2_GJ!$C22,'CO2-qoute-data-2012'!X$6:X$380)*1000</f>
        <v>0</v>
      </c>
      <c r="O22" s="23">
        <f>SUMIF('CO2-qoute-data-2012'!$E$6:$E$380,NA117_CO2_GJ!$C22,'CO2-qoute-data-2012'!Y$6:Y$380)*1000</f>
        <v>0</v>
      </c>
      <c r="P22" s="23">
        <f>SUMIF('CO2-qoute-data-2012'!$E$6:$E$380,NA117_CO2_GJ!$C22,'CO2-qoute-data-2012'!Z$6:Z$380)*1000</f>
        <v>0</v>
      </c>
      <c r="Q22" s="23">
        <f>SUMIF('CO2-qoute-data-2012'!$E$6:$E$380,NA117_CO2_GJ!$C22,'CO2-qoute-data-2012'!AA$6:AA$380)*1000</f>
        <v>0</v>
      </c>
      <c r="R22" s="23">
        <f>SUMIF('CO2-qoute-data-2012'!$E$6:$E$380,NA117_CO2_GJ!$C22,'CO2-qoute-data-2012'!AB$6:AB$380)*1000</f>
        <v>0</v>
      </c>
      <c r="S22" s="23">
        <f>SUMIF('CO2-qoute-data-2012'!$E$6:$E$380,NA117_CO2_GJ!$C22,'CO2-qoute-data-2012'!AC$6:AC$380)*1000</f>
        <v>0</v>
      </c>
      <c r="T22" s="23">
        <f>SUMIF('CO2-qoute-data-2012'!$E$6:$E$380,NA117_CO2_GJ!$C22,'CO2-qoute-data-2012'!AD$6:AD$380)*1000</f>
        <v>0</v>
      </c>
      <c r="U22" s="23">
        <f>SUMIF('CO2-qoute-data-2012'!$E$6:$E$380,NA117_CO2_GJ!$C22,'CO2-qoute-data-2012'!AE$6:AE$380)*1000</f>
        <v>0</v>
      </c>
      <c r="V22" s="23">
        <f>SUMIF('CO2-qoute-data-2012'!$E$6:$E$380,NA117_CO2_GJ!$C22,'CO2-qoute-data-2012'!AF$6:AF$380)*1000</f>
        <v>0</v>
      </c>
      <c r="W22" s="23">
        <f>SUMIF('CO2-qoute-data-2012'!$E$6:$E$380,NA117_CO2_GJ!$C22,'CO2-qoute-data-2012'!AG$6:AG$380)*1000</f>
        <v>0</v>
      </c>
      <c r="X22" s="23">
        <f>SUMIF('CO2-qoute-data-2012'!$E$6:$E$380,NA117_CO2_GJ!$C22,'CO2-qoute-data-2012'!AH$6:AH$380)*1000</f>
        <v>0</v>
      </c>
      <c r="Y22" s="23">
        <f>SUMIF('CO2-qoute-data-2012'!$E$6:$E$380,NA117_CO2_GJ!$C22,'CO2-qoute-data-2012'!AI$6:AI$380)*1000</f>
        <v>0</v>
      </c>
      <c r="Z22" s="23">
        <f>SUMIF('CO2-qoute-data-2012'!$E$6:$E$380,NA117_CO2_GJ!$C22,'CO2-qoute-data-2012'!AJ$6:AJ$380)*1000</f>
        <v>0</v>
      </c>
      <c r="AA22" s="23">
        <f>SUMIF('CO2-qoute-data-2012'!$E$6:$E$380,NA117_CO2_GJ!$C22,'CO2-qoute-data-2012'!AK$6:AK$380)*1000</f>
        <v>0</v>
      </c>
      <c r="AB22" s="23">
        <f>SUMIF('CO2-qoute-data-2012'!$E$6:$E$380,NA117_CO2_GJ!$C22,'CO2-qoute-data-2012'!AL$6:AL$380)*1000</f>
        <v>0</v>
      </c>
      <c r="AC22" s="23">
        <f>SUMIF('CO2-qoute-data-2012'!$E$6:$E$380,NA117_CO2_GJ!$C22,'CO2-qoute-data-2012'!AM$6:AM$380)*1000</f>
        <v>0</v>
      </c>
      <c r="AD22" s="23">
        <f>SUMIF('CO2-qoute-data-2012'!$E$6:$E$380,NA117_CO2_GJ!$C22,'CO2-qoute-data-2012'!AN$6:AN$380)*1000</f>
        <v>0</v>
      </c>
      <c r="AE22" s="23">
        <f>SUMIF('CO2-qoute-data-2012'!$E$6:$E$380,NA117_CO2_GJ!$C22,'CO2-qoute-data-2012'!AO$6:AO$380)*1000</f>
        <v>0</v>
      </c>
      <c r="AF22" s="23">
        <f>SUMIF('CO2-qoute-data-2012'!$E$6:$E$380,NA117_CO2_GJ!$C22,'CO2-qoute-data-2012'!AP$6:AP$380)*1000</f>
        <v>0</v>
      </c>
      <c r="AG22" s="23">
        <f>SUMIF('CO2-qoute-data-2012'!$E$6:$E$380,NA117_CO2_GJ!$C22,'CO2-qoute-data-2012'!AQ$6:AQ$380)*1000</f>
        <v>0</v>
      </c>
      <c r="AH22" s="23">
        <f>SUMIF('CO2-qoute-data-2012'!$E$6:$E$380,NA117_CO2_GJ!$C22,'CO2-qoute-data-2012'!AR$6:AR$380)*1000</f>
        <v>0</v>
      </c>
      <c r="AI22" s="23">
        <f>SUMIF('CO2-qoute-data-2012'!$E$6:$E$380,NA117_CO2_GJ!$C22,'CO2-qoute-data-2012'!AS$6:AS$380)*1000</f>
        <v>0</v>
      </c>
      <c r="AJ22" s="2"/>
      <c r="AK22" s="2"/>
      <c r="AL22" s="75">
        <f t="shared" si="0"/>
        <v>15</v>
      </c>
      <c r="AM22" s="75">
        <f t="shared" si="0"/>
        <v>15</v>
      </c>
      <c r="AN22" s="75">
        <f t="shared" si="0"/>
        <v>15</v>
      </c>
      <c r="AO22" s="75">
        <f t="shared" si="0"/>
        <v>15</v>
      </c>
      <c r="AP22" s="75">
        <f t="shared" si="0"/>
        <v>15</v>
      </c>
      <c r="AQ22" s="75">
        <f t="shared" si="0"/>
        <v>15</v>
      </c>
      <c r="AR22" s="75">
        <f t="shared" si="0"/>
        <v>15</v>
      </c>
      <c r="AS22" s="75">
        <f t="shared" si="0"/>
        <v>15</v>
      </c>
      <c r="AT22" s="75">
        <f t="shared" si="0"/>
        <v>15</v>
      </c>
      <c r="AU22" s="75">
        <f t="shared" si="0"/>
        <v>15</v>
      </c>
      <c r="AV22" s="75">
        <f t="shared" si="0"/>
        <v>15</v>
      </c>
      <c r="AW22" s="75">
        <f t="shared" si="0"/>
        <v>15</v>
      </c>
      <c r="AX22" s="75">
        <f t="shared" si="0"/>
        <v>15</v>
      </c>
      <c r="AY22" s="75">
        <f t="shared" si="0"/>
        <v>15</v>
      </c>
      <c r="AZ22" s="75">
        <f t="shared" si="0"/>
        <v>15</v>
      </c>
      <c r="BA22" s="75">
        <f t="shared" si="0"/>
        <v>15</v>
      </c>
      <c r="BB22" s="75">
        <f t="shared" si="1"/>
        <v>15</v>
      </c>
      <c r="BC22" s="75">
        <f t="shared" si="1"/>
        <v>15</v>
      </c>
      <c r="BD22" s="75">
        <f t="shared" si="1"/>
        <v>15</v>
      </c>
      <c r="BE22" s="75">
        <f t="shared" si="1"/>
        <v>15</v>
      </c>
      <c r="BF22" s="75">
        <f t="shared" si="1"/>
        <v>15</v>
      </c>
      <c r="BG22" s="75">
        <f t="shared" si="1"/>
        <v>15</v>
      </c>
      <c r="BH22" s="75">
        <f t="shared" si="1"/>
        <v>15</v>
      </c>
      <c r="BI22" s="75">
        <f t="shared" si="1"/>
        <v>15</v>
      </c>
      <c r="BJ22" s="75">
        <f t="shared" si="1"/>
        <v>15</v>
      </c>
      <c r="BK22" s="75">
        <f t="shared" si="1"/>
        <v>15</v>
      </c>
      <c r="BL22" s="75">
        <f t="shared" si="1"/>
        <v>15</v>
      </c>
      <c r="BM22" s="75">
        <f t="shared" si="1"/>
        <v>15</v>
      </c>
      <c r="BN22" s="75">
        <f t="shared" si="1"/>
        <v>15</v>
      </c>
      <c r="BO22" s="75">
        <f t="shared" si="1"/>
        <v>15</v>
      </c>
      <c r="BP22" s="75">
        <f t="shared" si="1"/>
        <v>15</v>
      </c>
    </row>
    <row r="23" spans="2:68">
      <c r="B23" s="72">
        <v>15</v>
      </c>
      <c r="C23" s="12" t="s">
        <v>544</v>
      </c>
      <c r="D23" s="13" t="s">
        <v>545</v>
      </c>
      <c r="E23" s="23">
        <f>SUMIF('CO2-qoute-data-2012'!$E$6:$E$380,NA117_CO2_GJ!$C23,'CO2-qoute-data-2012'!O$6:O$380)*1000</f>
        <v>0</v>
      </c>
      <c r="F23" s="23">
        <f>SUMIF('CO2-qoute-data-2012'!$E$6:$E$380,NA117_CO2_GJ!$C23,'CO2-qoute-data-2012'!P$6:P$380)*1000</f>
        <v>0</v>
      </c>
      <c r="G23" s="23">
        <f>SUMIF('CO2-qoute-data-2012'!$E$6:$E$380,NA117_CO2_GJ!$C23,'CO2-qoute-data-2012'!Q$6:Q$380)*1000</f>
        <v>0</v>
      </c>
      <c r="H23" s="23">
        <f>SUMIF('CO2-qoute-data-2012'!$E$6:$E$380,NA117_CO2_GJ!$C23,'CO2-qoute-data-2012'!R$6:R$380)*1000</f>
        <v>0</v>
      </c>
      <c r="I23" s="23">
        <f>SUMIF('CO2-qoute-data-2012'!$E$6:$E$380,NA117_CO2_GJ!$C23,'CO2-qoute-data-2012'!S$6:S$380)*1000</f>
        <v>0</v>
      </c>
      <c r="J23" s="23">
        <f>SUMIF('CO2-qoute-data-2012'!$E$6:$E$380,NA117_CO2_GJ!$C23,'CO2-qoute-data-2012'!T$6:T$380)*1000</f>
        <v>0</v>
      </c>
      <c r="K23" s="23">
        <f>SUMIF('CO2-qoute-data-2012'!$E$6:$E$380,NA117_CO2_GJ!$C23,'CO2-qoute-data-2012'!U$6:U$380)*1000</f>
        <v>0</v>
      </c>
      <c r="L23" s="23">
        <f>SUMIF('CO2-qoute-data-2012'!$E$6:$E$380,NA117_CO2_GJ!$C23,'CO2-qoute-data-2012'!V$6:V$380)*1000</f>
        <v>0</v>
      </c>
      <c r="M23" s="23">
        <f>SUMIF('CO2-qoute-data-2012'!$E$6:$E$380,NA117_CO2_GJ!$C23,'CO2-qoute-data-2012'!W$6:W$380)*1000</f>
        <v>0</v>
      </c>
      <c r="N23" s="23">
        <f>SUMIF('CO2-qoute-data-2012'!$E$6:$E$380,NA117_CO2_GJ!$C23,'CO2-qoute-data-2012'!X$6:X$380)*1000</f>
        <v>0</v>
      </c>
      <c r="O23" s="23">
        <f>SUMIF('CO2-qoute-data-2012'!$E$6:$E$380,NA117_CO2_GJ!$C23,'CO2-qoute-data-2012'!Y$6:Y$380)*1000</f>
        <v>0</v>
      </c>
      <c r="P23" s="23">
        <f>SUMIF('CO2-qoute-data-2012'!$E$6:$E$380,NA117_CO2_GJ!$C23,'CO2-qoute-data-2012'!Z$6:Z$380)*1000</f>
        <v>0</v>
      </c>
      <c r="Q23" s="23">
        <f>SUMIF('CO2-qoute-data-2012'!$E$6:$E$380,NA117_CO2_GJ!$C23,'CO2-qoute-data-2012'!AA$6:AA$380)*1000</f>
        <v>0</v>
      </c>
      <c r="R23" s="23">
        <f>SUMIF('CO2-qoute-data-2012'!$E$6:$E$380,NA117_CO2_GJ!$C23,'CO2-qoute-data-2012'!AB$6:AB$380)*1000</f>
        <v>0</v>
      </c>
      <c r="S23" s="23">
        <f>SUMIF('CO2-qoute-data-2012'!$E$6:$E$380,NA117_CO2_GJ!$C23,'CO2-qoute-data-2012'!AC$6:AC$380)*1000</f>
        <v>0</v>
      </c>
      <c r="T23" s="23">
        <f>SUMIF('CO2-qoute-data-2012'!$E$6:$E$380,NA117_CO2_GJ!$C23,'CO2-qoute-data-2012'!AD$6:AD$380)*1000</f>
        <v>0</v>
      </c>
      <c r="U23" s="23">
        <f>SUMIF('CO2-qoute-data-2012'!$E$6:$E$380,NA117_CO2_GJ!$C23,'CO2-qoute-data-2012'!AE$6:AE$380)*1000</f>
        <v>0</v>
      </c>
      <c r="V23" s="23">
        <f>SUMIF('CO2-qoute-data-2012'!$E$6:$E$380,NA117_CO2_GJ!$C23,'CO2-qoute-data-2012'!AF$6:AF$380)*1000</f>
        <v>0</v>
      </c>
      <c r="W23" s="23">
        <f>SUMIF('CO2-qoute-data-2012'!$E$6:$E$380,NA117_CO2_GJ!$C23,'CO2-qoute-data-2012'!AG$6:AG$380)*1000</f>
        <v>0</v>
      </c>
      <c r="X23" s="23">
        <f>SUMIF('CO2-qoute-data-2012'!$E$6:$E$380,NA117_CO2_GJ!$C23,'CO2-qoute-data-2012'!AH$6:AH$380)*1000</f>
        <v>0</v>
      </c>
      <c r="Y23" s="23">
        <f>SUMIF('CO2-qoute-data-2012'!$E$6:$E$380,NA117_CO2_GJ!$C23,'CO2-qoute-data-2012'!AI$6:AI$380)*1000</f>
        <v>0</v>
      </c>
      <c r="Z23" s="23">
        <f>SUMIF('CO2-qoute-data-2012'!$E$6:$E$380,NA117_CO2_GJ!$C23,'CO2-qoute-data-2012'!AJ$6:AJ$380)*1000</f>
        <v>0</v>
      </c>
      <c r="AA23" s="23">
        <f>SUMIF('CO2-qoute-data-2012'!$E$6:$E$380,NA117_CO2_GJ!$C23,'CO2-qoute-data-2012'!AK$6:AK$380)*1000</f>
        <v>0</v>
      </c>
      <c r="AB23" s="23">
        <f>SUMIF('CO2-qoute-data-2012'!$E$6:$E$380,NA117_CO2_GJ!$C23,'CO2-qoute-data-2012'!AL$6:AL$380)*1000</f>
        <v>0</v>
      </c>
      <c r="AC23" s="23">
        <f>SUMIF('CO2-qoute-data-2012'!$E$6:$E$380,NA117_CO2_GJ!$C23,'CO2-qoute-data-2012'!AM$6:AM$380)*1000</f>
        <v>0</v>
      </c>
      <c r="AD23" s="23">
        <f>SUMIF('CO2-qoute-data-2012'!$E$6:$E$380,NA117_CO2_GJ!$C23,'CO2-qoute-data-2012'!AN$6:AN$380)*1000</f>
        <v>0</v>
      </c>
      <c r="AE23" s="23">
        <f>SUMIF('CO2-qoute-data-2012'!$E$6:$E$380,NA117_CO2_GJ!$C23,'CO2-qoute-data-2012'!AO$6:AO$380)*1000</f>
        <v>0</v>
      </c>
      <c r="AF23" s="23">
        <f>SUMIF('CO2-qoute-data-2012'!$E$6:$E$380,NA117_CO2_GJ!$C23,'CO2-qoute-data-2012'!AP$6:AP$380)*1000</f>
        <v>0</v>
      </c>
      <c r="AG23" s="23">
        <f>SUMIF('CO2-qoute-data-2012'!$E$6:$E$380,NA117_CO2_GJ!$C23,'CO2-qoute-data-2012'!AQ$6:AQ$380)*1000</f>
        <v>0</v>
      </c>
      <c r="AH23" s="23">
        <f>SUMIF('CO2-qoute-data-2012'!$E$6:$E$380,NA117_CO2_GJ!$C23,'CO2-qoute-data-2012'!AR$6:AR$380)*1000</f>
        <v>0</v>
      </c>
      <c r="AI23" s="23">
        <f>SUMIF('CO2-qoute-data-2012'!$E$6:$E$380,NA117_CO2_GJ!$C23,'CO2-qoute-data-2012'!AS$6:AS$380)*1000</f>
        <v>0</v>
      </c>
      <c r="AJ23" s="2"/>
      <c r="AK23" s="2"/>
      <c r="AL23" s="75">
        <f t="shared" si="0"/>
        <v>15</v>
      </c>
      <c r="AM23" s="75">
        <f t="shared" si="0"/>
        <v>15</v>
      </c>
      <c r="AN23" s="75">
        <f t="shared" si="0"/>
        <v>15</v>
      </c>
      <c r="AO23" s="75">
        <f t="shared" si="0"/>
        <v>15</v>
      </c>
      <c r="AP23" s="75">
        <f t="shared" si="0"/>
        <v>15</v>
      </c>
      <c r="AQ23" s="75">
        <f t="shared" si="0"/>
        <v>15</v>
      </c>
      <c r="AR23" s="75">
        <f t="shared" si="0"/>
        <v>15</v>
      </c>
      <c r="AS23" s="75">
        <f t="shared" si="0"/>
        <v>15</v>
      </c>
      <c r="AT23" s="75">
        <f t="shared" si="0"/>
        <v>15</v>
      </c>
      <c r="AU23" s="75">
        <f t="shared" si="0"/>
        <v>15</v>
      </c>
      <c r="AV23" s="75">
        <f t="shared" si="0"/>
        <v>15</v>
      </c>
      <c r="AW23" s="75">
        <f t="shared" si="0"/>
        <v>15</v>
      </c>
      <c r="AX23" s="75">
        <f t="shared" si="0"/>
        <v>15</v>
      </c>
      <c r="AY23" s="75">
        <f t="shared" si="0"/>
        <v>15</v>
      </c>
      <c r="AZ23" s="75">
        <f t="shared" si="0"/>
        <v>15</v>
      </c>
      <c r="BA23" s="75">
        <f t="shared" si="0"/>
        <v>15</v>
      </c>
      <c r="BB23" s="75">
        <f t="shared" si="1"/>
        <v>15</v>
      </c>
      <c r="BC23" s="75">
        <f t="shared" si="1"/>
        <v>15</v>
      </c>
      <c r="BD23" s="75">
        <f t="shared" si="1"/>
        <v>15</v>
      </c>
      <c r="BE23" s="75">
        <f t="shared" si="1"/>
        <v>15</v>
      </c>
      <c r="BF23" s="75">
        <f t="shared" si="1"/>
        <v>15</v>
      </c>
      <c r="BG23" s="75">
        <f t="shared" si="1"/>
        <v>15</v>
      </c>
      <c r="BH23" s="75">
        <f t="shared" si="1"/>
        <v>15</v>
      </c>
      <c r="BI23" s="75">
        <f t="shared" si="1"/>
        <v>15</v>
      </c>
      <c r="BJ23" s="75">
        <f t="shared" si="1"/>
        <v>15</v>
      </c>
      <c r="BK23" s="75">
        <f t="shared" si="1"/>
        <v>15</v>
      </c>
      <c r="BL23" s="75">
        <f t="shared" si="1"/>
        <v>15</v>
      </c>
      <c r="BM23" s="75">
        <f t="shared" si="1"/>
        <v>15</v>
      </c>
      <c r="BN23" s="75">
        <f t="shared" si="1"/>
        <v>15</v>
      </c>
      <c r="BO23" s="75">
        <f t="shared" si="1"/>
        <v>15</v>
      </c>
      <c r="BP23" s="75">
        <f t="shared" si="1"/>
        <v>15</v>
      </c>
    </row>
    <row r="24" spans="2:68">
      <c r="B24" s="72">
        <v>2</v>
      </c>
      <c r="C24" s="12" t="s">
        <v>546</v>
      </c>
      <c r="D24" s="13" t="s">
        <v>547</v>
      </c>
      <c r="E24" s="23">
        <f>SUMIF('CO2-qoute-data-2012'!$E$6:$E$380,NA117_CO2_GJ!$C24,'CO2-qoute-data-2012'!O$6:O$380)*1000</f>
        <v>0</v>
      </c>
      <c r="F24" s="23">
        <f>SUMIF('CO2-qoute-data-2012'!$E$6:$E$380,NA117_CO2_GJ!$C24,'CO2-qoute-data-2012'!P$6:P$380)*1000</f>
        <v>0</v>
      </c>
      <c r="G24" s="23">
        <f>SUMIF('CO2-qoute-data-2012'!$E$6:$E$380,NA117_CO2_GJ!$C24,'CO2-qoute-data-2012'!Q$6:Q$380)*1000</f>
        <v>0</v>
      </c>
      <c r="H24" s="23">
        <f>SUMIF('CO2-qoute-data-2012'!$E$6:$E$380,NA117_CO2_GJ!$C24,'CO2-qoute-data-2012'!R$6:R$380)*1000</f>
        <v>0</v>
      </c>
      <c r="I24" s="23">
        <f>SUMIF('CO2-qoute-data-2012'!$E$6:$E$380,NA117_CO2_GJ!$C24,'CO2-qoute-data-2012'!S$6:S$380)*1000</f>
        <v>0</v>
      </c>
      <c r="J24" s="23">
        <f>SUMIF('CO2-qoute-data-2012'!$E$6:$E$380,NA117_CO2_GJ!$C24,'CO2-qoute-data-2012'!T$6:T$380)*1000</f>
        <v>0</v>
      </c>
      <c r="K24" s="23">
        <f>SUMIF('CO2-qoute-data-2012'!$E$6:$E$380,NA117_CO2_GJ!$C24,'CO2-qoute-data-2012'!U$6:U$380)*1000</f>
        <v>0</v>
      </c>
      <c r="L24" s="23">
        <f>SUMIF('CO2-qoute-data-2012'!$E$6:$E$380,NA117_CO2_GJ!$C24,'CO2-qoute-data-2012'!V$6:V$380)*1000</f>
        <v>0</v>
      </c>
      <c r="M24" s="23">
        <f>SUMIF('CO2-qoute-data-2012'!$E$6:$E$380,NA117_CO2_GJ!$C24,'CO2-qoute-data-2012'!W$6:W$380)*1000</f>
        <v>0</v>
      </c>
      <c r="N24" s="23">
        <f>SUMIF('CO2-qoute-data-2012'!$E$6:$E$380,NA117_CO2_GJ!$C24,'CO2-qoute-data-2012'!X$6:X$380)*1000</f>
        <v>0</v>
      </c>
      <c r="O24" s="23">
        <f>SUMIF('CO2-qoute-data-2012'!$E$6:$E$380,NA117_CO2_GJ!$C24,'CO2-qoute-data-2012'!Y$6:Y$380)*1000</f>
        <v>0</v>
      </c>
      <c r="P24" s="23">
        <f>SUMIF('CO2-qoute-data-2012'!$E$6:$E$380,NA117_CO2_GJ!$C24,'CO2-qoute-data-2012'!Z$6:Z$380)*1000</f>
        <v>0</v>
      </c>
      <c r="Q24" s="23">
        <f>SUMIF('CO2-qoute-data-2012'!$E$6:$E$380,NA117_CO2_GJ!$C24,'CO2-qoute-data-2012'!AA$6:AA$380)*1000</f>
        <v>0</v>
      </c>
      <c r="R24" s="23">
        <f>SUMIF('CO2-qoute-data-2012'!$E$6:$E$380,NA117_CO2_GJ!$C24,'CO2-qoute-data-2012'!AB$6:AB$380)*1000</f>
        <v>0</v>
      </c>
      <c r="S24" s="23">
        <f>SUMIF('CO2-qoute-data-2012'!$E$6:$E$380,NA117_CO2_GJ!$C24,'CO2-qoute-data-2012'!AC$6:AC$380)*1000</f>
        <v>0</v>
      </c>
      <c r="T24" s="23">
        <f>SUMIF('CO2-qoute-data-2012'!$E$6:$E$380,NA117_CO2_GJ!$C24,'CO2-qoute-data-2012'!AD$6:AD$380)*1000</f>
        <v>0</v>
      </c>
      <c r="U24" s="23">
        <f>SUMIF('CO2-qoute-data-2012'!$E$6:$E$380,NA117_CO2_GJ!$C24,'CO2-qoute-data-2012'!AE$6:AE$380)*1000</f>
        <v>0</v>
      </c>
      <c r="V24" s="23">
        <f>SUMIF('CO2-qoute-data-2012'!$E$6:$E$380,NA117_CO2_GJ!$C24,'CO2-qoute-data-2012'!AF$6:AF$380)*1000</f>
        <v>0</v>
      </c>
      <c r="W24" s="23">
        <f>SUMIF('CO2-qoute-data-2012'!$E$6:$E$380,NA117_CO2_GJ!$C24,'CO2-qoute-data-2012'!AG$6:AG$380)*1000</f>
        <v>0</v>
      </c>
      <c r="X24" s="23">
        <f>SUMIF('CO2-qoute-data-2012'!$E$6:$E$380,NA117_CO2_GJ!$C24,'CO2-qoute-data-2012'!AH$6:AH$380)*1000</f>
        <v>0</v>
      </c>
      <c r="Y24" s="23">
        <f>SUMIF('CO2-qoute-data-2012'!$E$6:$E$380,NA117_CO2_GJ!$C24,'CO2-qoute-data-2012'!AI$6:AI$380)*1000</f>
        <v>0</v>
      </c>
      <c r="Z24" s="23">
        <f>SUMIF('CO2-qoute-data-2012'!$E$6:$E$380,NA117_CO2_GJ!$C24,'CO2-qoute-data-2012'!AJ$6:AJ$380)*1000</f>
        <v>0</v>
      </c>
      <c r="AA24" s="23">
        <f>SUMIF('CO2-qoute-data-2012'!$E$6:$E$380,NA117_CO2_GJ!$C24,'CO2-qoute-data-2012'!AK$6:AK$380)*1000</f>
        <v>0</v>
      </c>
      <c r="AB24" s="23">
        <f>SUMIF('CO2-qoute-data-2012'!$E$6:$E$380,NA117_CO2_GJ!$C24,'CO2-qoute-data-2012'!AL$6:AL$380)*1000</f>
        <v>0</v>
      </c>
      <c r="AC24" s="23">
        <f>SUMIF('CO2-qoute-data-2012'!$E$6:$E$380,NA117_CO2_GJ!$C24,'CO2-qoute-data-2012'!AM$6:AM$380)*1000</f>
        <v>0</v>
      </c>
      <c r="AD24" s="23">
        <f>SUMIF('CO2-qoute-data-2012'!$E$6:$E$380,NA117_CO2_GJ!$C24,'CO2-qoute-data-2012'!AN$6:AN$380)*1000</f>
        <v>0</v>
      </c>
      <c r="AE24" s="23">
        <f>SUMIF('CO2-qoute-data-2012'!$E$6:$E$380,NA117_CO2_GJ!$C24,'CO2-qoute-data-2012'!AO$6:AO$380)*1000</f>
        <v>0</v>
      </c>
      <c r="AF24" s="23">
        <f>SUMIF('CO2-qoute-data-2012'!$E$6:$E$380,NA117_CO2_GJ!$C24,'CO2-qoute-data-2012'!AP$6:AP$380)*1000</f>
        <v>0</v>
      </c>
      <c r="AG24" s="23">
        <f>SUMIF('CO2-qoute-data-2012'!$E$6:$E$380,NA117_CO2_GJ!$C24,'CO2-qoute-data-2012'!AQ$6:AQ$380)*1000</f>
        <v>0</v>
      </c>
      <c r="AH24" s="23">
        <f>SUMIF('CO2-qoute-data-2012'!$E$6:$E$380,NA117_CO2_GJ!$C24,'CO2-qoute-data-2012'!AR$6:AR$380)*1000</f>
        <v>0</v>
      </c>
      <c r="AI24" s="23">
        <f>SUMIF('CO2-qoute-data-2012'!$E$6:$E$380,NA117_CO2_GJ!$C24,'CO2-qoute-data-2012'!AS$6:AS$380)*1000</f>
        <v>0</v>
      </c>
      <c r="AJ24" s="2"/>
      <c r="AK24" s="2"/>
      <c r="AL24" s="75">
        <f t="shared" si="0"/>
        <v>2</v>
      </c>
      <c r="AM24" s="75">
        <f t="shared" si="0"/>
        <v>2</v>
      </c>
      <c r="AN24" s="75">
        <f t="shared" si="0"/>
        <v>2</v>
      </c>
      <c r="AO24" s="75">
        <f t="shared" si="0"/>
        <v>2</v>
      </c>
      <c r="AP24" s="75">
        <f t="shared" si="0"/>
        <v>2</v>
      </c>
      <c r="AQ24" s="75">
        <f t="shared" si="0"/>
        <v>2</v>
      </c>
      <c r="AR24" s="75">
        <f t="shared" si="0"/>
        <v>2</v>
      </c>
      <c r="AS24" s="75">
        <f t="shared" si="0"/>
        <v>2</v>
      </c>
      <c r="AT24" s="75">
        <f t="shared" si="0"/>
        <v>2</v>
      </c>
      <c r="AU24" s="75">
        <f t="shared" si="0"/>
        <v>2</v>
      </c>
      <c r="AV24" s="75">
        <f t="shared" si="0"/>
        <v>2</v>
      </c>
      <c r="AW24" s="75">
        <f t="shared" si="0"/>
        <v>2</v>
      </c>
      <c r="AX24" s="75">
        <f t="shared" si="0"/>
        <v>2</v>
      </c>
      <c r="AY24" s="75">
        <f t="shared" si="0"/>
        <v>2</v>
      </c>
      <c r="AZ24" s="75">
        <f t="shared" si="0"/>
        <v>2</v>
      </c>
      <c r="BA24" s="75">
        <f t="shared" si="0"/>
        <v>2</v>
      </c>
      <c r="BB24" s="75">
        <f t="shared" si="1"/>
        <v>2</v>
      </c>
      <c r="BC24" s="75">
        <f t="shared" si="1"/>
        <v>2</v>
      </c>
      <c r="BD24" s="75">
        <f t="shared" si="1"/>
        <v>2</v>
      </c>
      <c r="BE24" s="75">
        <f t="shared" si="1"/>
        <v>2</v>
      </c>
      <c r="BF24" s="75">
        <f t="shared" si="1"/>
        <v>2</v>
      </c>
      <c r="BG24" s="75">
        <f t="shared" si="1"/>
        <v>2</v>
      </c>
      <c r="BH24" s="75">
        <f t="shared" si="1"/>
        <v>2</v>
      </c>
      <c r="BI24" s="75">
        <f t="shared" si="1"/>
        <v>2</v>
      </c>
      <c r="BJ24" s="75">
        <f t="shared" si="1"/>
        <v>2</v>
      </c>
      <c r="BK24" s="75">
        <f t="shared" si="1"/>
        <v>2</v>
      </c>
      <c r="BL24" s="75">
        <f t="shared" si="1"/>
        <v>2</v>
      </c>
      <c r="BM24" s="75">
        <f t="shared" si="1"/>
        <v>2</v>
      </c>
      <c r="BN24" s="75">
        <f t="shared" si="1"/>
        <v>2</v>
      </c>
      <c r="BO24" s="75">
        <f t="shared" si="1"/>
        <v>2</v>
      </c>
      <c r="BP24" s="75">
        <f t="shared" si="1"/>
        <v>2</v>
      </c>
    </row>
    <row r="25" spans="2:68">
      <c r="B25" s="72">
        <v>2</v>
      </c>
      <c r="C25" s="12" t="s">
        <v>548</v>
      </c>
      <c r="D25" s="13" t="s">
        <v>549</v>
      </c>
      <c r="E25" s="23">
        <f>SUMIF('CO2-qoute-data-2012'!$E$6:$E$380,NA117_CO2_GJ!$C25,'CO2-qoute-data-2012'!O$6:O$380)*1000</f>
        <v>0</v>
      </c>
      <c r="F25" s="23">
        <f>SUMIF('CO2-qoute-data-2012'!$E$6:$E$380,NA117_CO2_GJ!$C25,'CO2-qoute-data-2012'!P$6:P$380)*1000</f>
        <v>0</v>
      </c>
      <c r="G25" s="23">
        <f>SUMIF('CO2-qoute-data-2012'!$E$6:$E$380,NA117_CO2_GJ!$C25,'CO2-qoute-data-2012'!Q$6:Q$380)*1000</f>
        <v>0</v>
      </c>
      <c r="H25" s="23">
        <f>SUMIF('CO2-qoute-data-2012'!$E$6:$E$380,NA117_CO2_GJ!$C25,'CO2-qoute-data-2012'!R$6:R$380)*1000</f>
        <v>0</v>
      </c>
      <c r="I25" s="23">
        <f>SUMIF('CO2-qoute-data-2012'!$E$6:$E$380,NA117_CO2_GJ!$C25,'CO2-qoute-data-2012'!S$6:S$380)*1000</f>
        <v>0</v>
      </c>
      <c r="J25" s="23">
        <f>SUMIF('CO2-qoute-data-2012'!$E$6:$E$380,NA117_CO2_GJ!$C25,'CO2-qoute-data-2012'!T$6:T$380)*1000</f>
        <v>0</v>
      </c>
      <c r="K25" s="23">
        <f>SUMIF('CO2-qoute-data-2012'!$E$6:$E$380,NA117_CO2_GJ!$C25,'CO2-qoute-data-2012'!U$6:U$380)*1000</f>
        <v>0</v>
      </c>
      <c r="L25" s="23">
        <f>SUMIF('CO2-qoute-data-2012'!$E$6:$E$380,NA117_CO2_GJ!$C25,'CO2-qoute-data-2012'!V$6:V$380)*1000</f>
        <v>0</v>
      </c>
      <c r="M25" s="23">
        <f>SUMIF('CO2-qoute-data-2012'!$E$6:$E$380,NA117_CO2_GJ!$C25,'CO2-qoute-data-2012'!W$6:W$380)*1000</f>
        <v>0</v>
      </c>
      <c r="N25" s="23">
        <f>SUMIF('CO2-qoute-data-2012'!$E$6:$E$380,NA117_CO2_GJ!$C25,'CO2-qoute-data-2012'!X$6:X$380)*1000</f>
        <v>0</v>
      </c>
      <c r="O25" s="23">
        <f>SUMIF('CO2-qoute-data-2012'!$E$6:$E$380,NA117_CO2_GJ!$C25,'CO2-qoute-data-2012'!Y$6:Y$380)*1000</f>
        <v>0</v>
      </c>
      <c r="P25" s="23">
        <f>SUMIF('CO2-qoute-data-2012'!$E$6:$E$380,NA117_CO2_GJ!$C25,'CO2-qoute-data-2012'!Z$6:Z$380)*1000</f>
        <v>0</v>
      </c>
      <c r="Q25" s="23">
        <f>SUMIF('CO2-qoute-data-2012'!$E$6:$E$380,NA117_CO2_GJ!$C25,'CO2-qoute-data-2012'!AA$6:AA$380)*1000</f>
        <v>0</v>
      </c>
      <c r="R25" s="23">
        <f>SUMIF('CO2-qoute-data-2012'!$E$6:$E$380,NA117_CO2_GJ!$C25,'CO2-qoute-data-2012'!AB$6:AB$380)*1000</f>
        <v>0</v>
      </c>
      <c r="S25" s="23">
        <f>SUMIF('CO2-qoute-data-2012'!$E$6:$E$380,NA117_CO2_GJ!$C25,'CO2-qoute-data-2012'!AC$6:AC$380)*1000</f>
        <v>0</v>
      </c>
      <c r="T25" s="23">
        <f>SUMIF('CO2-qoute-data-2012'!$E$6:$E$380,NA117_CO2_GJ!$C25,'CO2-qoute-data-2012'!AD$6:AD$380)*1000</f>
        <v>0</v>
      </c>
      <c r="U25" s="23">
        <f>SUMIF('CO2-qoute-data-2012'!$E$6:$E$380,NA117_CO2_GJ!$C25,'CO2-qoute-data-2012'!AE$6:AE$380)*1000</f>
        <v>0</v>
      </c>
      <c r="V25" s="23">
        <f>SUMIF('CO2-qoute-data-2012'!$E$6:$E$380,NA117_CO2_GJ!$C25,'CO2-qoute-data-2012'!AF$6:AF$380)*1000</f>
        <v>0</v>
      </c>
      <c r="W25" s="23">
        <f>SUMIF('CO2-qoute-data-2012'!$E$6:$E$380,NA117_CO2_GJ!$C25,'CO2-qoute-data-2012'!AG$6:AG$380)*1000</f>
        <v>0</v>
      </c>
      <c r="X25" s="23">
        <f>SUMIF('CO2-qoute-data-2012'!$E$6:$E$380,NA117_CO2_GJ!$C25,'CO2-qoute-data-2012'!AH$6:AH$380)*1000</f>
        <v>0</v>
      </c>
      <c r="Y25" s="23">
        <f>SUMIF('CO2-qoute-data-2012'!$E$6:$E$380,NA117_CO2_GJ!$C25,'CO2-qoute-data-2012'!AI$6:AI$380)*1000</f>
        <v>0</v>
      </c>
      <c r="Z25" s="23">
        <f>SUMIF('CO2-qoute-data-2012'!$E$6:$E$380,NA117_CO2_GJ!$C25,'CO2-qoute-data-2012'!AJ$6:AJ$380)*1000</f>
        <v>0</v>
      </c>
      <c r="AA25" s="23">
        <f>SUMIF('CO2-qoute-data-2012'!$E$6:$E$380,NA117_CO2_GJ!$C25,'CO2-qoute-data-2012'!AK$6:AK$380)*1000</f>
        <v>0</v>
      </c>
      <c r="AB25" s="23">
        <f>SUMIF('CO2-qoute-data-2012'!$E$6:$E$380,NA117_CO2_GJ!$C25,'CO2-qoute-data-2012'!AL$6:AL$380)*1000</f>
        <v>0</v>
      </c>
      <c r="AC25" s="23">
        <f>SUMIF('CO2-qoute-data-2012'!$E$6:$E$380,NA117_CO2_GJ!$C25,'CO2-qoute-data-2012'!AM$6:AM$380)*1000</f>
        <v>0</v>
      </c>
      <c r="AD25" s="23">
        <f>SUMIF('CO2-qoute-data-2012'!$E$6:$E$380,NA117_CO2_GJ!$C25,'CO2-qoute-data-2012'!AN$6:AN$380)*1000</f>
        <v>0</v>
      </c>
      <c r="AE25" s="23">
        <f>SUMIF('CO2-qoute-data-2012'!$E$6:$E$380,NA117_CO2_GJ!$C25,'CO2-qoute-data-2012'!AO$6:AO$380)*1000</f>
        <v>0</v>
      </c>
      <c r="AF25" s="23">
        <f>SUMIF('CO2-qoute-data-2012'!$E$6:$E$380,NA117_CO2_GJ!$C25,'CO2-qoute-data-2012'!AP$6:AP$380)*1000</f>
        <v>0</v>
      </c>
      <c r="AG25" s="23">
        <f>SUMIF('CO2-qoute-data-2012'!$E$6:$E$380,NA117_CO2_GJ!$C25,'CO2-qoute-data-2012'!AQ$6:AQ$380)*1000</f>
        <v>0</v>
      </c>
      <c r="AH25" s="23">
        <f>SUMIF('CO2-qoute-data-2012'!$E$6:$E$380,NA117_CO2_GJ!$C25,'CO2-qoute-data-2012'!AR$6:AR$380)*1000</f>
        <v>0</v>
      </c>
      <c r="AI25" s="23">
        <f>SUMIF('CO2-qoute-data-2012'!$E$6:$E$380,NA117_CO2_GJ!$C25,'CO2-qoute-data-2012'!AS$6:AS$380)*1000</f>
        <v>0</v>
      </c>
      <c r="AJ25" s="2"/>
      <c r="AK25" s="2"/>
      <c r="AL25" s="75">
        <f t="shared" si="0"/>
        <v>2</v>
      </c>
      <c r="AM25" s="75">
        <f t="shared" si="0"/>
        <v>2</v>
      </c>
      <c r="AN25" s="75">
        <f t="shared" si="0"/>
        <v>2</v>
      </c>
      <c r="AO25" s="75">
        <f t="shared" si="0"/>
        <v>2</v>
      </c>
      <c r="AP25" s="75">
        <f t="shared" si="0"/>
        <v>2</v>
      </c>
      <c r="AQ25" s="75">
        <f t="shared" si="0"/>
        <v>2</v>
      </c>
      <c r="AR25" s="75">
        <f t="shared" si="0"/>
        <v>2</v>
      </c>
      <c r="AS25" s="75">
        <f t="shared" si="0"/>
        <v>2</v>
      </c>
      <c r="AT25" s="75">
        <f t="shared" si="0"/>
        <v>2</v>
      </c>
      <c r="AU25" s="75">
        <f t="shared" si="0"/>
        <v>2</v>
      </c>
      <c r="AV25" s="75">
        <f t="shared" si="0"/>
        <v>2</v>
      </c>
      <c r="AW25" s="75">
        <f t="shared" si="0"/>
        <v>2</v>
      </c>
      <c r="AX25" s="75">
        <f t="shared" si="0"/>
        <v>2</v>
      </c>
      <c r="AY25" s="75">
        <f t="shared" si="0"/>
        <v>2</v>
      </c>
      <c r="AZ25" s="75">
        <f t="shared" si="0"/>
        <v>2</v>
      </c>
      <c r="BA25" s="75">
        <f t="shared" si="0"/>
        <v>2</v>
      </c>
      <c r="BB25" s="75">
        <f t="shared" si="1"/>
        <v>2</v>
      </c>
      <c r="BC25" s="75">
        <f t="shared" si="1"/>
        <v>2</v>
      </c>
      <c r="BD25" s="75">
        <f t="shared" si="1"/>
        <v>2</v>
      </c>
      <c r="BE25" s="75">
        <f t="shared" si="1"/>
        <v>2</v>
      </c>
      <c r="BF25" s="75">
        <f t="shared" si="1"/>
        <v>2</v>
      </c>
      <c r="BG25" s="75">
        <f t="shared" si="1"/>
        <v>2</v>
      </c>
      <c r="BH25" s="75">
        <f t="shared" si="1"/>
        <v>2</v>
      </c>
      <c r="BI25" s="75">
        <f t="shared" si="1"/>
        <v>2</v>
      </c>
      <c r="BJ25" s="75">
        <f t="shared" si="1"/>
        <v>2</v>
      </c>
      <c r="BK25" s="75">
        <f t="shared" si="1"/>
        <v>2</v>
      </c>
      <c r="BL25" s="75">
        <f t="shared" si="1"/>
        <v>2</v>
      </c>
      <c r="BM25" s="75">
        <f t="shared" si="1"/>
        <v>2</v>
      </c>
      <c r="BN25" s="75">
        <f t="shared" si="1"/>
        <v>2</v>
      </c>
      <c r="BO25" s="75">
        <f t="shared" si="1"/>
        <v>2</v>
      </c>
      <c r="BP25" s="75">
        <f t="shared" si="1"/>
        <v>2</v>
      </c>
    </row>
    <row r="26" spans="2:68">
      <c r="B26" s="72">
        <v>2</v>
      </c>
      <c r="C26" s="12" t="s">
        <v>550</v>
      </c>
      <c r="D26" s="13" t="s">
        <v>551</v>
      </c>
      <c r="E26" s="23">
        <f>SUMIF('CO2-qoute-data-2012'!$E$6:$E$380,NA117_CO2_GJ!$C26,'CO2-qoute-data-2012'!O$6:O$380)*1000</f>
        <v>0</v>
      </c>
      <c r="F26" s="23">
        <f>SUMIF('CO2-qoute-data-2012'!$E$6:$E$380,NA117_CO2_GJ!$C26,'CO2-qoute-data-2012'!P$6:P$380)*1000</f>
        <v>0</v>
      </c>
      <c r="G26" s="23">
        <f>SUMIF('CO2-qoute-data-2012'!$E$6:$E$380,NA117_CO2_GJ!$C26,'CO2-qoute-data-2012'!Q$6:Q$380)*1000</f>
        <v>0</v>
      </c>
      <c r="H26" s="23">
        <f>SUMIF('CO2-qoute-data-2012'!$E$6:$E$380,NA117_CO2_GJ!$C26,'CO2-qoute-data-2012'!R$6:R$380)*1000</f>
        <v>0</v>
      </c>
      <c r="I26" s="23">
        <f>SUMIF('CO2-qoute-data-2012'!$E$6:$E$380,NA117_CO2_GJ!$C26,'CO2-qoute-data-2012'!S$6:S$380)*1000</f>
        <v>0</v>
      </c>
      <c r="J26" s="23">
        <f>SUMIF('CO2-qoute-data-2012'!$E$6:$E$380,NA117_CO2_GJ!$C26,'CO2-qoute-data-2012'!T$6:T$380)*1000</f>
        <v>0</v>
      </c>
      <c r="K26" s="23">
        <f>SUMIF('CO2-qoute-data-2012'!$E$6:$E$380,NA117_CO2_GJ!$C26,'CO2-qoute-data-2012'!U$6:U$380)*1000</f>
        <v>0</v>
      </c>
      <c r="L26" s="23">
        <f>SUMIF('CO2-qoute-data-2012'!$E$6:$E$380,NA117_CO2_GJ!$C26,'CO2-qoute-data-2012'!V$6:V$380)*1000</f>
        <v>0</v>
      </c>
      <c r="M26" s="23">
        <f>SUMIF('CO2-qoute-data-2012'!$E$6:$E$380,NA117_CO2_GJ!$C26,'CO2-qoute-data-2012'!W$6:W$380)*1000</f>
        <v>0</v>
      </c>
      <c r="N26" s="23">
        <f>SUMIF('CO2-qoute-data-2012'!$E$6:$E$380,NA117_CO2_GJ!$C26,'CO2-qoute-data-2012'!X$6:X$380)*1000</f>
        <v>0</v>
      </c>
      <c r="O26" s="23">
        <f>SUMIF('CO2-qoute-data-2012'!$E$6:$E$380,NA117_CO2_GJ!$C26,'CO2-qoute-data-2012'!Y$6:Y$380)*1000</f>
        <v>0</v>
      </c>
      <c r="P26" s="23">
        <f>SUMIF('CO2-qoute-data-2012'!$E$6:$E$380,NA117_CO2_GJ!$C26,'CO2-qoute-data-2012'!Z$6:Z$380)*1000</f>
        <v>0</v>
      </c>
      <c r="Q26" s="23">
        <f>SUMIF('CO2-qoute-data-2012'!$E$6:$E$380,NA117_CO2_GJ!$C26,'CO2-qoute-data-2012'!AA$6:AA$380)*1000</f>
        <v>0</v>
      </c>
      <c r="R26" s="23">
        <f>SUMIF('CO2-qoute-data-2012'!$E$6:$E$380,NA117_CO2_GJ!$C26,'CO2-qoute-data-2012'!AB$6:AB$380)*1000</f>
        <v>0</v>
      </c>
      <c r="S26" s="23">
        <f>SUMIF('CO2-qoute-data-2012'!$E$6:$E$380,NA117_CO2_GJ!$C26,'CO2-qoute-data-2012'!AC$6:AC$380)*1000</f>
        <v>0</v>
      </c>
      <c r="T26" s="23">
        <f>SUMIF('CO2-qoute-data-2012'!$E$6:$E$380,NA117_CO2_GJ!$C26,'CO2-qoute-data-2012'!AD$6:AD$380)*1000</f>
        <v>0</v>
      </c>
      <c r="U26" s="23">
        <f>SUMIF('CO2-qoute-data-2012'!$E$6:$E$380,NA117_CO2_GJ!$C26,'CO2-qoute-data-2012'!AE$6:AE$380)*1000</f>
        <v>0</v>
      </c>
      <c r="V26" s="23">
        <f>SUMIF('CO2-qoute-data-2012'!$E$6:$E$380,NA117_CO2_GJ!$C26,'CO2-qoute-data-2012'!AF$6:AF$380)*1000</f>
        <v>0</v>
      </c>
      <c r="W26" s="23">
        <f>SUMIF('CO2-qoute-data-2012'!$E$6:$E$380,NA117_CO2_GJ!$C26,'CO2-qoute-data-2012'!AG$6:AG$380)*1000</f>
        <v>0</v>
      </c>
      <c r="X26" s="23">
        <f>SUMIF('CO2-qoute-data-2012'!$E$6:$E$380,NA117_CO2_GJ!$C26,'CO2-qoute-data-2012'!AH$6:AH$380)*1000</f>
        <v>0</v>
      </c>
      <c r="Y26" s="23">
        <f>SUMIF('CO2-qoute-data-2012'!$E$6:$E$380,NA117_CO2_GJ!$C26,'CO2-qoute-data-2012'!AI$6:AI$380)*1000</f>
        <v>0</v>
      </c>
      <c r="Z26" s="23">
        <f>SUMIF('CO2-qoute-data-2012'!$E$6:$E$380,NA117_CO2_GJ!$C26,'CO2-qoute-data-2012'!AJ$6:AJ$380)*1000</f>
        <v>0</v>
      </c>
      <c r="AA26" s="23">
        <f>SUMIF('CO2-qoute-data-2012'!$E$6:$E$380,NA117_CO2_GJ!$C26,'CO2-qoute-data-2012'!AK$6:AK$380)*1000</f>
        <v>0</v>
      </c>
      <c r="AB26" s="23">
        <f>SUMIF('CO2-qoute-data-2012'!$E$6:$E$380,NA117_CO2_GJ!$C26,'CO2-qoute-data-2012'!AL$6:AL$380)*1000</f>
        <v>0</v>
      </c>
      <c r="AC26" s="23">
        <f>SUMIF('CO2-qoute-data-2012'!$E$6:$E$380,NA117_CO2_GJ!$C26,'CO2-qoute-data-2012'!AM$6:AM$380)*1000</f>
        <v>0</v>
      </c>
      <c r="AD26" s="23">
        <f>SUMIF('CO2-qoute-data-2012'!$E$6:$E$380,NA117_CO2_GJ!$C26,'CO2-qoute-data-2012'!AN$6:AN$380)*1000</f>
        <v>0</v>
      </c>
      <c r="AE26" s="23">
        <f>SUMIF('CO2-qoute-data-2012'!$E$6:$E$380,NA117_CO2_GJ!$C26,'CO2-qoute-data-2012'!AO$6:AO$380)*1000</f>
        <v>0</v>
      </c>
      <c r="AF26" s="23">
        <f>SUMIF('CO2-qoute-data-2012'!$E$6:$E$380,NA117_CO2_GJ!$C26,'CO2-qoute-data-2012'!AP$6:AP$380)*1000</f>
        <v>0</v>
      </c>
      <c r="AG26" s="23">
        <f>SUMIF('CO2-qoute-data-2012'!$E$6:$E$380,NA117_CO2_GJ!$C26,'CO2-qoute-data-2012'!AQ$6:AQ$380)*1000</f>
        <v>0</v>
      </c>
      <c r="AH26" s="23">
        <f>SUMIF('CO2-qoute-data-2012'!$E$6:$E$380,NA117_CO2_GJ!$C26,'CO2-qoute-data-2012'!AR$6:AR$380)*1000</f>
        <v>0</v>
      </c>
      <c r="AI26" s="23">
        <f>SUMIF('CO2-qoute-data-2012'!$E$6:$E$380,NA117_CO2_GJ!$C26,'CO2-qoute-data-2012'!AS$6:AS$380)*1000</f>
        <v>0</v>
      </c>
      <c r="AJ26" s="2"/>
      <c r="AK26" s="2"/>
      <c r="AL26" s="75">
        <f t="shared" si="0"/>
        <v>2</v>
      </c>
      <c r="AM26" s="75">
        <f t="shared" si="0"/>
        <v>2</v>
      </c>
      <c r="AN26" s="75">
        <f t="shared" si="0"/>
        <v>2</v>
      </c>
      <c r="AO26" s="75">
        <f t="shared" si="0"/>
        <v>2</v>
      </c>
      <c r="AP26" s="75">
        <f t="shared" si="0"/>
        <v>2</v>
      </c>
      <c r="AQ26" s="75">
        <f t="shared" si="0"/>
        <v>2</v>
      </c>
      <c r="AR26" s="75">
        <f t="shared" si="0"/>
        <v>2</v>
      </c>
      <c r="AS26" s="75">
        <f t="shared" si="0"/>
        <v>2</v>
      </c>
      <c r="AT26" s="75">
        <f t="shared" si="0"/>
        <v>2</v>
      </c>
      <c r="AU26" s="75">
        <f t="shared" si="0"/>
        <v>2</v>
      </c>
      <c r="AV26" s="75">
        <f t="shared" si="0"/>
        <v>2</v>
      </c>
      <c r="AW26" s="75">
        <f t="shared" si="0"/>
        <v>2</v>
      </c>
      <c r="AX26" s="75">
        <f t="shared" si="0"/>
        <v>2</v>
      </c>
      <c r="AY26" s="75">
        <f t="shared" si="0"/>
        <v>2</v>
      </c>
      <c r="AZ26" s="75">
        <f t="shared" si="0"/>
        <v>2</v>
      </c>
      <c r="BA26" s="75">
        <f t="shared" ref="BA26:BP41" si="2">$B26</f>
        <v>2</v>
      </c>
      <c r="BB26" s="75">
        <f t="shared" si="1"/>
        <v>2</v>
      </c>
      <c r="BC26" s="75">
        <f t="shared" si="1"/>
        <v>2</v>
      </c>
      <c r="BD26" s="75">
        <f t="shared" si="1"/>
        <v>2</v>
      </c>
      <c r="BE26" s="75">
        <f t="shared" si="1"/>
        <v>2</v>
      </c>
      <c r="BF26" s="75">
        <f t="shared" si="1"/>
        <v>2</v>
      </c>
      <c r="BG26" s="75">
        <f t="shared" si="1"/>
        <v>2</v>
      </c>
      <c r="BH26" s="75">
        <f t="shared" si="1"/>
        <v>2</v>
      </c>
      <c r="BI26" s="75">
        <f t="shared" si="1"/>
        <v>2</v>
      </c>
      <c r="BJ26" s="75">
        <f t="shared" si="1"/>
        <v>2</v>
      </c>
      <c r="BK26" s="75">
        <f t="shared" si="1"/>
        <v>2</v>
      </c>
      <c r="BL26" s="75">
        <f t="shared" si="1"/>
        <v>2</v>
      </c>
      <c r="BM26" s="75">
        <f t="shared" si="1"/>
        <v>2</v>
      </c>
      <c r="BN26" s="75">
        <f t="shared" si="1"/>
        <v>2</v>
      </c>
      <c r="BO26" s="75">
        <f t="shared" si="1"/>
        <v>2</v>
      </c>
      <c r="BP26" s="75">
        <f t="shared" si="1"/>
        <v>2</v>
      </c>
    </row>
    <row r="27" spans="2:68">
      <c r="B27" s="72">
        <v>2</v>
      </c>
      <c r="C27" s="12" t="s">
        <v>552</v>
      </c>
      <c r="D27" s="13" t="s">
        <v>553</v>
      </c>
      <c r="E27" s="23">
        <f>SUMIF('CO2-qoute-data-2012'!$E$6:$E$380,NA117_CO2_GJ!$C27,'CO2-qoute-data-2012'!O$6:O$380)*1000</f>
        <v>0</v>
      </c>
      <c r="F27" s="23">
        <f>SUMIF('CO2-qoute-data-2012'!$E$6:$E$380,NA117_CO2_GJ!$C27,'CO2-qoute-data-2012'!P$6:P$380)*1000</f>
        <v>0</v>
      </c>
      <c r="G27" s="23">
        <f>SUMIF('CO2-qoute-data-2012'!$E$6:$E$380,NA117_CO2_GJ!$C27,'CO2-qoute-data-2012'!Q$6:Q$380)*1000</f>
        <v>0</v>
      </c>
      <c r="H27" s="23">
        <f>SUMIF('CO2-qoute-data-2012'!$E$6:$E$380,NA117_CO2_GJ!$C27,'CO2-qoute-data-2012'!R$6:R$380)*1000</f>
        <v>652.40355999999997</v>
      </c>
      <c r="I27" s="23">
        <f>SUMIF('CO2-qoute-data-2012'!$E$6:$E$380,NA117_CO2_GJ!$C27,'CO2-qoute-data-2012'!S$6:S$380)*1000</f>
        <v>97814.99745000001</v>
      </c>
      <c r="J27" s="23">
        <f>SUMIF('CO2-qoute-data-2012'!$E$6:$E$380,NA117_CO2_GJ!$C27,'CO2-qoute-data-2012'!T$6:T$380)*1000</f>
        <v>0</v>
      </c>
      <c r="K27" s="23">
        <f>SUMIF('CO2-qoute-data-2012'!$E$6:$E$380,NA117_CO2_GJ!$C27,'CO2-qoute-data-2012'!U$6:U$380)*1000</f>
        <v>0</v>
      </c>
      <c r="L27" s="23">
        <f>SUMIF('CO2-qoute-data-2012'!$E$6:$E$380,NA117_CO2_GJ!$C27,'CO2-qoute-data-2012'!V$6:V$380)*1000</f>
        <v>0</v>
      </c>
      <c r="M27" s="23">
        <f>SUMIF('CO2-qoute-data-2012'!$E$6:$E$380,NA117_CO2_GJ!$C27,'CO2-qoute-data-2012'!W$6:W$380)*1000</f>
        <v>0</v>
      </c>
      <c r="N27" s="23">
        <f>SUMIF('CO2-qoute-data-2012'!$E$6:$E$380,NA117_CO2_GJ!$C27,'CO2-qoute-data-2012'!X$6:X$380)*1000</f>
        <v>0</v>
      </c>
      <c r="O27" s="23">
        <f>SUMIF('CO2-qoute-data-2012'!$E$6:$E$380,NA117_CO2_GJ!$C27,'CO2-qoute-data-2012'!Y$6:Y$380)*1000</f>
        <v>0</v>
      </c>
      <c r="P27" s="23">
        <f>SUMIF('CO2-qoute-data-2012'!$E$6:$E$380,NA117_CO2_GJ!$C27,'CO2-qoute-data-2012'!Z$6:Z$380)*1000</f>
        <v>0</v>
      </c>
      <c r="Q27" s="23">
        <f>SUMIF('CO2-qoute-data-2012'!$E$6:$E$380,NA117_CO2_GJ!$C27,'CO2-qoute-data-2012'!AA$6:AA$380)*1000</f>
        <v>0</v>
      </c>
      <c r="R27" s="23">
        <f>SUMIF('CO2-qoute-data-2012'!$E$6:$E$380,NA117_CO2_GJ!$C27,'CO2-qoute-data-2012'!AB$6:AB$380)*1000</f>
        <v>0</v>
      </c>
      <c r="S27" s="23">
        <f>SUMIF('CO2-qoute-data-2012'!$E$6:$E$380,NA117_CO2_GJ!$C27,'CO2-qoute-data-2012'!AC$6:AC$380)*1000</f>
        <v>0</v>
      </c>
      <c r="T27" s="23">
        <f>SUMIF('CO2-qoute-data-2012'!$E$6:$E$380,NA117_CO2_GJ!$C27,'CO2-qoute-data-2012'!AD$6:AD$380)*1000</f>
        <v>0</v>
      </c>
      <c r="U27" s="23">
        <f>SUMIF('CO2-qoute-data-2012'!$E$6:$E$380,NA117_CO2_GJ!$C27,'CO2-qoute-data-2012'!AE$6:AE$380)*1000</f>
        <v>0</v>
      </c>
      <c r="V27" s="23">
        <f>SUMIF('CO2-qoute-data-2012'!$E$6:$E$380,NA117_CO2_GJ!$C27,'CO2-qoute-data-2012'!AF$6:AF$380)*1000</f>
        <v>0</v>
      </c>
      <c r="W27" s="23">
        <f>SUMIF('CO2-qoute-data-2012'!$E$6:$E$380,NA117_CO2_GJ!$C27,'CO2-qoute-data-2012'!AG$6:AG$380)*1000</f>
        <v>0</v>
      </c>
      <c r="X27" s="23">
        <f>SUMIF('CO2-qoute-data-2012'!$E$6:$E$380,NA117_CO2_GJ!$C27,'CO2-qoute-data-2012'!AH$6:AH$380)*1000</f>
        <v>0</v>
      </c>
      <c r="Y27" s="23">
        <f>SUMIF('CO2-qoute-data-2012'!$E$6:$E$380,NA117_CO2_GJ!$C27,'CO2-qoute-data-2012'!AI$6:AI$380)*1000</f>
        <v>0</v>
      </c>
      <c r="Z27" s="23">
        <f>SUMIF('CO2-qoute-data-2012'!$E$6:$E$380,NA117_CO2_GJ!$C27,'CO2-qoute-data-2012'!AJ$6:AJ$380)*1000</f>
        <v>0</v>
      </c>
      <c r="AA27" s="23">
        <f>SUMIF('CO2-qoute-data-2012'!$E$6:$E$380,NA117_CO2_GJ!$C27,'CO2-qoute-data-2012'!AK$6:AK$380)*1000</f>
        <v>0</v>
      </c>
      <c r="AB27" s="23">
        <f>SUMIF('CO2-qoute-data-2012'!$E$6:$E$380,NA117_CO2_GJ!$C27,'CO2-qoute-data-2012'!AL$6:AL$380)*1000</f>
        <v>0</v>
      </c>
      <c r="AC27" s="23">
        <f>SUMIF('CO2-qoute-data-2012'!$E$6:$E$380,NA117_CO2_GJ!$C27,'CO2-qoute-data-2012'!AM$6:AM$380)*1000</f>
        <v>0</v>
      </c>
      <c r="AD27" s="23">
        <f>SUMIF('CO2-qoute-data-2012'!$E$6:$E$380,NA117_CO2_GJ!$C27,'CO2-qoute-data-2012'!AN$6:AN$380)*1000</f>
        <v>0</v>
      </c>
      <c r="AE27" s="23">
        <f>SUMIF('CO2-qoute-data-2012'!$E$6:$E$380,NA117_CO2_GJ!$C27,'CO2-qoute-data-2012'!AO$6:AO$380)*1000</f>
        <v>0</v>
      </c>
      <c r="AF27" s="23">
        <f>SUMIF('CO2-qoute-data-2012'!$E$6:$E$380,NA117_CO2_GJ!$C27,'CO2-qoute-data-2012'!AP$6:AP$380)*1000</f>
        <v>0</v>
      </c>
      <c r="AG27" s="23">
        <f>SUMIF('CO2-qoute-data-2012'!$E$6:$E$380,NA117_CO2_GJ!$C27,'CO2-qoute-data-2012'!AQ$6:AQ$380)*1000</f>
        <v>0</v>
      </c>
      <c r="AH27" s="23">
        <f>SUMIF('CO2-qoute-data-2012'!$E$6:$E$380,NA117_CO2_GJ!$C27,'CO2-qoute-data-2012'!AR$6:AR$380)*1000</f>
        <v>719991.3</v>
      </c>
      <c r="AI27" s="23">
        <f>SUMIF('CO2-qoute-data-2012'!$E$6:$E$380,NA117_CO2_GJ!$C27,'CO2-qoute-data-2012'!AS$6:AS$380)*1000</f>
        <v>0</v>
      </c>
      <c r="AJ27" s="2"/>
      <c r="AK27" s="2"/>
      <c r="AL27" s="75">
        <f t="shared" ref="AL27:AZ27" si="3">$B27</f>
        <v>2</v>
      </c>
      <c r="AM27" s="75">
        <f t="shared" si="3"/>
        <v>2</v>
      </c>
      <c r="AN27" s="75">
        <f t="shared" si="3"/>
        <v>2</v>
      </c>
      <c r="AO27" s="75">
        <f t="shared" si="3"/>
        <v>2</v>
      </c>
      <c r="AP27" s="75">
        <f t="shared" si="3"/>
        <v>2</v>
      </c>
      <c r="AQ27" s="75">
        <f t="shared" si="3"/>
        <v>2</v>
      </c>
      <c r="AR27" s="75">
        <f t="shared" si="3"/>
        <v>2</v>
      </c>
      <c r="AS27" s="75">
        <f t="shared" si="3"/>
        <v>2</v>
      </c>
      <c r="AT27" s="75">
        <f t="shared" si="3"/>
        <v>2</v>
      </c>
      <c r="AU27" s="75">
        <f t="shared" si="3"/>
        <v>2</v>
      </c>
      <c r="AV27" s="75">
        <f t="shared" si="3"/>
        <v>2</v>
      </c>
      <c r="AW27" s="75">
        <f t="shared" si="3"/>
        <v>2</v>
      </c>
      <c r="AX27" s="75">
        <f t="shared" si="3"/>
        <v>2</v>
      </c>
      <c r="AY27" s="75">
        <f t="shared" si="3"/>
        <v>2</v>
      </c>
      <c r="AZ27" s="75">
        <f t="shared" si="3"/>
        <v>2</v>
      </c>
      <c r="BA27" s="75">
        <f t="shared" si="2"/>
        <v>2</v>
      </c>
      <c r="BB27" s="75">
        <f t="shared" si="2"/>
        <v>2</v>
      </c>
      <c r="BC27" s="75">
        <f t="shared" si="2"/>
        <v>2</v>
      </c>
      <c r="BD27" s="75">
        <f t="shared" si="2"/>
        <v>2</v>
      </c>
      <c r="BE27" s="75">
        <f t="shared" si="2"/>
        <v>2</v>
      </c>
      <c r="BF27" s="75">
        <f t="shared" si="2"/>
        <v>2</v>
      </c>
      <c r="BG27" s="75">
        <f t="shared" si="2"/>
        <v>2</v>
      </c>
      <c r="BH27" s="75">
        <f t="shared" si="2"/>
        <v>2</v>
      </c>
      <c r="BI27" s="75">
        <f t="shared" si="2"/>
        <v>2</v>
      </c>
      <c r="BJ27" s="75">
        <f t="shared" si="2"/>
        <v>2</v>
      </c>
      <c r="BK27" s="75">
        <f t="shared" si="2"/>
        <v>2</v>
      </c>
      <c r="BL27" s="75">
        <f t="shared" si="2"/>
        <v>2</v>
      </c>
      <c r="BM27" s="75">
        <f t="shared" si="2"/>
        <v>2</v>
      </c>
      <c r="BN27" s="75">
        <f t="shared" si="2"/>
        <v>2</v>
      </c>
      <c r="BO27" s="75">
        <f t="shared" si="2"/>
        <v>2</v>
      </c>
      <c r="BP27" s="75">
        <f t="shared" si="2"/>
        <v>2</v>
      </c>
    </row>
    <row r="28" spans="2:68">
      <c r="B28" s="72">
        <v>2</v>
      </c>
      <c r="C28" s="10" t="s">
        <v>554</v>
      </c>
      <c r="D28" s="11" t="s">
        <v>555</v>
      </c>
      <c r="E28" s="23">
        <f>SUMIF('CO2-qoute-data-2012'!$E$6:$E$380,NA117_CO2_GJ!$C28,'CO2-qoute-data-2012'!O$6:O$380)*1000</f>
        <v>0</v>
      </c>
      <c r="F28" s="23">
        <f>SUMIF('CO2-qoute-data-2012'!$E$6:$E$380,NA117_CO2_GJ!$C28,'CO2-qoute-data-2012'!P$6:P$380)*1000</f>
        <v>1362893.1624000003</v>
      </c>
      <c r="G28" s="23">
        <f>SUMIF('CO2-qoute-data-2012'!$E$6:$E$380,NA117_CO2_GJ!$C28,'CO2-qoute-data-2012'!Q$6:Q$380)*1000</f>
        <v>0</v>
      </c>
      <c r="H28" s="23">
        <f>SUMIF('CO2-qoute-data-2012'!$E$6:$E$380,NA117_CO2_GJ!$C28,'CO2-qoute-data-2012'!R$6:R$380)*1000</f>
        <v>2071.9588100000001</v>
      </c>
      <c r="I28" s="23">
        <f>SUMIF('CO2-qoute-data-2012'!$E$6:$E$380,NA117_CO2_GJ!$C28,'CO2-qoute-data-2012'!S$6:S$380)*1000</f>
        <v>0</v>
      </c>
      <c r="J28" s="23">
        <f>SUMIF('CO2-qoute-data-2012'!$E$6:$E$380,NA117_CO2_GJ!$C28,'CO2-qoute-data-2012'!T$6:T$380)*1000</f>
        <v>0</v>
      </c>
      <c r="K28" s="23">
        <f>SUMIF('CO2-qoute-data-2012'!$E$6:$E$380,NA117_CO2_GJ!$C28,'CO2-qoute-data-2012'!U$6:U$380)*1000</f>
        <v>0</v>
      </c>
      <c r="L28" s="23">
        <f>SUMIF('CO2-qoute-data-2012'!$E$6:$E$380,NA117_CO2_GJ!$C28,'CO2-qoute-data-2012'!V$6:V$380)*1000</f>
        <v>0</v>
      </c>
      <c r="M28" s="23">
        <f>SUMIF('CO2-qoute-data-2012'!$E$6:$E$380,NA117_CO2_GJ!$C28,'CO2-qoute-data-2012'!W$6:W$380)*1000</f>
        <v>0</v>
      </c>
      <c r="N28" s="23">
        <f>SUMIF('CO2-qoute-data-2012'!$E$6:$E$380,NA117_CO2_GJ!$C28,'CO2-qoute-data-2012'!X$6:X$380)*1000</f>
        <v>0</v>
      </c>
      <c r="O28" s="23">
        <f>SUMIF('CO2-qoute-data-2012'!$E$6:$E$380,NA117_CO2_GJ!$C28,'CO2-qoute-data-2012'!Y$6:Y$380)*1000</f>
        <v>0</v>
      </c>
      <c r="P28" s="23">
        <f>SUMIF('CO2-qoute-data-2012'!$E$6:$E$380,NA117_CO2_GJ!$C28,'CO2-qoute-data-2012'!Z$6:Z$380)*1000</f>
        <v>0</v>
      </c>
      <c r="Q28" s="23">
        <f>SUMIF('CO2-qoute-data-2012'!$E$6:$E$380,NA117_CO2_GJ!$C28,'CO2-qoute-data-2012'!AA$6:AA$380)*1000</f>
        <v>0</v>
      </c>
      <c r="R28" s="23">
        <f>SUMIF('CO2-qoute-data-2012'!$E$6:$E$380,NA117_CO2_GJ!$C28,'CO2-qoute-data-2012'!AB$6:AB$380)*1000</f>
        <v>0</v>
      </c>
      <c r="S28" s="23">
        <f>SUMIF('CO2-qoute-data-2012'!$E$6:$E$380,NA117_CO2_GJ!$C28,'CO2-qoute-data-2012'!AC$6:AC$380)*1000</f>
        <v>0</v>
      </c>
      <c r="T28" s="23">
        <f>SUMIF('CO2-qoute-data-2012'!$E$6:$E$380,NA117_CO2_GJ!$C28,'CO2-qoute-data-2012'!AD$6:AD$380)*1000</f>
        <v>0</v>
      </c>
      <c r="U28" s="23">
        <f>SUMIF('CO2-qoute-data-2012'!$E$6:$E$380,NA117_CO2_GJ!$C28,'CO2-qoute-data-2012'!AE$6:AE$380)*1000</f>
        <v>0</v>
      </c>
      <c r="V28" s="23">
        <f>SUMIF('CO2-qoute-data-2012'!$E$6:$E$380,NA117_CO2_GJ!$C28,'CO2-qoute-data-2012'!AF$6:AF$380)*1000</f>
        <v>0</v>
      </c>
      <c r="W28" s="23">
        <f>SUMIF('CO2-qoute-data-2012'!$E$6:$E$380,NA117_CO2_GJ!$C28,'CO2-qoute-data-2012'!AG$6:AG$380)*1000</f>
        <v>0</v>
      </c>
      <c r="X28" s="23">
        <f>SUMIF('CO2-qoute-data-2012'!$E$6:$E$380,NA117_CO2_GJ!$C28,'CO2-qoute-data-2012'!AH$6:AH$380)*1000</f>
        <v>0</v>
      </c>
      <c r="Y28" s="23">
        <f>SUMIF('CO2-qoute-data-2012'!$E$6:$E$380,NA117_CO2_GJ!$C28,'CO2-qoute-data-2012'!AI$6:AI$380)*1000</f>
        <v>0</v>
      </c>
      <c r="Z28" s="23">
        <f>SUMIF('CO2-qoute-data-2012'!$E$6:$E$380,NA117_CO2_GJ!$C28,'CO2-qoute-data-2012'!AJ$6:AJ$380)*1000</f>
        <v>0</v>
      </c>
      <c r="AA28" s="23">
        <f>SUMIF('CO2-qoute-data-2012'!$E$6:$E$380,NA117_CO2_GJ!$C28,'CO2-qoute-data-2012'!AK$6:AK$380)*1000</f>
        <v>0</v>
      </c>
      <c r="AB28" s="23">
        <f>SUMIF('CO2-qoute-data-2012'!$E$6:$E$380,NA117_CO2_GJ!$C28,'CO2-qoute-data-2012'!AL$6:AL$380)*1000</f>
        <v>0</v>
      </c>
      <c r="AC28" s="23">
        <f>SUMIF('CO2-qoute-data-2012'!$E$6:$E$380,NA117_CO2_GJ!$C28,'CO2-qoute-data-2012'!AM$6:AM$380)*1000</f>
        <v>0</v>
      </c>
      <c r="AD28" s="23">
        <f>SUMIF('CO2-qoute-data-2012'!$E$6:$E$380,NA117_CO2_GJ!$C28,'CO2-qoute-data-2012'!AN$6:AN$380)*1000</f>
        <v>0</v>
      </c>
      <c r="AE28" s="23">
        <f>SUMIF('CO2-qoute-data-2012'!$E$6:$E$380,NA117_CO2_GJ!$C28,'CO2-qoute-data-2012'!AO$6:AO$380)*1000</f>
        <v>1277143.26</v>
      </c>
      <c r="AF28" s="23">
        <f>SUMIF('CO2-qoute-data-2012'!$E$6:$E$380,NA117_CO2_GJ!$C28,'CO2-qoute-data-2012'!AP$6:AP$380)*1000</f>
        <v>0</v>
      </c>
      <c r="AG28" s="23">
        <f>SUMIF('CO2-qoute-data-2012'!$E$6:$E$380,NA117_CO2_GJ!$C28,'CO2-qoute-data-2012'!AQ$6:AQ$380)*1000</f>
        <v>0</v>
      </c>
      <c r="AH28" s="23">
        <f>SUMIF('CO2-qoute-data-2012'!$E$6:$E$380,NA117_CO2_GJ!$C28,'CO2-qoute-data-2012'!AR$6:AR$380)*1000</f>
        <v>0</v>
      </c>
      <c r="AI28" s="23">
        <f>SUMIF('CO2-qoute-data-2012'!$E$6:$E$380,NA117_CO2_GJ!$C28,'CO2-qoute-data-2012'!AS$6:AS$380)*1000</f>
        <v>0</v>
      </c>
      <c r="AJ28" s="2"/>
      <c r="AK28" s="2"/>
      <c r="AL28" s="75">
        <f t="shared" ref="AL28:AZ43" si="4">$B28</f>
        <v>2</v>
      </c>
      <c r="AM28" s="75">
        <f t="shared" si="4"/>
        <v>2</v>
      </c>
      <c r="AN28" s="75">
        <f t="shared" si="4"/>
        <v>2</v>
      </c>
      <c r="AO28" s="75">
        <f t="shared" si="4"/>
        <v>2</v>
      </c>
      <c r="AP28" s="75">
        <f t="shared" si="4"/>
        <v>2</v>
      </c>
      <c r="AQ28" s="75">
        <f t="shared" si="4"/>
        <v>2</v>
      </c>
      <c r="AR28" s="75">
        <f t="shared" si="4"/>
        <v>2</v>
      </c>
      <c r="AS28" s="75">
        <f t="shared" si="4"/>
        <v>2</v>
      </c>
      <c r="AT28" s="75">
        <f t="shared" si="4"/>
        <v>2</v>
      </c>
      <c r="AU28" s="75">
        <f t="shared" si="4"/>
        <v>2</v>
      </c>
      <c r="AV28" s="75">
        <f t="shared" si="4"/>
        <v>2</v>
      </c>
      <c r="AW28" s="75">
        <f t="shared" si="4"/>
        <v>2</v>
      </c>
      <c r="AX28" s="75">
        <f t="shared" si="4"/>
        <v>2</v>
      </c>
      <c r="AY28" s="75">
        <f t="shared" si="4"/>
        <v>2</v>
      </c>
      <c r="AZ28" s="75">
        <f t="shared" si="4"/>
        <v>2</v>
      </c>
      <c r="BA28" s="75">
        <f t="shared" si="2"/>
        <v>2</v>
      </c>
      <c r="BB28" s="75">
        <f t="shared" si="2"/>
        <v>2</v>
      </c>
      <c r="BC28" s="75">
        <f t="shared" si="2"/>
        <v>2</v>
      </c>
      <c r="BD28" s="75">
        <f t="shared" si="2"/>
        <v>2</v>
      </c>
      <c r="BE28" s="75">
        <f t="shared" si="2"/>
        <v>2</v>
      </c>
      <c r="BF28" s="75">
        <f t="shared" si="2"/>
        <v>2</v>
      </c>
      <c r="BG28" s="75">
        <f t="shared" si="2"/>
        <v>2</v>
      </c>
      <c r="BH28" s="75">
        <f t="shared" si="2"/>
        <v>2</v>
      </c>
      <c r="BI28" s="75">
        <f t="shared" si="2"/>
        <v>2</v>
      </c>
      <c r="BJ28" s="75">
        <f t="shared" si="2"/>
        <v>2</v>
      </c>
      <c r="BK28" s="75">
        <f t="shared" si="2"/>
        <v>2</v>
      </c>
      <c r="BL28" s="75">
        <f t="shared" si="2"/>
        <v>2</v>
      </c>
      <c r="BM28" s="75">
        <f t="shared" si="2"/>
        <v>2</v>
      </c>
      <c r="BN28" s="75">
        <f t="shared" si="2"/>
        <v>2</v>
      </c>
      <c r="BO28" s="75">
        <f t="shared" si="2"/>
        <v>2</v>
      </c>
      <c r="BP28" s="75">
        <f t="shared" si="2"/>
        <v>2</v>
      </c>
    </row>
    <row r="29" spans="2:68">
      <c r="B29" s="72">
        <v>2</v>
      </c>
      <c r="C29" s="12" t="s">
        <v>556</v>
      </c>
      <c r="D29" s="13" t="s">
        <v>557</v>
      </c>
      <c r="E29" s="23">
        <f>SUMIF('CO2-qoute-data-2012'!$E$6:$E$380,NA117_CO2_GJ!$C29,'CO2-qoute-data-2012'!O$6:O$380)*1000</f>
        <v>0</v>
      </c>
      <c r="F29" s="23">
        <f>SUMIF('CO2-qoute-data-2012'!$E$6:$E$380,NA117_CO2_GJ!$C29,'CO2-qoute-data-2012'!P$6:P$380)*1000</f>
        <v>0</v>
      </c>
      <c r="G29" s="23">
        <f>SUMIF('CO2-qoute-data-2012'!$E$6:$E$380,NA117_CO2_GJ!$C29,'CO2-qoute-data-2012'!Q$6:Q$380)*1000</f>
        <v>0</v>
      </c>
      <c r="H29" s="23">
        <f>SUMIF('CO2-qoute-data-2012'!$E$6:$E$380,NA117_CO2_GJ!$C29,'CO2-qoute-data-2012'!R$6:R$380)*1000</f>
        <v>0</v>
      </c>
      <c r="I29" s="23">
        <f>SUMIF('CO2-qoute-data-2012'!$E$6:$E$380,NA117_CO2_GJ!$C29,'CO2-qoute-data-2012'!S$6:S$380)*1000</f>
        <v>0</v>
      </c>
      <c r="J29" s="23">
        <f>SUMIF('CO2-qoute-data-2012'!$E$6:$E$380,NA117_CO2_GJ!$C29,'CO2-qoute-data-2012'!T$6:T$380)*1000</f>
        <v>0</v>
      </c>
      <c r="K29" s="23">
        <f>SUMIF('CO2-qoute-data-2012'!$E$6:$E$380,NA117_CO2_GJ!$C29,'CO2-qoute-data-2012'!U$6:U$380)*1000</f>
        <v>0</v>
      </c>
      <c r="L29" s="23">
        <f>SUMIF('CO2-qoute-data-2012'!$E$6:$E$380,NA117_CO2_GJ!$C29,'CO2-qoute-data-2012'!V$6:V$380)*1000</f>
        <v>0</v>
      </c>
      <c r="M29" s="23">
        <f>SUMIF('CO2-qoute-data-2012'!$E$6:$E$380,NA117_CO2_GJ!$C29,'CO2-qoute-data-2012'!W$6:W$380)*1000</f>
        <v>0</v>
      </c>
      <c r="N29" s="23">
        <f>SUMIF('CO2-qoute-data-2012'!$E$6:$E$380,NA117_CO2_GJ!$C29,'CO2-qoute-data-2012'!X$6:X$380)*1000</f>
        <v>0</v>
      </c>
      <c r="O29" s="23">
        <f>SUMIF('CO2-qoute-data-2012'!$E$6:$E$380,NA117_CO2_GJ!$C29,'CO2-qoute-data-2012'!Y$6:Y$380)*1000</f>
        <v>0</v>
      </c>
      <c r="P29" s="23">
        <f>SUMIF('CO2-qoute-data-2012'!$E$6:$E$380,NA117_CO2_GJ!$C29,'CO2-qoute-data-2012'!Z$6:Z$380)*1000</f>
        <v>0</v>
      </c>
      <c r="Q29" s="23">
        <f>SUMIF('CO2-qoute-data-2012'!$E$6:$E$380,NA117_CO2_GJ!$C29,'CO2-qoute-data-2012'!AA$6:AA$380)*1000</f>
        <v>0</v>
      </c>
      <c r="R29" s="23">
        <f>SUMIF('CO2-qoute-data-2012'!$E$6:$E$380,NA117_CO2_GJ!$C29,'CO2-qoute-data-2012'!AB$6:AB$380)*1000</f>
        <v>0</v>
      </c>
      <c r="S29" s="23">
        <f>SUMIF('CO2-qoute-data-2012'!$E$6:$E$380,NA117_CO2_GJ!$C29,'CO2-qoute-data-2012'!AC$6:AC$380)*1000</f>
        <v>0</v>
      </c>
      <c r="T29" s="23">
        <f>SUMIF('CO2-qoute-data-2012'!$E$6:$E$380,NA117_CO2_GJ!$C29,'CO2-qoute-data-2012'!AD$6:AD$380)*1000</f>
        <v>0</v>
      </c>
      <c r="U29" s="23">
        <f>SUMIF('CO2-qoute-data-2012'!$E$6:$E$380,NA117_CO2_GJ!$C29,'CO2-qoute-data-2012'!AE$6:AE$380)*1000</f>
        <v>0</v>
      </c>
      <c r="V29" s="23">
        <f>SUMIF('CO2-qoute-data-2012'!$E$6:$E$380,NA117_CO2_GJ!$C29,'CO2-qoute-data-2012'!AF$6:AF$380)*1000</f>
        <v>0</v>
      </c>
      <c r="W29" s="23">
        <f>SUMIF('CO2-qoute-data-2012'!$E$6:$E$380,NA117_CO2_GJ!$C29,'CO2-qoute-data-2012'!AG$6:AG$380)*1000</f>
        <v>0</v>
      </c>
      <c r="X29" s="23">
        <f>SUMIF('CO2-qoute-data-2012'!$E$6:$E$380,NA117_CO2_GJ!$C29,'CO2-qoute-data-2012'!AH$6:AH$380)*1000</f>
        <v>0</v>
      </c>
      <c r="Y29" s="23">
        <f>SUMIF('CO2-qoute-data-2012'!$E$6:$E$380,NA117_CO2_GJ!$C29,'CO2-qoute-data-2012'!AI$6:AI$380)*1000</f>
        <v>0</v>
      </c>
      <c r="Z29" s="23">
        <f>SUMIF('CO2-qoute-data-2012'!$E$6:$E$380,NA117_CO2_GJ!$C29,'CO2-qoute-data-2012'!AJ$6:AJ$380)*1000</f>
        <v>0</v>
      </c>
      <c r="AA29" s="23">
        <f>SUMIF('CO2-qoute-data-2012'!$E$6:$E$380,NA117_CO2_GJ!$C29,'CO2-qoute-data-2012'!AK$6:AK$380)*1000</f>
        <v>0</v>
      </c>
      <c r="AB29" s="23">
        <f>SUMIF('CO2-qoute-data-2012'!$E$6:$E$380,NA117_CO2_GJ!$C29,'CO2-qoute-data-2012'!AL$6:AL$380)*1000</f>
        <v>0</v>
      </c>
      <c r="AC29" s="23">
        <f>SUMIF('CO2-qoute-data-2012'!$E$6:$E$380,NA117_CO2_GJ!$C29,'CO2-qoute-data-2012'!AM$6:AM$380)*1000</f>
        <v>0</v>
      </c>
      <c r="AD29" s="23">
        <f>SUMIF('CO2-qoute-data-2012'!$E$6:$E$380,NA117_CO2_GJ!$C29,'CO2-qoute-data-2012'!AN$6:AN$380)*1000</f>
        <v>0</v>
      </c>
      <c r="AE29" s="23">
        <f>SUMIF('CO2-qoute-data-2012'!$E$6:$E$380,NA117_CO2_GJ!$C29,'CO2-qoute-data-2012'!AO$6:AO$380)*1000</f>
        <v>0</v>
      </c>
      <c r="AF29" s="23">
        <f>SUMIF('CO2-qoute-data-2012'!$E$6:$E$380,NA117_CO2_GJ!$C29,'CO2-qoute-data-2012'!AP$6:AP$380)*1000</f>
        <v>0</v>
      </c>
      <c r="AG29" s="23">
        <f>SUMIF('CO2-qoute-data-2012'!$E$6:$E$380,NA117_CO2_GJ!$C29,'CO2-qoute-data-2012'!AQ$6:AQ$380)*1000</f>
        <v>0</v>
      </c>
      <c r="AH29" s="23">
        <f>SUMIF('CO2-qoute-data-2012'!$E$6:$E$380,NA117_CO2_GJ!$C29,'CO2-qoute-data-2012'!AR$6:AR$380)*1000</f>
        <v>0</v>
      </c>
      <c r="AI29" s="23">
        <f>SUMIF('CO2-qoute-data-2012'!$E$6:$E$380,NA117_CO2_GJ!$C29,'CO2-qoute-data-2012'!AS$6:AS$380)*1000</f>
        <v>0</v>
      </c>
      <c r="AJ29" s="2"/>
      <c r="AK29" s="2"/>
      <c r="AL29" s="75">
        <f t="shared" si="4"/>
        <v>2</v>
      </c>
      <c r="AM29" s="75">
        <f t="shared" si="4"/>
        <v>2</v>
      </c>
      <c r="AN29" s="75">
        <f t="shared" si="4"/>
        <v>2</v>
      </c>
      <c r="AO29" s="75">
        <f t="shared" si="4"/>
        <v>2</v>
      </c>
      <c r="AP29" s="75">
        <f t="shared" si="4"/>
        <v>2</v>
      </c>
      <c r="AQ29" s="75">
        <f t="shared" si="4"/>
        <v>2</v>
      </c>
      <c r="AR29" s="75">
        <f t="shared" si="4"/>
        <v>2</v>
      </c>
      <c r="AS29" s="75">
        <f t="shared" si="4"/>
        <v>2</v>
      </c>
      <c r="AT29" s="75">
        <f t="shared" si="4"/>
        <v>2</v>
      </c>
      <c r="AU29" s="75">
        <f t="shared" si="4"/>
        <v>2</v>
      </c>
      <c r="AV29" s="75">
        <f t="shared" si="4"/>
        <v>2</v>
      </c>
      <c r="AW29" s="75">
        <f t="shared" si="4"/>
        <v>2</v>
      </c>
      <c r="AX29" s="75">
        <f t="shared" si="4"/>
        <v>2</v>
      </c>
      <c r="AY29" s="75">
        <f t="shared" si="4"/>
        <v>2</v>
      </c>
      <c r="AZ29" s="75">
        <f t="shared" si="4"/>
        <v>2</v>
      </c>
      <c r="BA29" s="75">
        <f t="shared" si="2"/>
        <v>2</v>
      </c>
      <c r="BB29" s="75">
        <f t="shared" si="2"/>
        <v>2</v>
      </c>
      <c r="BC29" s="75">
        <f t="shared" si="2"/>
        <v>2</v>
      </c>
      <c r="BD29" s="75">
        <f t="shared" si="2"/>
        <v>2</v>
      </c>
      <c r="BE29" s="75">
        <f t="shared" si="2"/>
        <v>2</v>
      </c>
      <c r="BF29" s="75">
        <f t="shared" si="2"/>
        <v>2</v>
      </c>
      <c r="BG29" s="75">
        <f t="shared" si="2"/>
        <v>2</v>
      </c>
      <c r="BH29" s="75">
        <f t="shared" si="2"/>
        <v>2</v>
      </c>
      <c r="BI29" s="75">
        <f t="shared" si="2"/>
        <v>2</v>
      </c>
      <c r="BJ29" s="75">
        <f t="shared" si="2"/>
        <v>2</v>
      </c>
      <c r="BK29" s="75">
        <f t="shared" si="2"/>
        <v>2</v>
      </c>
      <c r="BL29" s="75">
        <f t="shared" si="2"/>
        <v>2</v>
      </c>
      <c r="BM29" s="75">
        <f t="shared" si="2"/>
        <v>2</v>
      </c>
      <c r="BN29" s="75">
        <f t="shared" si="2"/>
        <v>2</v>
      </c>
      <c r="BO29" s="75">
        <f t="shared" si="2"/>
        <v>2</v>
      </c>
      <c r="BP29" s="75">
        <f t="shared" si="2"/>
        <v>2</v>
      </c>
    </row>
    <row r="30" spans="2:68">
      <c r="B30" s="72">
        <v>6</v>
      </c>
      <c r="C30" s="12" t="s">
        <v>558</v>
      </c>
      <c r="D30" s="13" t="s">
        <v>559</v>
      </c>
      <c r="E30" s="23">
        <f>SUMIF('CO2-qoute-data-2012'!$E$6:$E$380,NA117_CO2_GJ!$C30,'CO2-qoute-data-2012'!O$6:O$380)*1000</f>
        <v>419312.92074999999</v>
      </c>
      <c r="F30" s="23">
        <f>SUMIF('CO2-qoute-data-2012'!$E$6:$E$380,NA117_CO2_GJ!$C30,'CO2-qoute-data-2012'!P$6:P$380)*1000</f>
        <v>0</v>
      </c>
      <c r="G30" s="23">
        <f>SUMIF('CO2-qoute-data-2012'!$E$6:$E$380,NA117_CO2_GJ!$C30,'CO2-qoute-data-2012'!Q$6:Q$380)*1000</f>
        <v>0</v>
      </c>
      <c r="H30" s="23">
        <f>SUMIF('CO2-qoute-data-2012'!$E$6:$E$380,NA117_CO2_GJ!$C30,'CO2-qoute-data-2012'!R$6:R$380)*1000</f>
        <v>6507.4697999999999</v>
      </c>
      <c r="I30" s="23">
        <f>SUMIF('CO2-qoute-data-2012'!$E$6:$E$380,NA117_CO2_GJ!$C30,'CO2-qoute-data-2012'!S$6:S$380)*1000</f>
        <v>808339.5</v>
      </c>
      <c r="J30" s="23">
        <f>SUMIF('CO2-qoute-data-2012'!$E$6:$E$380,NA117_CO2_GJ!$C30,'CO2-qoute-data-2012'!T$6:T$380)*1000</f>
        <v>0</v>
      </c>
      <c r="K30" s="23">
        <f>SUMIF('CO2-qoute-data-2012'!$E$6:$E$380,NA117_CO2_GJ!$C30,'CO2-qoute-data-2012'!U$6:U$380)*1000</f>
        <v>0</v>
      </c>
      <c r="L30" s="23">
        <f>SUMIF('CO2-qoute-data-2012'!$E$6:$E$380,NA117_CO2_GJ!$C30,'CO2-qoute-data-2012'!V$6:V$380)*1000</f>
        <v>193433.1985</v>
      </c>
      <c r="M30" s="23">
        <f>SUMIF('CO2-qoute-data-2012'!$E$6:$E$380,NA117_CO2_GJ!$C30,'CO2-qoute-data-2012'!W$6:W$380)*1000</f>
        <v>14647556.576727999</v>
      </c>
      <c r="N30" s="23">
        <f>SUMIF('CO2-qoute-data-2012'!$E$6:$E$380,NA117_CO2_GJ!$C30,'CO2-qoute-data-2012'!X$6:X$380)*1000</f>
        <v>0</v>
      </c>
      <c r="O30" s="23">
        <f>SUMIF('CO2-qoute-data-2012'!$E$6:$E$380,NA117_CO2_GJ!$C30,'CO2-qoute-data-2012'!Y$6:Y$380)*1000</f>
        <v>0</v>
      </c>
      <c r="P30" s="23">
        <f>SUMIF('CO2-qoute-data-2012'!$E$6:$E$380,NA117_CO2_GJ!$C30,'CO2-qoute-data-2012'!Z$6:Z$380)*1000</f>
        <v>0</v>
      </c>
      <c r="Q30" s="23">
        <f>SUMIF('CO2-qoute-data-2012'!$E$6:$E$380,NA117_CO2_GJ!$C30,'CO2-qoute-data-2012'!AA$6:AA$380)*1000</f>
        <v>0</v>
      </c>
      <c r="R30" s="23">
        <f>SUMIF('CO2-qoute-data-2012'!$E$6:$E$380,NA117_CO2_GJ!$C30,'CO2-qoute-data-2012'!AB$6:AB$380)*1000</f>
        <v>0</v>
      </c>
      <c r="S30" s="23">
        <f>SUMIF('CO2-qoute-data-2012'!$E$6:$E$380,NA117_CO2_GJ!$C30,'CO2-qoute-data-2012'!AC$6:AC$380)*1000</f>
        <v>0</v>
      </c>
      <c r="T30" s="23">
        <f>SUMIF('CO2-qoute-data-2012'!$E$6:$E$380,NA117_CO2_GJ!$C30,'CO2-qoute-data-2012'!AD$6:AD$380)*1000</f>
        <v>0</v>
      </c>
      <c r="U30" s="23">
        <f>SUMIF('CO2-qoute-data-2012'!$E$6:$E$380,NA117_CO2_GJ!$C30,'CO2-qoute-data-2012'!AE$6:AE$380)*1000</f>
        <v>0</v>
      </c>
      <c r="V30" s="23">
        <f>SUMIF('CO2-qoute-data-2012'!$E$6:$E$380,NA117_CO2_GJ!$C30,'CO2-qoute-data-2012'!AF$6:AF$380)*1000</f>
        <v>0</v>
      </c>
      <c r="W30" s="23">
        <f>SUMIF('CO2-qoute-data-2012'!$E$6:$E$380,NA117_CO2_GJ!$C30,'CO2-qoute-data-2012'!AG$6:AG$380)*1000</f>
        <v>0</v>
      </c>
      <c r="X30" s="23">
        <f>SUMIF('CO2-qoute-data-2012'!$E$6:$E$380,NA117_CO2_GJ!$C30,'CO2-qoute-data-2012'!AH$6:AH$380)*1000</f>
        <v>0</v>
      </c>
      <c r="Y30" s="23">
        <f>SUMIF('CO2-qoute-data-2012'!$E$6:$E$380,NA117_CO2_GJ!$C30,'CO2-qoute-data-2012'!AI$6:AI$380)*1000</f>
        <v>0</v>
      </c>
      <c r="Z30" s="23">
        <f>SUMIF('CO2-qoute-data-2012'!$E$6:$E$380,NA117_CO2_GJ!$C30,'CO2-qoute-data-2012'!AJ$6:AJ$380)*1000</f>
        <v>0</v>
      </c>
      <c r="AA30" s="23">
        <f>SUMIF('CO2-qoute-data-2012'!$E$6:$E$380,NA117_CO2_GJ!$C30,'CO2-qoute-data-2012'!AK$6:AK$380)*1000</f>
        <v>0</v>
      </c>
      <c r="AB30" s="23">
        <f>SUMIF('CO2-qoute-data-2012'!$E$6:$E$380,NA117_CO2_GJ!$C30,'CO2-qoute-data-2012'!AL$6:AL$380)*1000</f>
        <v>0</v>
      </c>
      <c r="AC30" s="23">
        <f>SUMIF('CO2-qoute-data-2012'!$E$6:$E$380,NA117_CO2_GJ!$C30,'CO2-qoute-data-2012'!AM$6:AM$380)*1000</f>
        <v>0</v>
      </c>
      <c r="AD30" s="23">
        <f>SUMIF('CO2-qoute-data-2012'!$E$6:$E$380,NA117_CO2_GJ!$C30,'CO2-qoute-data-2012'!AN$6:AN$380)*1000</f>
        <v>0</v>
      </c>
      <c r="AE30" s="23">
        <f>SUMIF('CO2-qoute-data-2012'!$E$6:$E$380,NA117_CO2_GJ!$C30,'CO2-qoute-data-2012'!AO$6:AO$380)*1000</f>
        <v>0</v>
      </c>
      <c r="AF30" s="23">
        <f>SUMIF('CO2-qoute-data-2012'!$E$6:$E$380,NA117_CO2_GJ!$C30,'CO2-qoute-data-2012'!AP$6:AP$380)*1000</f>
        <v>0</v>
      </c>
      <c r="AG30" s="23">
        <f>SUMIF('CO2-qoute-data-2012'!$E$6:$E$380,NA117_CO2_GJ!$C30,'CO2-qoute-data-2012'!AQ$6:AQ$380)*1000</f>
        <v>0</v>
      </c>
      <c r="AH30" s="23">
        <f>SUMIF('CO2-qoute-data-2012'!$E$6:$E$380,NA117_CO2_GJ!$C30,'CO2-qoute-data-2012'!AR$6:AR$380)*1000</f>
        <v>0</v>
      </c>
      <c r="AI30" s="23">
        <f>SUMIF('CO2-qoute-data-2012'!$E$6:$E$380,NA117_CO2_GJ!$C30,'CO2-qoute-data-2012'!AS$6:AS$380)*1000</f>
        <v>0</v>
      </c>
      <c r="AJ30" s="2"/>
      <c r="AK30" s="2"/>
      <c r="AL30" s="75">
        <f t="shared" si="4"/>
        <v>6</v>
      </c>
      <c r="AM30" s="75">
        <f t="shared" si="4"/>
        <v>6</v>
      </c>
      <c r="AN30" s="75">
        <f t="shared" si="4"/>
        <v>6</v>
      </c>
      <c r="AO30" s="75">
        <f t="shared" si="4"/>
        <v>6</v>
      </c>
      <c r="AP30" s="75">
        <f t="shared" si="4"/>
        <v>6</v>
      </c>
      <c r="AQ30" s="75">
        <f t="shared" si="4"/>
        <v>6</v>
      </c>
      <c r="AR30" s="75">
        <f t="shared" si="4"/>
        <v>6</v>
      </c>
      <c r="AS30" s="75">
        <f t="shared" si="4"/>
        <v>6</v>
      </c>
      <c r="AT30" s="75">
        <f t="shared" si="4"/>
        <v>6</v>
      </c>
      <c r="AU30" s="75">
        <f t="shared" si="4"/>
        <v>6</v>
      </c>
      <c r="AV30" s="75">
        <f t="shared" si="4"/>
        <v>6</v>
      </c>
      <c r="AW30" s="75">
        <f t="shared" si="4"/>
        <v>6</v>
      </c>
      <c r="AX30" s="75">
        <f t="shared" si="4"/>
        <v>6</v>
      </c>
      <c r="AY30" s="75">
        <f t="shared" si="4"/>
        <v>6</v>
      </c>
      <c r="AZ30" s="75">
        <f t="shared" si="4"/>
        <v>6</v>
      </c>
      <c r="BA30" s="75">
        <f t="shared" si="2"/>
        <v>6</v>
      </c>
      <c r="BB30" s="75">
        <f t="shared" si="2"/>
        <v>6</v>
      </c>
      <c r="BC30" s="75">
        <f t="shared" si="2"/>
        <v>6</v>
      </c>
      <c r="BD30" s="75">
        <f t="shared" si="2"/>
        <v>6</v>
      </c>
      <c r="BE30" s="75">
        <f t="shared" si="2"/>
        <v>6</v>
      </c>
      <c r="BF30" s="75">
        <f t="shared" si="2"/>
        <v>6</v>
      </c>
      <c r="BG30" s="75">
        <f t="shared" si="2"/>
        <v>6</v>
      </c>
      <c r="BH30" s="75">
        <f t="shared" si="2"/>
        <v>6</v>
      </c>
      <c r="BI30" s="75">
        <f t="shared" si="2"/>
        <v>6</v>
      </c>
      <c r="BJ30" s="75">
        <f t="shared" si="2"/>
        <v>6</v>
      </c>
      <c r="BK30" s="75">
        <f t="shared" si="2"/>
        <v>6</v>
      </c>
      <c r="BL30" s="75">
        <f t="shared" si="2"/>
        <v>6</v>
      </c>
      <c r="BM30" s="75">
        <f t="shared" si="2"/>
        <v>6</v>
      </c>
      <c r="BN30" s="75">
        <f t="shared" si="2"/>
        <v>6</v>
      </c>
      <c r="BO30" s="75">
        <f t="shared" si="2"/>
        <v>6</v>
      </c>
      <c r="BP30" s="75">
        <f t="shared" si="2"/>
        <v>6</v>
      </c>
    </row>
    <row r="31" spans="2:68">
      <c r="B31" s="72">
        <v>6</v>
      </c>
      <c r="C31" s="10" t="s">
        <v>560</v>
      </c>
      <c r="D31" s="11" t="s">
        <v>561</v>
      </c>
      <c r="E31" s="23">
        <f>SUMIF('CO2-qoute-data-2012'!$E$6:$E$380,NA117_CO2_GJ!$C31,'CO2-qoute-data-2012'!O$6:O$380)*1000</f>
        <v>0</v>
      </c>
      <c r="F31" s="23">
        <f>SUMIF('CO2-qoute-data-2012'!$E$6:$E$380,NA117_CO2_GJ!$C31,'CO2-qoute-data-2012'!P$6:P$380)*1000</f>
        <v>866562.95879999991</v>
      </c>
      <c r="G31" s="23">
        <f>SUMIF('CO2-qoute-data-2012'!$E$6:$E$380,NA117_CO2_GJ!$C31,'CO2-qoute-data-2012'!Q$6:Q$380)*1000</f>
        <v>68067.155813000005</v>
      </c>
      <c r="H31" s="23">
        <f>SUMIF('CO2-qoute-data-2012'!$E$6:$E$380,NA117_CO2_GJ!$C31,'CO2-qoute-data-2012'!R$6:R$380)*1000</f>
        <v>21876.933649999999</v>
      </c>
      <c r="I31" s="23">
        <f>SUMIF('CO2-qoute-data-2012'!$E$6:$E$380,NA117_CO2_GJ!$C31,'CO2-qoute-data-2012'!S$6:S$380)*1000</f>
        <v>75852.900000000009</v>
      </c>
      <c r="J31" s="23">
        <f>SUMIF('CO2-qoute-data-2012'!$E$6:$E$380,NA117_CO2_GJ!$C31,'CO2-qoute-data-2012'!T$6:T$380)*1000</f>
        <v>22.678000000000001</v>
      </c>
      <c r="K31" s="23">
        <f>SUMIF('CO2-qoute-data-2012'!$E$6:$E$380,NA117_CO2_GJ!$C31,'CO2-qoute-data-2012'!U$6:U$380)*1000</f>
        <v>0</v>
      </c>
      <c r="L31" s="23">
        <f>SUMIF('CO2-qoute-data-2012'!$E$6:$E$380,NA117_CO2_GJ!$C31,'CO2-qoute-data-2012'!V$6:V$380)*1000</f>
        <v>0</v>
      </c>
      <c r="M31" s="23">
        <f>SUMIF('CO2-qoute-data-2012'!$E$6:$E$380,NA117_CO2_GJ!$C31,'CO2-qoute-data-2012'!W$6:W$380)*1000</f>
        <v>0</v>
      </c>
      <c r="N31" s="23">
        <f>SUMIF('CO2-qoute-data-2012'!$E$6:$E$380,NA117_CO2_GJ!$C31,'CO2-qoute-data-2012'!X$6:X$380)*1000</f>
        <v>0</v>
      </c>
      <c r="O31" s="23">
        <f>SUMIF('CO2-qoute-data-2012'!$E$6:$E$380,NA117_CO2_GJ!$C31,'CO2-qoute-data-2012'!Y$6:Y$380)*1000</f>
        <v>0</v>
      </c>
      <c r="P31" s="23">
        <f>SUMIF('CO2-qoute-data-2012'!$E$6:$E$380,NA117_CO2_GJ!$C31,'CO2-qoute-data-2012'!Z$6:Z$380)*1000</f>
        <v>0</v>
      </c>
      <c r="Q31" s="23">
        <f>SUMIF('CO2-qoute-data-2012'!$E$6:$E$380,NA117_CO2_GJ!$C31,'CO2-qoute-data-2012'!AA$6:AA$380)*1000</f>
        <v>0</v>
      </c>
      <c r="R31" s="23">
        <f>SUMIF('CO2-qoute-data-2012'!$E$6:$E$380,NA117_CO2_GJ!$C31,'CO2-qoute-data-2012'!AB$6:AB$380)*1000</f>
        <v>0</v>
      </c>
      <c r="S31" s="23">
        <f>SUMIF('CO2-qoute-data-2012'!$E$6:$E$380,NA117_CO2_GJ!$C31,'CO2-qoute-data-2012'!AC$6:AC$380)*1000</f>
        <v>0</v>
      </c>
      <c r="T31" s="23">
        <f>SUMIF('CO2-qoute-data-2012'!$E$6:$E$380,NA117_CO2_GJ!$C31,'CO2-qoute-data-2012'!AD$6:AD$380)*1000</f>
        <v>0</v>
      </c>
      <c r="U31" s="23">
        <f>SUMIF('CO2-qoute-data-2012'!$E$6:$E$380,NA117_CO2_GJ!$C31,'CO2-qoute-data-2012'!AE$6:AE$380)*1000</f>
        <v>0</v>
      </c>
      <c r="V31" s="23">
        <f>SUMIF('CO2-qoute-data-2012'!$E$6:$E$380,NA117_CO2_GJ!$C31,'CO2-qoute-data-2012'!AF$6:AF$380)*1000</f>
        <v>0</v>
      </c>
      <c r="W31" s="23">
        <f>SUMIF('CO2-qoute-data-2012'!$E$6:$E$380,NA117_CO2_GJ!$C31,'CO2-qoute-data-2012'!AG$6:AG$380)*1000</f>
        <v>0</v>
      </c>
      <c r="X31" s="23">
        <f>SUMIF('CO2-qoute-data-2012'!$E$6:$E$380,NA117_CO2_GJ!$C31,'CO2-qoute-data-2012'!AH$6:AH$380)*1000</f>
        <v>0</v>
      </c>
      <c r="Y31" s="23">
        <f>SUMIF('CO2-qoute-data-2012'!$E$6:$E$380,NA117_CO2_GJ!$C31,'CO2-qoute-data-2012'!AI$6:AI$380)*1000</f>
        <v>0</v>
      </c>
      <c r="Z31" s="23">
        <f>SUMIF('CO2-qoute-data-2012'!$E$6:$E$380,NA117_CO2_GJ!$C31,'CO2-qoute-data-2012'!AJ$6:AJ$380)*1000</f>
        <v>0</v>
      </c>
      <c r="AA31" s="23">
        <f>SUMIF('CO2-qoute-data-2012'!$E$6:$E$380,NA117_CO2_GJ!$C31,'CO2-qoute-data-2012'!AK$6:AK$380)*1000</f>
        <v>0</v>
      </c>
      <c r="AB31" s="23">
        <f>SUMIF('CO2-qoute-data-2012'!$E$6:$E$380,NA117_CO2_GJ!$C31,'CO2-qoute-data-2012'!AL$6:AL$380)*1000</f>
        <v>0</v>
      </c>
      <c r="AC31" s="23">
        <f>SUMIF('CO2-qoute-data-2012'!$E$6:$E$380,NA117_CO2_GJ!$C31,'CO2-qoute-data-2012'!AM$6:AM$380)*1000</f>
        <v>0</v>
      </c>
      <c r="AD31" s="23">
        <f>SUMIF('CO2-qoute-data-2012'!$E$6:$E$380,NA117_CO2_GJ!$C31,'CO2-qoute-data-2012'!AN$6:AN$380)*1000</f>
        <v>0</v>
      </c>
      <c r="AE31" s="23">
        <f>SUMIF('CO2-qoute-data-2012'!$E$6:$E$380,NA117_CO2_GJ!$C31,'CO2-qoute-data-2012'!AO$6:AO$380)*1000</f>
        <v>0</v>
      </c>
      <c r="AF31" s="23">
        <f>SUMIF('CO2-qoute-data-2012'!$E$6:$E$380,NA117_CO2_GJ!$C31,'CO2-qoute-data-2012'!AP$6:AP$380)*1000</f>
        <v>0</v>
      </c>
      <c r="AG31" s="23">
        <f>SUMIF('CO2-qoute-data-2012'!$E$6:$E$380,NA117_CO2_GJ!$C31,'CO2-qoute-data-2012'!AQ$6:AQ$380)*1000</f>
        <v>0</v>
      </c>
      <c r="AH31" s="23">
        <f>SUMIF('CO2-qoute-data-2012'!$E$6:$E$380,NA117_CO2_GJ!$C31,'CO2-qoute-data-2012'!AR$6:AR$380)*1000</f>
        <v>0</v>
      </c>
      <c r="AI31" s="23">
        <f>SUMIF('CO2-qoute-data-2012'!$E$6:$E$380,NA117_CO2_GJ!$C31,'CO2-qoute-data-2012'!AS$6:AS$380)*1000</f>
        <v>0</v>
      </c>
      <c r="AJ31" s="2"/>
      <c r="AK31" s="2"/>
      <c r="AL31" s="75">
        <f t="shared" si="4"/>
        <v>6</v>
      </c>
      <c r="AM31" s="75">
        <f t="shared" si="4"/>
        <v>6</v>
      </c>
      <c r="AN31" s="75">
        <f t="shared" si="4"/>
        <v>6</v>
      </c>
      <c r="AO31" s="75">
        <f t="shared" si="4"/>
        <v>6</v>
      </c>
      <c r="AP31" s="75">
        <f t="shared" si="4"/>
        <v>6</v>
      </c>
      <c r="AQ31" s="75">
        <f t="shared" si="4"/>
        <v>6</v>
      </c>
      <c r="AR31" s="75">
        <f t="shared" si="4"/>
        <v>6</v>
      </c>
      <c r="AS31" s="75">
        <f t="shared" si="4"/>
        <v>6</v>
      </c>
      <c r="AT31" s="75">
        <f t="shared" si="4"/>
        <v>6</v>
      </c>
      <c r="AU31" s="75">
        <f t="shared" si="4"/>
        <v>6</v>
      </c>
      <c r="AV31" s="75">
        <f t="shared" si="4"/>
        <v>6</v>
      </c>
      <c r="AW31" s="75">
        <f t="shared" si="4"/>
        <v>6</v>
      </c>
      <c r="AX31" s="75">
        <f t="shared" si="4"/>
        <v>6</v>
      </c>
      <c r="AY31" s="75">
        <f t="shared" si="4"/>
        <v>6</v>
      </c>
      <c r="AZ31" s="75">
        <f t="shared" si="4"/>
        <v>6</v>
      </c>
      <c r="BA31" s="75">
        <f t="shared" si="2"/>
        <v>6</v>
      </c>
      <c r="BB31" s="75">
        <f t="shared" si="2"/>
        <v>6</v>
      </c>
      <c r="BC31" s="75">
        <f t="shared" si="2"/>
        <v>6</v>
      </c>
      <c r="BD31" s="75">
        <f t="shared" si="2"/>
        <v>6</v>
      </c>
      <c r="BE31" s="75">
        <f t="shared" si="2"/>
        <v>6</v>
      </c>
      <c r="BF31" s="75">
        <f t="shared" si="2"/>
        <v>6</v>
      </c>
      <c r="BG31" s="75">
        <f t="shared" si="2"/>
        <v>6</v>
      </c>
      <c r="BH31" s="75">
        <f t="shared" si="2"/>
        <v>6</v>
      </c>
      <c r="BI31" s="75">
        <f t="shared" si="2"/>
        <v>6</v>
      </c>
      <c r="BJ31" s="75">
        <f t="shared" si="2"/>
        <v>6</v>
      </c>
      <c r="BK31" s="75">
        <f t="shared" si="2"/>
        <v>6</v>
      </c>
      <c r="BL31" s="75">
        <f t="shared" si="2"/>
        <v>6</v>
      </c>
      <c r="BM31" s="75">
        <f t="shared" si="2"/>
        <v>6</v>
      </c>
      <c r="BN31" s="75">
        <f t="shared" si="2"/>
        <v>6</v>
      </c>
      <c r="BO31" s="75">
        <f t="shared" si="2"/>
        <v>6</v>
      </c>
      <c r="BP31" s="75">
        <f t="shared" si="2"/>
        <v>6</v>
      </c>
    </row>
    <row r="32" spans="2:68">
      <c r="B32" s="72">
        <v>18</v>
      </c>
      <c r="C32" s="12" t="s">
        <v>562</v>
      </c>
      <c r="D32" s="13" t="s">
        <v>563</v>
      </c>
      <c r="E32" s="23">
        <f>SUMIF('CO2-qoute-data-2012'!$E$6:$E$380,NA117_CO2_GJ!$C32,'CO2-qoute-data-2012'!O$6:O$380)*1000</f>
        <v>0</v>
      </c>
      <c r="F32" s="23">
        <f>SUMIF('CO2-qoute-data-2012'!$E$6:$E$380,NA117_CO2_GJ!$C32,'CO2-qoute-data-2012'!P$6:P$380)*1000</f>
        <v>1988194.6655999999</v>
      </c>
      <c r="G32" s="23">
        <f>SUMIF('CO2-qoute-data-2012'!$E$6:$E$380,NA117_CO2_GJ!$C32,'CO2-qoute-data-2012'!Q$6:Q$380)*1000</f>
        <v>0</v>
      </c>
      <c r="H32" s="23">
        <f>SUMIF('CO2-qoute-data-2012'!$E$6:$E$380,NA117_CO2_GJ!$C32,'CO2-qoute-data-2012'!R$6:R$380)*1000</f>
        <v>14470.173220000001</v>
      </c>
      <c r="I32" s="23">
        <f>SUMIF('CO2-qoute-data-2012'!$E$6:$E$380,NA117_CO2_GJ!$C32,'CO2-qoute-data-2012'!S$6:S$380)*1000</f>
        <v>0</v>
      </c>
      <c r="J32" s="23">
        <f>SUMIF('CO2-qoute-data-2012'!$E$6:$E$380,NA117_CO2_GJ!$C32,'CO2-qoute-data-2012'!T$6:T$380)*1000</f>
        <v>0</v>
      </c>
      <c r="K32" s="23">
        <f>SUMIF('CO2-qoute-data-2012'!$E$6:$E$380,NA117_CO2_GJ!$C32,'CO2-qoute-data-2012'!U$6:U$380)*1000</f>
        <v>0</v>
      </c>
      <c r="L32" s="23">
        <f>SUMIF('CO2-qoute-data-2012'!$E$6:$E$380,NA117_CO2_GJ!$C32,'CO2-qoute-data-2012'!V$6:V$380)*1000</f>
        <v>0</v>
      </c>
      <c r="M32" s="23">
        <f>SUMIF('CO2-qoute-data-2012'!$E$6:$E$380,NA117_CO2_GJ!$C32,'CO2-qoute-data-2012'!W$6:W$380)*1000</f>
        <v>0</v>
      </c>
      <c r="N32" s="23">
        <f>SUMIF('CO2-qoute-data-2012'!$E$6:$E$380,NA117_CO2_GJ!$C32,'CO2-qoute-data-2012'!X$6:X$380)*1000</f>
        <v>0</v>
      </c>
      <c r="O32" s="23">
        <f>SUMIF('CO2-qoute-data-2012'!$E$6:$E$380,NA117_CO2_GJ!$C32,'CO2-qoute-data-2012'!Y$6:Y$380)*1000</f>
        <v>426996.28852787998</v>
      </c>
      <c r="P32" s="23">
        <f>SUMIF('CO2-qoute-data-2012'!$E$6:$E$380,NA117_CO2_GJ!$C32,'CO2-qoute-data-2012'!Z$6:Z$380)*1000</f>
        <v>0</v>
      </c>
      <c r="Q32" s="23">
        <f>SUMIF('CO2-qoute-data-2012'!$E$6:$E$380,NA117_CO2_GJ!$C32,'CO2-qoute-data-2012'!AA$6:AA$380)*1000</f>
        <v>0</v>
      </c>
      <c r="R32" s="23">
        <f>SUMIF('CO2-qoute-data-2012'!$E$6:$E$380,NA117_CO2_GJ!$C32,'CO2-qoute-data-2012'!AB$6:AB$380)*1000</f>
        <v>0</v>
      </c>
      <c r="S32" s="23">
        <f>SUMIF('CO2-qoute-data-2012'!$E$6:$E$380,NA117_CO2_GJ!$C32,'CO2-qoute-data-2012'!AC$6:AC$380)*1000</f>
        <v>674.64783999999997</v>
      </c>
      <c r="T32" s="23">
        <f>SUMIF('CO2-qoute-data-2012'!$E$6:$E$380,NA117_CO2_GJ!$C32,'CO2-qoute-data-2012'!AD$6:AD$380)*1000</f>
        <v>0</v>
      </c>
      <c r="U32" s="23">
        <f>SUMIF('CO2-qoute-data-2012'!$E$6:$E$380,NA117_CO2_GJ!$C32,'CO2-qoute-data-2012'!AE$6:AE$380)*1000</f>
        <v>0</v>
      </c>
      <c r="V32" s="23">
        <f>SUMIF('CO2-qoute-data-2012'!$E$6:$E$380,NA117_CO2_GJ!$C32,'CO2-qoute-data-2012'!AF$6:AF$380)*1000</f>
        <v>0</v>
      </c>
      <c r="W32" s="23">
        <f>SUMIF('CO2-qoute-data-2012'!$E$6:$E$380,NA117_CO2_GJ!$C32,'CO2-qoute-data-2012'!AG$6:AG$380)*1000</f>
        <v>0</v>
      </c>
      <c r="X32" s="23">
        <f>SUMIF('CO2-qoute-data-2012'!$E$6:$E$380,NA117_CO2_GJ!$C32,'CO2-qoute-data-2012'!AH$6:AH$380)*1000</f>
        <v>0</v>
      </c>
      <c r="Y32" s="23">
        <f>SUMIF('CO2-qoute-data-2012'!$E$6:$E$380,NA117_CO2_GJ!$C32,'CO2-qoute-data-2012'!AI$6:AI$380)*1000</f>
        <v>48812.325000000004</v>
      </c>
      <c r="Z32" s="23">
        <f>SUMIF('CO2-qoute-data-2012'!$E$6:$E$380,NA117_CO2_GJ!$C32,'CO2-qoute-data-2012'!AJ$6:AJ$380)*1000</f>
        <v>0</v>
      </c>
      <c r="AA32" s="23">
        <f>SUMIF('CO2-qoute-data-2012'!$E$6:$E$380,NA117_CO2_GJ!$C32,'CO2-qoute-data-2012'!AK$6:AK$380)*1000</f>
        <v>0</v>
      </c>
      <c r="AB32" s="23">
        <f>SUMIF('CO2-qoute-data-2012'!$E$6:$E$380,NA117_CO2_GJ!$C32,'CO2-qoute-data-2012'!AL$6:AL$380)*1000</f>
        <v>0</v>
      </c>
      <c r="AC32" s="23">
        <f>SUMIF('CO2-qoute-data-2012'!$E$6:$E$380,NA117_CO2_GJ!$C32,'CO2-qoute-data-2012'!AM$6:AM$380)*1000</f>
        <v>20787.238240000002</v>
      </c>
      <c r="AD32" s="23">
        <f>SUMIF('CO2-qoute-data-2012'!$E$6:$E$380,NA117_CO2_GJ!$C32,'CO2-qoute-data-2012'!AN$6:AN$380)*1000</f>
        <v>0</v>
      </c>
      <c r="AE32" s="23">
        <f>SUMIF('CO2-qoute-data-2012'!$E$6:$E$380,NA117_CO2_GJ!$C32,'CO2-qoute-data-2012'!AO$6:AO$380)*1000</f>
        <v>0</v>
      </c>
      <c r="AF32" s="23">
        <f>SUMIF('CO2-qoute-data-2012'!$E$6:$E$380,NA117_CO2_GJ!$C32,'CO2-qoute-data-2012'!AP$6:AP$380)*1000</f>
        <v>0</v>
      </c>
      <c r="AG32" s="23">
        <f>SUMIF('CO2-qoute-data-2012'!$E$6:$E$380,NA117_CO2_GJ!$C32,'CO2-qoute-data-2012'!AQ$6:AQ$380)*1000</f>
        <v>0</v>
      </c>
      <c r="AH32" s="23">
        <f>SUMIF('CO2-qoute-data-2012'!$E$6:$E$380,NA117_CO2_GJ!$C32,'CO2-qoute-data-2012'!AR$6:AR$380)*1000</f>
        <v>0</v>
      </c>
      <c r="AI32" s="23">
        <f>SUMIF('CO2-qoute-data-2012'!$E$6:$E$380,NA117_CO2_GJ!$C32,'CO2-qoute-data-2012'!AS$6:AS$380)*1000</f>
        <v>0</v>
      </c>
      <c r="AJ32" s="2"/>
      <c r="AK32" s="2"/>
      <c r="AL32" s="75">
        <f t="shared" si="4"/>
        <v>18</v>
      </c>
      <c r="AM32" s="75">
        <f t="shared" si="4"/>
        <v>18</v>
      </c>
      <c r="AN32" s="75">
        <f t="shared" si="4"/>
        <v>18</v>
      </c>
      <c r="AO32" s="75">
        <f t="shared" si="4"/>
        <v>18</v>
      </c>
      <c r="AP32" s="75">
        <f t="shared" si="4"/>
        <v>18</v>
      </c>
      <c r="AQ32" s="75">
        <f t="shared" si="4"/>
        <v>18</v>
      </c>
      <c r="AR32" s="75">
        <f t="shared" si="4"/>
        <v>18</v>
      </c>
      <c r="AS32" s="75">
        <f t="shared" si="4"/>
        <v>18</v>
      </c>
      <c r="AT32" s="75">
        <f t="shared" si="4"/>
        <v>18</v>
      </c>
      <c r="AU32" s="75">
        <f t="shared" si="4"/>
        <v>18</v>
      </c>
      <c r="AV32" s="75">
        <f t="shared" si="4"/>
        <v>18</v>
      </c>
      <c r="AW32" s="75">
        <f t="shared" si="4"/>
        <v>18</v>
      </c>
      <c r="AX32" s="75">
        <f t="shared" si="4"/>
        <v>18</v>
      </c>
      <c r="AY32" s="75">
        <f t="shared" si="4"/>
        <v>18</v>
      </c>
      <c r="AZ32" s="75">
        <f t="shared" si="4"/>
        <v>18</v>
      </c>
      <c r="BA32" s="75">
        <f t="shared" si="2"/>
        <v>18</v>
      </c>
      <c r="BB32" s="75">
        <f t="shared" si="2"/>
        <v>18</v>
      </c>
      <c r="BC32" s="75">
        <f t="shared" si="2"/>
        <v>18</v>
      </c>
      <c r="BD32" s="75">
        <f t="shared" si="2"/>
        <v>18</v>
      </c>
      <c r="BE32" s="75">
        <f t="shared" si="2"/>
        <v>18</v>
      </c>
      <c r="BF32" s="75">
        <f t="shared" si="2"/>
        <v>18</v>
      </c>
      <c r="BG32" s="75">
        <f t="shared" si="2"/>
        <v>18</v>
      </c>
      <c r="BH32" s="75">
        <f t="shared" si="2"/>
        <v>18</v>
      </c>
      <c r="BI32" s="75">
        <f t="shared" si="2"/>
        <v>18</v>
      </c>
      <c r="BJ32" s="75">
        <f t="shared" si="2"/>
        <v>18</v>
      </c>
      <c r="BK32" s="75">
        <f t="shared" si="2"/>
        <v>18</v>
      </c>
      <c r="BL32" s="75">
        <f t="shared" si="2"/>
        <v>18</v>
      </c>
      <c r="BM32" s="75">
        <f t="shared" si="2"/>
        <v>18</v>
      </c>
      <c r="BN32" s="75">
        <f t="shared" si="2"/>
        <v>18</v>
      </c>
      <c r="BO32" s="75">
        <f t="shared" si="2"/>
        <v>18</v>
      </c>
      <c r="BP32" s="75">
        <f t="shared" si="2"/>
        <v>18</v>
      </c>
    </row>
    <row r="33" spans="2:68">
      <c r="B33" s="72">
        <v>18</v>
      </c>
      <c r="C33" s="12" t="s">
        <v>564</v>
      </c>
      <c r="D33" s="13" t="s">
        <v>565</v>
      </c>
      <c r="E33" s="23">
        <f>SUMIF('CO2-qoute-data-2012'!$E$6:$E$380,NA117_CO2_GJ!$C33,'CO2-qoute-data-2012'!O$6:O$380)*1000</f>
        <v>0</v>
      </c>
      <c r="F33" s="23">
        <f>SUMIF('CO2-qoute-data-2012'!$E$6:$E$380,NA117_CO2_GJ!$C33,'CO2-qoute-data-2012'!P$6:P$380)*1000</f>
        <v>147414.24720000001</v>
      </c>
      <c r="G33" s="23">
        <f>SUMIF('CO2-qoute-data-2012'!$E$6:$E$380,NA117_CO2_GJ!$C33,'CO2-qoute-data-2012'!Q$6:Q$380)*1000</f>
        <v>0</v>
      </c>
      <c r="H33" s="23">
        <f>SUMIF('CO2-qoute-data-2012'!$E$6:$E$380,NA117_CO2_GJ!$C33,'CO2-qoute-data-2012'!R$6:R$380)*1000</f>
        <v>686.73114999999996</v>
      </c>
      <c r="I33" s="23">
        <f>SUMIF('CO2-qoute-data-2012'!$E$6:$E$380,NA117_CO2_GJ!$C33,'CO2-qoute-data-2012'!S$6:S$380)*1000</f>
        <v>0</v>
      </c>
      <c r="J33" s="23">
        <f>SUMIF('CO2-qoute-data-2012'!$E$6:$E$380,NA117_CO2_GJ!$C33,'CO2-qoute-data-2012'!T$6:T$380)*1000</f>
        <v>0</v>
      </c>
      <c r="K33" s="23">
        <f>SUMIF('CO2-qoute-data-2012'!$E$6:$E$380,NA117_CO2_GJ!$C33,'CO2-qoute-data-2012'!U$6:U$380)*1000</f>
        <v>0</v>
      </c>
      <c r="L33" s="23">
        <f>SUMIF('CO2-qoute-data-2012'!$E$6:$E$380,NA117_CO2_GJ!$C33,'CO2-qoute-data-2012'!V$6:V$380)*1000</f>
        <v>0</v>
      </c>
      <c r="M33" s="23">
        <f>SUMIF('CO2-qoute-data-2012'!$E$6:$E$380,NA117_CO2_GJ!$C33,'CO2-qoute-data-2012'!W$6:W$380)*1000</f>
        <v>0</v>
      </c>
      <c r="N33" s="23">
        <f>SUMIF('CO2-qoute-data-2012'!$E$6:$E$380,NA117_CO2_GJ!$C33,'CO2-qoute-data-2012'!X$6:X$380)*1000</f>
        <v>0</v>
      </c>
      <c r="O33" s="23">
        <f>SUMIF('CO2-qoute-data-2012'!$E$6:$E$380,NA117_CO2_GJ!$C33,'CO2-qoute-data-2012'!Y$6:Y$380)*1000</f>
        <v>0</v>
      </c>
      <c r="P33" s="23">
        <f>SUMIF('CO2-qoute-data-2012'!$E$6:$E$380,NA117_CO2_GJ!$C33,'CO2-qoute-data-2012'!Z$6:Z$380)*1000</f>
        <v>0</v>
      </c>
      <c r="Q33" s="23">
        <f>SUMIF('CO2-qoute-data-2012'!$E$6:$E$380,NA117_CO2_GJ!$C33,'CO2-qoute-data-2012'!AA$6:AA$380)*1000</f>
        <v>0</v>
      </c>
      <c r="R33" s="23">
        <f>SUMIF('CO2-qoute-data-2012'!$E$6:$E$380,NA117_CO2_GJ!$C33,'CO2-qoute-data-2012'!AB$6:AB$380)*1000</f>
        <v>0</v>
      </c>
      <c r="S33" s="23">
        <f>SUMIF('CO2-qoute-data-2012'!$E$6:$E$380,NA117_CO2_GJ!$C33,'CO2-qoute-data-2012'!AC$6:AC$380)*1000</f>
        <v>0</v>
      </c>
      <c r="T33" s="23">
        <f>SUMIF('CO2-qoute-data-2012'!$E$6:$E$380,NA117_CO2_GJ!$C33,'CO2-qoute-data-2012'!AD$6:AD$380)*1000</f>
        <v>0</v>
      </c>
      <c r="U33" s="23">
        <f>SUMIF('CO2-qoute-data-2012'!$E$6:$E$380,NA117_CO2_GJ!$C33,'CO2-qoute-data-2012'!AE$6:AE$380)*1000</f>
        <v>0</v>
      </c>
      <c r="V33" s="23">
        <f>SUMIF('CO2-qoute-data-2012'!$E$6:$E$380,NA117_CO2_GJ!$C33,'CO2-qoute-data-2012'!AF$6:AF$380)*1000</f>
        <v>0</v>
      </c>
      <c r="W33" s="23">
        <f>SUMIF('CO2-qoute-data-2012'!$E$6:$E$380,NA117_CO2_GJ!$C33,'CO2-qoute-data-2012'!AG$6:AG$380)*1000</f>
        <v>0</v>
      </c>
      <c r="X33" s="23">
        <f>SUMIF('CO2-qoute-data-2012'!$E$6:$E$380,NA117_CO2_GJ!$C33,'CO2-qoute-data-2012'!AH$6:AH$380)*1000</f>
        <v>0</v>
      </c>
      <c r="Y33" s="23">
        <f>SUMIF('CO2-qoute-data-2012'!$E$6:$E$380,NA117_CO2_GJ!$C33,'CO2-qoute-data-2012'!AI$6:AI$380)*1000</f>
        <v>0</v>
      </c>
      <c r="Z33" s="23">
        <f>SUMIF('CO2-qoute-data-2012'!$E$6:$E$380,NA117_CO2_GJ!$C33,'CO2-qoute-data-2012'!AJ$6:AJ$380)*1000</f>
        <v>0</v>
      </c>
      <c r="AA33" s="23">
        <f>SUMIF('CO2-qoute-data-2012'!$E$6:$E$380,NA117_CO2_GJ!$C33,'CO2-qoute-data-2012'!AK$6:AK$380)*1000</f>
        <v>0</v>
      </c>
      <c r="AB33" s="23">
        <f>SUMIF('CO2-qoute-data-2012'!$E$6:$E$380,NA117_CO2_GJ!$C33,'CO2-qoute-data-2012'!AL$6:AL$380)*1000</f>
        <v>0</v>
      </c>
      <c r="AC33" s="23">
        <f>SUMIF('CO2-qoute-data-2012'!$E$6:$E$380,NA117_CO2_GJ!$C33,'CO2-qoute-data-2012'!AM$6:AM$380)*1000</f>
        <v>0</v>
      </c>
      <c r="AD33" s="23">
        <f>SUMIF('CO2-qoute-data-2012'!$E$6:$E$380,NA117_CO2_GJ!$C33,'CO2-qoute-data-2012'!AN$6:AN$380)*1000</f>
        <v>0</v>
      </c>
      <c r="AE33" s="23">
        <f>SUMIF('CO2-qoute-data-2012'!$E$6:$E$380,NA117_CO2_GJ!$C33,'CO2-qoute-data-2012'!AO$6:AO$380)*1000</f>
        <v>0</v>
      </c>
      <c r="AF33" s="23">
        <f>SUMIF('CO2-qoute-data-2012'!$E$6:$E$380,NA117_CO2_GJ!$C33,'CO2-qoute-data-2012'!AP$6:AP$380)*1000</f>
        <v>0</v>
      </c>
      <c r="AG33" s="23">
        <f>SUMIF('CO2-qoute-data-2012'!$E$6:$E$380,NA117_CO2_GJ!$C33,'CO2-qoute-data-2012'!AQ$6:AQ$380)*1000</f>
        <v>0</v>
      </c>
      <c r="AH33" s="23">
        <f>SUMIF('CO2-qoute-data-2012'!$E$6:$E$380,NA117_CO2_GJ!$C33,'CO2-qoute-data-2012'!AR$6:AR$380)*1000</f>
        <v>0</v>
      </c>
      <c r="AI33" s="23">
        <f>SUMIF('CO2-qoute-data-2012'!$E$6:$E$380,NA117_CO2_GJ!$C33,'CO2-qoute-data-2012'!AS$6:AS$380)*1000</f>
        <v>0</v>
      </c>
      <c r="AJ33" s="2"/>
      <c r="AK33" s="2"/>
      <c r="AL33" s="75">
        <f t="shared" si="4"/>
        <v>18</v>
      </c>
      <c r="AM33" s="75">
        <f t="shared" si="4"/>
        <v>18</v>
      </c>
      <c r="AN33" s="75">
        <f t="shared" si="4"/>
        <v>18</v>
      </c>
      <c r="AO33" s="75">
        <f t="shared" si="4"/>
        <v>18</v>
      </c>
      <c r="AP33" s="75">
        <f t="shared" si="4"/>
        <v>18</v>
      </c>
      <c r="AQ33" s="75">
        <f t="shared" si="4"/>
        <v>18</v>
      </c>
      <c r="AR33" s="75">
        <f t="shared" si="4"/>
        <v>18</v>
      </c>
      <c r="AS33" s="75">
        <f t="shared" si="4"/>
        <v>18</v>
      </c>
      <c r="AT33" s="75">
        <f t="shared" si="4"/>
        <v>18</v>
      </c>
      <c r="AU33" s="75">
        <f t="shared" si="4"/>
        <v>18</v>
      </c>
      <c r="AV33" s="75">
        <f t="shared" si="4"/>
        <v>18</v>
      </c>
      <c r="AW33" s="75">
        <f t="shared" si="4"/>
        <v>18</v>
      </c>
      <c r="AX33" s="75">
        <f t="shared" si="4"/>
        <v>18</v>
      </c>
      <c r="AY33" s="75">
        <f t="shared" si="4"/>
        <v>18</v>
      </c>
      <c r="AZ33" s="75">
        <f t="shared" si="4"/>
        <v>18</v>
      </c>
      <c r="BA33" s="75">
        <f t="shared" si="2"/>
        <v>18</v>
      </c>
      <c r="BB33" s="75">
        <f t="shared" si="2"/>
        <v>18</v>
      </c>
      <c r="BC33" s="75">
        <f t="shared" si="2"/>
        <v>18</v>
      </c>
      <c r="BD33" s="75">
        <f t="shared" si="2"/>
        <v>18</v>
      </c>
      <c r="BE33" s="75">
        <f t="shared" si="2"/>
        <v>18</v>
      </c>
      <c r="BF33" s="75">
        <f t="shared" si="2"/>
        <v>18</v>
      </c>
      <c r="BG33" s="75">
        <f t="shared" si="2"/>
        <v>18</v>
      </c>
      <c r="BH33" s="75">
        <f t="shared" si="2"/>
        <v>18</v>
      </c>
      <c r="BI33" s="75">
        <f t="shared" si="2"/>
        <v>18</v>
      </c>
      <c r="BJ33" s="75">
        <f t="shared" si="2"/>
        <v>18</v>
      </c>
      <c r="BK33" s="75">
        <f t="shared" si="2"/>
        <v>18</v>
      </c>
      <c r="BL33" s="75">
        <f t="shared" si="2"/>
        <v>18</v>
      </c>
      <c r="BM33" s="75">
        <f t="shared" si="2"/>
        <v>18</v>
      </c>
      <c r="BN33" s="75">
        <f t="shared" si="2"/>
        <v>18</v>
      </c>
      <c r="BO33" s="75">
        <f t="shared" si="2"/>
        <v>18</v>
      </c>
      <c r="BP33" s="75">
        <f t="shared" si="2"/>
        <v>18</v>
      </c>
    </row>
    <row r="34" spans="2:68">
      <c r="B34" s="72">
        <v>18</v>
      </c>
      <c r="C34" s="12" t="s">
        <v>566</v>
      </c>
      <c r="D34" s="13" t="s">
        <v>567</v>
      </c>
      <c r="E34" s="23">
        <f>SUMIF('CO2-qoute-data-2012'!$E$6:$E$380,NA117_CO2_GJ!$C34,'CO2-qoute-data-2012'!O$6:O$380)*1000</f>
        <v>0</v>
      </c>
      <c r="F34" s="23">
        <f>SUMIF('CO2-qoute-data-2012'!$E$6:$E$380,NA117_CO2_GJ!$C34,'CO2-qoute-data-2012'!P$6:P$380)*1000</f>
        <v>0</v>
      </c>
      <c r="G34" s="23">
        <f>SUMIF('CO2-qoute-data-2012'!$E$6:$E$380,NA117_CO2_GJ!$C34,'CO2-qoute-data-2012'!Q$6:Q$380)*1000</f>
        <v>0</v>
      </c>
      <c r="H34" s="23">
        <f>SUMIF('CO2-qoute-data-2012'!$E$6:$E$380,NA117_CO2_GJ!$C34,'CO2-qoute-data-2012'!R$6:R$380)*1000</f>
        <v>0</v>
      </c>
      <c r="I34" s="23">
        <f>SUMIF('CO2-qoute-data-2012'!$E$6:$E$380,NA117_CO2_GJ!$C34,'CO2-qoute-data-2012'!S$6:S$380)*1000</f>
        <v>0</v>
      </c>
      <c r="J34" s="23">
        <f>SUMIF('CO2-qoute-data-2012'!$E$6:$E$380,NA117_CO2_GJ!$C34,'CO2-qoute-data-2012'!T$6:T$380)*1000</f>
        <v>0</v>
      </c>
      <c r="K34" s="23">
        <f>SUMIF('CO2-qoute-data-2012'!$E$6:$E$380,NA117_CO2_GJ!$C34,'CO2-qoute-data-2012'!U$6:U$380)*1000</f>
        <v>0</v>
      </c>
      <c r="L34" s="23">
        <f>SUMIF('CO2-qoute-data-2012'!$E$6:$E$380,NA117_CO2_GJ!$C34,'CO2-qoute-data-2012'!V$6:V$380)*1000</f>
        <v>0</v>
      </c>
      <c r="M34" s="23">
        <f>SUMIF('CO2-qoute-data-2012'!$E$6:$E$380,NA117_CO2_GJ!$C34,'CO2-qoute-data-2012'!W$6:W$380)*1000</f>
        <v>0</v>
      </c>
      <c r="N34" s="23">
        <f>SUMIF('CO2-qoute-data-2012'!$E$6:$E$380,NA117_CO2_GJ!$C34,'CO2-qoute-data-2012'!X$6:X$380)*1000</f>
        <v>0</v>
      </c>
      <c r="O34" s="23">
        <f>SUMIF('CO2-qoute-data-2012'!$E$6:$E$380,NA117_CO2_GJ!$C34,'CO2-qoute-data-2012'!Y$6:Y$380)*1000</f>
        <v>0</v>
      </c>
      <c r="P34" s="23">
        <f>SUMIF('CO2-qoute-data-2012'!$E$6:$E$380,NA117_CO2_GJ!$C34,'CO2-qoute-data-2012'!Z$6:Z$380)*1000</f>
        <v>0</v>
      </c>
      <c r="Q34" s="23">
        <f>SUMIF('CO2-qoute-data-2012'!$E$6:$E$380,NA117_CO2_GJ!$C34,'CO2-qoute-data-2012'!AA$6:AA$380)*1000</f>
        <v>0</v>
      </c>
      <c r="R34" s="23">
        <f>SUMIF('CO2-qoute-data-2012'!$E$6:$E$380,NA117_CO2_GJ!$C34,'CO2-qoute-data-2012'!AB$6:AB$380)*1000</f>
        <v>0</v>
      </c>
      <c r="S34" s="23">
        <f>SUMIF('CO2-qoute-data-2012'!$E$6:$E$380,NA117_CO2_GJ!$C34,'CO2-qoute-data-2012'!AC$6:AC$380)*1000</f>
        <v>0</v>
      </c>
      <c r="T34" s="23">
        <f>SUMIF('CO2-qoute-data-2012'!$E$6:$E$380,NA117_CO2_GJ!$C34,'CO2-qoute-data-2012'!AD$6:AD$380)*1000</f>
        <v>0</v>
      </c>
      <c r="U34" s="23">
        <f>SUMIF('CO2-qoute-data-2012'!$E$6:$E$380,NA117_CO2_GJ!$C34,'CO2-qoute-data-2012'!AE$6:AE$380)*1000</f>
        <v>0</v>
      </c>
      <c r="V34" s="23">
        <f>SUMIF('CO2-qoute-data-2012'!$E$6:$E$380,NA117_CO2_GJ!$C34,'CO2-qoute-data-2012'!AF$6:AF$380)*1000</f>
        <v>0</v>
      </c>
      <c r="W34" s="23">
        <f>SUMIF('CO2-qoute-data-2012'!$E$6:$E$380,NA117_CO2_GJ!$C34,'CO2-qoute-data-2012'!AG$6:AG$380)*1000</f>
        <v>0</v>
      </c>
      <c r="X34" s="23">
        <f>SUMIF('CO2-qoute-data-2012'!$E$6:$E$380,NA117_CO2_GJ!$C34,'CO2-qoute-data-2012'!AH$6:AH$380)*1000</f>
        <v>0</v>
      </c>
      <c r="Y34" s="23">
        <f>SUMIF('CO2-qoute-data-2012'!$E$6:$E$380,NA117_CO2_GJ!$C34,'CO2-qoute-data-2012'!AI$6:AI$380)*1000</f>
        <v>0</v>
      </c>
      <c r="Z34" s="23">
        <f>SUMIF('CO2-qoute-data-2012'!$E$6:$E$380,NA117_CO2_GJ!$C34,'CO2-qoute-data-2012'!AJ$6:AJ$380)*1000</f>
        <v>0</v>
      </c>
      <c r="AA34" s="23">
        <f>SUMIF('CO2-qoute-data-2012'!$E$6:$E$380,NA117_CO2_GJ!$C34,'CO2-qoute-data-2012'!AK$6:AK$380)*1000</f>
        <v>0</v>
      </c>
      <c r="AB34" s="23">
        <f>SUMIF('CO2-qoute-data-2012'!$E$6:$E$380,NA117_CO2_GJ!$C34,'CO2-qoute-data-2012'!AL$6:AL$380)*1000</f>
        <v>0</v>
      </c>
      <c r="AC34" s="23">
        <f>SUMIF('CO2-qoute-data-2012'!$E$6:$E$380,NA117_CO2_GJ!$C34,'CO2-qoute-data-2012'!AM$6:AM$380)*1000</f>
        <v>0</v>
      </c>
      <c r="AD34" s="23">
        <f>SUMIF('CO2-qoute-data-2012'!$E$6:$E$380,NA117_CO2_GJ!$C34,'CO2-qoute-data-2012'!AN$6:AN$380)*1000</f>
        <v>0</v>
      </c>
      <c r="AE34" s="23">
        <f>SUMIF('CO2-qoute-data-2012'!$E$6:$E$380,NA117_CO2_GJ!$C34,'CO2-qoute-data-2012'!AO$6:AO$380)*1000</f>
        <v>0</v>
      </c>
      <c r="AF34" s="23">
        <f>SUMIF('CO2-qoute-data-2012'!$E$6:$E$380,NA117_CO2_GJ!$C34,'CO2-qoute-data-2012'!AP$6:AP$380)*1000</f>
        <v>0</v>
      </c>
      <c r="AG34" s="23">
        <f>SUMIF('CO2-qoute-data-2012'!$E$6:$E$380,NA117_CO2_GJ!$C34,'CO2-qoute-data-2012'!AQ$6:AQ$380)*1000</f>
        <v>0</v>
      </c>
      <c r="AH34" s="23">
        <f>SUMIF('CO2-qoute-data-2012'!$E$6:$E$380,NA117_CO2_GJ!$C34,'CO2-qoute-data-2012'!AR$6:AR$380)*1000</f>
        <v>0</v>
      </c>
      <c r="AI34" s="23">
        <f>SUMIF('CO2-qoute-data-2012'!$E$6:$E$380,NA117_CO2_GJ!$C34,'CO2-qoute-data-2012'!AS$6:AS$380)*1000</f>
        <v>0</v>
      </c>
      <c r="AJ34" s="2"/>
      <c r="AK34" s="2"/>
      <c r="AL34" s="75">
        <f t="shared" si="4"/>
        <v>18</v>
      </c>
      <c r="AM34" s="75">
        <f t="shared" si="4"/>
        <v>18</v>
      </c>
      <c r="AN34" s="75">
        <f t="shared" si="4"/>
        <v>18</v>
      </c>
      <c r="AO34" s="75">
        <f t="shared" si="4"/>
        <v>18</v>
      </c>
      <c r="AP34" s="75">
        <f t="shared" si="4"/>
        <v>18</v>
      </c>
      <c r="AQ34" s="75">
        <f t="shared" si="4"/>
        <v>18</v>
      </c>
      <c r="AR34" s="75">
        <f t="shared" si="4"/>
        <v>18</v>
      </c>
      <c r="AS34" s="75">
        <f t="shared" si="4"/>
        <v>18</v>
      </c>
      <c r="AT34" s="75">
        <f t="shared" si="4"/>
        <v>18</v>
      </c>
      <c r="AU34" s="75">
        <f t="shared" si="4"/>
        <v>18</v>
      </c>
      <c r="AV34" s="75">
        <f t="shared" si="4"/>
        <v>18</v>
      </c>
      <c r="AW34" s="75">
        <f t="shared" si="4"/>
        <v>18</v>
      </c>
      <c r="AX34" s="75">
        <f t="shared" si="4"/>
        <v>18</v>
      </c>
      <c r="AY34" s="75">
        <f t="shared" si="4"/>
        <v>18</v>
      </c>
      <c r="AZ34" s="75">
        <f t="shared" si="4"/>
        <v>18</v>
      </c>
      <c r="BA34" s="75">
        <f t="shared" si="2"/>
        <v>18</v>
      </c>
      <c r="BB34" s="75">
        <f t="shared" si="2"/>
        <v>18</v>
      </c>
      <c r="BC34" s="75">
        <f t="shared" si="2"/>
        <v>18</v>
      </c>
      <c r="BD34" s="75">
        <f t="shared" si="2"/>
        <v>18</v>
      </c>
      <c r="BE34" s="75">
        <f t="shared" si="2"/>
        <v>18</v>
      </c>
      <c r="BF34" s="75">
        <f t="shared" si="2"/>
        <v>18</v>
      </c>
      <c r="BG34" s="75">
        <f t="shared" si="2"/>
        <v>18</v>
      </c>
      <c r="BH34" s="75">
        <f t="shared" si="2"/>
        <v>18</v>
      </c>
      <c r="BI34" s="75">
        <f t="shared" si="2"/>
        <v>18</v>
      </c>
      <c r="BJ34" s="75">
        <f t="shared" si="2"/>
        <v>18</v>
      </c>
      <c r="BK34" s="75">
        <f t="shared" si="2"/>
        <v>18</v>
      </c>
      <c r="BL34" s="75">
        <f t="shared" si="2"/>
        <v>18</v>
      </c>
      <c r="BM34" s="75">
        <f t="shared" si="2"/>
        <v>18</v>
      </c>
      <c r="BN34" s="75">
        <f t="shared" si="2"/>
        <v>18</v>
      </c>
      <c r="BO34" s="75">
        <f t="shared" si="2"/>
        <v>18</v>
      </c>
      <c r="BP34" s="75">
        <f t="shared" si="2"/>
        <v>18</v>
      </c>
    </row>
    <row r="35" spans="2:68">
      <c r="B35" s="72">
        <v>3</v>
      </c>
      <c r="C35" s="10" t="s">
        <v>568</v>
      </c>
      <c r="D35" s="11" t="s">
        <v>569</v>
      </c>
      <c r="E35" s="23">
        <f>SUMIF('CO2-qoute-data-2012'!$E$6:$E$380,NA117_CO2_GJ!$C35,'CO2-qoute-data-2012'!O$6:O$380)*1000</f>
        <v>0</v>
      </c>
      <c r="F35" s="23">
        <f>SUMIF('CO2-qoute-data-2012'!$E$6:$E$380,NA117_CO2_GJ!$C35,'CO2-qoute-data-2012'!P$6:P$380)*1000</f>
        <v>993158.57519999996</v>
      </c>
      <c r="G35" s="23">
        <f>SUMIF('CO2-qoute-data-2012'!$E$6:$E$380,NA117_CO2_GJ!$C35,'CO2-qoute-data-2012'!Q$6:Q$380)*1000</f>
        <v>0</v>
      </c>
      <c r="H35" s="23">
        <f>SUMIF('CO2-qoute-data-2012'!$E$6:$E$380,NA117_CO2_GJ!$C35,'CO2-qoute-data-2012'!R$6:R$380)*1000</f>
        <v>26.005750000000003</v>
      </c>
      <c r="I35" s="23">
        <f>SUMIF('CO2-qoute-data-2012'!$E$6:$E$380,NA117_CO2_GJ!$C35,'CO2-qoute-data-2012'!S$6:S$380)*1000</f>
        <v>0</v>
      </c>
      <c r="J35" s="23">
        <f>SUMIF('CO2-qoute-data-2012'!$E$6:$E$380,NA117_CO2_GJ!$C35,'CO2-qoute-data-2012'!T$6:T$380)*1000</f>
        <v>43.423999999999999</v>
      </c>
      <c r="K35" s="23">
        <f>SUMIF('CO2-qoute-data-2012'!$E$6:$E$380,NA117_CO2_GJ!$C35,'CO2-qoute-data-2012'!U$6:U$380)*1000</f>
        <v>0</v>
      </c>
      <c r="L35" s="23">
        <f>SUMIF('CO2-qoute-data-2012'!$E$6:$E$380,NA117_CO2_GJ!$C35,'CO2-qoute-data-2012'!V$6:V$380)*1000</f>
        <v>0</v>
      </c>
      <c r="M35" s="23">
        <f>SUMIF('CO2-qoute-data-2012'!$E$6:$E$380,NA117_CO2_GJ!$C35,'CO2-qoute-data-2012'!W$6:W$380)*1000</f>
        <v>0</v>
      </c>
      <c r="N35" s="23">
        <f>SUMIF('CO2-qoute-data-2012'!$E$6:$E$380,NA117_CO2_GJ!$C35,'CO2-qoute-data-2012'!X$6:X$380)*1000</f>
        <v>0</v>
      </c>
      <c r="O35" s="23">
        <f>SUMIF('CO2-qoute-data-2012'!$E$6:$E$380,NA117_CO2_GJ!$C35,'CO2-qoute-data-2012'!Y$6:Y$380)*1000</f>
        <v>0</v>
      </c>
      <c r="P35" s="23">
        <f>SUMIF('CO2-qoute-data-2012'!$E$6:$E$380,NA117_CO2_GJ!$C35,'CO2-qoute-data-2012'!Z$6:Z$380)*1000</f>
        <v>0</v>
      </c>
      <c r="Q35" s="23">
        <f>SUMIF('CO2-qoute-data-2012'!$E$6:$E$380,NA117_CO2_GJ!$C35,'CO2-qoute-data-2012'!AA$6:AA$380)*1000</f>
        <v>0</v>
      </c>
      <c r="R35" s="23">
        <f>SUMIF('CO2-qoute-data-2012'!$E$6:$E$380,NA117_CO2_GJ!$C35,'CO2-qoute-data-2012'!AB$6:AB$380)*1000</f>
        <v>0</v>
      </c>
      <c r="S35" s="23">
        <f>SUMIF('CO2-qoute-data-2012'!$E$6:$E$380,NA117_CO2_GJ!$C35,'CO2-qoute-data-2012'!AC$6:AC$380)*1000</f>
        <v>0</v>
      </c>
      <c r="T35" s="23">
        <f>SUMIF('CO2-qoute-data-2012'!$E$6:$E$380,NA117_CO2_GJ!$C35,'CO2-qoute-data-2012'!AD$6:AD$380)*1000</f>
        <v>0</v>
      </c>
      <c r="U35" s="23">
        <f>SUMIF('CO2-qoute-data-2012'!$E$6:$E$380,NA117_CO2_GJ!$C35,'CO2-qoute-data-2012'!AE$6:AE$380)*1000</f>
        <v>0</v>
      </c>
      <c r="V35" s="23">
        <f>SUMIF('CO2-qoute-data-2012'!$E$6:$E$380,NA117_CO2_GJ!$C35,'CO2-qoute-data-2012'!AF$6:AF$380)*1000</f>
        <v>0</v>
      </c>
      <c r="W35" s="23">
        <f>SUMIF('CO2-qoute-data-2012'!$E$6:$E$380,NA117_CO2_GJ!$C35,'CO2-qoute-data-2012'!AG$6:AG$380)*1000</f>
        <v>0</v>
      </c>
      <c r="X35" s="23">
        <f>SUMIF('CO2-qoute-data-2012'!$E$6:$E$380,NA117_CO2_GJ!$C35,'CO2-qoute-data-2012'!AH$6:AH$380)*1000</f>
        <v>0</v>
      </c>
      <c r="Y35" s="23">
        <f>SUMIF('CO2-qoute-data-2012'!$E$6:$E$380,NA117_CO2_GJ!$C35,'CO2-qoute-data-2012'!AI$6:AI$380)*1000</f>
        <v>0</v>
      </c>
      <c r="Z35" s="23">
        <f>SUMIF('CO2-qoute-data-2012'!$E$6:$E$380,NA117_CO2_GJ!$C35,'CO2-qoute-data-2012'!AJ$6:AJ$380)*1000</f>
        <v>0</v>
      </c>
      <c r="AA35" s="23">
        <f>SUMIF('CO2-qoute-data-2012'!$E$6:$E$380,NA117_CO2_GJ!$C35,'CO2-qoute-data-2012'!AK$6:AK$380)*1000</f>
        <v>0</v>
      </c>
      <c r="AB35" s="23">
        <f>SUMIF('CO2-qoute-data-2012'!$E$6:$E$380,NA117_CO2_GJ!$C35,'CO2-qoute-data-2012'!AL$6:AL$380)*1000</f>
        <v>0</v>
      </c>
      <c r="AC35" s="23">
        <f>SUMIF('CO2-qoute-data-2012'!$E$6:$E$380,NA117_CO2_GJ!$C35,'CO2-qoute-data-2012'!AM$6:AM$380)*1000</f>
        <v>0</v>
      </c>
      <c r="AD35" s="23">
        <f>SUMIF('CO2-qoute-data-2012'!$E$6:$E$380,NA117_CO2_GJ!$C35,'CO2-qoute-data-2012'!AN$6:AN$380)*1000</f>
        <v>0</v>
      </c>
      <c r="AE35" s="23">
        <f>SUMIF('CO2-qoute-data-2012'!$E$6:$E$380,NA117_CO2_GJ!$C35,'CO2-qoute-data-2012'!AO$6:AO$380)*1000</f>
        <v>0</v>
      </c>
      <c r="AF35" s="23">
        <f>SUMIF('CO2-qoute-data-2012'!$E$6:$E$380,NA117_CO2_GJ!$C35,'CO2-qoute-data-2012'!AP$6:AP$380)*1000</f>
        <v>0</v>
      </c>
      <c r="AG35" s="23">
        <f>SUMIF('CO2-qoute-data-2012'!$E$6:$E$380,NA117_CO2_GJ!$C35,'CO2-qoute-data-2012'!AQ$6:AQ$380)*1000</f>
        <v>0</v>
      </c>
      <c r="AH35" s="23">
        <f>SUMIF('CO2-qoute-data-2012'!$E$6:$E$380,NA117_CO2_GJ!$C35,'CO2-qoute-data-2012'!AR$6:AR$380)*1000</f>
        <v>0</v>
      </c>
      <c r="AI35" s="23">
        <f>SUMIF('CO2-qoute-data-2012'!$E$6:$E$380,NA117_CO2_GJ!$C35,'CO2-qoute-data-2012'!AS$6:AS$380)*1000</f>
        <v>0</v>
      </c>
      <c r="AJ35" s="2"/>
      <c r="AK35" s="2"/>
      <c r="AL35" s="75">
        <f t="shared" si="4"/>
        <v>3</v>
      </c>
      <c r="AM35" s="75">
        <f t="shared" si="4"/>
        <v>3</v>
      </c>
      <c r="AN35" s="75">
        <f t="shared" si="4"/>
        <v>3</v>
      </c>
      <c r="AO35" s="75">
        <f t="shared" si="4"/>
        <v>3</v>
      </c>
      <c r="AP35" s="75">
        <f t="shared" si="4"/>
        <v>3</v>
      </c>
      <c r="AQ35" s="75">
        <f t="shared" si="4"/>
        <v>3</v>
      </c>
      <c r="AR35" s="75">
        <f t="shared" si="4"/>
        <v>3</v>
      </c>
      <c r="AS35" s="75">
        <f t="shared" si="4"/>
        <v>3</v>
      </c>
      <c r="AT35" s="75">
        <f t="shared" si="4"/>
        <v>3</v>
      </c>
      <c r="AU35" s="75">
        <f t="shared" si="4"/>
        <v>3</v>
      </c>
      <c r="AV35" s="75">
        <f t="shared" si="4"/>
        <v>3</v>
      </c>
      <c r="AW35" s="75">
        <f t="shared" si="4"/>
        <v>3</v>
      </c>
      <c r="AX35" s="75">
        <f t="shared" si="4"/>
        <v>3</v>
      </c>
      <c r="AY35" s="75">
        <f t="shared" si="4"/>
        <v>3</v>
      </c>
      <c r="AZ35" s="75">
        <f t="shared" si="4"/>
        <v>3</v>
      </c>
      <c r="BA35" s="75">
        <f t="shared" si="2"/>
        <v>3</v>
      </c>
      <c r="BB35" s="75">
        <f t="shared" si="2"/>
        <v>3</v>
      </c>
      <c r="BC35" s="75">
        <f t="shared" si="2"/>
        <v>3</v>
      </c>
      <c r="BD35" s="75">
        <f t="shared" si="2"/>
        <v>3</v>
      </c>
      <c r="BE35" s="75">
        <f t="shared" si="2"/>
        <v>3</v>
      </c>
      <c r="BF35" s="75">
        <f t="shared" si="2"/>
        <v>3</v>
      </c>
      <c r="BG35" s="75">
        <f t="shared" si="2"/>
        <v>3</v>
      </c>
      <c r="BH35" s="75">
        <f t="shared" si="2"/>
        <v>3</v>
      </c>
      <c r="BI35" s="75">
        <f t="shared" si="2"/>
        <v>3</v>
      </c>
      <c r="BJ35" s="75">
        <f t="shared" si="2"/>
        <v>3</v>
      </c>
      <c r="BK35" s="75">
        <f t="shared" si="2"/>
        <v>3</v>
      </c>
      <c r="BL35" s="75">
        <f t="shared" si="2"/>
        <v>3</v>
      </c>
      <c r="BM35" s="75">
        <f t="shared" si="2"/>
        <v>3</v>
      </c>
      <c r="BN35" s="75">
        <f t="shared" si="2"/>
        <v>3</v>
      </c>
      <c r="BO35" s="75">
        <f t="shared" si="2"/>
        <v>3</v>
      </c>
      <c r="BP35" s="75">
        <f t="shared" si="2"/>
        <v>3</v>
      </c>
    </row>
    <row r="36" spans="2:68">
      <c r="B36" s="72">
        <v>3</v>
      </c>
      <c r="C36" s="12" t="s">
        <v>570</v>
      </c>
      <c r="D36" s="13" t="s">
        <v>571</v>
      </c>
      <c r="E36" s="23">
        <f>SUMIF('CO2-qoute-data-2012'!$E$6:$E$380,NA117_CO2_GJ!$C36,'CO2-qoute-data-2012'!O$6:O$380)*1000</f>
        <v>0</v>
      </c>
      <c r="F36" s="23">
        <f>SUMIF('CO2-qoute-data-2012'!$E$6:$E$380,NA117_CO2_GJ!$C36,'CO2-qoute-data-2012'!P$6:P$380)*1000</f>
        <v>2477487.5928000002</v>
      </c>
      <c r="G36" s="23">
        <f>SUMIF('CO2-qoute-data-2012'!$E$6:$E$380,NA117_CO2_GJ!$C36,'CO2-qoute-data-2012'!Q$6:Q$380)*1000</f>
        <v>0</v>
      </c>
      <c r="H36" s="23">
        <f>SUMIF('CO2-qoute-data-2012'!$E$6:$E$380,NA117_CO2_GJ!$C36,'CO2-qoute-data-2012'!R$6:R$380)*1000</f>
        <v>19832.579400999999</v>
      </c>
      <c r="I36" s="23">
        <f>SUMIF('CO2-qoute-data-2012'!$E$6:$E$380,NA117_CO2_GJ!$C36,'CO2-qoute-data-2012'!S$6:S$380)*1000</f>
        <v>293308.16639999999</v>
      </c>
      <c r="J36" s="23">
        <f>SUMIF('CO2-qoute-data-2012'!$E$6:$E$380,NA117_CO2_GJ!$C36,'CO2-qoute-data-2012'!T$6:T$380)*1000</f>
        <v>15782.6</v>
      </c>
      <c r="K36" s="23">
        <f>SUMIF('CO2-qoute-data-2012'!$E$6:$E$380,NA117_CO2_GJ!$C36,'CO2-qoute-data-2012'!U$6:U$380)*1000</f>
        <v>0</v>
      </c>
      <c r="L36" s="23">
        <f>SUMIF('CO2-qoute-data-2012'!$E$6:$E$380,NA117_CO2_GJ!$C36,'CO2-qoute-data-2012'!V$6:V$380)*1000</f>
        <v>0</v>
      </c>
      <c r="M36" s="23">
        <f>SUMIF('CO2-qoute-data-2012'!$E$6:$E$380,NA117_CO2_GJ!$C36,'CO2-qoute-data-2012'!W$6:W$380)*1000</f>
        <v>0</v>
      </c>
      <c r="N36" s="23">
        <f>SUMIF('CO2-qoute-data-2012'!$E$6:$E$380,NA117_CO2_GJ!$C36,'CO2-qoute-data-2012'!X$6:X$380)*1000</f>
        <v>0</v>
      </c>
      <c r="O36" s="23">
        <f>SUMIF('CO2-qoute-data-2012'!$E$6:$E$380,NA117_CO2_GJ!$C36,'CO2-qoute-data-2012'!Y$6:Y$380)*1000</f>
        <v>1634902.2466879999</v>
      </c>
      <c r="P36" s="23">
        <f>SUMIF('CO2-qoute-data-2012'!$E$6:$E$380,NA117_CO2_GJ!$C36,'CO2-qoute-data-2012'!Z$6:Z$380)*1000</f>
        <v>6670593.0871000001</v>
      </c>
      <c r="Q36" s="23">
        <f>SUMIF('CO2-qoute-data-2012'!$E$6:$E$380,NA117_CO2_GJ!$C36,'CO2-qoute-data-2012'!AA$6:AA$380)*1000</f>
        <v>426981.72869999998</v>
      </c>
      <c r="R36" s="23">
        <f>SUMIF('CO2-qoute-data-2012'!$E$6:$E$380,NA117_CO2_GJ!$C36,'CO2-qoute-data-2012'!AB$6:AB$380)*1000</f>
        <v>11132.73</v>
      </c>
      <c r="S36" s="23">
        <f>SUMIF('CO2-qoute-data-2012'!$E$6:$E$380,NA117_CO2_GJ!$C36,'CO2-qoute-data-2012'!AC$6:AC$380)*1000</f>
        <v>37597.25</v>
      </c>
      <c r="T36" s="23">
        <f>SUMIF('CO2-qoute-data-2012'!$E$6:$E$380,NA117_CO2_GJ!$C36,'CO2-qoute-data-2012'!AD$6:AD$380)*1000</f>
        <v>37454.5</v>
      </c>
      <c r="U36" s="23">
        <f>SUMIF('CO2-qoute-data-2012'!$E$6:$E$380,NA117_CO2_GJ!$C36,'CO2-qoute-data-2012'!AE$6:AE$380)*1000</f>
        <v>31014.27</v>
      </c>
      <c r="V36" s="23">
        <f>SUMIF('CO2-qoute-data-2012'!$E$6:$E$380,NA117_CO2_GJ!$C36,'CO2-qoute-data-2012'!AF$6:AF$380)*1000</f>
        <v>1080038.8</v>
      </c>
      <c r="W36" s="23">
        <f>SUMIF('CO2-qoute-data-2012'!$E$6:$E$380,NA117_CO2_GJ!$C36,'CO2-qoute-data-2012'!AG$6:AG$380)*1000</f>
        <v>69197.56</v>
      </c>
      <c r="X36" s="23">
        <f>SUMIF('CO2-qoute-data-2012'!$E$6:$E$380,NA117_CO2_GJ!$C36,'CO2-qoute-data-2012'!AH$6:AH$380)*1000</f>
        <v>62360.950000000004</v>
      </c>
      <c r="Y36" s="23">
        <f>SUMIF('CO2-qoute-data-2012'!$E$6:$E$380,NA117_CO2_GJ!$C36,'CO2-qoute-data-2012'!AI$6:AI$380)*1000</f>
        <v>0</v>
      </c>
      <c r="Z36" s="23">
        <f>SUMIF('CO2-qoute-data-2012'!$E$6:$E$380,NA117_CO2_GJ!$C36,'CO2-qoute-data-2012'!AJ$6:AJ$380)*1000</f>
        <v>0</v>
      </c>
      <c r="AA36" s="23">
        <f>SUMIF('CO2-qoute-data-2012'!$E$6:$E$380,NA117_CO2_GJ!$C36,'CO2-qoute-data-2012'!AK$6:AK$380)*1000</f>
        <v>1026</v>
      </c>
      <c r="AB36" s="23">
        <f>SUMIF('CO2-qoute-data-2012'!$E$6:$E$380,NA117_CO2_GJ!$C36,'CO2-qoute-data-2012'!AL$6:AL$380)*1000</f>
        <v>0</v>
      </c>
      <c r="AC36" s="23">
        <f>SUMIF('CO2-qoute-data-2012'!$E$6:$E$380,NA117_CO2_GJ!$C36,'CO2-qoute-data-2012'!AM$6:AM$380)*1000</f>
        <v>0</v>
      </c>
      <c r="AD36" s="23">
        <f>SUMIF('CO2-qoute-data-2012'!$E$6:$E$380,NA117_CO2_GJ!$C36,'CO2-qoute-data-2012'!AN$6:AN$380)*1000</f>
        <v>6212.4</v>
      </c>
      <c r="AE36" s="23">
        <f>SUMIF('CO2-qoute-data-2012'!$E$6:$E$380,NA117_CO2_GJ!$C36,'CO2-qoute-data-2012'!AO$6:AO$380)*1000</f>
        <v>0</v>
      </c>
      <c r="AF36" s="23">
        <f>SUMIF('CO2-qoute-data-2012'!$E$6:$E$380,NA117_CO2_GJ!$C36,'CO2-qoute-data-2012'!AP$6:AP$380)*1000</f>
        <v>360850.20999999996</v>
      </c>
      <c r="AG36" s="23">
        <f>SUMIF('CO2-qoute-data-2012'!$E$6:$E$380,NA117_CO2_GJ!$C36,'CO2-qoute-data-2012'!AQ$6:AQ$380)*1000</f>
        <v>0</v>
      </c>
      <c r="AH36" s="23">
        <f>SUMIF('CO2-qoute-data-2012'!$E$6:$E$380,NA117_CO2_GJ!$C36,'CO2-qoute-data-2012'!AR$6:AR$380)*1000</f>
        <v>195493.09499999997</v>
      </c>
      <c r="AI36" s="23">
        <f>SUMIF('CO2-qoute-data-2012'!$E$6:$E$380,NA117_CO2_GJ!$C36,'CO2-qoute-data-2012'!AS$6:AS$380)*1000</f>
        <v>49485.18</v>
      </c>
      <c r="AJ36" s="2"/>
      <c r="AK36" s="2"/>
      <c r="AL36" s="75">
        <f t="shared" si="4"/>
        <v>3</v>
      </c>
      <c r="AM36" s="75">
        <f t="shared" si="4"/>
        <v>3</v>
      </c>
      <c r="AN36" s="75">
        <f t="shared" si="4"/>
        <v>3</v>
      </c>
      <c r="AO36" s="75">
        <f t="shared" si="4"/>
        <v>3</v>
      </c>
      <c r="AP36" s="75">
        <f t="shared" si="4"/>
        <v>3</v>
      </c>
      <c r="AQ36" s="75">
        <f t="shared" si="4"/>
        <v>3</v>
      </c>
      <c r="AR36" s="75">
        <f t="shared" si="4"/>
        <v>3</v>
      </c>
      <c r="AS36" s="75">
        <f t="shared" si="4"/>
        <v>3</v>
      </c>
      <c r="AT36" s="75">
        <f t="shared" si="4"/>
        <v>3</v>
      </c>
      <c r="AU36" s="75">
        <f t="shared" si="4"/>
        <v>3</v>
      </c>
      <c r="AV36" s="75">
        <f t="shared" si="4"/>
        <v>3</v>
      </c>
      <c r="AW36" s="75">
        <f t="shared" si="4"/>
        <v>3</v>
      </c>
      <c r="AX36" s="75">
        <f t="shared" si="4"/>
        <v>3</v>
      </c>
      <c r="AY36" s="75">
        <f t="shared" si="4"/>
        <v>3</v>
      </c>
      <c r="AZ36" s="75">
        <f t="shared" si="4"/>
        <v>3</v>
      </c>
      <c r="BA36" s="75">
        <f t="shared" si="2"/>
        <v>3</v>
      </c>
      <c r="BB36" s="75">
        <f t="shared" si="2"/>
        <v>3</v>
      </c>
      <c r="BC36" s="75">
        <f t="shared" si="2"/>
        <v>3</v>
      </c>
      <c r="BD36" s="75">
        <f t="shared" si="2"/>
        <v>3</v>
      </c>
      <c r="BE36" s="75">
        <f t="shared" si="2"/>
        <v>3</v>
      </c>
      <c r="BF36" s="75">
        <f t="shared" si="2"/>
        <v>3</v>
      </c>
      <c r="BG36" s="75">
        <f t="shared" si="2"/>
        <v>3</v>
      </c>
      <c r="BH36" s="75">
        <f t="shared" si="2"/>
        <v>3</v>
      </c>
      <c r="BI36" s="75">
        <f t="shared" si="2"/>
        <v>3</v>
      </c>
      <c r="BJ36" s="75">
        <f t="shared" si="2"/>
        <v>3</v>
      </c>
      <c r="BK36" s="75">
        <f t="shared" si="2"/>
        <v>3</v>
      </c>
      <c r="BL36" s="75">
        <f t="shared" si="2"/>
        <v>3</v>
      </c>
      <c r="BM36" s="75">
        <f t="shared" si="2"/>
        <v>3</v>
      </c>
      <c r="BN36" s="75">
        <f t="shared" si="2"/>
        <v>3</v>
      </c>
      <c r="BO36" s="75">
        <f t="shared" si="2"/>
        <v>3</v>
      </c>
      <c r="BP36" s="75">
        <f t="shared" si="2"/>
        <v>3</v>
      </c>
    </row>
    <row r="37" spans="2:68">
      <c r="B37" s="72">
        <v>19</v>
      </c>
      <c r="C37" s="10" t="s">
        <v>572</v>
      </c>
      <c r="D37" s="11" t="s">
        <v>573</v>
      </c>
      <c r="E37" s="23">
        <f>SUMIF('CO2-qoute-data-2012'!$E$6:$E$380,NA117_CO2_GJ!$C37,'CO2-qoute-data-2012'!O$6:O$380)*1000</f>
        <v>0</v>
      </c>
      <c r="F37" s="23">
        <f>SUMIF('CO2-qoute-data-2012'!$E$6:$E$380,NA117_CO2_GJ!$C37,'CO2-qoute-data-2012'!P$6:P$380)*1000</f>
        <v>1185002.1216</v>
      </c>
      <c r="G37" s="23">
        <f>SUMIF('CO2-qoute-data-2012'!$E$6:$E$380,NA117_CO2_GJ!$C37,'CO2-qoute-data-2012'!Q$6:Q$380)*1000</f>
        <v>0</v>
      </c>
      <c r="H37" s="23">
        <f>SUMIF('CO2-qoute-data-2012'!$E$6:$E$380,NA117_CO2_GJ!$C37,'CO2-qoute-data-2012'!R$6:R$380)*1000</f>
        <v>14.347999999999999</v>
      </c>
      <c r="I37" s="23">
        <f>SUMIF('CO2-qoute-data-2012'!$E$6:$E$380,NA117_CO2_GJ!$C37,'CO2-qoute-data-2012'!S$6:S$380)*1000</f>
        <v>0</v>
      </c>
      <c r="J37" s="23">
        <f>SUMIF('CO2-qoute-data-2012'!$E$6:$E$380,NA117_CO2_GJ!$C37,'CO2-qoute-data-2012'!T$6:T$380)*1000</f>
        <v>4251.78</v>
      </c>
      <c r="K37" s="23">
        <f>SUMIF('CO2-qoute-data-2012'!$E$6:$E$380,NA117_CO2_GJ!$C37,'CO2-qoute-data-2012'!U$6:U$380)*1000</f>
        <v>0</v>
      </c>
      <c r="L37" s="23">
        <f>SUMIF('CO2-qoute-data-2012'!$E$6:$E$380,NA117_CO2_GJ!$C37,'CO2-qoute-data-2012'!V$6:V$380)*1000</f>
        <v>0</v>
      </c>
      <c r="M37" s="23">
        <f>SUMIF('CO2-qoute-data-2012'!$E$6:$E$380,NA117_CO2_GJ!$C37,'CO2-qoute-data-2012'!W$6:W$380)*1000</f>
        <v>0</v>
      </c>
      <c r="N37" s="23">
        <f>SUMIF('CO2-qoute-data-2012'!$E$6:$E$380,NA117_CO2_GJ!$C37,'CO2-qoute-data-2012'!X$6:X$380)*1000</f>
        <v>0</v>
      </c>
      <c r="O37" s="23">
        <f>SUMIF('CO2-qoute-data-2012'!$E$6:$E$380,NA117_CO2_GJ!$C37,'CO2-qoute-data-2012'!Y$6:Y$380)*1000</f>
        <v>0</v>
      </c>
      <c r="P37" s="23">
        <f>SUMIF('CO2-qoute-data-2012'!$E$6:$E$380,NA117_CO2_GJ!$C37,'CO2-qoute-data-2012'!Z$6:Z$380)*1000</f>
        <v>0</v>
      </c>
      <c r="Q37" s="23">
        <f>SUMIF('CO2-qoute-data-2012'!$E$6:$E$380,NA117_CO2_GJ!$C37,'CO2-qoute-data-2012'!AA$6:AA$380)*1000</f>
        <v>0</v>
      </c>
      <c r="R37" s="23">
        <f>SUMIF('CO2-qoute-data-2012'!$E$6:$E$380,NA117_CO2_GJ!$C37,'CO2-qoute-data-2012'!AB$6:AB$380)*1000</f>
        <v>0</v>
      </c>
      <c r="S37" s="23">
        <f>SUMIF('CO2-qoute-data-2012'!$E$6:$E$380,NA117_CO2_GJ!$C37,'CO2-qoute-data-2012'!AC$6:AC$380)*1000</f>
        <v>392.01499999999999</v>
      </c>
      <c r="T37" s="23">
        <f>SUMIF('CO2-qoute-data-2012'!$E$6:$E$380,NA117_CO2_GJ!$C37,'CO2-qoute-data-2012'!AD$6:AD$380)*1000</f>
        <v>0</v>
      </c>
      <c r="U37" s="23">
        <f>SUMIF('CO2-qoute-data-2012'!$E$6:$E$380,NA117_CO2_GJ!$C37,'CO2-qoute-data-2012'!AE$6:AE$380)*1000</f>
        <v>0</v>
      </c>
      <c r="V37" s="23">
        <f>SUMIF('CO2-qoute-data-2012'!$E$6:$E$380,NA117_CO2_GJ!$C37,'CO2-qoute-data-2012'!AF$6:AF$380)*1000</f>
        <v>0</v>
      </c>
      <c r="W37" s="23">
        <f>SUMIF('CO2-qoute-data-2012'!$E$6:$E$380,NA117_CO2_GJ!$C37,'CO2-qoute-data-2012'!AG$6:AG$380)*1000</f>
        <v>0</v>
      </c>
      <c r="X37" s="23">
        <f>SUMIF('CO2-qoute-data-2012'!$E$6:$E$380,NA117_CO2_GJ!$C37,'CO2-qoute-data-2012'!AH$6:AH$380)*1000</f>
        <v>0</v>
      </c>
      <c r="Y37" s="23">
        <f>SUMIF('CO2-qoute-data-2012'!$E$6:$E$380,NA117_CO2_GJ!$C37,'CO2-qoute-data-2012'!AI$6:AI$380)*1000</f>
        <v>0</v>
      </c>
      <c r="Z37" s="23">
        <f>SUMIF('CO2-qoute-data-2012'!$E$6:$E$380,NA117_CO2_GJ!$C37,'CO2-qoute-data-2012'!AJ$6:AJ$380)*1000</f>
        <v>0</v>
      </c>
      <c r="AA37" s="23">
        <f>SUMIF('CO2-qoute-data-2012'!$E$6:$E$380,NA117_CO2_GJ!$C37,'CO2-qoute-data-2012'!AK$6:AK$380)*1000</f>
        <v>0</v>
      </c>
      <c r="AB37" s="23">
        <f>SUMIF('CO2-qoute-data-2012'!$E$6:$E$380,NA117_CO2_GJ!$C37,'CO2-qoute-data-2012'!AL$6:AL$380)*1000</f>
        <v>0</v>
      </c>
      <c r="AC37" s="23">
        <f>SUMIF('CO2-qoute-data-2012'!$E$6:$E$380,NA117_CO2_GJ!$C37,'CO2-qoute-data-2012'!AM$6:AM$380)*1000</f>
        <v>0</v>
      </c>
      <c r="AD37" s="23">
        <f>SUMIF('CO2-qoute-data-2012'!$E$6:$E$380,NA117_CO2_GJ!$C37,'CO2-qoute-data-2012'!AN$6:AN$380)*1000</f>
        <v>0</v>
      </c>
      <c r="AE37" s="23">
        <f>SUMIF('CO2-qoute-data-2012'!$E$6:$E$380,NA117_CO2_GJ!$C37,'CO2-qoute-data-2012'!AO$6:AO$380)*1000</f>
        <v>0</v>
      </c>
      <c r="AF37" s="23">
        <f>SUMIF('CO2-qoute-data-2012'!$E$6:$E$380,NA117_CO2_GJ!$C37,'CO2-qoute-data-2012'!AP$6:AP$380)*1000</f>
        <v>0</v>
      </c>
      <c r="AG37" s="23">
        <f>SUMIF('CO2-qoute-data-2012'!$E$6:$E$380,NA117_CO2_GJ!$C37,'CO2-qoute-data-2012'!AQ$6:AQ$380)*1000</f>
        <v>0</v>
      </c>
      <c r="AH37" s="23">
        <f>SUMIF('CO2-qoute-data-2012'!$E$6:$E$380,NA117_CO2_GJ!$C37,'CO2-qoute-data-2012'!AR$6:AR$380)*1000</f>
        <v>0</v>
      </c>
      <c r="AI37" s="23">
        <f>SUMIF('CO2-qoute-data-2012'!$E$6:$E$380,NA117_CO2_GJ!$C37,'CO2-qoute-data-2012'!AS$6:AS$380)*1000</f>
        <v>0</v>
      </c>
      <c r="AJ37" s="2"/>
      <c r="AK37" s="2"/>
      <c r="AL37" s="75">
        <f t="shared" si="4"/>
        <v>19</v>
      </c>
      <c r="AM37" s="75">
        <f t="shared" si="4"/>
        <v>19</v>
      </c>
      <c r="AN37" s="75">
        <f t="shared" si="4"/>
        <v>19</v>
      </c>
      <c r="AO37" s="75">
        <f t="shared" si="4"/>
        <v>19</v>
      </c>
      <c r="AP37" s="75">
        <f t="shared" si="4"/>
        <v>19</v>
      </c>
      <c r="AQ37" s="75">
        <f t="shared" si="4"/>
        <v>19</v>
      </c>
      <c r="AR37" s="75">
        <f t="shared" si="4"/>
        <v>19</v>
      </c>
      <c r="AS37" s="75">
        <f t="shared" si="4"/>
        <v>19</v>
      </c>
      <c r="AT37" s="75">
        <f t="shared" si="4"/>
        <v>19</v>
      </c>
      <c r="AU37" s="75">
        <f t="shared" si="4"/>
        <v>19</v>
      </c>
      <c r="AV37" s="75">
        <f t="shared" si="4"/>
        <v>19</v>
      </c>
      <c r="AW37" s="75">
        <f t="shared" si="4"/>
        <v>19</v>
      </c>
      <c r="AX37" s="75">
        <f t="shared" si="4"/>
        <v>19</v>
      </c>
      <c r="AY37" s="75">
        <f t="shared" si="4"/>
        <v>19</v>
      </c>
      <c r="AZ37" s="75">
        <f t="shared" si="4"/>
        <v>19</v>
      </c>
      <c r="BA37" s="75">
        <f t="shared" si="2"/>
        <v>19</v>
      </c>
      <c r="BB37" s="75">
        <f t="shared" si="2"/>
        <v>19</v>
      </c>
      <c r="BC37" s="75">
        <f t="shared" si="2"/>
        <v>19</v>
      </c>
      <c r="BD37" s="75">
        <f t="shared" si="2"/>
        <v>19</v>
      </c>
      <c r="BE37" s="75">
        <f t="shared" si="2"/>
        <v>19</v>
      </c>
      <c r="BF37" s="75">
        <f t="shared" si="2"/>
        <v>19</v>
      </c>
      <c r="BG37" s="75">
        <f t="shared" si="2"/>
        <v>19</v>
      </c>
      <c r="BH37" s="75">
        <f t="shared" si="2"/>
        <v>19</v>
      </c>
      <c r="BI37" s="75">
        <f t="shared" si="2"/>
        <v>19</v>
      </c>
      <c r="BJ37" s="75">
        <f t="shared" si="2"/>
        <v>19</v>
      </c>
      <c r="BK37" s="75">
        <f t="shared" si="2"/>
        <v>19</v>
      </c>
      <c r="BL37" s="75">
        <f t="shared" si="2"/>
        <v>19</v>
      </c>
      <c r="BM37" s="75">
        <f t="shared" si="2"/>
        <v>19</v>
      </c>
      <c r="BN37" s="75">
        <f t="shared" si="2"/>
        <v>19</v>
      </c>
      <c r="BO37" s="75">
        <f t="shared" si="2"/>
        <v>19</v>
      </c>
      <c r="BP37" s="75">
        <f t="shared" si="2"/>
        <v>19</v>
      </c>
    </row>
    <row r="38" spans="2:68">
      <c r="B38" s="72">
        <v>19</v>
      </c>
      <c r="C38" s="12" t="s">
        <v>574</v>
      </c>
      <c r="D38" s="13" t="s">
        <v>575</v>
      </c>
      <c r="E38" s="23">
        <f>SUMIF('CO2-qoute-data-2012'!$E$6:$E$380,NA117_CO2_GJ!$C38,'CO2-qoute-data-2012'!O$6:O$380)*1000</f>
        <v>0</v>
      </c>
      <c r="F38" s="23">
        <f>SUMIF('CO2-qoute-data-2012'!$E$6:$E$380,NA117_CO2_GJ!$C38,'CO2-qoute-data-2012'!P$6:P$380)*1000</f>
        <v>0</v>
      </c>
      <c r="G38" s="23">
        <f>SUMIF('CO2-qoute-data-2012'!$E$6:$E$380,NA117_CO2_GJ!$C38,'CO2-qoute-data-2012'!Q$6:Q$380)*1000</f>
        <v>0</v>
      </c>
      <c r="H38" s="23">
        <f>SUMIF('CO2-qoute-data-2012'!$E$6:$E$380,NA117_CO2_GJ!$C38,'CO2-qoute-data-2012'!R$6:R$380)*1000</f>
        <v>0</v>
      </c>
      <c r="I38" s="23">
        <f>SUMIF('CO2-qoute-data-2012'!$E$6:$E$380,NA117_CO2_GJ!$C38,'CO2-qoute-data-2012'!S$6:S$380)*1000</f>
        <v>0</v>
      </c>
      <c r="J38" s="23">
        <f>SUMIF('CO2-qoute-data-2012'!$E$6:$E$380,NA117_CO2_GJ!$C38,'CO2-qoute-data-2012'!T$6:T$380)*1000</f>
        <v>0</v>
      </c>
      <c r="K38" s="23">
        <f>SUMIF('CO2-qoute-data-2012'!$E$6:$E$380,NA117_CO2_GJ!$C38,'CO2-qoute-data-2012'!U$6:U$380)*1000</f>
        <v>0</v>
      </c>
      <c r="L38" s="23">
        <f>SUMIF('CO2-qoute-data-2012'!$E$6:$E$380,NA117_CO2_GJ!$C38,'CO2-qoute-data-2012'!V$6:V$380)*1000</f>
        <v>0</v>
      </c>
      <c r="M38" s="23">
        <f>SUMIF('CO2-qoute-data-2012'!$E$6:$E$380,NA117_CO2_GJ!$C38,'CO2-qoute-data-2012'!W$6:W$380)*1000</f>
        <v>0</v>
      </c>
      <c r="N38" s="23">
        <f>SUMIF('CO2-qoute-data-2012'!$E$6:$E$380,NA117_CO2_GJ!$C38,'CO2-qoute-data-2012'!X$6:X$380)*1000</f>
        <v>0</v>
      </c>
      <c r="O38" s="23">
        <f>SUMIF('CO2-qoute-data-2012'!$E$6:$E$380,NA117_CO2_GJ!$C38,'CO2-qoute-data-2012'!Y$6:Y$380)*1000</f>
        <v>0</v>
      </c>
      <c r="P38" s="23">
        <f>SUMIF('CO2-qoute-data-2012'!$E$6:$E$380,NA117_CO2_GJ!$C38,'CO2-qoute-data-2012'!Z$6:Z$380)*1000</f>
        <v>0</v>
      </c>
      <c r="Q38" s="23">
        <f>SUMIF('CO2-qoute-data-2012'!$E$6:$E$380,NA117_CO2_GJ!$C38,'CO2-qoute-data-2012'!AA$6:AA$380)*1000</f>
        <v>0</v>
      </c>
      <c r="R38" s="23">
        <f>SUMIF('CO2-qoute-data-2012'!$E$6:$E$380,NA117_CO2_GJ!$C38,'CO2-qoute-data-2012'!AB$6:AB$380)*1000</f>
        <v>0</v>
      </c>
      <c r="S38" s="23">
        <f>SUMIF('CO2-qoute-data-2012'!$E$6:$E$380,NA117_CO2_GJ!$C38,'CO2-qoute-data-2012'!AC$6:AC$380)*1000</f>
        <v>0</v>
      </c>
      <c r="T38" s="23">
        <f>SUMIF('CO2-qoute-data-2012'!$E$6:$E$380,NA117_CO2_GJ!$C38,'CO2-qoute-data-2012'!AD$6:AD$380)*1000</f>
        <v>0</v>
      </c>
      <c r="U38" s="23">
        <f>SUMIF('CO2-qoute-data-2012'!$E$6:$E$380,NA117_CO2_GJ!$C38,'CO2-qoute-data-2012'!AE$6:AE$380)*1000</f>
        <v>0</v>
      </c>
      <c r="V38" s="23">
        <f>SUMIF('CO2-qoute-data-2012'!$E$6:$E$380,NA117_CO2_GJ!$C38,'CO2-qoute-data-2012'!AF$6:AF$380)*1000</f>
        <v>0</v>
      </c>
      <c r="W38" s="23">
        <f>SUMIF('CO2-qoute-data-2012'!$E$6:$E$380,NA117_CO2_GJ!$C38,'CO2-qoute-data-2012'!AG$6:AG$380)*1000</f>
        <v>0</v>
      </c>
      <c r="X38" s="23">
        <f>SUMIF('CO2-qoute-data-2012'!$E$6:$E$380,NA117_CO2_GJ!$C38,'CO2-qoute-data-2012'!AH$6:AH$380)*1000</f>
        <v>0</v>
      </c>
      <c r="Y38" s="23">
        <f>SUMIF('CO2-qoute-data-2012'!$E$6:$E$380,NA117_CO2_GJ!$C38,'CO2-qoute-data-2012'!AI$6:AI$380)*1000</f>
        <v>0</v>
      </c>
      <c r="Z38" s="23">
        <f>SUMIF('CO2-qoute-data-2012'!$E$6:$E$380,NA117_CO2_GJ!$C38,'CO2-qoute-data-2012'!AJ$6:AJ$380)*1000</f>
        <v>0</v>
      </c>
      <c r="AA38" s="23">
        <f>SUMIF('CO2-qoute-data-2012'!$E$6:$E$380,NA117_CO2_GJ!$C38,'CO2-qoute-data-2012'!AK$6:AK$380)*1000</f>
        <v>0</v>
      </c>
      <c r="AB38" s="23">
        <f>SUMIF('CO2-qoute-data-2012'!$E$6:$E$380,NA117_CO2_GJ!$C38,'CO2-qoute-data-2012'!AL$6:AL$380)*1000</f>
        <v>0</v>
      </c>
      <c r="AC38" s="23">
        <f>SUMIF('CO2-qoute-data-2012'!$E$6:$E$380,NA117_CO2_GJ!$C38,'CO2-qoute-data-2012'!AM$6:AM$380)*1000</f>
        <v>0</v>
      </c>
      <c r="AD38" s="23">
        <f>SUMIF('CO2-qoute-data-2012'!$E$6:$E$380,NA117_CO2_GJ!$C38,'CO2-qoute-data-2012'!AN$6:AN$380)*1000</f>
        <v>0</v>
      </c>
      <c r="AE38" s="23">
        <f>SUMIF('CO2-qoute-data-2012'!$E$6:$E$380,NA117_CO2_GJ!$C38,'CO2-qoute-data-2012'!AO$6:AO$380)*1000</f>
        <v>0</v>
      </c>
      <c r="AF38" s="23">
        <f>SUMIF('CO2-qoute-data-2012'!$E$6:$E$380,NA117_CO2_GJ!$C38,'CO2-qoute-data-2012'!AP$6:AP$380)*1000</f>
        <v>0</v>
      </c>
      <c r="AG38" s="23">
        <f>SUMIF('CO2-qoute-data-2012'!$E$6:$E$380,NA117_CO2_GJ!$C38,'CO2-qoute-data-2012'!AQ$6:AQ$380)*1000</f>
        <v>0</v>
      </c>
      <c r="AH38" s="23">
        <f>SUMIF('CO2-qoute-data-2012'!$E$6:$E$380,NA117_CO2_GJ!$C38,'CO2-qoute-data-2012'!AR$6:AR$380)*1000</f>
        <v>0</v>
      </c>
      <c r="AI38" s="23">
        <f>SUMIF('CO2-qoute-data-2012'!$E$6:$E$380,NA117_CO2_GJ!$C38,'CO2-qoute-data-2012'!AS$6:AS$380)*1000</f>
        <v>0</v>
      </c>
      <c r="AJ38" s="2"/>
      <c r="AK38" s="2"/>
      <c r="AL38" s="75">
        <f t="shared" si="4"/>
        <v>19</v>
      </c>
      <c r="AM38" s="75">
        <f t="shared" si="4"/>
        <v>19</v>
      </c>
      <c r="AN38" s="75">
        <f t="shared" si="4"/>
        <v>19</v>
      </c>
      <c r="AO38" s="75">
        <f t="shared" si="4"/>
        <v>19</v>
      </c>
      <c r="AP38" s="75">
        <f t="shared" si="4"/>
        <v>19</v>
      </c>
      <c r="AQ38" s="75">
        <f t="shared" si="4"/>
        <v>19</v>
      </c>
      <c r="AR38" s="75">
        <f t="shared" si="4"/>
        <v>19</v>
      </c>
      <c r="AS38" s="75">
        <f t="shared" si="4"/>
        <v>19</v>
      </c>
      <c r="AT38" s="75">
        <f t="shared" si="4"/>
        <v>19</v>
      </c>
      <c r="AU38" s="75">
        <f t="shared" si="4"/>
        <v>19</v>
      </c>
      <c r="AV38" s="75">
        <f t="shared" si="4"/>
        <v>19</v>
      </c>
      <c r="AW38" s="75">
        <f t="shared" si="4"/>
        <v>19</v>
      </c>
      <c r="AX38" s="75">
        <f t="shared" si="4"/>
        <v>19</v>
      </c>
      <c r="AY38" s="75">
        <f t="shared" si="4"/>
        <v>19</v>
      </c>
      <c r="AZ38" s="75">
        <f t="shared" si="4"/>
        <v>19</v>
      </c>
      <c r="BA38" s="75">
        <f t="shared" si="2"/>
        <v>19</v>
      </c>
      <c r="BB38" s="75">
        <f t="shared" si="2"/>
        <v>19</v>
      </c>
      <c r="BC38" s="75">
        <f t="shared" si="2"/>
        <v>19</v>
      </c>
      <c r="BD38" s="75">
        <f t="shared" si="2"/>
        <v>19</v>
      </c>
      <c r="BE38" s="75">
        <f t="shared" si="2"/>
        <v>19</v>
      </c>
      <c r="BF38" s="75">
        <f t="shared" si="2"/>
        <v>19</v>
      </c>
      <c r="BG38" s="75">
        <f t="shared" si="2"/>
        <v>19</v>
      </c>
      <c r="BH38" s="75">
        <f t="shared" si="2"/>
        <v>19</v>
      </c>
      <c r="BI38" s="75">
        <f t="shared" si="2"/>
        <v>19</v>
      </c>
      <c r="BJ38" s="75">
        <f t="shared" si="2"/>
        <v>19</v>
      </c>
      <c r="BK38" s="75">
        <f t="shared" si="2"/>
        <v>19</v>
      </c>
      <c r="BL38" s="75">
        <f t="shared" si="2"/>
        <v>19</v>
      </c>
      <c r="BM38" s="75">
        <f t="shared" si="2"/>
        <v>19</v>
      </c>
      <c r="BN38" s="75">
        <f t="shared" si="2"/>
        <v>19</v>
      </c>
      <c r="BO38" s="75">
        <f t="shared" si="2"/>
        <v>19</v>
      </c>
      <c r="BP38" s="75">
        <f t="shared" si="2"/>
        <v>19</v>
      </c>
    </row>
    <row r="39" spans="2:68">
      <c r="B39" s="72">
        <v>19</v>
      </c>
      <c r="C39" s="12" t="s">
        <v>576</v>
      </c>
      <c r="D39" s="13" t="s">
        <v>577</v>
      </c>
      <c r="E39" s="23">
        <f>SUMIF('CO2-qoute-data-2012'!$E$6:$E$380,NA117_CO2_GJ!$C39,'CO2-qoute-data-2012'!O$6:O$380)*1000</f>
        <v>0</v>
      </c>
      <c r="F39" s="23">
        <f>SUMIF('CO2-qoute-data-2012'!$E$6:$E$380,NA117_CO2_GJ!$C39,'CO2-qoute-data-2012'!P$6:P$380)*1000</f>
        <v>0</v>
      </c>
      <c r="G39" s="23">
        <f>SUMIF('CO2-qoute-data-2012'!$E$6:$E$380,NA117_CO2_GJ!$C39,'CO2-qoute-data-2012'!Q$6:Q$380)*1000</f>
        <v>0</v>
      </c>
      <c r="H39" s="23">
        <f>SUMIF('CO2-qoute-data-2012'!$E$6:$E$380,NA117_CO2_GJ!$C39,'CO2-qoute-data-2012'!R$6:R$380)*1000</f>
        <v>0</v>
      </c>
      <c r="I39" s="23">
        <f>SUMIF('CO2-qoute-data-2012'!$E$6:$E$380,NA117_CO2_GJ!$C39,'CO2-qoute-data-2012'!S$6:S$380)*1000</f>
        <v>0</v>
      </c>
      <c r="J39" s="23">
        <f>SUMIF('CO2-qoute-data-2012'!$E$6:$E$380,NA117_CO2_GJ!$C39,'CO2-qoute-data-2012'!T$6:T$380)*1000</f>
        <v>0</v>
      </c>
      <c r="K39" s="23">
        <f>SUMIF('CO2-qoute-data-2012'!$E$6:$E$380,NA117_CO2_GJ!$C39,'CO2-qoute-data-2012'!U$6:U$380)*1000</f>
        <v>0</v>
      </c>
      <c r="L39" s="23">
        <f>SUMIF('CO2-qoute-data-2012'!$E$6:$E$380,NA117_CO2_GJ!$C39,'CO2-qoute-data-2012'!V$6:V$380)*1000</f>
        <v>0</v>
      </c>
      <c r="M39" s="23">
        <f>SUMIF('CO2-qoute-data-2012'!$E$6:$E$380,NA117_CO2_GJ!$C39,'CO2-qoute-data-2012'!W$6:W$380)*1000</f>
        <v>0</v>
      </c>
      <c r="N39" s="23">
        <f>SUMIF('CO2-qoute-data-2012'!$E$6:$E$380,NA117_CO2_GJ!$C39,'CO2-qoute-data-2012'!X$6:X$380)*1000</f>
        <v>0</v>
      </c>
      <c r="O39" s="23">
        <f>SUMIF('CO2-qoute-data-2012'!$E$6:$E$380,NA117_CO2_GJ!$C39,'CO2-qoute-data-2012'!Y$6:Y$380)*1000</f>
        <v>0</v>
      </c>
      <c r="P39" s="23">
        <f>SUMIF('CO2-qoute-data-2012'!$E$6:$E$380,NA117_CO2_GJ!$C39,'CO2-qoute-data-2012'!Z$6:Z$380)*1000</f>
        <v>0</v>
      </c>
      <c r="Q39" s="23">
        <f>SUMIF('CO2-qoute-data-2012'!$E$6:$E$380,NA117_CO2_GJ!$C39,'CO2-qoute-data-2012'!AA$6:AA$380)*1000</f>
        <v>0</v>
      </c>
      <c r="R39" s="23">
        <f>SUMIF('CO2-qoute-data-2012'!$E$6:$E$380,NA117_CO2_GJ!$C39,'CO2-qoute-data-2012'!AB$6:AB$380)*1000</f>
        <v>0</v>
      </c>
      <c r="S39" s="23">
        <f>SUMIF('CO2-qoute-data-2012'!$E$6:$E$380,NA117_CO2_GJ!$C39,'CO2-qoute-data-2012'!AC$6:AC$380)*1000</f>
        <v>0</v>
      </c>
      <c r="T39" s="23">
        <f>SUMIF('CO2-qoute-data-2012'!$E$6:$E$380,NA117_CO2_GJ!$C39,'CO2-qoute-data-2012'!AD$6:AD$380)*1000</f>
        <v>0</v>
      </c>
      <c r="U39" s="23">
        <f>SUMIF('CO2-qoute-data-2012'!$E$6:$E$380,NA117_CO2_GJ!$C39,'CO2-qoute-data-2012'!AE$6:AE$380)*1000</f>
        <v>0</v>
      </c>
      <c r="V39" s="23">
        <f>SUMIF('CO2-qoute-data-2012'!$E$6:$E$380,NA117_CO2_GJ!$C39,'CO2-qoute-data-2012'!AF$6:AF$380)*1000</f>
        <v>0</v>
      </c>
      <c r="W39" s="23">
        <f>SUMIF('CO2-qoute-data-2012'!$E$6:$E$380,NA117_CO2_GJ!$C39,'CO2-qoute-data-2012'!AG$6:AG$380)*1000</f>
        <v>0</v>
      </c>
      <c r="X39" s="23">
        <f>SUMIF('CO2-qoute-data-2012'!$E$6:$E$380,NA117_CO2_GJ!$C39,'CO2-qoute-data-2012'!AH$6:AH$380)*1000</f>
        <v>0</v>
      </c>
      <c r="Y39" s="23">
        <f>SUMIF('CO2-qoute-data-2012'!$E$6:$E$380,NA117_CO2_GJ!$C39,'CO2-qoute-data-2012'!AI$6:AI$380)*1000</f>
        <v>0</v>
      </c>
      <c r="Z39" s="23">
        <f>SUMIF('CO2-qoute-data-2012'!$E$6:$E$380,NA117_CO2_GJ!$C39,'CO2-qoute-data-2012'!AJ$6:AJ$380)*1000</f>
        <v>0</v>
      </c>
      <c r="AA39" s="23">
        <f>SUMIF('CO2-qoute-data-2012'!$E$6:$E$380,NA117_CO2_GJ!$C39,'CO2-qoute-data-2012'!AK$6:AK$380)*1000</f>
        <v>0</v>
      </c>
      <c r="AB39" s="23">
        <f>SUMIF('CO2-qoute-data-2012'!$E$6:$E$380,NA117_CO2_GJ!$C39,'CO2-qoute-data-2012'!AL$6:AL$380)*1000</f>
        <v>0</v>
      </c>
      <c r="AC39" s="23">
        <f>SUMIF('CO2-qoute-data-2012'!$E$6:$E$380,NA117_CO2_GJ!$C39,'CO2-qoute-data-2012'!AM$6:AM$380)*1000</f>
        <v>0</v>
      </c>
      <c r="AD39" s="23">
        <f>SUMIF('CO2-qoute-data-2012'!$E$6:$E$380,NA117_CO2_GJ!$C39,'CO2-qoute-data-2012'!AN$6:AN$380)*1000</f>
        <v>0</v>
      </c>
      <c r="AE39" s="23">
        <f>SUMIF('CO2-qoute-data-2012'!$E$6:$E$380,NA117_CO2_GJ!$C39,'CO2-qoute-data-2012'!AO$6:AO$380)*1000</f>
        <v>0</v>
      </c>
      <c r="AF39" s="23">
        <f>SUMIF('CO2-qoute-data-2012'!$E$6:$E$380,NA117_CO2_GJ!$C39,'CO2-qoute-data-2012'!AP$6:AP$380)*1000</f>
        <v>0</v>
      </c>
      <c r="AG39" s="23">
        <f>SUMIF('CO2-qoute-data-2012'!$E$6:$E$380,NA117_CO2_GJ!$C39,'CO2-qoute-data-2012'!AQ$6:AQ$380)*1000</f>
        <v>0</v>
      </c>
      <c r="AH39" s="23">
        <f>SUMIF('CO2-qoute-data-2012'!$E$6:$E$380,NA117_CO2_GJ!$C39,'CO2-qoute-data-2012'!AR$6:AR$380)*1000</f>
        <v>0</v>
      </c>
      <c r="AI39" s="23">
        <f>SUMIF('CO2-qoute-data-2012'!$E$6:$E$380,NA117_CO2_GJ!$C39,'CO2-qoute-data-2012'!AS$6:AS$380)*1000</f>
        <v>0</v>
      </c>
      <c r="AJ39" s="2"/>
      <c r="AK39" s="2"/>
      <c r="AL39" s="75">
        <f t="shared" si="4"/>
        <v>19</v>
      </c>
      <c r="AM39" s="75">
        <f t="shared" si="4"/>
        <v>19</v>
      </c>
      <c r="AN39" s="75">
        <f t="shared" si="4"/>
        <v>19</v>
      </c>
      <c r="AO39" s="75">
        <f t="shared" si="4"/>
        <v>19</v>
      </c>
      <c r="AP39" s="75">
        <f t="shared" si="4"/>
        <v>19</v>
      </c>
      <c r="AQ39" s="75">
        <f t="shared" si="4"/>
        <v>19</v>
      </c>
      <c r="AR39" s="75">
        <f t="shared" si="4"/>
        <v>19</v>
      </c>
      <c r="AS39" s="75">
        <f t="shared" si="4"/>
        <v>19</v>
      </c>
      <c r="AT39" s="75">
        <f t="shared" si="4"/>
        <v>19</v>
      </c>
      <c r="AU39" s="75">
        <f t="shared" si="4"/>
        <v>19</v>
      </c>
      <c r="AV39" s="75">
        <f t="shared" si="4"/>
        <v>19</v>
      </c>
      <c r="AW39" s="75">
        <f t="shared" si="4"/>
        <v>19</v>
      </c>
      <c r="AX39" s="75">
        <f t="shared" si="4"/>
        <v>19</v>
      </c>
      <c r="AY39" s="75">
        <f t="shared" si="4"/>
        <v>19</v>
      </c>
      <c r="AZ39" s="75">
        <f t="shared" si="4"/>
        <v>19</v>
      </c>
      <c r="BA39" s="75">
        <f t="shared" si="2"/>
        <v>19</v>
      </c>
      <c r="BB39" s="75">
        <f t="shared" si="2"/>
        <v>19</v>
      </c>
      <c r="BC39" s="75">
        <f t="shared" si="2"/>
        <v>19</v>
      </c>
      <c r="BD39" s="75">
        <f t="shared" si="2"/>
        <v>19</v>
      </c>
      <c r="BE39" s="75">
        <f t="shared" si="2"/>
        <v>19</v>
      </c>
      <c r="BF39" s="75">
        <f t="shared" si="2"/>
        <v>19</v>
      </c>
      <c r="BG39" s="75">
        <f t="shared" si="2"/>
        <v>19</v>
      </c>
      <c r="BH39" s="75">
        <f t="shared" si="2"/>
        <v>19</v>
      </c>
      <c r="BI39" s="75">
        <f t="shared" si="2"/>
        <v>19</v>
      </c>
      <c r="BJ39" s="75">
        <f t="shared" si="2"/>
        <v>19</v>
      </c>
      <c r="BK39" s="75">
        <f t="shared" si="2"/>
        <v>19</v>
      </c>
      <c r="BL39" s="75">
        <f t="shared" si="2"/>
        <v>19</v>
      </c>
      <c r="BM39" s="75">
        <f t="shared" si="2"/>
        <v>19</v>
      </c>
      <c r="BN39" s="75">
        <f t="shared" si="2"/>
        <v>19</v>
      </c>
      <c r="BO39" s="75">
        <f t="shared" si="2"/>
        <v>19</v>
      </c>
      <c r="BP39" s="75">
        <f t="shared" si="2"/>
        <v>19</v>
      </c>
    </row>
    <row r="40" spans="2:68">
      <c r="B40" s="72">
        <v>19</v>
      </c>
      <c r="C40" s="12" t="s">
        <v>578</v>
      </c>
      <c r="D40" s="13" t="s">
        <v>579</v>
      </c>
      <c r="E40" s="23">
        <f>SUMIF('CO2-qoute-data-2012'!$E$6:$E$380,NA117_CO2_GJ!$C40,'CO2-qoute-data-2012'!O$6:O$380)*1000</f>
        <v>0</v>
      </c>
      <c r="F40" s="23">
        <f>SUMIF('CO2-qoute-data-2012'!$E$6:$E$380,NA117_CO2_GJ!$C40,'CO2-qoute-data-2012'!P$6:P$380)*1000</f>
        <v>0</v>
      </c>
      <c r="G40" s="23">
        <f>SUMIF('CO2-qoute-data-2012'!$E$6:$E$380,NA117_CO2_GJ!$C40,'CO2-qoute-data-2012'!Q$6:Q$380)*1000</f>
        <v>0</v>
      </c>
      <c r="H40" s="23">
        <f>SUMIF('CO2-qoute-data-2012'!$E$6:$E$380,NA117_CO2_GJ!$C40,'CO2-qoute-data-2012'!R$6:R$380)*1000</f>
        <v>0</v>
      </c>
      <c r="I40" s="23">
        <f>SUMIF('CO2-qoute-data-2012'!$E$6:$E$380,NA117_CO2_GJ!$C40,'CO2-qoute-data-2012'!S$6:S$380)*1000</f>
        <v>0</v>
      </c>
      <c r="J40" s="23">
        <f>SUMIF('CO2-qoute-data-2012'!$E$6:$E$380,NA117_CO2_GJ!$C40,'CO2-qoute-data-2012'!T$6:T$380)*1000</f>
        <v>0</v>
      </c>
      <c r="K40" s="23">
        <f>SUMIF('CO2-qoute-data-2012'!$E$6:$E$380,NA117_CO2_GJ!$C40,'CO2-qoute-data-2012'!U$6:U$380)*1000</f>
        <v>0</v>
      </c>
      <c r="L40" s="23">
        <f>SUMIF('CO2-qoute-data-2012'!$E$6:$E$380,NA117_CO2_GJ!$C40,'CO2-qoute-data-2012'!V$6:V$380)*1000</f>
        <v>0</v>
      </c>
      <c r="M40" s="23">
        <f>SUMIF('CO2-qoute-data-2012'!$E$6:$E$380,NA117_CO2_GJ!$C40,'CO2-qoute-data-2012'!W$6:W$380)*1000</f>
        <v>0</v>
      </c>
      <c r="N40" s="23">
        <f>SUMIF('CO2-qoute-data-2012'!$E$6:$E$380,NA117_CO2_GJ!$C40,'CO2-qoute-data-2012'!X$6:X$380)*1000</f>
        <v>0</v>
      </c>
      <c r="O40" s="23">
        <f>SUMIF('CO2-qoute-data-2012'!$E$6:$E$380,NA117_CO2_GJ!$C40,'CO2-qoute-data-2012'!Y$6:Y$380)*1000</f>
        <v>0</v>
      </c>
      <c r="P40" s="23">
        <f>SUMIF('CO2-qoute-data-2012'!$E$6:$E$380,NA117_CO2_GJ!$C40,'CO2-qoute-data-2012'!Z$6:Z$380)*1000</f>
        <v>0</v>
      </c>
      <c r="Q40" s="23">
        <f>SUMIF('CO2-qoute-data-2012'!$E$6:$E$380,NA117_CO2_GJ!$C40,'CO2-qoute-data-2012'!AA$6:AA$380)*1000</f>
        <v>0</v>
      </c>
      <c r="R40" s="23">
        <f>SUMIF('CO2-qoute-data-2012'!$E$6:$E$380,NA117_CO2_GJ!$C40,'CO2-qoute-data-2012'!AB$6:AB$380)*1000</f>
        <v>0</v>
      </c>
      <c r="S40" s="23">
        <f>SUMIF('CO2-qoute-data-2012'!$E$6:$E$380,NA117_CO2_GJ!$C40,'CO2-qoute-data-2012'!AC$6:AC$380)*1000</f>
        <v>0</v>
      </c>
      <c r="T40" s="23">
        <f>SUMIF('CO2-qoute-data-2012'!$E$6:$E$380,NA117_CO2_GJ!$C40,'CO2-qoute-data-2012'!AD$6:AD$380)*1000</f>
        <v>0</v>
      </c>
      <c r="U40" s="23">
        <f>SUMIF('CO2-qoute-data-2012'!$E$6:$E$380,NA117_CO2_GJ!$C40,'CO2-qoute-data-2012'!AE$6:AE$380)*1000</f>
        <v>0</v>
      </c>
      <c r="V40" s="23">
        <f>SUMIF('CO2-qoute-data-2012'!$E$6:$E$380,NA117_CO2_GJ!$C40,'CO2-qoute-data-2012'!AF$6:AF$380)*1000</f>
        <v>0</v>
      </c>
      <c r="W40" s="23">
        <f>SUMIF('CO2-qoute-data-2012'!$E$6:$E$380,NA117_CO2_GJ!$C40,'CO2-qoute-data-2012'!AG$6:AG$380)*1000</f>
        <v>0</v>
      </c>
      <c r="X40" s="23">
        <f>SUMIF('CO2-qoute-data-2012'!$E$6:$E$380,NA117_CO2_GJ!$C40,'CO2-qoute-data-2012'!AH$6:AH$380)*1000</f>
        <v>0</v>
      </c>
      <c r="Y40" s="23">
        <f>SUMIF('CO2-qoute-data-2012'!$E$6:$E$380,NA117_CO2_GJ!$C40,'CO2-qoute-data-2012'!AI$6:AI$380)*1000</f>
        <v>0</v>
      </c>
      <c r="Z40" s="23">
        <f>SUMIF('CO2-qoute-data-2012'!$E$6:$E$380,NA117_CO2_GJ!$C40,'CO2-qoute-data-2012'!AJ$6:AJ$380)*1000</f>
        <v>0</v>
      </c>
      <c r="AA40" s="23">
        <f>SUMIF('CO2-qoute-data-2012'!$E$6:$E$380,NA117_CO2_GJ!$C40,'CO2-qoute-data-2012'!AK$6:AK$380)*1000</f>
        <v>0</v>
      </c>
      <c r="AB40" s="23">
        <f>SUMIF('CO2-qoute-data-2012'!$E$6:$E$380,NA117_CO2_GJ!$C40,'CO2-qoute-data-2012'!AL$6:AL$380)*1000</f>
        <v>0</v>
      </c>
      <c r="AC40" s="23">
        <f>SUMIF('CO2-qoute-data-2012'!$E$6:$E$380,NA117_CO2_GJ!$C40,'CO2-qoute-data-2012'!AM$6:AM$380)*1000</f>
        <v>0</v>
      </c>
      <c r="AD40" s="23">
        <f>SUMIF('CO2-qoute-data-2012'!$E$6:$E$380,NA117_CO2_GJ!$C40,'CO2-qoute-data-2012'!AN$6:AN$380)*1000</f>
        <v>0</v>
      </c>
      <c r="AE40" s="23">
        <f>SUMIF('CO2-qoute-data-2012'!$E$6:$E$380,NA117_CO2_GJ!$C40,'CO2-qoute-data-2012'!AO$6:AO$380)*1000</f>
        <v>0</v>
      </c>
      <c r="AF40" s="23">
        <f>SUMIF('CO2-qoute-data-2012'!$E$6:$E$380,NA117_CO2_GJ!$C40,'CO2-qoute-data-2012'!AP$6:AP$380)*1000</f>
        <v>0</v>
      </c>
      <c r="AG40" s="23">
        <f>SUMIF('CO2-qoute-data-2012'!$E$6:$E$380,NA117_CO2_GJ!$C40,'CO2-qoute-data-2012'!AQ$6:AQ$380)*1000</f>
        <v>0</v>
      </c>
      <c r="AH40" s="23">
        <f>SUMIF('CO2-qoute-data-2012'!$E$6:$E$380,NA117_CO2_GJ!$C40,'CO2-qoute-data-2012'!AR$6:AR$380)*1000</f>
        <v>0</v>
      </c>
      <c r="AI40" s="23">
        <f>SUMIF('CO2-qoute-data-2012'!$E$6:$E$380,NA117_CO2_GJ!$C40,'CO2-qoute-data-2012'!AS$6:AS$380)*1000</f>
        <v>0</v>
      </c>
      <c r="AJ40" s="2"/>
      <c r="AK40" s="2"/>
      <c r="AL40" s="75">
        <f t="shared" si="4"/>
        <v>19</v>
      </c>
      <c r="AM40" s="75">
        <f t="shared" si="4"/>
        <v>19</v>
      </c>
      <c r="AN40" s="75">
        <f t="shared" si="4"/>
        <v>19</v>
      </c>
      <c r="AO40" s="75">
        <f t="shared" si="4"/>
        <v>19</v>
      </c>
      <c r="AP40" s="75">
        <f t="shared" si="4"/>
        <v>19</v>
      </c>
      <c r="AQ40" s="75">
        <f t="shared" si="4"/>
        <v>19</v>
      </c>
      <c r="AR40" s="75">
        <f t="shared" si="4"/>
        <v>19</v>
      </c>
      <c r="AS40" s="75">
        <f t="shared" si="4"/>
        <v>19</v>
      </c>
      <c r="AT40" s="75">
        <f t="shared" si="4"/>
        <v>19</v>
      </c>
      <c r="AU40" s="75">
        <f t="shared" si="4"/>
        <v>19</v>
      </c>
      <c r="AV40" s="75">
        <f t="shared" si="4"/>
        <v>19</v>
      </c>
      <c r="AW40" s="75">
        <f t="shared" si="4"/>
        <v>19</v>
      </c>
      <c r="AX40" s="75">
        <f t="shared" si="4"/>
        <v>19</v>
      </c>
      <c r="AY40" s="75">
        <f t="shared" si="4"/>
        <v>19</v>
      </c>
      <c r="AZ40" s="75">
        <f t="shared" si="4"/>
        <v>19</v>
      </c>
      <c r="BA40" s="75">
        <f t="shared" si="2"/>
        <v>19</v>
      </c>
      <c r="BB40" s="75">
        <f t="shared" si="2"/>
        <v>19</v>
      </c>
      <c r="BC40" s="75">
        <f t="shared" si="2"/>
        <v>19</v>
      </c>
      <c r="BD40" s="75">
        <f t="shared" si="2"/>
        <v>19</v>
      </c>
      <c r="BE40" s="75">
        <f t="shared" si="2"/>
        <v>19</v>
      </c>
      <c r="BF40" s="75">
        <f t="shared" si="2"/>
        <v>19</v>
      </c>
      <c r="BG40" s="75">
        <f t="shared" si="2"/>
        <v>19</v>
      </c>
      <c r="BH40" s="75">
        <f t="shared" si="2"/>
        <v>19</v>
      </c>
      <c r="BI40" s="75">
        <f t="shared" si="2"/>
        <v>19</v>
      </c>
      <c r="BJ40" s="75">
        <f t="shared" si="2"/>
        <v>19</v>
      </c>
      <c r="BK40" s="75">
        <f t="shared" si="2"/>
        <v>19</v>
      </c>
      <c r="BL40" s="75">
        <f t="shared" si="2"/>
        <v>19</v>
      </c>
      <c r="BM40" s="75">
        <f t="shared" si="2"/>
        <v>19</v>
      </c>
      <c r="BN40" s="75">
        <f t="shared" si="2"/>
        <v>19</v>
      </c>
      <c r="BO40" s="75">
        <f t="shared" si="2"/>
        <v>19</v>
      </c>
      <c r="BP40" s="75">
        <f t="shared" si="2"/>
        <v>19</v>
      </c>
    </row>
    <row r="41" spans="2:68">
      <c r="B41" s="72">
        <v>19</v>
      </c>
      <c r="C41" s="12" t="s">
        <v>580</v>
      </c>
      <c r="D41" s="13" t="s">
        <v>581</v>
      </c>
      <c r="E41" s="23">
        <f>SUMIF('CO2-qoute-data-2012'!$E$6:$E$380,NA117_CO2_GJ!$C41,'CO2-qoute-data-2012'!O$6:O$380)*1000</f>
        <v>0</v>
      </c>
      <c r="F41" s="23">
        <f>SUMIF('CO2-qoute-data-2012'!$E$6:$E$380,NA117_CO2_GJ!$C41,'CO2-qoute-data-2012'!P$6:P$380)*1000</f>
        <v>0</v>
      </c>
      <c r="G41" s="23">
        <f>SUMIF('CO2-qoute-data-2012'!$E$6:$E$380,NA117_CO2_GJ!$C41,'CO2-qoute-data-2012'!Q$6:Q$380)*1000</f>
        <v>0</v>
      </c>
      <c r="H41" s="23">
        <f>SUMIF('CO2-qoute-data-2012'!$E$6:$E$380,NA117_CO2_GJ!$C41,'CO2-qoute-data-2012'!R$6:R$380)*1000</f>
        <v>0</v>
      </c>
      <c r="I41" s="23">
        <f>SUMIF('CO2-qoute-data-2012'!$E$6:$E$380,NA117_CO2_GJ!$C41,'CO2-qoute-data-2012'!S$6:S$380)*1000</f>
        <v>0</v>
      </c>
      <c r="J41" s="23">
        <f>SUMIF('CO2-qoute-data-2012'!$E$6:$E$380,NA117_CO2_GJ!$C41,'CO2-qoute-data-2012'!T$6:T$380)*1000</f>
        <v>0</v>
      </c>
      <c r="K41" s="23">
        <f>SUMIF('CO2-qoute-data-2012'!$E$6:$E$380,NA117_CO2_GJ!$C41,'CO2-qoute-data-2012'!U$6:U$380)*1000</f>
        <v>0</v>
      </c>
      <c r="L41" s="23">
        <f>SUMIF('CO2-qoute-data-2012'!$E$6:$E$380,NA117_CO2_GJ!$C41,'CO2-qoute-data-2012'!V$6:V$380)*1000</f>
        <v>0</v>
      </c>
      <c r="M41" s="23">
        <f>SUMIF('CO2-qoute-data-2012'!$E$6:$E$380,NA117_CO2_GJ!$C41,'CO2-qoute-data-2012'!W$6:W$380)*1000</f>
        <v>0</v>
      </c>
      <c r="N41" s="23">
        <f>SUMIF('CO2-qoute-data-2012'!$E$6:$E$380,NA117_CO2_GJ!$C41,'CO2-qoute-data-2012'!X$6:X$380)*1000</f>
        <v>0</v>
      </c>
      <c r="O41" s="23">
        <f>SUMIF('CO2-qoute-data-2012'!$E$6:$E$380,NA117_CO2_GJ!$C41,'CO2-qoute-data-2012'!Y$6:Y$380)*1000</f>
        <v>0</v>
      </c>
      <c r="P41" s="23">
        <f>SUMIF('CO2-qoute-data-2012'!$E$6:$E$380,NA117_CO2_GJ!$C41,'CO2-qoute-data-2012'!Z$6:Z$380)*1000</f>
        <v>0</v>
      </c>
      <c r="Q41" s="23">
        <f>SUMIF('CO2-qoute-data-2012'!$E$6:$E$380,NA117_CO2_GJ!$C41,'CO2-qoute-data-2012'!AA$6:AA$380)*1000</f>
        <v>0</v>
      </c>
      <c r="R41" s="23">
        <f>SUMIF('CO2-qoute-data-2012'!$E$6:$E$380,NA117_CO2_GJ!$C41,'CO2-qoute-data-2012'!AB$6:AB$380)*1000</f>
        <v>0</v>
      </c>
      <c r="S41" s="23">
        <f>SUMIF('CO2-qoute-data-2012'!$E$6:$E$380,NA117_CO2_GJ!$C41,'CO2-qoute-data-2012'!AC$6:AC$380)*1000</f>
        <v>0</v>
      </c>
      <c r="T41" s="23">
        <f>SUMIF('CO2-qoute-data-2012'!$E$6:$E$380,NA117_CO2_GJ!$C41,'CO2-qoute-data-2012'!AD$6:AD$380)*1000</f>
        <v>0</v>
      </c>
      <c r="U41" s="23">
        <f>SUMIF('CO2-qoute-data-2012'!$E$6:$E$380,NA117_CO2_GJ!$C41,'CO2-qoute-data-2012'!AE$6:AE$380)*1000</f>
        <v>0</v>
      </c>
      <c r="V41" s="23">
        <f>SUMIF('CO2-qoute-data-2012'!$E$6:$E$380,NA117_CO2_GJ!$C41,'CO2-qoute-data-2012'!AF$6:AF$380)*1000</f>
        <v>0</v>
      </c>
      <c r="W41" s="23">
        <f>SUMIF('CO2-qoute-data-2012'!$E$6:$E$380,NA117_CO2_GJ!$C41,'CO2-qoute-data-2012'!AG$6:AG$380)*1000</f>
        <v>0</v>
      </c>
      <c r="X41" s="23">
        <f>SUMIF('CO2-qoute-data-2012'!$E$6:$E$380,NA117_CO2_GJ!$C41,'CO2-qoute-data-2012'!AH$6:AH$380)*1000</f>
        <v>0</v>
      </c>
      <c r="Y41" s="23">
        <f>SUMIF('CO2-qoute-data-2012'!$E$6:$E$380,NA117_CO2_GJ!$C41,'CO2-qoute-data-2012'!AI$6:AI$380)*1000</f>
        <v>0</v>
      </c>
      <c r="Z41" s="23">
        <f>SUMIF('CO2-qoute-data-2012'!$E$6:$E$380,NA117_CO2_GJ!$C41,'CO2-qoute-data-2012'!AJ$6:AJ$380)*1000</f>
        <v>0</v>
      </c>
      <c r="AA41" s="23">
        <f>SUMIF('CO2-qoute-data-2012'!$E$6:$E$380,NA117_CO2_GJ!$C41,'CO2-qoute-data-2012'!AK$6:AK$380)*1000</f>
        <v>0</v>
      </c>
      <c r="AB41" s="23">
        <f>SUMIF('CO2-qoute-data-2012'!$E$6:$E$380,NA117_CO2_GJ!$C41,'CO2-qoute-data-2012'!AL$6:AL$380)*1000</f>
        <v>0</v>
      </c>
      <c r="AC41" s="23">
        <f>SUMIF('CO2-qoute-data-2012'!$E$6:$E$380,NA117_CO2_GJ!$C41,'CO2-qoute-data-2012'!AM$6:AM$380)*1000</f>
        <v>0</v>
      </c>
      <c r="AD41" s="23">
        <f>SUMIF('CO2-qoute-data-2012'!$E$6:$E$380,NA117_CO2_GJ!$C41,'CO2-qoute-data-2012'!AN$6:AN$380)*1000</f>
        <v>0</v>
      </c>
      <c r="AE41" s="23">
        <f>SUMIF('CO2-qoute-data-2012'!$E$6:$E$380,NA117_CO2_GJ!$C41,'CO2-qoute-data-2012'!AO$6:AO$380)*1000</f>
        <v>0</v>
      </c>
      <c r="AF41" s="23">
        <f>SUMIF('CO2-qoute-data-2012'!$E$6:$E$380,NA117_CO2_GJ!$C41,'CO2-qoute-data-2012'!AP$6:AP$380)*1000</f>
        <v>0</v>
      </c>
      <c r="AG41" s="23">
        <f>SUMIF('CO2-qoute-data-2012'!$E$6:$E$380,NA117_CO2_GJ!$C41,'CO2-qoute-data-2012'!AQ$6:AQ$380)*1000</f>
        <v>0</v>
      </c>
      <c r="AH41" s="23">
        <f>SUMIF('CO2-qoute-data-2012'!$E$6:$E$380,NA117_CO2_GJ!$C41,'CO2-qoute-data-2012'!AR$6:AR$380)*1000</f>
        <v>0</v>
      </c>
      <c r="AI41" s="23">
        <f>SUMIF('CO2-qoute-data-2012'!$E$6:$E$380,NA117_CO2_GJ!$C41,'CO2-qoute-data-2012'!AS$6:AS$380)*1000</f>
        <v>0</v>
      </c>
      <c r="AJ41" s="2"/>
      <c r="AK41" s="2"/>
      <c r="AL41" s="75">
        <f t="shared" si="4"/>
        <v>19</v>
      </c>
      <c r="AM41" s="75">
        <f t="shared" si="4"/>
        <v>19</v>
      </c>
      <c r="AN41" s="75">
        <f t="shared" si="4"/>
        <v>19</v>
      </c>
      <c r="AO41" s="75">
        <f t="shared" si="4"/>
        <v>19</v>
      </c>
      <c r="AP41" s="75">
        <f t="shared" si="4"/>
        <v>19</v>
      </c>
      <c r="AQ41" s="75">
        <f t="shared" si="4"/>
        <v>19</v>
      </c>
      <c r="AR41" s="75">
        <f t="shared" si="4"/>
        <v>19</v>
      </c>
      <c r="AS41" s="75">
        <f t="shared" si="4"/>
        <v>19</v>
      </c>
      <c r="AT41" s="75">
        <f t="shared" si="4"/>
        <v>19</v>
      </c>
      <c r="AU41" s="75">
        <f t="shared" si="4"/>
        <v>19</v>
      </c>
      <c r="AV41" s="75">
        <f t="shared" si="4"/>
        <v>19</v>
      </c>
      <c r="AW41" s="75">
        <f t="shared" si="4"/>
        <v>19</v>
      </c>
      <c r="AX41" s="75">
        <f t="shared" si="4"/>
        <v>19</v>
      </c>
      <c r="AY41" s="75">
        <f t="shared" si="4"/>
        <v>19</v>
      </c>
      <c r="AZ41" s="75">
        <f t="shared" si="4"/>
        <v>19</v>
      </c>
      <c r="BA41" s="75">
        <f t="shared" si="2"/>
        <v>19</v>
      </c>
      <c r="BB41" s="75">
        <f t="shared" si="2"/>
        <v>19</v>
      </c>
      <c r="BC41" s="75">
        <f t="shared" si="2"/>
        <v>19</v>
      </c>
      <c r="BD41" s="75">
        <f t="shared" si="2"/>
        <v>19</v>
      </c>
      <c r="BE41" s="75">
        <f t="shared" si="2"/>
        <v>19</v>
      </c>
      <c r="BF41" s="75">
        <f t="shared" si="2"/>
        <v>19</v>
      </c>
      <c r="BG41" s="75">
        <f t="shared" si="2"/>
        <v>19</v>
      </c>
      <c r="BH41" s="75">
        <f t="shared" si="2"/>
        <v>19</v>
      </c>
      <c r="BI41" s="75">
        <f t="shared" si="2"/>
        <v>19</v>
      </c>
      <c r="BJ41" s="75">
        <f t="shared" si="2"/>
        <v>19</v>
      </c>
      <c r="BK41" s="75">
        <f t="shared" si="2"/>
        <v>19</v>
      </c>
      <c r="BL41" s="75">
        <f t="shared" si="2"/>
        <v>19</v>
      </c>
      <c r="BM41" s="75">
        <f t="shared" si="2"/>
        <v>19</v>
      </c>
      <c r="BN41" s="75">
        <f t="shared" si="2"/>
        <v>19</v>
      </c>
      <c r="BO41" s="75">
        <f t="shared" si="2"/>
        <v>19</v>
      </c>
      <c r="BP41" s="75">
        <f t="shared" si="2"/>
        <v>19</v>
      </c>
    </row>
    <row r="42" spans="2:68">
      <c r="B42" s="72">
        <v>19</v>
      </c>
      <c r="C42" s="10" t="s">
        <v>582</v>
      </c>
      <c r="D42" s="11" t="s">
        <v>583</v>
      </c>
      <c r="E42" s="23">
        <f>SUMIF('CO2-qoute-data-2012'!$E$6:$E$380,NA117_CO2_GJ!$C42,'CO2-qoute-data-2012'!O$6:O$380)*1000</f>
        <v>0</v>
      </c>
      <c r="F42" s="23">
        <f>SUMIF('CO2-qoute-data-2012'!$E$6:$E$380,NA117_CO2_GJ!$C42,'CO2-qoute-data-2012'!P$6:P$380)*1000</f>
        <v>0</v>
      </c>
      <c r="G42" s="23">
        <f>SUMIF('CO2-qoute-data-2012'!$E$6:$E$380,NA117_CO2_GJ!$C42,'CO2-qoute-data-2012'!Q$6:Q$380)*1000</f>
        <v>0</v>
      </c>
      <c r="H42" s="23">
        <f>SUMIF('CO2-qoute-data-2012'!$E$6:$E$380,NA117_CO2_GJ!$C42,'CO2-qoute-data-2012'!R$6:R$380)*1000</f>
        <v>0</v>
      </c>
      <c r="I42" s="23">
        <f>SUMIF('CO2-qoute-data-2012'!$E$6:$E$380,NA117_CO2_GJ!$C42,'CO2-qoute-data-2012'!S$6:S$380)*1000</f>
        <v>0</v>
      </c>
      <c r="J42" s="23">
        <f>SUMIF('CO2-qoute-data-2012'!$E$6:$E$380,NA117_CO2_GJ!$C42,'CO2-qoute-data-2012'!T$6:T$380)*1000</f>
        <v>0</v>
      </c>
      <c r="K42" s="23">
        <f>SUMIF('CO2-qoute-data-2012'!$E$6:$E$380,NA117_CO2_GJ!$C42,'CO2-qoute-data-2012'!U$6:U$380)*1000</f>
        <v>0</v>
      </c>
      <c r="L42" s="23">
        <f>SUMIF('CO2-qoute-data-2012'!$E$6:$E$380,NA117_CO2_GJ!$C42,'CO2-qoute-data-2012'!V$6:V$380)*1000</f>
        <v>0</v>
      </c>
      <c r="M42" s="23">
        <f>SUMIF('CO2-qoute-data-2012'!$E$6:$E$380,NA117_CO2_GJ!$C42,'CO2-qoute-data-2012'!W$6:W$380)*1000</f>
        <v>0</v>
      </c>
      <c r="N42" s="23">
        <f>SUMIF('CO2-qoute-data-2012'!$E$6:$E$380,NA117_CO2_GJ!$C42,'CO2-qoute-data-2012'!X$6:X$380)*1000</f>
        <v>0</v>
      </c>
      <c r="O42" s="23">
        <f>SUMIF('CO2-qoute-data-2012'!$E$6:$E$380,NA117_CO2_GJ!$C42,'CO2-qoute-data-2012'!Y$6:Y$380)*1000</f>
        <v>0</v>
      </c>
      <c r="P42" s="23">
        <f>SUMIF('CO2-qoute-data-2012'!$E$6:$E$380,NA117_CO2_GJ!$C42,'CO2-qoute-data-2012'!Z$6:Z$380)*1000</f>
        <v>0</v>
      </c>
      <c r="Q42" s="23">
        <f>SUMIF('CO2-qoute-data-2012'!$E$6:$E$380,NA117_CO2_GJ!$C42,'CO2-qoute-data-2012'!AA$6:AA$380)*1000</f>
        <v>0</v>
      </c>
      <c r="R42" s="23">
        <f>SUMIF('CO2-qoute-data-2012'!$E$6:$E$380,NA117_CO2_GJ!$C42,'CO2-qoute-data-2012'!AB$6:AB$380)*1000</f>
        <v>0</v>
      </c>
      <c r="S42" s="23">
        <f>SUMIF('CO2-qoute-data-2012'!$E$6:$E$380,NA117_CO2_GJ!$C42,'CO2-qoute-data-2012'!AC$6:AC$380)*1000</f>
        <v>0</v>
      </c>
      <c r="T42" s="23">
        <f>SUMIF('CO2-qoute-data-2012'!$E$6:$E$380,NA117_CO2_GJ!$C42,'CO2-qoute-data-2012'!AD$6:AD$380)*1000</f>
        <v>0</v>
      </c>
      <c r="U42" s="23">
        <f>SUMIF('CO2-qoute-data-2012'!$E$6:$E$380,NA117_CO2_GJ!$C42,'CO2-qoute-data-2012'!AE$6:AE$380)*1000</f>
        <v>0</v>
      </c>
      <c r="V42" s="23">
        <f>SUMIF('CO2-qoute-data-2012'!$E$6:$E$380,NA117_CO2_GJ!$C42,'CO2-qoute-data-2012'!AF$6:AF$380)*1000</f>
        <v>0</v>
      </c>
      <c r="W42" s="23">
        <f>SUMIF('CO2-qoute-data-2012'!$E$6:$E$380,NA117_CO2_GJ!$C42,'CO2-qoute-data-2012'!AG$6:AG$380)*1000</f>
        <v>0</v>
      </c>
      <c r="X42" s="23">
        <f>SUMIF('CO2-qoute-data-2012'!$E$6:$E$380,NA117_CO2_GJ!$C42,'CO2-qoute-data-2012'!AH$6:AH$380)*1000</f>
        <v>0</v>
      </c>
      <c r="Y42" s="23">
        <f>SUMIF('CO2-qoute-data-2012'!$E$6:$E$380,NA117_CO2_GJ!$C42,'CO2-qoute-data-2012'!AI$6:AI$380)*1000</f>
        <v>0</v>
      </c>
      <c r="Z42" s="23">
        <f>SUMIF('CO2-qoute-data-2012'!$E$6:$E$380,NA117_CO2_GJ!$C42,'CO2-qoute-data-2012'!AJ$6:AJ$380)*1000</f>
        <v>0</v>
      </c>
      <c r="AA42" s="23">
        <f>SUMIF('CO2-qoute-data-2012'!$E$6:$E$380,NA117_CO2_GJ!$C42,'CO2-qoute-data-2012'!AK$6:AK$380)*1000</f>
        <v>0</v>
      </c>
      <c r="AB42" s="23">
        <f>SUMIF('CO2-qoute-data-2012'!$E$6:$E$380,NA117_CO2_GJ!$C42,'CO2-qoute-data-2012'!AL$6:AL$380)*1000</f>
        <v>0</v>
      </c>
      <c r="AC42" s="23">
        <f>SUMIF('CO2-qoute-data-2012'!$E$6:$E$380,NA117_CO2_GJ!$C42,'CO2-qoute-data-2012'!AM$6:AM$380)*1000</f>
        <v>0</v>
      </c>
      <c r="AD42" s="23">
        <f>SUMIF('CO2-qoute-data-2012'!$E$6:$E$380,NA117_CO2_GJ!$C42,'CO2-qoute-data-2012'!AN$6:AN$380)*1000</f>
        <v>0</v>
      </c>
      <c r="AE42" s="23">
        <f>SUMIF('CO2-qoute-data-2012'!$E$6:$E$380,NA117_CO2_GJ!$C42,'CO2-qoute-data-2012'!AO$6:AO$380)*1000</f>
        <v>0</v>
      </c>
      <c r="AF42" s="23">
        <f>SUMIF('CO2-qoute-data-2012'!$E$6:$E$380,NA117_CO2_GJ!$C42,'CO2-qoute-data-2012'!AP$6:AP$380)*1000</f>
        <v>0</v>
      </c>
      <c r="AG42" s="23">
        <f>SUMIF('CO2-qoute-data-2012'!$E$6:$E$380,NA117_CO2_GJ!$C42,'CO2-qoute-data-2012'!AQ$6:AQ$380)*1000</f>
        <v>0</v>
      </c>
      <c r="AH42" s="23">
        <f>SUMIF('CO2-qoute-data-2012'!$E$6:$E$380,NA117_CO2_GJ!$C42,'CO2-qoute-data-2012'!AR$6:AR$380)*1000</f>
        <v>0</v>
      </c>
      <c r="AI42" s="23">
        <f>SUMIF('CO2-qoute-data-2012'!$E$6:$E$380,NA117_CO2_GJ!$C42,'CO2-qoute-data-2012'!AS$6:AS$380)*1000</f>
        <v>0</v>
      </c>
      <c r="AJ42" s="2"/>
      <c r="AK42" s="2"/>
      <c r="AL42" s="75">
        <f t="shared" si="4"/>
        <v>19</v>
      </c>
      <c r="AM42" s="75">
        <f t="shared" si="4"/>
        <v>19</v>
      </c>
      <c r="AN42" s="75">
        <f t="shared" si="4"/>
        <v>19</v>
      </c>
      <c r="AO42" s="75">
        <f t="shared" si="4"/>
        <v>19</v>
      </c>
      <c r="AP42" s="75">
        <f t="shared" si="4"/>
        <v>19</v>
      </c>
      <c r="AQ42" s="75">
        <f t="shared" si="4"/>
        <v>19</v>
      </c>
      <c r="AR42" s="75">
        <f t="shared" si="4"/>
        <v>19</v>
      </c>
      <c r="AS42" s="75">
        <f t="shared" si="4"/>
        <v>19</v>
      </c>
      <c r="AT42" s="75">
        <f t="shared" si="4"/>
        <v>19</v>
      </c>
      <c r="AU42" s="75">
        <f t="shared" si="4"/>
        <v>19</v>
      </c>
      <c r="AV42" s="75">
        <f t="shared" si="4"/>
        <v>19</v>
      </c>
      <c r="AW42" s="75">
        <f t="shared" si="4"/>
        <v>19</v>
      </c>
      <c r="AX42" s="75">
        <f t="shared" si="4"/>
        <v>19</v>
      </c>
      <c r="AY42" s="75">
        <f t="shared" si="4"/>
        <v>19</v>
      </c>
      <c r="AZ42" s="75">
        <f t="shared" si="4"/>
        <v>19</v>
      </c>
      <c r="BA42" s="75">
        <f t="shared" ref="BA42:BP57" si="5">$B42</f>
        <v>19</v>
      </c>
      <c r="BB42" s="75">
        <f t="shared" si="5"/>
        <v>19</v>
      </c>
      <c r="BC42" s="75">
        <f t="shared" si="5"/>
        <v>19</v>
      </c>
      <c r="BD42" s="75">
        <f t="shared" si="5"/>
        <v>19</v>
      </c>
      <c r="BE42" s="75">
        <f t="shared" si="5"/>
        <v>19</v>
      </c>
      <c r="BF42" s="75">
        <f t="shared" si="5"/>
        <v>19</v>
      </c>
      <c r="BG42" s="75">
        <f t="shared" si="5"/>
        <v>19</v>
      </c>
      <c r="BH42" s="75">
        <f t="shared" si="5"/>
        <v>19</v>
      </c>
      <c r="BI42" s="75">
        <f t="shared" si="5"/>
        <v>19</v>
      </c>
      <c r="BJ42" s="75">
        <f t="shared" si="5"/>
        <v>19</v>
      </c>
      <c r="BK42" s="75">
        <f t="shared" si="5"/>
        <v>19</v>
      </c>
      <c r="BL42" s="75">
        <f t="shared" si="5"/>
        <v>19</v>
      </c>
      <c r="BM42" s="75">
        <f t="shared" si="5"/>
        <v>19</v>
      </c>
      <c r="BN42" s="75">
        <f t="shared" si="5"/>
        <v>19</v>
      </c>
      <c r="BO42" s="75">
        <f t="shared" si="5"/>
        <v>19</v>
      </c>
      <c r="BP42" s="75">
        <f t="shared" si="5"/>
        <v>19</v>
      </c>
    </row>
    <row r="43" spans="2:68">
      <c r="B43" s="72">
        <v>19</v>
      </c>
      <c r="C43" s="12" t="s">
        <v>584</v>
      </c>
      <c r="D43" s="13" t="s">
        <v>585</v>
      </c>
      <c r="E43" s="23">
        <f>SUMIF('CO2-qoute-data-2012'!$E$6:$E$380,NA117_CO2_GJ!$C43,'CO2-qoute-data-2012'!O$6:O$380)*1000</f>
        <v>0</v>
      </c>
      <c r="F43" s="23">
        <f>SUMIF('CO2-qoute-data-2012'!$E$6:$E$380,NA117_CO2_GJ!$C43,'CO2-qoute-data-2012'!P$6:P$380)*1000</f>
        <v>0</v>
      </c>
      <c r="G43" s="23">
        <f>SUMIF('CO2-qoute-data-2012'!$E$6:$E$380,NA117_CO2_GJ!$C43,'CO2-qoute-data-2012'!Q$6:Q$380)*1000</f>
        <v>0</v>
      </c>
      <c r="H43" s="23">
        <f>SUMIF('CO2-qoute-data-2012'!$E$6:$E$380,NA117_CO2_GJ!$C43,'CO2-qoute-data-2012'!R$6:R$380)*1000</f>
        <v>0</v>
      </c>
      <c r="I43" s="23">
        <f>SUMIF('CO2-qoute-data-2012'!$E$6:$E$380,NA117_CO2_GJ!$C43,'CO2-qoute-data-2012'!S$6:S$380)*1000</f>
        <v>0</v>
      </c>
      <c r="J43" s="23">
        <f>SUMIF('CO2-qoute-data-2012'!$E$6:$E$380,NA117_CO2_GJ!$C43,'CO2-qoute-data-2012'!T$6:T$380)*1000</f>
        <v>0</v>
      </c>
      <c r="K43" s="23">
        <f>SUMIF('CO2-qoute-data-2012'!$E$6:$E$380,NA117_CO2_GJ!$C43,'CO2-qoute-data-2012'!U$6:U$380)*1000</f>
        <v>0</v>
      </c>
      <c r="L43" s="23">
        <f>SUMIF('CO2-qoute-data-2012'!$E$6:$E$380,NA117_CO2_GJ!$C43,'CO2-qoute-data-2012'!V$6:V$380)*1000</f>
        <v>0</v>
      </c>
      <c r="M43" s="23">
        <f>SUMIF('CO2-qoute-data-2012'!$E$6:$E$380,NA117_CO2_GJ!$C43,'CO2-qoute-data-2012'!W$6:W$380)*1000</f>
        <v>0</v>
      </c>
      <c r="N43" s="23">
        <f>SUMIF('CO2-qoute-data-2012'!$E$6:$E$380,NA117_CO2_GJ!$C43,'CO2-qoute-data-2012'!X$6:X$380)*1000</f>
        <v>0</v>
      </c>
      <c r="O43" s="23">
        <f>SUMIF('CO2-qoute-data-2012'!$E$6:$E$380,NA117_CO2_GJ!$C43,'CO2-qoute-data-2012'!Y$6:Y$380)*1000</f>
        <v>0</v>
      </c>
      <c r="P43" s="23">
        <f>SUMIF('CO2-qoute-data-2012'!$E$6:$E$380,NA117_CO2_GJ!$C43,'CO2-qoute-data-2012'!Z$6:Z$380)*1000</f>
        <v>0</v>
      </c>
      <c r="Q43" s="23">
        <f>SUMIF('CO2-qoute-data-2012'!$E$6:$E$380,NA117_CO2_GJ!$C43,'CO2-qoute-data-2012'!AA$6:AA$380)*1000</f>
        <v>0</v>
      </c>
      <c r="R43" s="23">
        <f>SUMIF('CO2-qoute-data-2012'!$E$6:$E$380,NA117_CO2_GJ!$C43,'CO2-qoute-data-2012'!AB$6:AB$380)*1000</f>
        <v>0</v>
      </c>
      <c r="S43" s="23">
        <f>SUMIF('CO2-qoute-data-2012'!$E$6:$E$380,NA117_CO2_GJ!$C43,'CO2-qoute-data-2012'!AC$6:AC$380)*1000</f>
        <v>0</v>
      </c>
      <c r="T43" s="23">
        <f>SUMIF('CO2-qoute-data-2012'!$E$6:$E$380,NA117_CO2_GJ!$C43,'CO2-qoute-data-2012'!AD$6:AD$380)*1000</f>
        <v>0</v>
      </c>
      <c r="U43" s="23">
        <f>SUMIF('CO2-qoute-data-2012'!$E$6:$E$380,NA117_CO2_GJ!$C43,'CO2-qoute-data-2012'!AE$6:AE$380)*1000</f>
        <v>0</v>
      </c>
      <c r="V43" s="23">
        <f>SUMIF('CO2-qoute-data-2012'!$E$6:$E$380,NA117_CO2_GJ!$C43,'CO2-qoute-data-2012'!AF$6:AF$380)*1000</f>
        <v>0</v>
      </c>
      <c r="W43" s="23">
        <f>SUMIF('CO2-qoute-data-2012'!$E$6:$E$380,NA117_CO2_GJ!$C43,'CO2-qoute-data-2012'!AG$6:AG$380)*1000</f>
        <v>0</v>
      </c>
      <c r="X43" s="23">
        <f>SUMIF('CO2-qoute-data-2012'!$E$6:$E$380,NA117_CO2_GJ!$C43,'CO2-qoute-data-2012'!AH$6:AH$380)*1000</f>
        <v>0</v>
      </c>
      <c r="Y43" s="23">
        <f>SUMIF('CO2-qoute-data-2012'!$E$6:$E$380,NA117_CO2_GJ!$C43,'CO2-qoute-data-2012'!AI$6:AI$380)*1000</f>
        <v>0</v>
      </c>
      <c r="Z43" s="23">
        <f>SUMIF('CO2-qoute-data-2012'!$E$6:$E$380,NA117_CO2_GJ!$C43,'CO2-qoute-data-2012'!AJ$6:AJ$380)*1000</f>
        <v>0</v>
      </c>
      <c r="AA43" s="23">
        <f>SUMIF('CO2-qoute-data-2012'!$E$6:$E$380,NA117_CO2_GJ!$C43,'CO2-qoute-data-2012'!AK$6:AK$380)*1000</f>
        <v>0</v>
      </c>
      <c r="AB43" s="23">
        <f>SUMIF('CO2-qoute-data-2012'!$E$6:$E$380,NA117_CO2_GJ!$C43,'CO2-qoute-data-2012'!AL$6:AL$380)*1000</f>
        <v>0</v>
      </c>
      <c r="AC43" s="23">
        <f>SUMIF('CO2-qoute-data-2012'!$E$6:$E$380,NA117_CO2_GJ!$C43,'CO2-qoute-data-2012'!AM$6:AM$380)*1000</f>
        <v>0</v>
      </c>
      <c r="AD43" s="23">
        <f>SUMIF('CO2-qoute-data-2012'!$E$6:$E$380,NA117_CO2_GJ!$C43,'CO2-qoute-data-2012'!AN$6:AN$380)*1000</f>
        <v>0</v>
      </c>
      <c r="AE43" s="23">
        <f>SUMIF('CO2-qoute-data-2012'!$E$6:$E$380,NA117_CO2_GJ!$C43,'CO2-qoute-data-2012'!AO$6:AO$380)*1000</f>
        <v>0</v>
      </c>
      <c r="AF43" s="23">
        <f>SUMIF('CO2-qoute-data-2012'!$E$6:$E$380,NA117_CO2_GJ!$C43,'CO2-qoute-data-2012'!AP$6:AP$380)*1000</f>
        <v>0</v>
      </c>
      <c r="AG43" s="23">
        <f>SUMIF('CO2-qoute-data-2012'!$E$6:$E$380,NA117_CO2_GJ!$C43,'CO2-qoute-data-2012'!AQ$6:AQ$380)*1000</f>
        <v>0</v>
      </c>
      <c r="AH43" s="23">
        <f>SUMIF('CO2-qoute-data-2012'!$E$6:$E$380,NA117_CO2_GJ!$C43,'CO2-qoute-data-2012'!AR$6:AR$380)*1000</f>
        <v>0</v>
      </c>
      <c r="AI43" s="23">
        <f>SUMIF('CO2-qoute-data-2012'!$E$6:$E$380,NA117_CO2_GJ!$C43,'CO2-qoute-data-2012'!AS$6:AS$380)*1000</f>
        <v>0</v>
      </c>
      <c r="AJ43" s="2"/>
      <c r="AK43" s="2"/>
      <c r="AL43" s="75">
        <f t="shared" si="4"/>
        <v>19</v>
      </c>
      <c r="AM43" s="75">
        <f t="shared" si="4"/>
        <v>19</v>
      </c>
      <c r="AN43" s="75">
        <f t="shared" si="4"/>
        <v>19</v>
      </c>
      <c r="AO43" s="75">
        <f t="shared" si="4"/>
        <v>19</v>
      </c>
      <c r="AP43" s="75">
        <f t="shared" si="4"/>
        <v>19</v>
      </c>
      <c r="AQ43" s="75">
        <f t="shared" si="4"/>
        <v>19</v>
      </c>
      <c r="AR43" s="75">
        <f t="shared" si="4"/>
        <v>19</v>
      </c>
      <c r="AS43" s="75">
        <f t="shared" si="4"/>
        <v>19</v>
      </c>
      <c r="AT43" s="75">
        <f t="shared" si="4"/>
        <v>19</v>
      </c>
      <c r="AU43" s="75">
        <f t="shared" si="4"/>
        <v>19</v>
      </c>
      <c r="AV43" s="75">
        <f t="shared" si="4"/>
        <v>19</v>
      </c>
      <c r="AW43" s="75">
        <f t="shared" si="4"/>
        <v>19</v>
      </c>
      <c r="AX43" s="75">
        <f t="shared" si="4"/>
        <v>19</v>
      </c>
      <c r="AY43" s="75">
        <f t="shared" si="4"/>
        <v>19</v>
      </c>
      <c r="AZ43" s="75">
        <f t="shared" ref="AZ43:BO58" si="6">$B43</f>
        <v>19</v>
      </c>
      <c r="BA43" s="75">
        <f t="shared" si="5"/>
        <v>19</v>
      </c>
      <c r="BB43" s="75">
        <f t="shared" si="5"/>
        <v>19</v>
      </c>
      <c r="BC43" s="75">
        <f t="shared" si="5"/>
        <v>19</v>
      </c>
      <c r="BD43" s="75">
        <f t="shared" si="5"/>
        <v>19</v>
      </c>
      <c r="BE43" s="75">
        <f t="shared" si="5"/>
        <v>19</v>
      </c>
      <c r="BF43" s="75">
        <f t="shared" si="5"/>
        <v>19</v>
      </c>
      <c r="BG43" s="75">
        <f t="shared" si="5"/>
        <v>19</v>
      </c>
      <c r="BH43" s="75">
        <f t="shared" si="5"/>
        <v>19</v>
      </c>
      <c r="BI43" s="75">
        <f t="shared" si="5"/>
        <v>19</v>
      </c>
      <c r="BJ43" s="75">
        <f t="shared" si="5"/>
        <v>19</v>
      </c>
      <c r="BK43" s="75">
        <f t="shared" si="5"/>
        <v>19</v>
      </c>
      <c r="BL43" s="75">
        <f t="shared" si="5"/>
        <v>19</v>
      </c>
      <c r="BM43" s="75">
        <f t="shared" si="5"/>
        <v>19</v>
      </c>
      <c r="BN43" s="75">
        <f t="shared" si="5"/>
        <v>19</v>
      </c>
      <c r="BO43" s="75">
        <f t="shared" si="5"/>
        <v>19</v>
      </c>
      <c r="BP43" s="75">
        <f t="shared" si="5"/>
        <v>19</v>
      </c>
    </row>
    <row r="44" spans="2:68">
      <c r="B44" s="72">
        <v>19</v>
      </c>
      <c r="C44" s="12" t="s">
        <v>586</v>
      </c>
      <c r="D44" s="13" t="s">
        <v>587</v>
      </c>
      <c r="E44" s="23">
        <f>SUMIF('CO2-qoute-data-2012'!$E$6:$E$380,NA117_CO2_GJ!$C44,'CO2-qoute-data-2012'!O$6:O$380)*1000</f>
        <v>0</v>
      </c>
      <c r="F44" s="23">
        <f>SUMIF('CO2-qoute-data-2012'!$E$6:$E$380,NA117_CO2_GJ!$C44,'CO2-qoute-data-2012'!P$6:P$380)*1000</f>
        <v>269891.02799999999</v>
      </c>
      <c r="G44" s="23">
        <f>SUMIF('CO2-qoute-data-2012'!$E$6:$E$380,NA117_CO2_GJ!$C44,'CO2-qoute-data-2012'!Q$6:Q$380)*1000</f>
        <v>0</v>
      </c>
      <c r="H44" s="23">
        <f>SUMIF('CO2-qoute-data-2012'!$E$6:$E$380,NA117_CO2_GJ!$C44,'CO2-qoute-data-2012'!R$6:R$380)*1000</f>
        <v>391.98736000000002</v>
      </c>
      <c r="I44" s="23">
        <f>SUMIF('CO2-qoute-data-2012'!$E$6:$E$380,NA117_CO2_GJ!$C44,'CO2-qoute-data-2012'!S$6:S$380)*1000</f>
        <v>0</v>
      </c>
      <c r="J44" s="23">
        <f>SUMIF('CO2-qoute-data-2012'!$E$6:$E$380,NA117_CO2_GJ!$C44,'CO2-qoute-data-2012'!T$6:T$380)*1000</f>
        <v>6860.808</v>
      </c>
      <c r="K44" s="23">
        <f>SUMIF('CO2-qoute-data-2012'!$E$6:$E$380,NA117_CO2_GJ!$C44,'CO2-qoute-data-2012'!U$6:U$380)*1000</f>
        <v>0</v>
      </c>
      <c r="L44" s="23">
        <f>SUMIF('CO2-qoute-data-2012'!$E$6:$E$380,NA117_CO2_GJ!$C44,'CO2-qoute-data-2012'!V$6:V$380)*1000</f>
        <v>0</v>
      </c>
      <c r="M44" s="23">
        <f>SUMIF('CO2-qoute-data-2012'!$E$6:$E$380,NA117_CO2_GJ!$C44,'CO2-qoute-data-2012'!W$6:W$380)*1000</f>
        <v>0</v>
      </c>
      <c r="N44" s="23">
        <f>SUMIF('CO2-qoute-data-2012'!$E$6:$E$380,NA117_CO2_GJ!$C44,'CO2-qoute-data-2012'!X$6:X$380)*1000</f>
        <v>0</v>
      </c>
      <c r="O44" s="23">
        <f>SUMIF('CO2-qoute-data-2012'!$E$6:$E$380,NA117_CO2_GJ!$C44,'CO2-qoute-data-2012'!Y$6:Y$380)*1000</f>
        <v>0</v>
      </c>
      <c r="P44" s="23">
        <f>SUMIF('CO2-qoute-data-2012'!$E$6:$E$380,NA117_CO2_GJ!$C44,'CO2-qoute-data-2012'!Z$6:Z$380)*1000</f>
        <v>0</v>
      </c>
      <c r="Q44" s="23">
        <f>SUMIF('CO2-qoute-data-2012'!$E$6:$E$380,NA117_CO2_GJ!$C44,'CO2-qoute-data-2012'!AA$6:AA$380)*1000</f>
        <v>0</v>
      </c>
      <c r="R44" s="23">
        <f>SUMIF('CO2-qoute-data-2012'!$E$6:$E$380,NA117_CO2_GJ!$C44,'CO2-qoute-data-2012'!AB$6:AB$380)*1000</f>
        <v>0</v>
      </c>
      <c r="S44" s="23">
        <f>SUMIF('CO2-qoute-data-2012'!$E$6:$E$380,NA117_CO2_GJ!$C44,'CO2-qoute-data-2012'!AC$6:AC$380)*1000</f>
        <v>0</v>
      </c>
      <c r="T44" s="23">
        <f>SUMIF('CO2-qoute-data-2012'!$E$6:$E$380,NA117_CO2_GJ!$C44,'CO2-qoute-data-2012'!AD$6:AD$380)*1000</f>
        <v>0</v>
      </c>
      <c r="U44" s="23">
        <f>SUMIF('CO2-qoute-data-2012'!$E$6:$E$380,NA117_CO2_GJ!$C44,'CO2-qoute-data-2012'!AE$6:AE$380)*1000</f>
        <v>0</v>
      </c>
      <c r="V44" s="23">
        <f>SUMIF('CO2-qoute-data-2012'!$E$6:$E$380,NA117_CO2_GJ!$C44,'CO2-qoute-data-2012'!AF$6:AF$380)*1000</f>
        <v>0</v>
      </c>
      <c r="W44" s="23">
        <f>SUMIF('CO2-qoute-data-2012'!$E$6:$E$380,NA117_CO2_GJ!$C44,'CO2-qoute-data-2012'!AG$6:AG$380)*1000</f>
        <v>0</v>
      </c>
      <c r="X44" s="23">
        <f>SUMIF('CO2-qoute-data-2012'!$E$6:$E$380,NA117_CO2_GJ!$C44,'CO2-qoute-data-2012'!AH$6:AH$380)*1000</f>
        <v>0</v>
      </c>
      <c r="Y44" s="23">
        <f>SUMIF('CO2-qoute-data-2012'!$E$6:$E$380,NA117_CO2_GJ!$C44,'CO2-qoute-data-2012'!AI$6:AI$380)*1000</f>
        <v>0</v>
      </c>
      <c r="Z44" s="23">
        <f>SUMIF('CO2-qoute-data-2012'!$E$6:$E$380,NA117_CO2_GJ!$C44,'CO2-qoute-data-2012'!AJ$6:AJ$380)*1000</f>
        <v>0</v>
      </c>
      <c r="AA44" s="23">
        <f>SUMIF('CO2-qoute-data-2012'!$E$6:$E$380,NA117_CO2_GJ!$C44,'CO2-qoute-data-2012'!AK$6:AK$380)*1000</f>
        <v>0</v>
      </c>
      <c r="AB44" s="23">
        <f>SUMIF('CO2-qoute-data-2012'!$E$6:$E$380,NA117_CO2_GJ!$C44,'CO2-qoute-data-2012'!AL$6:AL$380)*1000</f>
        <v>0</v>
      </c>
      <c r="AC44" s="23">
        <f>SUMIF('CO2-qoute-data-2012'!$E$6:$E$380,NA117_CO2_GJ!$C44,'CO2-qoute-data-2012'!AM$6:AM$380)*1000</f>
        <v>0</v>
      </c>
      <c r="AD44" s="23">
        <f>SUMIF('CO2-qoute-data-2012'!$E$6:$E$380,NA117_CO2_GJ!$C44,'CO2-qoute-data-2012'!AN$6:AN$380)*1000</f>
        <v>0</v>
      </c>
      <c r="AE44" s="23">
        <f>SUMIF('CO2-qoute-data-2012'!$E$6:$E$380,NA117_CO2_GJ!$C44,'CO2-qoute-data-2012'!AO$6:AO$380)*1000</f>
        <v>0</v>
      </c>
      <c r="AF44" s="23">
        <f>SUMIF('CO2-qoute-data-2012'!$E$6:$E$380,NA117_CO2_GJ!$C44,'CO2-qoute-data-2012'!AP$6:AP$380)*1000</f>
        <v>0</v>
      </c>
      <c r="AG44" s="23">
        <f>SUMIF('CO2-qoute-data-2012'!$E$6:$E$380,NA117_CO2_GJ!$C44,'CO2-qoute-data-2012'!AQ$6:AQ$380)*1000</f>
        <v>0</v>
      </c>
      <c r="AH44" s="23">
        <f>SUMIF('CO2-qoute-data-2012'!$E$6:$E$380,NA117_CO2_GJ!$C44,'CO2-qoute-data-2012'!AR$6:AR$380)*1000</f>
        <v>0</v>
      </c>
      <c r="AI44" s="23">
        <f>SUMIF('CO2-qoute-data-2012'!$E$6:$E$380,NA117_CO2_GJ!$C44,'CO2-qoute-data-2012'!AS$6:AS$380)*1000</f>
        <v>0</v>
      </c>
      <c r="AJ44" s="2"/>
      <c r="AK44" s="2"/>
      <c r="AL44" s="75">
        <f t="shared" ref="AL44:AZ59" si="7">$B44</f>
        <v>19</v>
      </c>
      <c r="AM44" s="75">
        <f t="shared" si="7"/>
        <v>19</v>
      </c>
      <c r="AN44" s="75">
        <f t="shared" si="7"/>
        <v>19</v>
      </c>
      <c r="AO44" s="75">
        <f t="shared" si="7"/>
        <v>19</v>
      </c>
      <c r="AP44" s="75">
        <f t="shared" si="7"/>
        <v>19</v>
      </c>
      <c r="AQ44" s="75">
        <f t="shared" si="7"/>
        <v>19</v>
      </c>
      <c r="AR44" s="75">
        <f t="shared" si="7"/>
        <v>19</v>
      </c>
      <c r="AS44" s="75">
        <f t="shared" si="7"/>
        <v>19</v>
      </c>
      <c r="AT44" s="75">
        <f t="shared" si="7"/>
        <v>19</v>
      </c>
      <c r="AU44" s="75">
        <f t="shared" si="7"/>
        <v>19</v>
      </c>
      <c r="AV44" s="75">
        <f t="shared" si="7"/>
        <v>19</v>
      </c>
      <c r="AW44" s="75">
        <f t="shared" si="7"/>
        <v>19</v>
      </c>
      <c r="AX44" s="75">
        <f t="shared" si="7"/>
        <v>19</v>
      </c>
      <c r="AY44" s="75">
        <f t="shared" si="7"/>
        <v>19</v>
      </c>
      <c r="AZ44" s="75">
        <f t="shared" si="6"/>
        <v>19</v>
      </c>
      <c r="BA44" s="75">
        <f t="shared" si="5"/>
        <v>19</v>
      </c>
      <c r="BB44" s="75">
        <f t="shared" si="5"/>
        <v>19</v>
      </c>
      <c r="BC44" s="75">
        <f t="shared" si="5"/>
        <v>19</v>
      </c>
      <c r="BD44" s="75">
        <f t="shared" si="5"/>
        <v>19</v>
      </c>
      <c r="BE44" s="75">
        <f t="shared" si="5"/>
        <v>19</v>
      </c>
      <c r="BF44" s="75">
        <f t="shared" si="5"/>
        <v>19</v>
      </c>
      <c r="BG44" s="75">
        <f t="shared" si="5"/>
        <v>19</v>
      </c>
      <c r="BH44" s="75">
        <f t="shared" si="5"/>
        <v>19</v>
      </c>
      <c r="BI44" s="75">
        <f t="shared" si="5"/>
        <v>19</v>
      </c>
      <c r="BJ44" s="75">
        <f t="shared" si="5"/>
        <v>19</v>
      </c>
      <c r="BK44" s="75">
        <f t="shared" si="5"/>
        <v>19</v>
      </c>
      <c r="BL44" s="75">
        <f t="shared" si="5"/>
        <v>19</v>
      </c>
      <c r="BM44" s="75">
        <f t="shared" si="5"/>
        <v>19</v>
      </c>
      <c r="BN44" s="75">
        <f t="shared" si="5"/>
        <v>19</v>
      </c>
      <c r="BO44" s="75">
        <f t="shared" si="5"/>
        <v>19</v>
      </c>
      <c r="BP44" s="75">
        <f t="shared" si="5"/>
        <v>19</v>
      </c>
    </row>
    <row r="45" spans="2:68">
      <c r="B45" s="72">
        <v>19</v>
      </c>
      <c r="C45" s="12" t="s">
        <v>588</v>
      </c>
      <c r="D45" s="13" t="s">
        <v>589</v>
      </c>
      <c r="E45" s="23">
        <f>SUMIF('CO2-qoute-data-2012'!$E$6:$E$380,NA117_CO2_GJ!$C45,'CO2-qoute-data-2012'!O$6:O$380)*1000</f>
        <v>0</v>
      </c>
      <c r="F45" s="23">
        <f>SUMIF('CO2-qoute-data-2012'!$E$6:$E$380,NA117_CO2_GJ!$C45,'CO2-qoute-data-2012'!P$6:P$380)*1000</f>
        <v>0</v>
      </c>
      <c r="G45" s="23">
        <f>SUMIF('CO2-qoute-data-2012'!$E$6:$E$380,NA117_CO2_GJ!$C45,'CO2-qoute-data-2012'!Q$6:Q$380)*1000</f>
        <v>0</v>
      </c>
      <c r="H45" s="23">
        <f>SUMIF('CO2-qoute-data-2012'!$E$6:$E$380,NA117_CO2_GJ!$C45,'CO2-qoute-data-2012'!R$6:R$380)*1000</f>
        <v>0</v>
      </c>
      <c r="I45" s="23">
        <f>SUMIF('CO2-qoute-data-2012'!$E$6:$E$380,NA117_CO2_GJ!$C45,'CO2-qoute-data-2012'!S$6:S$380)*1000</f>
        <v>0</v>
      </c>
      <c r="J45" s="23">
        <f>SUMIF('CO2-qoute-data-2012'!$E$6:$E$380,NA117_CO2_GJ!$C45,'CO2-qoute-data-2012'!T$6:T$380)*1000</f>
        <v>0</v>
      </c>
      <c r="K45" s="23">
        <f>SUMIF('CO2-qoute-data-2012'!$E$6:$E$380,NA117_CO2_GJ!$C45,'CO2-qoute-data-2012'!U$6:U$380)*1000</f>
        <v>0</v>
      </c>
      <c r="L45" s="23">
        <f>SUMIF('CO2-qoute-data-2012'!$E$6:$E$380,NA117_CO2_GJ!$C45,'CO2-qoute-data-2012'!V$6:V$380)*1000</f>
        <v>0</v>
      </c>
      <c r="M45" s="23">
        <f>SUMIF('CO2-qoute-data-2012'!$E$6:$E$380,NA117_CO2_GJ!$C45,'CO2-qoute-data-2012'!W$6:W$380)*1000</f>
        <v>0</v>
      </c>
      <c r="N45" s="23">
        <f>SUMIF('CO2-qoute-data-2012'!$E$6:$E$380,NA117_CO2_GJ!$C45,'CO2-qoute-data-2012'!X$6:X$380)*1000</f>
        <v>0</v>
      </c>
      <c r="O45" s="23">
        <f>SUMIF('CO2-qoute-data-2012'!$E$6:$E$380,NA117_CO2_GJ!$C45,'CO2-qoute-data-2012'!Y$6:Y$380)*1000</f>
        <v>0</v>
      </c>
      <c r="P45" s="23">
        <f>SUMIF('CO2-qoute-data-2012'!$E$6:$E$380,NA117_CO2_GJ!$C45,'CO2-qoute-data-2012'!Z$6:Z$380)*1000</f>
        <v>0</v>
      </c>
      <c r="Q45" s="23">
        <f>SUMIF('CO2-qoute-data-2012'!$E$6:$E$380,NA117_CO2_GJ!$C45,'CO2-qoute-data-2012'!AA$6:AA$380)*1000</f>
        <v>0</v>
      </c>
      <c r="R45" s="23">
        <f>SUMIF('CO2-qoute-data-2012'!$E$6:$E$380,NA117_CO2_GJ!$C45,'CO2-qoute-data-2012'!AB$6:AB$380)*1000</f>
        <v>0</v>
      </c>
      <c r="S45" s="23">
        <f>SUMIF('CO2-qoute-data-2012'!$E$6:$E$380,NA117_CO2_GJ!$C45,'CO2-qoute-data-2012'!AC$6:AC$380)*1000</f>
        <v>0</v>
      </c>
      <c r="T45" s="23">
        <f>SUMIF('CO2-qoute-data-2012'!$E$6:$E$380,NA117_CO2_GJ!$C45,'CO2-qoute-data-2012'!AD$6:AD$380)*1000</f>
        <v>0</v>
      </c>
      <c r="U45" s="23">
        <f>SUMIF('CO2-qoute-data-2012'!$E$6:$E$380,NA117_CO2_GJ!$C45,'CO2-qoute-data-2012'!AE$6:AE$380)*1000</f>
        <v>0</v>
      </c>
      <c r="V45" s="23">
        <f>SUMIF('CO2-qoute-data-2012'!$E$6:$E$380,NA117_CO2_GJ!$C45,'CO2-qoute-data-2012'!AF$6:AF$380)*1000</f>
        <v>0</v>
      </c>
      <c r="W45" s="23">
        <f>SUMIF('CO2-qoute-data-2012'!$E$6:$E$380,NA117_CO2_GJ!$C45,'CO2-qoute-data-2012'!AG$6:AG$380)*1000</f>
        <v>0</v>
      </c>
      <c r="X45" s="23">
        <f>SUMIF('CO2-qoute-data-2012'!$E$6:$E$380,NA117_CO2_GJ!$C45,'CO2-qoute-data-2012'!AH$6:AH$380)*1000</f>
        <v>0</v>
      </c>
      <c r="Y45" s="23">
        <f>SUMIF('CO2-qoute-data-2012'!$E$6:$E$380,NA117_CO2_GJ!$C45,'CO2-qoute-data-2012'!AI$6:AI$380)*1000</f>
        <v>0</v>
      </c>
      <c r="Z45" s="23">
        <f>SUMIF('CO2-qoute-data-2012'!$E$6:$E$380,NA117_CO2_GJ!$C45,'CO2-qoute-data-2012'!AJ$6:AJ$380)*1000</f>
        <v>0</v>
      </c>
      <c r="AA45" s="23">
        <f>SUMIF('CO2-qoute-data-2012'!$E$6:$E$380,NA117_CO2_GJ!$C45,'CO2-qoute-data-2012'!AK$6:AK$380)*1000</f>
        <v>0</v>
      </c>
      <c r="AB45" s="23">
        <f>SUMIF('CO2-qoute-data-2012'!$E$6:$E$380,NA117_CO2_GJ!$C45,'CO2-qoute-data-2012'!AL$6:AL$380)*1000</f>
        <v>0</v>
      </c>
      <c r="AC45" s="23">
        <f>SUMIF('CO2-qoute-data-2012'!$E$6:$E$380,NA117_CO2_GJ!$C45,'CO2-qoute-data-2012'!AM$6:AM$380)*1000</f>
        <v>0</v>
      </c>
      <c r="AD45" s="23">
        <f>SUMIF('CO2-qoute-data-2012'!$E$6:$E$380,NA117_CO2_GJ!$C45,'CO2-qoute-data-2012'!AN$6:AN$380)*1000</f>
        <v>0</v>
      </c>
      <c r="AE45" s="23">
        <f>SUMIF('CO2-qoute-data-2012'!$E$6:$E$380,NA117_CO2_GJ!$C45,'CO2-qoute-data-2012'!AO$6:AO$380)*1000</f>
        <v>0</v>
      </c>
      <c r="AF45" s="23">
        <f>SUMIF('CO2-qoute-data-2012'!$E$6:$E$380,NA117_CO2_GJ!$C45,'CO2-qoute-data-2012'!AP$6:AP$380)*1000</f>
        <v>0</v>
      </c>
      <c r="AG45" s="23">
        <f>SUMIF('CO2-qoute-data-2012'!$E$6:$E$380,NA117_CO2_GJ!$C45,'CO2-qoute-data-2012'!AQ$6:AQ$380)*1000</f>
        <v>0</v>
      </c>
      <c r="AH45" s="23">
        <f>SUMIF('CO2-qoute-data-2012'!$E$6:$E$380,NA117_CO2_GJ!$C45,'CO2-qoute-data-2012'!AR$6:AR$380)*1000</f>
        <v>0</v>
      </c>
      <c r="AI45" s="23">
        <f>SUMIF('CO2-qoute-data-2012'!$E$6:$E$380,NA117_CO2_GJ!$C45,'CO2-qoute-data-2012'!AS$6:AS$380)*1000</f>
        <v>0</v>
      </c>
      <c r="AJ45" s="2"/>
      <c r="AK45" s="2"/>
      <c r="AL45" s="75">
        <f t="shared" si="7"/>
        <v>19</v>
      </c>
      <c r="AM45" s="75">
        <f t="shared" si="7"/>
        <v>19</v>
      </c>
      <c r="AN45" s="75">
        <f t="shared" si="7"/>
        <v>19</v>
      </c>
      <c r="AO45" s="75">
        <f t="shared" si="7"/>
        <v>19</v>
      </c>
      <c r="AP45" s="75">
        <f t="shared" si="7"/>
        <v>19</v>
      </c>
      <c r="AQ45" s="75">
        <f t="shared" si="7"/>
        <v>19</v>
      </c>
      <c r="AR45" s="75">
        <f t="shared" si="7"/>
        <v>19</v>
      </c>
      <c r="AS45" s="75">
        <f t="shared" si="7"/>
        <v>19</v>
      </c>
      <c r="AT45" s="75">
        <f t="shared" si="7"/>
        <v>19</v>
      </c>
      <c r="AU45" s="75">
        <f t="shared" si="7"/>
        <v>19</v>
      </c>
      <c r="AV45" s="75">
        <f t="shared" si="7"/>
        <v>19</v>
      </c>
      <c r="AW45" s="75">
        <f t="shared" si="7"/>
        <v>19</v>
      </c>
      <c r="AX45" s="75">
        <f t="shared" si="7"/>
        <v>19</v>
      </c>
      <c r="AY45" s="75">
        <f t="shared" si="7"/>
        <v>19</v>
      </c>
      <c r="AZ45" s="75">
        <f t="shared" si="6"/>
        <v>19</v>
      </c>
      <c r="BA45" s="75">
        <f t="shared" si="5"/>
        <v>19</v>
      </c>
      <c r="BB45" s="75">
        <f t="shared" si="5"/>
        <v>19</v>
      </c>
      <c r="BC45" s="75">
        <f t="shared" si="5"/>
        <v>19</v>
      </c>
      <c r="BD45" s="75">
        <f t="shared" si="5"/>
        <v>19</v>
      </c>
      <c r="BE45" s="75">
        <f t="shared" si="5"/>
        <v>19</v>
      </c>
      <c r="BF45" s="75">
        <f t="shared" si="5"/>
        <v>19</v>
      </c>
      <c r="BG45" s="75">
        <f t="shared" si="5"/>
        <v>19</v>
      </c>
      <c r="BH45" s="75">
        <f t="shared" si="5"/>
        <v>19</v>
      </c>
      <c r="BI45" s="75">
        <f t="shared" si="5"/>
        <v>19</v>
      </c>
      <c r="BJ45" s="75">
        <f t="shared" si="5"/>
        <v>19</v>
      </c>
      <c r="BK45" s="75">
        <f t="shared" si="5"/>
        <v>19</v>
      </c>
      <c r="BL45" s="75">
        <f t="shared" si="5"/>
        <v>19</v>
      </c>
      <c r="BM45" s="75">
        <f t="shared" si="5"/>
        <v>19</v>
      </c>
      <c r="BN45" s="75">
        <f t="shared" si="5"/>
        <v>19</v>
      </c>
      <c r="BO45" s="75">
        <f t="shared" si="5"/>
        <v>19</v>
      </c>
      <c r="BP45" s="75">
        <f t="shared" si="5"/>
        <v>19</v>
      </c>
    </row>
    <row r="46" spans="2:68">
      <c r="B46" s="72">
        <v>19</v>
      </c>
      <c r="C46" s="10" t="s">
        <v>590</v>
      </c>
      <c r="D46" s="11" t="s">
        <v>591</v>
      </c>
      <c r="E46" s="23">
        <f>SUMIF('CO2-qoute-data-2012'!$E$6:$E$380,NA117_CO2_GJ!$C46,'CO2-qoute-data-2012'!O$6:O$380)*1000</f>
        <v>0</v>
      </c>
      <c r="F46" s="23">
        <f>SUMIF('CO2-qoute-data-2012'!$E$6:$E$380,NA117_CO2_GJ!$C46,'CO2-qoute-data-2012'!P$6:P$380)*1000</f>
        <v>0</v>
      </c>
      <c r="G46" s="23">
        <f>SUMIF('CO2-qoute-data-2012'!$E$6:$E$380,NA117_CO2_GJ!$C46,'CO2-qoute-data-2012'!Q$6:Q$380)*1000</f>
        <v>0</v>
      </c>
      <c r="H46" s="23">
        <f>SUMIF('CO2-qoute-data-2012'!$E$6:$E$380,NA117_CO2_GJ!$C46,'CO2-qoute-data-2012'!R$6:R$380)*1000</f>
        <v>0</v>
      </c>
      <c r="I46" s="23">
        <f>SUMIF('CO2-qoute-data-2012'!$E$6:$E$380,NA117_CO2_GJ!$C46,'CO2-qoute-data-2012'!S$6:S$380)*1000</f>
        <v>0</v>
      </c>
      <c r="J46" s="23">
        <f>SUMIF('CO2-qoute-data-2012'!$E$6:$E$380,NA117_CO2_GJ!$C46,'CO2-qoute-data-2012'!T$6:T$380)*1000</f>
        <v>0</v>
      </c>
      <c r="K46" s="23">
        <f>SUMIF('CO2-qoute-data-2012'!$E$6:$E$380,NA117_CO2_GJ!$C46,'CO2-qoute-data-2012'!U$6:U$380)*1000</f>
        <v>0</v>
      </c>
      <c r="L46" s="23">
        <f>SUMIF('CO2-qoute-data-2012'!$E$6:$E$380,NA117_CO2_GJ!$C46,'CO2-qoute-data-2012'!V$6:V$380)*1000</f>
        <v>0</v>
      </c>
      <c r="M46" s="23">
        <f>SUMIF('CO2-qoute-data-2012'!$E$6:$E$380,NA117_CO2_GJ!$C46,'CO2-qoute-data-2012'!W$6:W$380)*1000</f>
        <v>0</v>
      </c>
      <c r="N46" s="23">
        <f>SUMIF('CO2-qoute-data-2012'!$E$6:$E$380,NA117_CO2_GJ!$C46,'CO2-qoute-data-2012'!X$6:X$380)*1000</f>
        <v>0</v>
      </c>
      <c r="O46" s="23">
        <f>SUMIF('CO2-qoute-data-2012'!$E$6:$E$380,NA117_CO2_GJ!$C46,'CO2-qoute-data-2012'!Y$6:Y$380)*1000</f>
        <v>0</v>
      </c>
      <c r="P46" s="23">
        <f>SUMIF('CO2-qoute-data-2012'!$E$6:$E$380,NA117_CO2_GJ!$C46,'CO2-qoute-data-2012'!Z$6:Z$380)*1000</f>
        <v>0</v>
      </c>
      <c r="Q46" s="23">
        <f>SUMIF('CO2-qoute-data-2012'!$E$6:$E$380,NA117_CO2_GJ!$C46,'CO2-qoute-data-2012'!AA$6:AA$380)*1000</f>
        <v>0</v>
      </c>
      <c r="R46" s="23">
        <f>SUMIF('CO2-qoute-data-2012'!$E$6:$E$380,NA117_CO2_GJ!$C46,'CO2-qoute-data-2012'!AB$6:AB$380)*1000</f>
        <v>0</v>
      </c>
      <c r="S46" s="23">
        <f>SUMIF('CO2-qoute-data-2012'!$E$6:$E$380,NA117_CO2_GJ!$C46,'CO2-qoute-data-2012'!AC$6:AC$380)*1000</f>
        <v>0</v>
      </c>
      <c r="T46" s="23">
        <f>SUMIF('CO2-qoute-data-2012'!$E$6:$E$380,NA117_CO2_GJ!$C46,'CO2-qoute-data-2012'!AD$6:AD$380)*1000</f>
        <v>0</v>
      </c>
      <c r="U46" s="23">
        <f>SUMIF('CO2-qoute-data-2012'!$E$6:$E$380,NA117_CO2_GJ!$C46,'CO2-qoute-data-2012'!AE$6:AE$380)*1000</f>
        <v>0</v>
      </c>
      <c r="V46" s="23">
        <f>SUMIF('CO2-qoute-data-2012'!$E$6:$E$380,NA117_CO2_GJ!$C46,'CO2-qoute-data-2012'!AF$6:AF$380)*1000</f>
        <v>0</v>
      </c>
      <c r="W46" s="23">
        <f>SUMIF('CO2-qoute-data-2012'!$E$6:$E$380,NA117_CO2_GJ!$C46,'CO2-qoute-data-2012'!AG$6:AG$380)*1000</f>
        <v>0</v>
      </c>
      <c r="X46" s="23">
        <f>SUMIF('CO2-qoute-data-2012'!$E$6:$E$380,NA117_CO2_GJ!$C46,'CO2-qoute-data-2012'!AH$6:AH$380)*1000</f>
        <v>0</v>
      </c>
      <c r="Y46" s="23">
        <f>SUMIF('CO2-qoute-data-2012'!$E$6:$E$380,NA117_CO2_GJ!$C46,'CO2-qoute-data-2012'!AI$6:AI$380)*1000</f>
        <v>0</v>
      </c>
      <c r="Z46" s="23">
        <f>SUMIF('CO2-qoute-data-2012'!$E$6:$E$380,NA117_CO2_GJ!$C46,'CO2-qoute-data-2012'!AJ$6:AJ$380)*1000</f>
        <v>0</v>
      </c>
      <c r="AA46" s="23">
        <f>SUMIF('CO2-qoute-data-2012'!$E$6:$E$380,NA117_CO2_GJ!$C46,'CO2-qoute-data-2012'!AK$6:AK$380)*1000</f>
        <v>0</v>
      </c>
      <c r="AB46" s="23">
        <f>SUMIF('CO2-qoute-data-2012'!$E$6:$E$380,NA117_CO2_GJ!$C46,'CO2-qoute-data-2012'!AL$6:AL$380)*1000</f>
        <v>0</v>
      </c>
      <c r="AC46" s="23">
        <f>SUMIF('CO2-qoute-data-2012'!$E$6:$E$380,NA117_CO2_GJ!$C46,'CO2-qoute-data-2012'!AM$6:AM$380)*1000</f>
        <v>0</v>
      </c>
      <c r="AD46" s="23">
        <f>SUMIF('CO2-qoute-data-2012'!$E$6:$E$380,NA117_CO2_GJ!$C46,'CO2-qoute-data-2012'!AN$6:AN$380)*1000</f>
        <v>0</v>
      </c>
      <c r="AE46" s="23">
        <f>SUMIF('CO2-qoute-data-2012'!$E$6:$E$380,NA117_CO2_GJ!$C46,'CO2-qoute-data-2012'!AO$6:AO$380)*1000</f>
        <v>0</v>
      </c>
      <c r="AF46" s="23">
        <f>SUMIF('CO2-qoute-data-2012'!$E$6:$E$380,NA117_CO2_GJ!$C46,'CO2-qoute-data-2012'!AP$6:AP$380)*1000</f>
        <v>0</v>
      </c>
      <c r="AG46" s="23">
        <f>SUMIF('CO2-qoute-data-2012'!$E$6:$E$380,NA117_CO2_GJ!$C46,'CO2-qoute-data-2012'!AQ$6:AQ$380)*1000</f>
        <v>0</v>
      </c>
      <c r="AH46" s="23">
        <f>SUMIF('CO2-qoute-data-2012'!$E$6:$E$380,NA117_CO2_GJ!$C46,'CO2-qoute-data-2012'!AR$6:AR$380)*1000</f>
        <v>0</v>
      </c>
      <c r="AI46" s="23">
        <f>SUMIF('CO2-qoute-data-2012'!$E$6:$E$380,NA117_CO2_GJ!$C46,'CO2-qoute-data-2012'!AS$6:AS$380)*1000</f>
        <v>0</v>
      </c>
      <c r="AJ46" s="2"/>
      <c r="AK46" s="2"/>
      <c r="AL46" s="75">
        <f t="shared" si="7"/>
        <v>19</v>
      </c>
      <c r="AM46" s="75">
        <f t="shared" si="7"/>
        <v>19</v>
      </c>
      <c r="AN46" s="75">
        <f t="shared" si="7"/>
        <v>19</v>
      </c>
      <c r="AO46" s="75">
        <f t="shared" si="7"/>
        <v>19</v>
      </c>
      <c r="AP46" s="75">
        <f t="shared" si="7"/>
        <v>19</v>
      </c>
      <c r="AQ46" s="75">
        <f t="shared" si="7"/>
        <v>19</v>
      </c>
      <c r="AR46" s="75">
        <f t="shared" si="7"/>
        <v>19</v>
      </c>
      <c r="AS46" s="75">
        <f t="shared" si="7"/>
        <v>19</v>
      </c>
      <c r="AT46" s="75">
        <f t="shared" si="7"/>
        <v>19</v>
      </c>
      <c r="AU46" s="75">
        <f t="shared" si="7"/>
        <v>19</v>
      </c>
      <c r="AV46" s="75">
        <f t="shared" si="7"/>
        <v>19</v>
      </c>
      <c r="AW46" s="75">
        <f t="shared" si="7"/>
        <v>19</v>
      </c>
      <c r="AX46" s="75">
        <f t="shared" si="7"/>
        <v>19</v>
      </c>
      <c r="AY46" s="75">
        <f t="shared" si="7"/>
        <v>19</v>
      </c>
      <c r="AZ46" s="75">
        <f t="shared" si="6"/>
        <v>19</v>
      </c>
      <c r="BA46" s="75">
        <f t="shared" si="5"/>
        <v>19</v>
      </c>
      <c r="BB46" s="75">
        <f t="shared" si="5"/>
        <v>19</v>
      </c>
      <c r="BC46" s="75">
        <f t="shared" si="5"/>
        <v>19</v>
      </c>
      <c r="BD46" s="75">
        <f t="shared" si="5"/>
        <v>19</v>
      </c>
      <c r="BE46" s="75">
        <f t="shared" si="5"/>
        <v>19</v>
      </c>
      <c r="BF46" s="75">
        <f t="shared" si="5"/>
        <v>19</v>
      </c>
      <c r="BG46" s="75">
        <f t="shared" si="5"/>
        <v>19</v>
      </c>
      <c r="BH46" s="75">
        <f t="shared" si="5"/>
        <v>19</v>
      </c>
      <c r="BI46" s="75">
        <f t="shared" si="5"/>
        <v>19</v>
      </c>
      <c r="BJ46" s="75">
        <f t="shared" si="5"/>
        <v>19</v>
      </c>
      <c r="BK46" s="75">
        <f t="shared" si="5"/>
        <v>19</v>
      </c>
      <c r="BL46" s="75">
        <f t="shared" si="5"/>
        <v>19</v>
      </c>
      <c r="BM46" s="75">
        <f t="shared" si="5"/>
        <v>19</v>
      </c>
      <c r="BN46" s="75">
        <f t="shared" si="5"/>
        <v>19</v>
      </c>
      <c r="BO46" s="75">
        <f t="shared" si="5"/>
        <v>19</v>
      </c>
      <c r="BP46" s="75">
        <f t="shared" si="5"/>
        <v>19</v>
      </c>
    </row>
    <row r="47" spans="2:68">
      <c r="B47" s="72">
        <v>19</v>
      </c>
      <c r="C47" s="12" t="s">
        <v>592</v>
      </c>
      <c r="D47" s="13" t="s">
        <v>593</v>
      </c>
      <c r="E47" s="23">
        <f>SUMIF('CO2-qoute-data-2012'!$E$6:$E$380,NA117_CO2_GJ!$C47,'CO2-qoute-data-2012'!O$6:O$380)*1000</f>
        <v>0</v>
      </c>
      <c r="F47" s="23">
        <f>SUMIF('CO2-qoute-data-2012'!$E$6:$E$380,NA117_CO2_GJ!$C47,'CO2-qoute-data-2012'!P$6:P$380)*1000</f>
        <v>0</v>
      </c>
      <c r="G47" s="23">
        <f>SUMIF('CO2-qoute-data-2012'!$E$6:$E$380,NA117_CO2_GJ!$C47,'CO2-qoute-data-2012'!Q$6:Q$380)*1000</f>
        <v>0</v>
      </c>
      <c r="H47" s="23">
        <f>SUMIF('CO2-qoute-data-2012'!$E$6:$E$380,NA117_CO2_GJ!$C47,'CO2-qoute-data-2012'!R$6:R$380)*1000</f>
        <v>0</v>
      </c>
      <c r="I47" s="23">
        <f>SUMIF('CO2-qoute-data-2012'!$E$6:$E$380,NA117_CO2_GJ!$C47,'CO2-qoute-data-2012'!S$6:S$380)*1000</f>
        <v>0</v>
      </c>
      <c r="J47" s="23">
        <f>SUMIF('CO2-qoute-data-2012'!$E$6:$E$380,NA117_CO2_GJ!$C47,'CO2-qoute-data-2012'!T$6:T$380)*1000</f>
        <v>0</v>
      </c>
      <c r="K47" s="23">
        <f>SUMIF('CO2-qoute-data-2012'!$E$6:$E$380,NA117_CO2_GJ!$C47,'CO2-qoute-data-2012'!U$6:U$380)*1000</f>
        <v>0</v>
      </c>
      <c r="L47" s="23">
        <f>SUMIF('CO2-qoute-data-2012'!$E$6:$E$380,NA117_CO2_GJ!$C47,'CO2-qoute-data-2012'!V$6:V$380)*1000</f>
        <v>0</v>
      </c>
      <c r="M47" s="23">
        <f>SUMIF('CO2-qoute-data-2012'!$E$6:$E$380,NA117_CO2_GJ!$C47,'CO2-qoute-data-2012'!W$6:W$380)*1000</f>
        <v>0</v>
      </c>
      <c r="N47" s="23">
        <f>SUMIF('CO2-qoute-data-2012'!$E$6:$E$380,NA117_CO2_GJ!$C47,'CO2-qoute-data-2012'!X$6:X$380)*1000</f>
        <v>0</v>
      </c>
      <c r="O47" s="23">
        <f>SUMIF('CO2-qoute-data-2012'!$E$6:$E$380,NA117_CO2_GJ!$C47,'CO2-qoute-data-2012'!Y$6:Y$380)*1000</f>
        <v>0</v>
      </c>
      <c r="P47" s="23">
        <f>SUMIF('CO2-qoute-data-2012'!$E$6:$E$380,NA117_CO2_GJ!$C47,'CO2-qoute-data-2012'!Z$6:Z$380)*1000</f>
        <v>0</v>
      </c>
      <c r="Q47" s="23">
        <f>SUMIF('CO2-qoute-data-2012'!$E$6:$E$380,NA117_CO2_GJ!$C47,'CO2-qoute-data-2012'!AA$6:AA$380)*1000</f>
        <v>0</v>
      </c>
      <c r="R47" s="23">
        <f>SUMIF('CO2-qoute-data-2012'!$E$6:$E$380,NA117_CO2_GJ!$C47,'CO2-qoute-data-2012'!AB$6:AB$380)*1000</f>
        <v>0</v>
      </c>
      <c r="S47" s="23">
        <f>SUMIF('CO2-qoute-data-2012'!$E$6:$E$380,NA117_CO2_GJ!$C47,'CO2-qoute-data-2012'!AC$6:AC$380)*1000</f>
        <v>0</v>
      </c>
      <c r="T47" s="23">
        <f>SUMIF('CO2-qoute-data-2012'!$E$6:$E$380,NA117_CO2_GJ!$C47,'CO2-qoute-data-2012'!AD$6:AD$380)*1000</f>
        <v>0</v>
      </c>
      <c r="U47" s="23">
        <f>SUMIF('CO2-qoute-data-2012'!$E$6:$E$380,NA117_CO2_GJ!$C47,'CO2-qoute-data-2012'!AE$6:AE$380)*1000</f>
        <v>0</v>
      </c>
      <c r="V47" s="23">
        <f>SUMIF('CO2-qoute-data-2012'!$E$6:$E$380,NA117_CO2_GJ!$C47,'CO2-qoute-data-2012'!AF$6:AF$380)*1000</f>
        <v>0</v>
      </c>
      <c r="W47" s="23">
        <f>SUMIF('CO2-qoute-data-2012'!$E$6:$E$380,NA117_CO2_GJ!$C47,'CO2-qoute-data-2012'!AG$6:AG$380)*1000</f>
        <v>0</v>
      </c>
      <c r="X47" s="23">
        <f>SUMIF('CO2-qoute-data-2012'!$E$6:$E$380,NA117_CO2_GJ!$C47,'CO2-qoute-data-2012'!AH$6:AH$380)*1000</f>
        <v>0</v>
      </c>
      <c r="Y47" s="23">
        <f>SUMIF('CO2-qoute-data-2012'!$E$6:$E$380,NA117_CO2_GJ!$C47,'CO2-qoute-data-2012'!AI$6:AI$380)*1000</f>
        <v>0</v>
      </c>
      <c r="Z47" s="23">
        <f>SUMIF('CO2-qoute-data-2012'!$E$6:$E$380,NA117_CO2_GJ!$C47,'CO2-qoute-data-2012'!AJ$6:AJ$380)*1000</f>
        <v>0</v>
      </c>
      <c r="AA47" s="23">
        <f>SUMIF('CO2-qoute-data-2012'!$E$6:$E$380,NA117_CO2_GJ!$C47,'CO2-qoute-data-2012'!AK$6:AK$380)*1000</f>
        <v>0</v>
      </c>
      <c r="AB47" s="23">
        <f>SUMIF('CO2-qoute-data-2012'!$E$6:$E$380,NA117_CO2_GJ!$C47,'CO2-qoute-data-2012'!AL$6:AL$380)*1000</f>
        <v>0</v>
      </c>
      <c r="AC47" s="23">
        <f>SUMIF('CO2-qoute-data-2012'!$E$6:$E$380,NA117_CO2_GJ!$C47,'CO2-qoute-data-2012'!AM$6:AM$380)*1000</f>
        <v>0</v>
      </c>
      <c r="AD47" s="23">
        <f>SUMIF('CO2-qoute-data-2012'!$E$6:$E$380,NA117_CO2_GJ!$C47,'CO2-qoute-data-2012'!AN$6:AN$380)*1000</f>
        <v>0</v>
      </c>
      <c r="AE47" s="23">
        <f>SUMIF('CO2-qoute-data-2012'!$E$6:$E$380,NA117_CO2_GJ!$C47,'CO2-qoute-data-2012'!AO$6:AO$380)*1000</f>
        <v>0</v>
      </c>
      <c r="AF47" s="23">
        <f>SUMIF('CO2-qoute-data-2012'!$E$6:$E$380,NA117_CO2_GJ!$C47,'CO2-qoute-data-2012'!AP$6:AP$380)*1000</f>
        <v>0</v>
      </c>
      <c r="AG47" s="23">
        <f>SUMIF('CO2-qoute-data-2012'!$E$6:$E$380,NA117_CO2_GJ!$C47,'CO2-qoute-data-2012'!AQ$6:AQ$380)*1000</f>
        <v>0</v>
      </c>
      <c r="AH47" s="23">
        <f>SUMIF('CO2-qoute-data-2012'!$E$6:$E$380,NA117_CO2_GJ!$C47,'CO2-qoute-data-2012'!AR$6:AR$380)*1000</f>
        <v>0</v>
      </c>
      <c r="AI47" s="23">
        <f>SUMIF('CO2-qoute-data-2012'!$E$6:$E$380,NA117_CO2_GJ!$C47,'CO2-qoute-data-2012'!AS$6:AS$380)*1000</f>
        <v>0</v>
      </c>
      <c r="AJ47" s="2"/>
      <c r="AK47" s="2"/>
      <c r="AL47" s="75">
        <f t="shared" si="7"/>
        <v>19</v>
      </c>
      <c r="AM47" s="75">
        <f t="shared" si="7"/>
        <v>19</v>
      </c>
      <c r="AN47" s="75">
        <f t="shared" si="7"/>
        <v>19</v>
      </c>
      <c r="AO47" s="75">
        <f t="shared" si="7"/>
        <v>19</v>
      </c>
      <c r="AP47" s="75">
        <f t="shared" si="7"/>
        <v>19</v>
      </c>
      <c r="AQ47" s="75">
        <f t="shared" si="7"/>
        <v>19</v>
      </c>
      <c r="AR47" s="75">
        <f t="shared" si="7"/>
        <v>19</v>
      </c>
      <c r="AS47" s="75">
        <f t="shared" si="7"/>
        <v>19</v>
      </c>
      <c r="AT47" s="75">
        <f t="shared" si="7"/>
        <v>19</v>
      </c>
      <c r="AU47" s="75">
        <f t="shared" si="7"/>
        <v>19</v>
      </c>
      <c r="AV47" s="75">
        <f t="shared" si="7"/>
        <v>19</v>
      </c>
      <c r="AW47" s="75">
        <f t="shared" si="7"/>
        <v>19</v>
      </c>
      <c r="AX47" s="75">
        <f t="shared" si="7"/>
        <v>19</v>
      </c>
      <c r="AY47" s="75">
        <f t="shared" si="7"/>
        <v>19</v>
      </c>
      <c r="AZ47" s="75">
        <f t="shared" si="6"/>
        <v>19</v>
      </c>
      <c r="BA47" s="75">
        <f t="shared" si="5"/>
        <v>19</v>
      </c>
      <c r="BB47" s="75">
        <f t="shared" si="5"/>
        <v>19</v>
      </c>
      <c r="BC47" s="75">
        <f t="shared" si="5"/>
        <v>19</v>
      </c>
      <c r="BD47" s="75">
        <f t="shared" si="5"/>
        <v>19</v>
      </c>
      <c r="BE47" s="75">
        <f t="shared" si="5"/>
        <v>19</v>
      </c>
      <c r="BF47" s="75">
        <f t="shared" si="5"/>
        <v>19</v>
      </c>
      <c r="BG47" s="75">
        <f t="shared" si="5"/>
        <v>19</v>
      </c>
      <c r="BH47" s="75">
        <f t="shared" si="5"/>
        <v>19</v>
      </c>
      <c r="BI47" s="75">
        <f t="shared" si="5"/>
        <v>19</v>
      </c>
      <c r="BJ47" s="75">
        <f t="shared" si="5"/>
        <v>19</v>
      </c>
      <c r="BK47" s="75">
        <f t="shared" si="5"/>
        <v>19</v>
      </c>
      <c r="BL47" s="75">
        <f t="shared" si="5"/>
        <v>19</v>
      </c>
      <c r="BM47" s="75">
        <f t="shared" si="5"/>
        <v>19</v>
      </c>
      <c r="BN47" s="75">
        <f t="shared" si="5"/>
        <v>19</v>
      </c>
      <c r="BO47" s="75">
        <f t="shared" si="5"/>
        <v>19</v>
      </c>
      <c r="BP47" s="75">
        <f t="shared" si="5"/>
        <v>19</v>
      </c>
    </row>
    <row r="48" spans="2:68">
      <c r="B48" s="72">
        <v>2</v>
      </c>
      <c r="C48" s="12" t="s">
        <v>594</v>
      </c>
      <c r="D48" s="13" t="s">
        <v>595</v>
      </c>
      <c r="E48" s="23">
        <f>SUMIF('CO2-qoute-data-2012'!$E$6:$E$380,NA117_CO2_GJ!$C48,'CO2-qoute-data-2012'!O$6:O$380)*1000</f>
        <v>0</v>
      </c>
      <c r="F48" s="23">
        <f>SUMIF('CO2-qoute-data-2012'!$E$6:$E$380,NA117_CO2_GJ!$C48,'CO2-qoute-data-2012'!P$6:P$380)*1000</f>
        <v>0</v>
      </c>
      <c r="G48" s="23">
        <f>SUMIF('CO2-qoute-data-2012'!$E$6:$E$380,NA117_CO2_GJ!$C48,'CO2-qoute-data-2012'!Q$6:Q$380)*1000</f>
        <v>0</v>
      </c>
      <c r="H48" s="23">
        <f>SUMIF('CO2-qoute-data-2012'!$E$6:$E$380,NA117_CO2_GJ!$C48,'CO2-qoute-data-2012'!R$6:R$380)*1000</f>
        <v>0</v>
      </c>
      <c r="I48" s="23">
        <f>SUMIF('CO2-qoute-data-2012'!$E$6:$E$380,NA117_CO2_GJ!$C48,'CO2-qoute-data-2012'!S$6:S$380)*1000</f>
        <v>0</v>
      </c>
      <c r="J48" s="23">
        <f>SUMIF('CO2-qoute-data-2012'!$E$6:$E$380,NA117_CO2_GJ!$C48,'CO2-qoute-data-2012'!T$6:T$380)*1000</f>
        <v>0</v>
      </c>
      <c r="K48" s="23">
        <f>SUMIF('CO2-qoute-data-2012'!$E$6:$E$380,NA117_CO2_GJ!$C48,'CO2-qoute-data-2012'!U$6:U$380)*1000</f>
        <v>0</v>
      </c>
      <c r="L48" s="23">
        <f>SUMIF('CO2-qoute-data-2012'!$E$6:$E$380,NA117_CO2_GJ!$C48,'CO2-qoute-data-2012'!V$6:V$380)*1000</f>
        <v>0</v>
      </c>
      <c r="M48" s="23">
        <f>SUMIF('CO2-qoute-data-2012'!$E$6:$E$380,NA117_CO2_GJ!$C48,'CO2-qoute-data-2012'!W$6:W$380)*1000</f>
        <v>0</v>
      </c>
      <c r="N48" s="23">
        <f>SUMIF('CO2-qoute-data-2012'!$E$6:$E$380,NA117_CO2_GJ!$C48,'CO2-qoute-data-2012'!X$6:X$380)*1000</f>
        <v>0</v>
      </c>
      <c r="O48" s="23">
        <f>SUMIF('CO2-qoute-data-2012'!$E$6:$E$380,NA117_CO2_GJ!$C48,'CO2-qoute-data-2012'!Y$6:Y$380)*1000</f>
        <v>0</v>
      </c>
      <c r="P48" s="23">
        <f>SUMIF('CO2-qoute-data-2012'!$E$6:$E$380,NA117_CO2_GJ!$C48,'CO2-qoute-data-2012'!Z$6:Z$380)*1000</f>
        <v>0</v>
      </c>
      <c r="Q48" s="23">
        <f>SUMIF('CO2-qoute-data-2012'!$E$6:$E$380,NA117_CO2_GJ!$C48,'CO2-qoute-data-2012'!AA$6:AA$380)*1000</f>
        <v>0</v>
      </c>
      <c r="R48" s="23">
        <f>SUMIF('CO2-qoute-data-2012'!$E$6:$E$380,NA117_CO2_GJ!$C48,'CO2-qoute-data-2012'!AB$6:AB$380)*1000</f>
        <v>0</v>
      </c>
      <c r="S48" s="23">
        <f>SUMIF('CO2-qoute-data-2012'!$E$6:$E$380,NA117_CO2_GJ!$C48,'CO2-qoute-data-2012'!AC$6:AC$380)*1000</f>
        <v>0</v>
      </c>
      <c r="T48" s="23">
        <f>SUMIF('CO2-qoute-data-2012'!$E$6:$E$380,NA117_CO2_GJ!$C48,'CO2-qoute-data-2012'!AD$6:AD$380)*1000</f>
        <v>0</v>
      </c>
      <c r="U48" s="23">
        <f>SUMIF('CO2-qoute-data-2012'!$E$6:$E$380,NA117_CO2_GJ!$C48,'CO2-qoute-data-2012'!AE$6:AE$380)*1000</f>
        <v>0</v>
      </c>
      <c r="V48" s="23">
        <f>SUMIF('CO2-qoute-data-2012'!$E$6:$E$380,NA117_CO2_GJ!$C48,'CO2-qoute-data-2012'!AF$6:AF$380)*1000</f>
        <v>0</v>
      </c>
      <c r="W48" s="23">
        <f>SUMIF('CO2-qoute-data-2012'!$E$6:$E$380,NA117_CO2_GJ!$C48,'CO2-qoute-data-2012'!AG$6:AG$380)*1000</f>
        <v>0</v>
      </c>
      <c r="X48" s="23">
        <f>SUMIF('CO2-qoute-data-2012'!$E$6:$E$380,NA117_CO2_GJ!$C48,'CO2-qoute-data-2012'!AH$6:AH$380)*1000</f>
        <v>0</v>
      </c>
      <c r="Y48" s="23">
        <f>SUMIF('CO2-qoute-data-2012'!$E$6:$E$380,NA117_CO2_GJ!$C48,'CO2-qoute-data-2012'!AI$6:AI$380)*1000</f>
        <v>0</v>
      </c>
      <c r="Z48" s="23">
        <f>SUMIF('CO2-qoute-data-2012'!$E$6:$E$380,NA117_CO2_GJ!$C48,'CO2-qoute-data-2012'!AJ$6:AJ$380)*1000</f>
        <v>0</v>
      </c>
      <c r="AA48" s="23">
        <f>SUMIF('CO2-qoute-data-2012'!$E$6:$E$380,NA117_CO2_GJ!$C48,'CO2-qoute-data-2012'!AK$6:AK$380)*1000</f>
        <v>0</v>
      </c>
      <c r="AB48" s="23">
        <f>SUMIF('CO2-qoute-data-2012'!$E$6:$E$380,NA117_CO2_GJ!$C48,'CO2-qoute-data-2012'!AL$6:AL$380)*1000</f>
        <v>0</v>
      </c>
      <c r="AC48" s="23">
        <f>SUMIF('CO2-qoute-data-2012'!$E$6:$E$380,NA117_CO2_GJ!$C48,'CO2-qoute-data-2012'!AM$6:AM$380)*1000</f>
        <v>0</v>
      </c>
      <c r="AD48" s="23">
        <f>SUMIF('CO2-qoute-data-2012'!$E$6:$E$380,NA117_CO2_GJ!$C48,'CO2-qoute-data-2012'!AN$6:AN$380)*1000</f>
        <v>0</v>
      </c>
      <c r="AE48" s="23">
        <f>SUMIF('CO2-qoute-data-2012'!$E$6:$E$380,NA117_CO2_GJ!$C48,'CO2-qoute-data-2012'!AO$6:AO$380)*1000</f>
        <v>0</v>
      </c>
      <c r="AF48" s="23">
        <f>SUMIF('CO2-qoute-data-2012'!$E$6:$E$380,NA117_CO2_GJ!$C48,'CO2-qoute-data-2012'!AP$6:AP$380)*1000</f>
        <v>0</v>
      </c>
      <c r="AG48" s="23">
        <f>SUMIF('CO2-qoute-data-2012'!$E$6:$E$380,NA117_CO2_GJ!$C48,'CO2-qoute-data-2012'!AQ$6:AQ$380)*1000</f>
        <v>0</v>
      </c>
      <c r="AH48" s="23">
        <f>SUMIF('CO2-qoute-data-2012'!$E$6:$E$380,NA117_CO2_GJ!$C48,'CO2-qoute-data-2012'!AR$6:AR$380)*1000</f>
        <v>0</v>
      </c>
      <c r="AI48" s="23">
        <f>SUMIF('CO2-qoute-data-2012'!$E$6:$E$380,NA117_CO2_GJ!$C48,'CO2-qoute-data-2012'!AS$6:AS$380)*1000</f>
        <v>0</v>
      </c>
      <c r="AJ48" s="2"/>
      <c r="AK48" s="2"/>
      <c r="AL48" s="75">
        <f t="shared" si="7"/>
        <v>2</v>
      </c>
      <c r="AM48" s="75">
        <f t="shared" si="7"/>
        <v>2</v>
      </c>
      <c r="AN48" s="75">
        <f t="shared" si="7"/>
        <v>2</v>
      </c>
      <c r="AO48" s="75">
        <f t="shared" si="7"/>
        <v>2</v>
      </c>
      <c r="AP48" s="75">
        <f t="shared" si="7"/>
        <v>2</v>
      </c>
      <c r="AQ48" s="75">
        <f t="shared" si="7"/>
        <v>2</v>
      </c>
      <c r="AR48" s="75">
        <f t="shared" si="7"/>
        <v>2</v>
      </c>
      <c r="AS48" s="75">
        <f t="shared" si="7"/>
        <v>2</v>
      </c>
      <c r="AT48" s="75">
        <f t="shared" si="7"/>
        <v>2</v>
      </c>
      <c r="AU48" s="75">
        <f t="shared" si="7"/>
        <v>2</v>
      </c>
      <c r="AV48" s="75">
        <f t="shared" si="7"/>
        <v>2</v>
      </c>
      <c r="AW48" s="75">
        <f t="shared" si="7"/>
        <v>2</v>
      </c>
      <c r="AX48" s="75">
        <f t="shared" si="7"/>
        <v>2</v>
      </c>
      <c r="AY48" s="75">
        <f t="shared" si="7"/>
        <v>2</v>
      </c>
      <c r="AZ48" s="75">
        <f t="shared" si="6"/>
        <v>2</v>
      </c>
      <c r="BA48" s="75">
        <f t="shared" si="5"/>
        <v>2</v>
      </c>
      <c r="BB48" s="75">
        <f t="shared" si="5"/>
        <v>2</v>
      </c>
      <c r="BC48" s="75">
        <f t="shared" si="5"/>
        <v>2</v>
      </c>
      <c r="BD48" s="75">
        <f t="shared" si="5"/>
        <v>2</v>
      </c>
      <c r="BE48" s="75">
        <f t="shared" si="5"/>
        <v>2</v>
      </c>
      <c r="BF48" s="75">
        <f t="shared" si="5"/>
        <v>2</v>
      </c>
      <c r="BG48" s="75">
        <f t="shared" si="5"/>
        <v>2</v>
      </c>
      <c r="BH48" s="75">
        <f t="shared" si="5"/>
        <v>2</v>
      </c>
      <c r="BI48" s="75">
        <f t="shared" si="5"/>
        <v>2</v>
      </c>
      <c r="BJ48" s="75">
        <f t="shared" si="5"/>
        <v>2</v>
      </c>
      <c r="BK48" s="75">
        <f t="shared" si="5"/>
        <v>2</v>
      </c>
      <c r="BL48" s="75">
        <f t="shared" si="5"/>
        <v>2</v>
      </c>
      <c r="BM48" s="75">
        <f t="shared" si="5"/>
        <v>2</v>
      </c>
      <c r="BN48" s="75">
        <f t="shared" si="5"/>
        <v>2</v>
      </c>
      <c r="BO48" s="75">
        <f t="shared" si="5"/>
        <v>2</v>
      </c>
      <c r="BP48" s="75">
        <f t="shared" si="5"/>
        <v>2</v>
      </c>
    </row>
    <row r="49" spans="2:68">
      <c r="B49" s="72">
        <v>2</v>
      </c>
      <c r="C49" s="10" t="s">
        <v>596</v>
      </c>
      <c r="D49" s="11" t="s">
        <v>597</v>
      </c>
      <c r="E49" s="23">
        <f>SUMIF('CO2-qoute-data-2012'!$E$6:$E$380,NA117_CO2_GJ!$C49,'CO2-qoute-data-2012'!O$6:O$380)*1000</f>
        <v>0</v>
      </c>
      <c r="F49" s="23">
        <f>SUMIF('CO2-qoute-data-2012'!$E$6:$E$380,NA117_CO2_GJ!$C49,'CO2-qoute-data-2012'!P$6:P$380)*1000</f>
        <v>0</v>
      </c>
      <c r="G49" s="23">
        <f>SUMIF('CO2-qoute-data-2012'!$E$6:$E$380,NA117_CO2_GJ!$C49,'CO2-qoute-data-2012'!Q$6:Q$380)*1000</f>
        <v>0</v>
      </c>
      <c r="H49" s="23">
        <f>SUMIF('CO2-qoute-data-2012'!$E$6:$E$380,NA117_CO2_GJ!$C49,'CO2-qoute-data-2012'!R$6:R$380)*1000</f>
        <v>0</v>
      </c>
      <c r="I49" s="23">
        <f>SUMIF('CO2-qoute-data-2012'!$E$6:$E$380,NA117_CO2_GJ!$C49,'CO2-qoute-data-2012'!S$6:S$380)*1000</f>
        <v>0</v>
      </c>
      <c r="J49" s="23">
        <f>SUMIF('CO2-qoute-data-2012'!$E$6:$E$380,NA117_CO2_GJ!$C49,'CO2-qoute-data-2012'!T$6:T$380)*1000</f>
        <v>0</v>
      </c>
      <c r="K49" s="23">
        <f>SUMIF('CO2-qoute-data-2012'!$E$6:$E$380,NA117_CO2_GJ!$C49,'CO2-qoute-data-2012'!U$6:U$380)*1000</f>
        <v>0</v>
      </c>
      <c r="L49" s="23">
        <f>SUMIF('CO2-qoute-data-2012'!$E$6:$E$380,NA117_CO2_GJ!$C49,'CO2-qoute-data-2012'!V$6:V$380)*1000</f>
        <v>0</v>
      </c>
      <c r="M49" s="23">
        <f>SUMIF('CO2-qoute-data-2012'!$E$6:$E$380,NA117_CO2_GJ!$C49,'CO2-qoute-data-2012'!W$6:W$380)*1000</f>
        <v>0</v>
      </c>
      <c r="N49" s="23">
        <f>SUMIF('CO2-qoute-data-2012'!$E$6:$E$380,NA117_CO2_GJ!$C49,'CO2-qoute-data-2012'!X$6:X$380)*1000</f>
        <v>0</v>
      </c>
      <c r="O49" s="23">
        <f>SUMIF('CO2-qoute-data-2012'!$E$6:$E$380,NA117_CO2_GJ!$C49,'CO2-qoute-data-2012'!Y$6:Y$380)*1000</f>
        <v>0</v>
      </c>
      <c r="P49" s="23">
        <f>SUMIF('CO2-qoute-data-2012'!$E$6:$E$380,NA117_CO2_GJ!$C49,'CO2-qoute-data-2012'!Z$6:Z$380)*1000</f>
        <v>0</v>
      </c>
      <c r="Q49" s="23">
        <f>SUMIF('CO2-qoute-data-2012'!$E$6:$E$380,NA117_CO2_GJ!$C49,'CO2-qoute-data-2012'!AA$6:AA$380)*1000</f>
        <v>0</v>
      </c>
      <c r="R49" s="23">
        <f>SUMIF('CO2-qoute-data-2012'!$E$6:$E$380,NA117_CO2_GJ!$C49,'CO2-qoute-data-2012'!AB$6:AB$380)*1000</f>
        <v>0</v>
      </c>
      <c r="S49" s="23">
        <f>SUMIF('CO2-qoute-data-2012'!$E$6:$E$380,NA117_CO2_GJ!$C49,'CO2-qoute-data-2012'!AC$6:AC$380)*1000</f>
        <v>0</v>
      </c>
      <c r="T49" s="23">
        <f>SUMIF('CO2-qoute-data-2012'!$E$6:$E$380,NA117_CO2_GJ!$C49,'CO2-qoute-data-2012'!AD$6:AD$380)*1000</f>
        <v>0</v>
      </c>
      <c r="U49" s="23">
        <f>SUMIF('CO2-qoute-data-2012'!$E$6:$E$380,NA117_CO2_GJ!$C49,'CO2-qoute-data-2012'!AE$6:AE$380)*1000</f>
        <v>0</v>
      </c>
      <c r="V49" s="23">
        <f>SUMIF('CO2-qoute-data-2012'!$E$6:$E$380,NA117_CO2_GJ!$C49,'CO2-qoute-data-2012'!AF$6:AF$380)*1000</f>
        <v>0</v>
      </c>
      <c r="W49" s="23">
        <f>SUMIF('CO2-qoute-data-2012'!$E$6:$E$380,NA117_CO2_GJ!$C49,'CO2-qoute-data-2012'!AG$6:AG$380)*1000</f>
        <v>0</v>
      </c>
      <c r="X49" s="23">
        <f>SUMIF('CO2-qoute-data-2012'!$E$6:$E$380,NA117_CO2_GJ!$C49,'CO2-qoute-data-2012'!AH$6:AH$380)*1000</f>
        <v>0</v>
      </c>
      <c r="Y49" s="23">
        <f>SUMIF('CO2-qoute-data-2012'!$E$6:$E$380,NA117_CO2_GJ!$C49,'CO2-qoute-data-2012'!AI$6:AI$380)*1000</f>
        <v>0</v>
      </c>
      <c r="Z49" s="23">
        <f>SUMIF('CO2-qoute-data-2012'!$E$6:$E$380,NA117_CO2_GJ!$C49,'CO2-qoute-data-2012'!AJ$6:AJ$380)*1000</f>
        <v>0</v>
      </c>
      <c r="AA49" s="23">
        <f>SUMIF('CO2-qoute-data-2012'!$E$6:$E$380,NA117_CO2_GJ!$C49,'CO2-qoute-data-2012'!AK$6:AK$380)*1000</f>
        <v>0</v>
      </c>
      <c r="AB49" s="23">
        <f>SUMIF('CO2-qoute-data-2012'!$E$6:$E$380,NA117_CO2_GJ!$C49,'CO2-qoute-data-2012'!AL$6:AL$380)*1000</f>
        <v>0</v>
      </c>
      <c r="AC49" s="23">
        <f>SUMIF('CO2-qoute-data-2012'!$E$6:$E$380,NA117_CO2_GJ!$C49,'CO2-qoute-data-2012'!AM$6:AM$380)*1000</f>
        <v>0</v>
      </c>
      <c r="AD49" s="23">
        <f>SUMIF('CO2-qoute-data-2012'!$E$6:$E$380,NA117_CO2_GJ!$C49,'CO2-qoute-data-2012'!AN$6:AN$380)*1000</f>
        <v>0</v>
      </c>
      <c r="AE49" s="23">
        <f>SUMIF('CO2-qoute-data-2012'!$E$6:$E$380,NA117_CO2_GJ!$C49,'CO2-qoute-data-2012'!AO$6:AO$380)*1000</f>
        <v>0</v>
      </c>
      <c r="AF49" s="23">
        <f>SUMIF('CO2-qoute-data-2012'!$E$6:$E$380,NA117_CO2_GJ!$C49,'CO2-qoute-data-2012'!AP$6:AP$380)*1000</f>
        <v>0</v>
      </c>
      <c r="AG49" s="23">
        <f>SUMIF('CO2-qoute-data-2012'!$E$6:$E$380,NA117_CO2_GJ!$C49,'CO2-qoute-data-2012'!AQ$6:AQ$380)*1000</f>
        <v>0</v>
      </c>
      <c r="AH49" s="23">
        <f>SUMIF('CO2-qoute-data-2012'!$E$6:$E$380,NA117_CO2_GJ!$C49,'CO2-qoute-data-2012'!AR$6:AR$380)*1000</f>
        <v>0</v>
      </c>
      <c r="AI49" s="23">
        <f>SUMIF('CO2-qoute-data-2012'!$E$6:$E$380,NA117_CO2_GJ!$C49,'CO2-qoute-data-2012'!AS$6:AS$380)*1000</f>
        <v>0</v>
      </c>
      <c r="AJ49" s="2"/>
      <c r="AK49" s="2"/>
      <c r="AL49" s="75">
        <f t="shared" si="7"/>
        <v>2</v>
      </c>
      <c r="AM49" s="75">
        <f t="shared" si="7"/>
        <v>2</v>
      </c>
      <c r="AN49" s="75">
        <f t="shared" si="7"/>
        <v>2</v>
      </c>
      <c r="AO49" s="75">
        <f t="shared" si="7"/>
        <v>2</v>
      </c>
      <c r="AP49" s="75">
        <f t="shared" si="7"/>
        <v>2</v>
      </c>
      <c r="AQ49" s="75">
        <f t="shared" si="7"/>
        <v>2</v>
      </c>
      <c r="AR49" s="75">
        <f t="shared" si="7"/>
        <v>2</v>
      </c>
      <c r="AS49" s="75">
        <f t="shared" si="7"/>
        <v>2</v>
      </c>
      <c r="AT49" s="75">
        <f t="shared" si="7"/>
        <v>2</v>
      </c>
      <c r="AU49" s="75">
        <f t="shared" si="7"/>
        <v>2</v>
      </c>
      <c r="AV49" s="75">
        <f t="shared" si="7"/>
        <v>2</v>
      </c>
      <c r="AW49" s="75">
        <f t="shared" si="7"/>
        <v>2</v>
      </c>
      <c r="AX49" s="75">
        <f t="shared" si="7"/>
        <v>2</v>
      </c>
      <c r="AY49" s="75">
        <f t="shared" si="7"/>
        <v>2</v>
      </c>
      <c r="AZ49" s="75">
        <f t="shared" si="6"/>
        <v>2</v>
      </c>
      <c r="BA49" s="75">
        <f t="shared" si="5"/>
        <v>2</v>
      </c>
      <c r="BB49" s="75">
        <f t="shared" si="5"/>
        <v>2</v>
      </c>
      <c r="BC49" s="75">
        <f t="shared" si="5"/>
        <v>2</v>
      </c>
      <c r="BD49" s="75">
        <f t="shared" si="5"/>
        <v>2</v>
      </c>
      <c r="BE49" s="75">
        <f t="shared" si="5"/>
        <v>2</v>
      </c>
      <c r="BF49" s="75">
        <f t="shared" si="5"/>
        <v>2</v>
      </c>
      <c r="BG49" s="75">
        <f t="shared" si="5"/>
        <v>2</v>
      </c>
      <c r="BH49" s="75">
        <f t="shared" si="5"/>
        <v>2</v>
      </c>
      <c r="BI49" s="75">
        <f t="shared" si="5"/>
        <v>2</v>
      </c>
      <c r="BJ49" s="75">
        <f t="shared" si="5"/>
        <v>2</v>
      </c>
      <c r="BK49" s="75">
        <f t="shared" si="5"/>
        <v>2</v>
      </c>
      <c r="BL49" s="75">
        <f t="shared" si="5"/>
        <v>2</v>
      </c>
      <c r="BM49" s="75">
        <f t="shared" si="5"/>
        <v>2</v>
      </c>
      <c r="BN49" s="75">
        <f t="shared" si="5"/>
        <v>2</v>
      </c>
      <c r="BO49" s="75">
        <f t="shared" si="5"/>
        <v>2</v>
      </c>
      <c r="BP49" s="75">
        <f t="shared" si="5"/>
        <v>2</v>
      </c>
    </row>
    <row r="50" spans="2:68">
      <c r="B50" s="72">
        <v>2</v>
      </c>
      <c r="C50" s="12" t="s">
        <v>598</v>
      </c>
      <c r="D50" s="13" t="s">
        <v>599</v>
      </c>
      <c r="E50" s="23">
        <f>SUMIF('CO2-qoute-data-2012'!$E$6:$E$380,NA117_CO2_GJ!$C50,'CO2-qoute-data-2012'!O$6:O$380)*1000</f>
        <v>0</v>
      </c>
      <c r="F50" s="23">
        <f>SUMIF('CO2-qoute-data-2012'!$E$6:$E$380,NA117_CO2_GJ!$C50,'CO2-qoute-data-2012'!P$6:P$380)*1000</f>
        <v>0</v>
      </c>
      <c r="G50" s="23">
        <f>SUMIF('CO2-qoute-data-2012'!$E$6:$E$380,NA117_CO2_GJ!$C50,'CO2-qoute-data-2012'!Q$6:Q$380)*1000</f>
        <v>0</v>
      </c>
      <c r="H50" s="23">
        <f>SUMIF('CO2-qoute-data-2012'!$E$6:$E$380,NA117_CO2_GJ!$C50,'CO2-qoute-data-2012'!R$6:R$380)*1000</f>
        <v>0</v>
      </c>
      <c r="I50" s="23">
        <f>SUMIF('CO2-qoute-data-2012'!$E$6:$E$380,NA117_CO2_GJ!$C50,'CO2-qoute-data-2012'!S$6:S$380)*1000</f>
        <v>0</v>
      </c>
      <c r="J50" s="23">
        <f>SUMIF('CO2-qoute-data-2012'!$E$6:$E$380,NA117_CO2_GJ!$C50,'CO2-qoute-data-2012'!T$6:T$380)*1000</f>
        <v>0</v>
      </c>
      <c r="K50" s="23">
        <f>SUMIF('CO2-qoute-data-2012'!$E$6:$E$380,NA117_CO2_GJ!$C50,'CO2-qoute-data-2012'!U$6:U$380)*1000</f>
        <v>0</v>
      </c>
      <c r="L50" s="23">
        <f>SUMIF('CO2-qoute-data-2012'!$E$6:$E$380,NA117_CO2_GJ!$C50,'CO2-qoute-data-2012'!V$6:V$380)*1000</f>
        <v>0</v>
      </c>
      <c r="M50" s="23">
        <f>SUMIF('CO2-qoute-data-2012'!$E$6:$E$380,NA117_CO2_GJ!$C50,'CO2-qoute-data-2012'!W$6:W$380)*1000</f>
        <v>0</v>
      </c>
      <c r="N50" s="23">
        <f>SUMIF('CO2-qoute-data-2012'!$E$6:$E$380,NA117_CO2_GJ!$C50,'CO2-qoute-data-2012'!X$6:X$380)*1000</f>
        <v>0</v>
      </c>
      <c r="O50" s="23">
        <f>SUMIF('CO2-qoute-data-2012'!$E$6:$E$380,NA117_CO2_GJ!$C50,'CO2-qoute-data-2012'!Y$6:Y$380)*1000</f>
        <v>0</v>
      </c>
      <c r="P50" s="23">
        <f>SUMIF('CO2-qoute-data-2012'!$E$6:$E$380,NA117_CO2_GJ!$C50,'CO2-qoute-data-2012'!Z$6:Z$380)*1000</f>
        <v>0</v>
      </c>
      <c r="Q50" s="23">
        <f>SUMIF('CO2-qoute-data-2012'!$E$6:$E$380,NA117_CO2_GJ!$C50,'CO2-qoute-data-2012'!AA$6:AA$380)*1000</f>
        <v>0</v>
      </c>
      <c r="R50" s="23">
        <f>SUMIF('CO2-qoute-data-2012'!$E$6:$E$380,NA117_CO2_GJ!$C50,'CO2-qoute-data-2012'!AB$6:AB$380)*1000</f>
        <v>0</v>
      </c>
      <c r="S50" s="23">
        <f>SUMIF('CO2-qoute-data-2012'!$E$6:$E$380,NA117_CO2_GJ!$C50,'CO2-qoute-data-2012'!AC$6:AC$380)*1000</f>
        <v>0</v>
      </c>
      <c r="T50" s="23">
        <f>SUMIF('CO2-qoute-data-2012'!$E$6:$E$380,NA117_CO2_GJ!$C50,'CO2-qoute-data-2012'!AD$6:AD$380)*1000</f>
        <v>0</v>
      </c>
      <c r="U50" s="23">
        <f>SUMIF('CO2-qoute-data-2012'!$E$6:$E$380,NA117_CO2_GJ!$C50,'CO2-qoute-data-2012'!AE$6:AE$380)*1000</f>
        <v>0</v>
      </c>
      <c r="V50" s="23">
        <f>SUMIF('CO2-qoute-data-2012'!$E$6:$E$380,NA117_CO2_GJ!$C50,'CO2-qoute-data-2012'!AF$6:AF$380)*1000</f>
        <v>0</v>
      </c>
      <c r="W50" s="23">
        <f>SUMIF('CO2-qoute-data-2012'!$E$6:$E$380,NA117_CO2_GJ!$C50,'CO2-qoute-data-2012'!AG$6:AG$380)*1000</f>
        <v>0</v>
      </c>
      <c r="X50" s="23">
        <f>SUMIF('CO2-qoute-data-2012'!$E$6:$E$380,NA117_CO2_GJ!$C50,'CO2-qoute-data-2012'!AH$6:AH$380)*1000</f>
        <v>0</v>
      </c>
      <c r="Y50" s="23">
        <f>SUMIF('CO2-qoute-data-2012'!$E$6:$E$380,NA117_CO2_GJ!$C50,'CO2-qoute-data-2012'!AI$6:AI$380)*1000</f>
        <v>0</v>
      </c>
      <c r="Z50" s="23">
        <f>SUMIF('CO2-qoute-data-2012'!$E$6:$E$380,NA117_CO2_GJ!$C50,'CO2-qoute-data-2012'!AJ$6:AJ$380)*1000</f>
        <v>0</v>
      </c>
      <c r="AA50" s="23">
        <f>SUMIF('CO2-qoute-data-2012'!$E$6:$E$380,NA117_CO2_GJ!$C50,'CO2-qoute-data-2012'!AK$6:AK$380)*1000</f>
        <v>0</v>
      </c>
      <c r="AB50" s="23">
        <f>SUMIF('CO2-qoute-data-2012'!$E$6:$E$380,NA117_CO2_GJ!$C50,'CO2-qoute-data-2012'!AL$6:AL$380)*1000</f>
        <v>0</v>
      </c>
      <c r="AC50" s="23">
        <f>SUMIF('CO2-qoute-data-2012'!$E$6:$E$380,NA117_CO2_GJ!$C50,'CO2-qoute-data-2012'!AM$6:AM$380)*1000</f>
        <v>0</v>
      </c>
      <c r="AD50" s="23">
        <f>SUMIF('CO2-qoute-data-2012'!$E$6:$E$380,NA117_CO2_GJ!$C50,'CO2-qoute-data-2012'!AN$6:AN$380)*1000</f>
        <v>0</v>
      </c>
      <c r="AE50" s="23">
        <f>SUMIF('CO2-qoute-data-2012'!$E$6:$E$380,NA117_CO2_GJ!$C50,'CO2-qoute-data-2012'!AO$6:AO$380)*1000</f>
        <v>0</v>
      </c>
      <c r="AF50" s="23">
        <f>SUMIF('CO2-qoute-data-2012'!$E$6:$E$380,NA117_CO2_GJ!$C50,'CO2-qoute-data-2012'!AP$6:AP$380)*1000</f>
        <v>0</v>
      </c>
      <c r="AG50" s="23">
        <f>SUMIF('CO2-qoute-data-2012'!$E$6:$E$380,NA117_CO2_GJ!$C50,'CO2-qoute-data-2012'!AQ$6:AQ$380)*1000</f>
        <v>0</v>
      </c>
      <c r="AH50" s="23">
        <f>SUMIF('CO2-qoute-data-2012'!$E$6:$E$380,NA117_CO2_GJ!$C50,'CO2-qoute-data-2012'!AR$6:AR$380)*1000</f>
        <v>0</v>
      </c>
      <c r="AI50" s="23">
        <f>SUMIF('CO2-qoute-data-2012'!$E$6:$E$380,NA117_CO2_GJ!$C50,'CO2-qoute-data-2012'!AS$6:AS$380)*1000</f>
        <v>0</v>
      </c>
      <c r="AJ50" s="2"/>
      <c r="AK50" s="2"/>
      <c r="AL50" s="75">
        <f t="shared" si="7"/>
        <v>2</v>
      </c>
      <c r="AM50" s="75">
        <f t="shared" si="7"/>
        <v>2</v>
      </c>
      <c r="AN50" s="75">
        <f t="shared" si="7"/>
        <v>2</v>
      </c>
      <c r="AO50" s="75">
        <f t="shared" si="7"/>
        <v>2</v>
      </c>
      <c r="AP50" s="75">
        <f t="shared" si="7"/>
        <v>2</v>
      </c>
      <c r="AQ50" s="75">
        <f t="shared" si="7"/>
        <v>2</v>
      </c>
      <c r="AR50" s="75">
        <f t="shared" si="7"/>
        <v>2</v>
      </c>
      <c r="AS50" s="75">
        <f t="shared" si="7"/>
        <v>2</v>
      </c>
      <c r="AT50" s="75">
        <f t="shared" si="7"/>
        <v>2</v>
      </c>
      <c r="AU50" s="75">
        <f t="shared" si="7"/>
        <v>2</v>
      </c>
      <c r="AV50" s="75">
        <f t="shared" si="7"/>
        <v>2</v>
      </c>
      <c r="AW50" s="75">
        <f t="shared" si="7"/>
        <v>2</v>
      </c>
      <c r="AX50" s="75">
        <f t="shared" si="7"/>
        <v>2</v>
      </c>
      <c r="AY50" s="75">
        <f t="shared" si="7"/>
        <v>2</v>
      </c>
      <c r="AZ50" s="75">
        <f t="shared" si="6"/>
        <v>2</v>
      </c>
      <c r="BA50" s="75">
        <f t="shared" si="5"/>
        <v>2</v>
      </c>
      <c r="BB50" s="75">
        <f t="shared" si="5"/>
        <v>2</v>
      </c>
      <c r="BC50" s="75">
        <f t="shared" si="5"/>
        <v>2</v>
      </c>
      <c r="BD50" s="75">
        <f t="shared" si="5"/>
        <v>2</v>
      </c>
      <c r="BE50" s="75">
        <f t="shared" si="5"/>
        <v>2</v>
      </c>
      <c r="BF50" s="75">
        <f t="shared" si="5"/>
        <v>2</v>
      </c>
      <c r="BG50" s="75">
        <f t="shared" si="5"/>
        <v>2</v>
      </c>
      <c r="BH50" s="75">
        <f t="shared" si="5"/>
        <v>2</v>
      </c>
      <c r="BI50" s="75">
        <f t="shared" si="5"/>
        <v>2</v>
      </c>
      <c r="BJ50" s="75">
        <f t="shared" si="5"/>
        <v>2</v>
      </c>
      <c r="BK50" s="75">
        <f t="shared" si="5"/>
        <v>2</v>
      </c>
      <c r="BL50" s="75">
        <f t="shared" si="5"/>
        <v>2</v>
      </c>
      <c r="BM50" s="75">
        <f t="shared" si="5"/>
        <v>2</v>
      </c>
      <c r="BN50" s="75">
        <f t="shared" si="5"/>
        <v>2</v>
      </c>
      <c r="BO50" s="75">
        <f t="shared" si="5"/>
        <v>2</v>
      </c>
      <c r="BP50" s="75">
        <f t="shared" si="5"/>
        <v>2</v>
      </c>
    </row>
    <row r="51" spans="2:68">
      <c r="B51" s="72">
        <v>2</v>
      </c>
      <c r="C51" s="12" t="s">
        <v>600</v>
      </c>
      <c r="D51" s="13" t="s">
        <v>601</v>
      </c>
      <c r="E51" s="23">
        <f>SUMIF('CO2-qoute-data-2012'!$E$6:$E$380,NA117_CO2_GJ!$C51,'CO2-qoute-data-2012'!O$6:O$380)*1000</f>
        <v>0</v>
      </c>
      <c r="F51" s="23">
        <f>SUMIF('CO2-qoute-data-2012'!$E$6:$E$380,NA117_CO2_GJ!$C51,'CO2-qoute-data-2012'!P$6:P$380)*1000</f>
        <v>0</v>
      </c>
      <c r="G51" s="23">
        <f>SUMIF('CO2-qoute-data-2012'!$E$6:$E$380,NA117_CO2_GJ!$C51,'CO2-qoute-data-2012'!Q$6:Q$380)*1000</f>
        <v>0</v>
      </c>
      <c r="H51" s="23">
        <f>SUMIF('CO2-qoute-data-2012'!$E$6:$E$380,NA117_CO2_GJ!$C51,'CO2-qoute-data-2012'!R$6:R$380)*1000</f>
        <v>0</v>
      </c>
      <c r="I51" s="23">
        <f>SUMIF('CO2-qoute-data-2012'!$E$6:$E$380,NA117_CO2_GJ!$C51,'CO2-qoute-data-2012'!S$6:S$380)*1000</f>
        <v>0</v>
      </c>
      <c r="J51" s="23">
        <f>SUMIF('CO2-qoute-data-2012'!$E$6:$E$380,NA117_CO2_GJ!$C51,'CO2-qoute-data-2012'!T$6:T$380)*1000</f>
        <v>0</v>
      </c>
      <c r="K51" s="23">
        <f>SUMIF('CO2-qoute-data-2012'!$E$6:$E$380,NA117_CO2_GJ!$C51,'CO2-qoute-data-2012'!U$6:U$380)*1000</f>
        <v>0</v>
      </c>
      <c r="L51" s="23">
        <f>SUMIF('CO2-qoute-data-2012'!$E$6:$E$380,NA117_CO2_GJ!$C51,'CO2-qoute-data-2012'!V$6:V$380)*1000</f>
        <v>0</v>
      </c>
      <c r="M51" s="23">
        <f>SUMIF('CO2-qoute-data-2012'!$E$6:$E$380,NA117_CO2_GJ!$C51,'CO2-qoute-data-2012'!W$6:W$380)*1000</f>
        <v>0</v>
      </c>
      <c r="N51" s="23">
        <f>SUMIF('CO2-qoute-data-2012'!$E$6:$E$380,NA117_CO2_GJ!$C51,'CO2-qoute-data-2012'!X$6:X$380)*1000</f>
        <v>0</v>
      </c>
      <c r="O51" s="23">
        <f>SUMIF('CO2-qoute-data-2012'!$E$6:$E$380,NA117_CO2_GJ!$C51,'CO2-qoute-data-2012'!Y$6:Y$380)*1000</f>
        <v>0</v>
      </c>
      <c r="P51" s="23">
        <f>SUMIF('CO2-qoute-data-2012'!$E$6:$E$380,NA117_CO2_GJ!$C51,'CO2-qoute-data-2012'!Z$6:Z$380)*1000</f>
        <v>0</v>
      </c>
      <c r="Q51" s="23">
        <f>SUMIF('CO2-qoute-data-2012'!$E$6:$E$380,NA117_CO2_GJ!$C51,'CO2-qoute-data-2012'!AA$6:AA$380)*1000</f>
        <v>0</v>
      </c>
      <c r="R51" s="23">
        <f>SUMIF('CO2-qoute-data-2012'!$E$6:$E$380,NA117_CO2_GJ!$C51,'CO2-qoute-data-2012'!AB$6:AB$380)*1000</f>
        <v>0</v>
      </c>
      <c r="S51" s="23">
        <f>SUMIF('CO2-qoute-data-2012'!$E$6:$E$380,NA117_CO2_GJ!$C51,'CO2-qoute-data-2012'!AC$6:AC$380)*1000</f>
        <v>0</v>
      </c>
      <c r="T51" s="23">
        <f>SUMIF('CO2-qoute-data-2012'!$E$6:$E$380,NA117_CO2_GJ!$C51,'CO2-qoute-data-2012'!AD$6:AD$380)*1000</f>
        <v>0</v>
      </c>
      <c r="U51" s="23">
        <f>SUMIF('CO2-qoute-data-2012'!$E$6:$E$380,NA117_CO2_GJ!$C51,'CO2-qoute-data-2012'!AE$6:AE$380)*1000</f>
        <v>0</v>
      </c>
      <c r="V51" s="23">
        <f>SUMIF('CO2-qoute-data-2012'!$E$6:$E$380,NA117_CO2_GJ!$C51,'CO2-qoute-data-2012'!AF$6:AF$380)*1000</f>
        <v>0</v>
      </c>
      <c r="W51" s="23">
        <f>SUMIF('CO2-qoute-data-2012'!$E$6:$E$380,NA117_CO2_GJ!$C51,'CO2-qoute-data-2012'!AG$6:AG$380)*1000</f>
        <v>0</v>
      </c>
      <c r="X51" s="23">
        <f>SUMIF('CO2-qoute-data-2012'!$E$6:$E$380,NA117_CO2_GJ!$C51,'CO2-qoute-data-2012'!AH$6:AH$380)*1000</f>
        <v>0</v>
      </c>
      <c r="Y51" s="23">
        <f>SUMIF('CO2-qoute-data-2012'!$E$6:$E$380,NA117_CO2_GJ!$C51,'CO2-qoute-data-2012'!AI$6:AI$380)*1000</f>
        <v>0</v>
      </c>
      <c r="Z51" s="23">
        <f>SUMIF('CO2-qoute-data-2012'!$E$6:$E$380,NA117_CO2_GJ!$C51,'CO2-qoute-data-2012'!AJ$6:AJ$380)*1000</f>
        <v>0</v>
      </c>
      <c r="AA51" s="23">
        <f>SUMIF('CO2-qoute-data-2012'!$E$6:$E$380,NA117_CO2_GJ!$C51,'CO2-qoute-data-2012'!AK$6:AK$380)*1000</f>
        <v>0</v>
      </c>
      <c r="AB51" s="23">
        <f>SUMIF('CO2-qoute-data-2012'!$E$6:$E$380,NA117_CO2_GJ!$C51,'CO2-qoute-data-2012'!AL$6:AL$380)*1000</f>
        <v>0</v>
      </c>
      <c r="AC51" s="23">
        <f>SUMIF('CO2-qoute-data-2012'!$E$6:$E$380,NA117_CO2_GJ!$C51,'CO2-qoute-data-2012'!AM$6:AM$380)*1000</f>
        <v>0</v>
      </c>
      <c r="AD51" s="23">
        <f>SUMIF('CO2-qoute-data-2012'!$E$6:$E$380,NA117_CO2_GJ!$C51,'CO2-qoute-data-2012'!AN$6:AN$380)*1000</f>
        <v>0</v>
      </c>
      <c r="AE51" s="23">
        <f>SUMIF('CO2-qoute-data-2012'!$E$6:$E$380,NA117_CO2_GJ!$C51,'CO2-qoute-data-2012'!AO$6:AO$380)*1000</f>
        <v>0</v>
      </c>
      <c r="AF51" s="23">
        <f>SUMIF('CO2-qoute-data-2012'!$E$6:$E$380,NA117_CO2_GJ!$C51,'CO2-qoute-data-2012'!AP$6:AP$380)*1000</f>
        <v>0</v>
      </c>
      <c r="AG51" s="23">
        <f>SUMIF('CO2-qoute-data-2012'!$E$6:$E$380,NA117_CO2_GJ!$C51,'CO2-qoute-data-2012'!AQ$6:AQ$380)*1000</f>
        <v>0</v>
      </c>
      <c r="AH51" s="23">
        <f>SUMIF('CO2-qoute-data-2012'!$E$6:$E$380,NA117_CO2_GJ!$C51,'CO2-qoute-data-2012'!AR$6:AR$380)*1000</f>
        <v>0</v>
      </c>
      <c r="AI51" s="23">
        <f>SUMIF('CO2-qoute-data-2012'!$E$6:$E$380,NA117_CO2_GJ!$C51,'CO2-qoute-data-2012'!AS$6:AS$380)*1000</f>
        <v>0</v>
      </c>
      <c r="AJ51" s="2"/>
      <c r="AK51" s="2"/>
      <c r="AL51" s="75">
        <f t="shared" si="7"/>
        <v>2</v>
      </c>
      <c r="AM51" s="75">
        <f t="shared" si="7"/>
        <v>2</v>
      </c>
      <c r="AN51" s="75">
        <f t="shared" si="7"/>
        <v>2</v>
      </c>
      <c r="AO51" s="75">
        <f t="shared" si="7"/>
        <v>2</v>
      </c>
      <c r="AP51" s="75">
        <f t="shared" si="7"/>
        <v>2</v>
      </c>
      <c r="AQ51" s="75">
        <f t="shared" si="7"/>
        <v>2</v>
      </c>
      <c r="AR51" s="75">
        <f t="shared" si="7"/>
        <v>2</v>
      </c>
      <c r="AS51" s="75">
        <f t="shared" si="7"/>
        <v>2</v>
      </c>
      <c r="AT51" s="75">
        <f t="shared" si="7"/>
        <v>2</v>
      </c>
      <c r="AU51" s="75">
        <f t="shared" si="7"/>
        <v>2</v>
      </c>
      <c r="AV51" s="75">
        <f t="shared" si="7"/>
        <v>2</v>
      </c>
      <c r="AW51" s="75">
        <f t="shared" si="7"/>
        <v>2</v>
      </c>
      <c r="AX51" s="75">
        <f t="shared" si="7"/>
        <v>2</v>
      </c>
      <c r="AY51" s="75">
        <f t="shared" si="7"/>
        <v>2</v>
      </c>
      <c r="AZ51" s="75">
        <f t="shared" si="6"/>
        <v>2</v>
      </c>
      <c r="BA51" s="75">
        <f t="shared" si="5"/>
        <v>2</v>
      </c>
      <c r="BB51" s="75">
        <f t="shared" si="5"/>
        <v>2</v>
      </c>
      <c r="BC51" s="75">
        <f t="shared" si="5"/>
        <v>2</v>
      </c>
      <c r="BD51" s="75">
        <f t="shared" si="5"/>
        <v>2</v>
      </c>
      <c r="BE51" s="75">
        <f t="shared" si="5"/>
        <v>2</v>
      </c>
      <c r="BF51" s="75">
        <f t="shared" si="5"/>
        <v>2</v>
      </c>
      <c r="BG51" s="75">
        <f t="shared" si="5"/>
        <v>2</v>
      </c>
      <c r="BH51" s="75">
        <f t="shared" si="5"/>
        <v>2</v>
      </c>
      <c r="BI51" s="75">
        <f t="shared" si="5"/>
        <v>2</v>
      </c>
      <c r="BJ51" s="75">
        <f t="shared" si="5"/>
        <v>2</v>
      </c>
      <c r="BK51" s="75">
        <f t="shared" si="5"/>
        <v>2</v>
      </c>
      <c r="BL51" s="75">
        <f t="shared" si="5"/>
        <v>2</v>
      </c>
      <c r="BM51" s="75">
        <f t="shared" si="5"/>
        <v>2</v>
      </c>
      <c r="BN51" s="75">
        <f t="shared" si="5"/>
        <v>2</v>
      </c>
      <c r="BO51" s="75">
        <f t="shared" si="5"/>
        <v>2</v>
      </c>
      <c r="BP51" s="75">
        <f t="shared" si="5"/>
        <v>2</v>
      </c>
    </row>
    <row r="52" spans="2:68">
      <c r="B52" s="72">
        <v>7</v>
      </c>
      <c r="C52" s="10" t="s">
        <v>602</v>
      </c>
      <c r="D52" s="11" t="s">
        <v>603</v>
      </c>
      <c r="E52" s="23">
        <f>SUMIF('CO2-qoute-data-2012'!$E$6:$E$380,NA117_CO2_GJ!$C52,'CO2-qoute-data-2012'!O$6:O$380)*1000</f>
        <v>0</v>
      </c>
      <c r="F52" s="23">
        <f>SUMIF('CO2-qoute-data-2012'!$E$6:$E$380,NA117_CO2_GJ!$C52,'CO2-qoute-data-2012'!P$6:P$380)*1000</f>
        <v>26906671.183313396</v>
      </c>
      <c r="G52" s="23">
        <f>SUMIF('CO2-qoute-data-2012'!$E$6:$E$380,NA117_CO2_GJ!$C52,'CO2-qoute-data-2012'!Q$6:Q$380)*1000</f>
        <v>0</v>
      </c>
      <c r="H52" s="23">
        <f>SUMIF('CO2-qoute-data-2012'!$E$6:$E$380,NA117_CO2_GJ!$C52,'CO2-qoute-data-2012'!R$6:R$380)*1000</f>
        <v>1340789.9254008483</v>
      </c>
      <c r="I52" s="23">
        <f>SUMIF('CO2-qoute-data-2012'!$E$6:$E$380,NA117_CO2_GJ!$C52,'CO2-qoute-data-2012'!S$6:S$380)*1000</f>
        <v>1756183.5785933291</v>
      </c>
      <c r="J52" s="23">
        <f>SUMIF('CO2-qoute-data-2012'!$E$6:$E$380,NA117_CO2_GJ!$C52,'CO2-qoute-data-2012'!T$6:T$380)*1000</f>
        <v>2178.0723000000003</v>
      </c>
      <c r="K52" s="23">
        <f>SUMIF('CO2-qoute-data-2012'!$E$6:$E$380,NA117_CO2_GJ!$C52,'CO2-qoute-data-2012'!U$6:U$380)*1000</f>
        <v>0</v>
      </c>
      <c r="L52" s="23">
        <f>SUMIF('CO2-qoute-data-2012'!$E$6:$E$380,NA117_CO2_GJ!$C52,'CO2-qoute-data-2012'!V$6:V$380)*1000</f>
        <v>0</v>
      </c>
      <c r="M52" s="23">
        <f>SUMIF('CO2-qoute-data-2012'!$E$6:$E$380,NA117_CO2_GJ!$C52,'CO2-qoute-data-2012'!W$6:W$380)*1000</f>
        <v>0</v>
      </c>
      <c r="N52" s="23">
        <f>SUMIF('CO2-qoute-data-2012'!$E$6:$E$380,NA117_CO2_GJ!$C52,'CO2-qoute-data-2012'!X$6:X$380)*1000</f>
        <v>0</v>
      </c>
      <c r="O52" s="23">
        <f>SUMIF('CO2-qoute-data-2012'!$E$6:$E$380,NA117_CO2_GJ!$C52,'CO2-qoute-data-2012'!Y$6:Y$380)*1000</f>
        <v>101177728.33122382</v>
      </c>
      <c r="P52" s="23">
        <f>SUMIF('CO2-qoute-data-2012'!$E$6:$E$380,NA117_CO2_GJ!$C52,'CO2-qoute-data-2012'!Z$6:Z$380)*1000</f>
        <v>0</v>
      </c>
      <c r="Q52" s="23">
        <f>SUMIF('CO2-qoute-data-2012'!$E$6:$E$380,NA117_CO2_GJ!$C52,'CO2-qoute-data-2012'!AA$6:AA$380)*1000</f>
        <v>0</v>
      </c>
      <c r="R52" s="23">
        <f>SUMIF('CO2-qoute-data-2012'!$E$6:$E$380,NA117_CO2_GJ!$C52,'CO2-qoute-data-2012'!AB$6:AB$380)*1000</f>
        <v>0</v>
      </c>
      <c r="S52" s="23">
        <f>SUMIF('CO2-qoute-data-2012'!$E$6:$E$380,NA117_CO2_GJ!$C52,'CO2-qoute-data-2012'!AC$6:AC$380)*1000</f>
        <v>61076.752414458002</v>
      </c>
      <c r="T52" s="23">
        <f>SUMIF('CO2-qoute-data-2012'!$E$6:$E$380,NA117_CO2_GJ!$C52,'CO2-qoute-data-2012'!AD$6:AD$380)*1000</f>
        <v>0</v>
      </c>
      <c r="U52" s="23">
        <f>SUMIF('CO2-qoute-data-2012'!$E$6:$E$380,NA117_CO2_GJ!$C52,'CO2-qoute-data-2012'!AE$6:AE$380)*1000</f>
        <v>0</v>
      </c>
      <c r="V52" s="23">
        <f>SUMIF('CO2-qoute-data-2012'!$E$6:$E$380,NA117_CO2_GJ!$C52,'CO2-qoute-data-2012'!AF$6:AF$380)*1000</f>
        <v>0</v>
      </c>
      <c r="W52" s="23">
        <f>SUMIF('CO2-qoute-data-2012'!$E$6:$E$380,NA117_CO2_GJ!$C52,'CO2-qoute-data-2012'!AG$6:AG$380)*1000</f>
        <v>0</v>
      </c>
      <c r="X52" s="23">
        <f>SUMIF('CO2-qoute-data-2012'!$E$6:$E$380,NA117_CO2_GJ!$C52,'CO2-qoute-data-2012'!AH$6:AH$380)*1000</f>
        <v>0</v>
      </c>
      <c r="Y52" s="23">
        <f>SUMIF('CO2-qoute-data-2012'!$E$6:$E$380,NA117_CO2_GJ!$C52,'CO2-qoute-data-2012'!AI$6:AI$380)*1000</f>
        <v>71177.625179999988</v>
      </c>
      <c r="Z52" s="23">
        <f>SUMIF('CO2-qoute-data-2012'!$E$6:$E$380,NA117_CO2_GJ!$C52,'CO2-qoute-data-2012'!AJ$6:AJ$380)*1000</f>
        <v>5140</v>
      </c>
      <c r="AA52" s="23">
        <f>SUMIF('CO2-qoute-data-2012'!$E$6:$E$380,NA117_CO2_GJ!$C52,'CO2-qoute-data-2012'!AK$6:AK$380)*1000</f>
        <v>48998.995499999997</v>
      </c>
      <c r="AB52" s="23">
        <f>SUMIF('CO2-qoute-data-2012'!$E$6:$E$380,NA117_CO2_GJ!$C52,'CO2-qoute-data-2012'!AL$6:AL$380)*1000</f>
        <v>6916496.9039999982</v>
      </c>
      <c r="AC52" s="23">
        <f>SUMIF('CO2-qoute-data-2012'!$E$6:$E$380,NA117_CO2_GJ!$C52,'CO2-qoute-data-2012'!AM$6:AM$380)*1000</f>
        <v>20146113.877199996</v>
      </c>
      <c r="AD52" s="23">
        <f>SUMIF('CO2-qoute-data-2012'!$E$6:$E$380,NA117_CO2_GJ!$C52,'CO2-qoute-data-2012'!AN$6:AN$380)*1000</f>
        <v>563929.49399999995</v>
      </c>
      <c r="AE52" s="23">
        <f>SUMIF('CO2-qoute-data-2012'!$E$6:$E$380,NA117_CO2_GJ!$C52,'CO2-qoute-data-2012'!AO$6:AO$380)*1000</f>
        <v>6054925.9175270908</v>
      </c>
      <c r="AF52" s="23">
        <f>SUMIF('CO2-qoute-data-2012'!$E$6:$E$380,NA117_CO2_GJ!$C52,'CO2-qoute-data-2012'!AP$6:AP$380)*1000</f>
        <v>0</v>
      </c>
      <c r="AG52" s="23">
        <f>SUMIF('CO2-qoute-data-2012'!$E$6:$E$380,NA117_CO2_GJ!$C52,'CO2-qoute-data-2012'!AQ$6:AQ$380)*1000</f>
        <v>0</v>
      </c>
      <c r="AH52" s="23">
        <f>SUMIF('CO2-qoute-data-2012'!$E$6:$E$380,NA117_CO2_GJ!$C52,'CO2-qoute-data-2012'!AR$6:AR$380)*1000</f>
        <v>0</v>
      </c>
      <c r="AI52" s="23">
        <f>SUMIF('CO2-qoute-data-2012'!$E$6:$E$380,NA117_CO2_GJ!$C52,'CO2-qoute-data-2012'!AS$6:AS$380)*1000</f>
        <v>643401.85700000008</v>
      </c>
      <c r="AJ52" s="2"/>
      <c r="AK52" s="2"/>
      <c r="AL52" s="75">
        <f t="shared" si="7"/>
        <v>7</v>
      </c>
      <c r="AM52" s="75">
        <f t="shared" si="7"/>
        <v>7</v>
      </c>
      <c r="AN52" s="75">
        <f t="shared" si="7"/>
        <v>7</v>
      </c>
      <c r="AO52" s="75">
        <f t="shared" si="7"/>
        <v>7</v>
      </c>
      <c r="AP52" s="75">
        <f t="shared" si="7"/>
        <v>7</v>
      </c>
      <c r="AQ52" s="75">
        <f t="shared" si="7"/>
        <v>7</v>
      </c>
      <c r="AR52" s="75">
        <f t="shared" si="7"/>
        <v>7</v>
      </c>
      <c r="AS52" s="75">
        <f t="shared" si="7"/>
        <v>7</v>
      </c>
      <c r="AT52" s="75">
        <f t="shared" si="7"/>
        <v>7</v>
      </c>
      <c r="AU52" s="75">
        <f t="shared" si="7"/>
        <v>7</v>
      </c>
      <c r="AV52" s="75">
        <f t="shared" si="7"/>
        <v>7</v>
      </c>
      <c r="AW52" s="75">
        <f t="shared" si="7"/>
        <v>7</v>
      </c>
      <c r="AX52" s="75">
        <f t="shared" si="7"/>
        <v>7</v>
      </c>
      <c r="AY52" s="75">
        <f t="shared" si="7"/>
        <v>7</v>
      </c>
      <c r="AZ52" s="75">
        <f t="shared" si="6"/>
        <v>7</v>
      </c>
      <c r="BA52" s="75">
        <f t="shared" si="5"/>
        <v>7</v>
      </c>
      <c r="BB52" s="75">
        <f t="shared" si="5"/>
        <v>7</v>
      </c>
      <c r="BC52" s="75">
        <f t="shared" si="5"/>
        <v>7</v>
      </c>
      <c r="BD52" s="75">
        <f t="shared" si="5"/>
        <v>7</v>
      </c>
      <c r="BE52" s="75">
        <f t="shared" si="5"/>
        <v>7</v>
      </c>
      <c r="BF52" s="75">
        <f t="shared" si="5"/>
        <v>7</v>
      </c>
      <c r="BG52" s="75">
        <f t="shared" si="5"/>
        <v>7</v>
      </c>
      <c r="BH52" s="75">
        <f t="shared" si="5"/>
        <v>7</v>
      </c>
      <c r="BI52" s="75">
        <f t="shared" si="5"/>
        <v>7</v>
      </c>
      <c r="BJ52" s="75">
        <f t="shared" si="5"/>
        <v>7</v>
      </c>
      <c r="BK52" s="75">
        <f t="shared" si="5"/>
        <v>7</v>
      </c>
      <c r="BL52" s="75">
        <f t="shared" si="5"/>
        <v>7</v>
      </c>
      <c r="BM52" s="75">
        <f t="shared" si="5"/>
        <v>7</v>
      </c>
      <c r="BN52" s="75">
        <f t="shared" si="5"/>
        <v>7</v>
      </c>
      <c r="BO52" s="75">
        <f t="shared" si="5"/>
        <v>7</v>
      </c>
      <c r="BP52" s="75">
        <f t="shared" si="5"/>
        <v>7</v>
      </c>
    </row>
    <row r="53" spans="2:68">
      <c r="B53" s="72">
        <v>8</v>
      </c>
      <c r="C53" s="12" t="s">
        <v>604</v>
      </c>
      <c r="D53" s="13" t="s">
        <v>605</v>
      </c>
      <c r="E53" s="23">
        <f>SUMIF('CO2-qoute-data-2012'!$E$6:$E$380,NA117_CO2_GJ!$C53,'CO2-qoute-data-2012'!O$6:O$380)*1000</f>
        <v>0</v>
      </c>
      <c r="F53" s="23">
        <f>SUMIF('CO2-qoute-data-2012'!$E$6:$E$380,NA117_CO2_GJ!$C53,'CO2-qoute-data-2012'!P$6:P$380)*1000</f>
        <v>217731.13559999998</v>
      </c>
      <c r="G53" s="23">
        <f>SUMIF('CO2-qoute-data-2012'!$E$6:$E$380,NA117_CO2_GJ!$C53,'CO2-qoute-data-2012'!Q$6:Q$380)*1000</f>
        <v>0</v>
      </c>
      <c r="H53" s="23">
        <f>SUMIF('CO2-qoute-data-2012'!$E$6:$E$380,NA117_CO2_GJ!$C53,'CO2-qoute-data-2012'!R$6:R$380)*1000</f>
        <v>47.348399999999998</v>
      </c>
      <c r="I53" s="23">
        <f>SUMIF('CO2-qoute-data-2012'!$E$6:$E$380,NA117_CO2_GJ!$C53,'CO2-qoute-data-2012'!S$6:S$380)*1000</f>
        <v>0</v>
      </c>
      <c r="J53" s="23">
        <f>SUMIF('CO2-qoute-data-2012'!$E$6:$E$380,NA117_CO2_GJ!$C53,'CO2-qoute-data-2012'!T$6:T$380)*1000</f>
        <v>0</v>
      </c>
      <c r="K53" s="23">
        <f>SUMIF('CO2-qoute-data-2012'!$E$6:$E$380,NA117_CO2_GJ!$C53,'CO2-qoute-data-2012'!U$6:U$380)*1000</f>
        <v>0</v>
      </c>
      <c r="L53" s="23">
        <f>SUMIF('CO2-qoute-data-2012'!$E$6:$E$380,NA117_CO2_GJ!$C53,'CO2-qoute-data-2012'!V$6:V$380)*1000</f>
        <v>0</v>
      </c>
      <c r="M53" s="23">
        <f>SUMIF('CO2-qoute-data-2012'!$E$6:$E$380,NA117_CO2_GJ!$C53,'CO2-qoute-data-2012'!W$6:W$380)*1000</f>
        <v>0</v>
      </c>
      <c r="N53" s="23">
        <f>SUMIF('CO2-qoute-data-2012'!$E$6:$E$380,NA117_CO2_GJ!$C53,'CO2-qoute-data-2012'!X$6:X$380)*1000</f>
        <v>0</v>
      </c>
      <c r="O53" s="23">
        <f>SUMIF('CO2-qoute-data-2012'!$E$6:$E$380,NA117_CO2_GJ!$C53,'CO2-qoute-data-2012'!Y$6:Y$380)*1000</f>
        <v>0</v>
      </c>
      <c r="P53" s="23">
        <f>SUMIF('CO2-qoute-data-2012'!$E$6:$E$380,NA117_CO2_GJ!$C53,'CO2-qoute-data-2012'!Z$6:Z$380)*1000</f>
        <v>0</v>
      </c>
      <c r="Q53" s="23">
        <f>SUMIF('CO2-qoute-data-2012'!$E$6:$E$380,NA117_CO2_GJ!$C53,'CO2-qoute-data-2012'!AA$6:AA$380)*1000</f>
        <v>0</v>
      </c>
      <c r="R53" s="23">
        <f>SUMIF('CO2-qoute-data-2012'!$E$6:$E$380,NA117_CO2_GJ!$C53,'CO2-qoute-data-2012'!AB$6:AB$380)*1000</f>
        <v>0</v>
      </c>
      <c r="S53" s="23">
        <f>SUMIF('CO2-qoute-data-2012'!$E$6:$E$380,NA117_CO2_GJ!$C53,'CO2-qoute-data-2012'!AC$6:AC$380)*1000</f>
        <v>0</v>
      </c>
      <c r="T53" s="23">
        <f>SUMIF('CO2-qoute-data-2012'!$E$6:$E$380,NA117_CO2_GJ!$C53,'CO2-qoute-data-2012'!AD$6:AD$380)*1000</f>
        <v>0</v>
      </c>
      <c r="U53" s="23">
        <f>SUMIF('CO2-qoute-data-2012'!$E$6:$E$380,NA117_CO2_GJ!$C53,'CO2-qoute-data-2012'!AE$6:AE$380)*1000</f>
        <v>0</v>
      </c>
      <c r="V53" s="23">
        <f>SUMIF('CO2-qoute-data-2012'!$E$6:$E$380,NA117_CO2_GJ!$C53,'CO2-qoute-data-2012'!AF$6:AF$380)*1000</f>
        <v>0</v>
      </c>
      <c r="W53" s="23">
        <f>SUMIF('CO2-qoute-data-2012'!$E$6:$E$380,NA117_CO2_GJ!$C53,'CO2-qoute-data-2012'!AG$6:AG$380)*1000</f>
        <v>0</v>
      </c>
      <c r="X53" s="23">
        <f>SUMIF('CO2-qoute-data-2012'!$E$6:$E$380,NA117_CO2_GJ!$C53,'CO2-qoute-data-2012'!AH$6:AH$380)*1000</f>
        <v>0</v>
      </c>
      <c r="Y53" s="23">
        <f>SUMIF('CO2-qoute-data-2012'!$E$6:$E$380,NA117_CO2_GJ!$C53,'CO2-qoute-data-2012'!AI$6:AI$380)*1000</f>
        <v>0</v>
      </c>
      <c r="Z53" s="23">
        <f>SUMIF('CO2-qoute-data-2012'!$E$6:$E$380,NA117_CO2_GJ!$C53,'CO2-qoute-data-2012'!AJ$6:AJ$380)*1000</f>
        <v>0</v>
      </c>
      <c r="AA53" s="23">
        <f>SUMIF('CO2-qoute-data-2012'!$E$6:$E$380,NA117_CO2_GJ!$C53,'CO2-qoute-data-2012'!AK$6:AK$380)*1000</f>
        <v>0</v>
      </c>
      <c r="AB53" s="23">
        <f>SUMIF('CO2-qoute-data-2012'!$E$6:$E$380,NA117_CO2_GJ!$C53,'CO2-qoute-data-2012'!AL$6:AL$380)*1000</f>
        <v>0</v>
      </c>
      <c r="AC53" s="23">
        <f>SUMIF('CO2-qoute-data-2012'!$E$6:$E$380,NA117_CO2_GJ!$C53,'CO2-qoute-data-2012'!AM$6:AM$380)*1000</f>
        <v>0</v>
      </c>
      <c r="AD53" s="23">
        <f>SUMIF('CO2-qoute-data-2012'!$E$6:$E$380,NA117_CO2_GJ!$C53,'CO2-qoute-data-2012'!AN$6:AN$380)*1000</f>
        <v>0</v>
      </c>
      <c r="AE53" s="23">
        <f>SUMIF('CO2-qoute-data-2012'!$E$6:$E$380,NA117_CO2_GJ!$C53,'CO2-qoute-data-2012'!AO$6:AO$380)*1000</f>
        <v>0</v>
      </c>
      <c r="AF53" s="23">
        <f>SUMIF('CO2-qoute-data-2012'!$E$6:$E$380,NA117_CO2_GJ!$C53,'CO2-qoute-data-2012'!AP$6:AP$380)*1000</f>
        <v>0</v>
      </c>
      <c r="AG53" s="23">
        <f>SUMIF('CO2-qoute-data-2012'!$E$6:$E$380,NA117_CO2_GJ!$C53,'CO2-qoute-data-2012'!AQ$6:AQ$380)*1000</f>
        <v>0</v>
      </c>
      <c r="AH53" s="23">
        <f>SUMIF('CO2-qoute-data-2012'!$E$6:$E$380,NA117_CO2_GJ!$C53,'CO2-qoute-data-2012'!AR$6:AR$380)*1000</f>
        <v>0</v>
      </c>
      <c r="AI53" s="23">
        <f>SUMIF('CO2-qoute-data-2012'!$E$6:$E$380,NA117_CO2_GJ!$C53,'CO2-qoute-data-2012'!AS$6:AS$380)*1000</f>
        <v>0</v>
      </c>
      <c r="AJ53" s="2"/>
      <c r="AK53" s="2"/>
      <c r="AL53" s="75">
        <f t="shared" si="7"/>
        <v>8</v>
      </c>
      <c r="AM53" s="75">
        <f t="shared" si="7"/>
        <v>8</v>
      </c>
      <c r="AN53" s="75">
        <f t="shared" si="7"/>
        <v>8</v>
      </c>
      <c r="AO53" s="75">
        <f t="shared" si="7"/>
        <v>8</v>
      </c>
      <c r="AP53" s="75">
        <f t="shared" si="7"/>
        <v>8</v>
      </c>
      <c r="AQ53" s="75">
        <f t="shared" si="7"/>
        <v>8</v>
      </c>
      <c r="AR53" s="75">
        <f t="shared" si="7"/>
        <v>8</v>
      </c>
      <c r="AS53" s="75">
        <f t="shared" si="7"/>
        <v>8</v>
      </c>
      <c r="AT53" s="75">
        <f t="shared" si="7"/>
        <v>8</v>
      </c>
      <c r="AU53" s="75">
        <f t="shared" si="7"/>
        <v>8</v>
      </c>
      <c r="AV53" s="75">
        <f t="shared" si="7"/>
        <v>8</v>
      </c>
      <c r="AW53" s="75">
        <f t="shared" si="7"/>
        <v>8</v>
      </c>
      <c r="AX53" s="75">
        <f t="shared" si="7"/>
        <v>8</v>
      </c>
      <c r="AY53" s="75">
        <f t="shared" si="7"/>
        <v>8</v>
      </c>
      <c r="AZ53" s="75">
        <f t="shared" si="6"/>
        <v>8</v>
      </c>
      <c r="BA53" s="75">
        <f t="shared" si="5"/>
        <v>8</v>
      </c>
      <c r="BB53" s="75">
        <f t="shared" si="5"/>
        <v>8</v>
      </c>
      <c r="BC53" s="75">
        <f t="shared" si="5"/>
        <v>8</v>
      </c>
      <c r="BD53" s="75">
        <f t="shared" si="5"/>
        <v>8</v>
      </c>
      <c r="BE53" s="75">
        <f t="shared" si="5"/>
        <v>8</v>
      </c>
      <c r="BF53" s="75">
        <f t="shared" si="5"/>
        <v>8</v>
      </c>
      <c r="BG53" s="75">
        <f t="shared" si="5"/>
        <v>8</v>
      </c>
      <c r="BH53" s="75">
        <f t="shared" si="5"/>
        <v>8</v>
      </c>
      <c r="BI53" s="75">
        <f t="shared" si="5"/>
        <v>8</v>
      </c>
      <c r="BJ53" s="75">
        <f t="shared" si="5"/>
        <v>8</v>
      </c>
      <c r="BK53" s="75">
        <f t="shared" si="5"/>
        <v>8</v>
      </c>
      <c r="BL53" s="75">
        <f t="shared" si="5"/>
        <v>8</v>
      </c>
      <c r="BM53" s="75">
        <f t="shared" si="5"/>
        <v>8</v>
      </c>
      <c r="BN53" s="75">
        <f t="shared" si="5"/>
        <v>8</v>
      </c>
      <c r="BO53" s="75">
        <f t="shared" si="5"/>
        <v>8</v>
      </c>
      <c r="BP53" s="75">
        <f t="shared" si="5"/>
        <v>8</v>
      </c>
    </row>
    <row r="54" spans="2:68">
      <c r="B54" s="72">
        <v>20</v>
      </c>
      <c r="C54" s="10" t="s">
        <v>606</v>
      </c>
      <c r="D54" s="11" t="s">
        <v>607</v>
      </c>
      <c r="E54" s="23">
        <f>SUMIF('CO2-qoute-data-2012'!$E$6:$E$380,NA117_CO2_GJ!$C54,'CO2-qoute-data-2012'!O$6:O$380)*1000</f>
        <v>0</v>
      </c>
      <c r="F54" s="23">
        <f>SUMIF('CO2-qoute-data-2012'!$E$6:$E$380,NA117_CO2_GJ!$C54,'CO2-qoute-data-2012'!P$6:P$380)*1000</f>
        <v>14178057.616799995</v>
      </c>
      <c r="G54" s="23">
        <f>SUMIF('CO2-qoute-data-2012'!$E$6:$E$380,NA117_CO2_GJ!$C54,'CO2-qoute-data-2012'!Q$6:Q$380)*1000</f>
        <v>0</v>
      </c>
      <c r="H54" s="23">
        <f>SUMIF('CO2-qoute-data-2012'!$E$6:$E$380,NA117_CO2_GJ!$C54,'CO2-qoute-data-2012'!R$6:R$380)*1000</f>
        <v>944583.72048760019</v>
      </c>
      <c r="I54" s="23">
        <f>SUMIF('CO2-qoute-data-2012'!$E$6:$E$380,NA117_CO2_GJ!$C54,'CO2-qoute-data-2012'!S$6:S$380)*1000</f>
        <v>64947.318000000007</v>
      </c>
      <c r="J54" s="23">
        <f>SUMIF('CO2-qoute-data-2012'!$E$6:$E$380,NA117_CO2_GJ!$C54,'CO2-qoute-data-2012'!T$6:T$380)*1000</f>
        <v>216.29199999999997</v>
      </c>
      <c r="K54" s="23">
        <f>SUMIF('CO2-qoute-data-2012'!$E$6:$E$380,NA117_CO2_GJ!$C54,'CO2-qoute-data-2012'!U$6:U$380)*1000</f>
        <v>0</v>
      </c>
      <c r="L54" s="23">
        <f>SUMIF('CO2-qoute-data-2012'!$E$6:$E$380,NA117_CO2_GJ!$C54,'CO2-qoute-data-2012'!V$6:V$380)*1000</f>
        <v>0</v>
      </c>
      <c r="M54" s="23">
        <f>SUMIF('CO2-qoute-data-2012'!$E$6:$E$380,NA117_CO2_GJ!$C54,'CO2-qoute-data-2012'!W$6:W$380)*1000</f>
        <v>0</v>
      </c>
      <c r="N54" s="23">
        <f>SUMIF('CO2-qoute-data-2012'!$E$6:$E$380,NA117_CO2_GJ!$C54,'CO2-qoute-data-2012'!X$6:X$380)*1000</f>
        <v>0</v>
      </c>
      <c r="O54" s="23">
        <f>SUMIF('CO2-qoute-data-2012'!$E$6:$E$380,NA117_CO2_GJ!$C54,'CO2-qoute-data-2012'!Y$6:Y$380)*1000</f>
        <v>632370.0120000001</v>
      </c>
      <c r="P54" s="23">
        <f>SUMIF('CO2-qoute-data-2012'!$E$6:$E$380,NA117_CO2_GJ!$C54,'CO2-qoute-data-2012'!Z$6:Z$380)*1000</f>
        <v>0</v>
      </c>
      <c r="Q54" s="23">
        <f>SUMIF('CO2-qoute-data-2012'!$E$6:$E$380,NA117_CO2_GJ!$C54,'CO2-qoute-data-2012'!AA$6:AA$380)*1000</f>
        <v>0</v>
      </c>
      <c r="R54" s="23">
        <f>SUMIF('CO2-qoute-data-2012'!$E$6:$E$380,NA117_CO2_GJ!$C54,'CO2-qoute-data-2012'!AB$6:AB$380)*1000</f>
        <v>0</v>
      </c>
      <c r="S54" s="23">
        <f>SUMIF('CO2-qoute-data-2012'!$E$6:$E$380,NA117_CO2_GJ!$C54,'CO2-qoute-data-2012'!AC$6:AC$380)*1000</f>
        <v>0</v>
      </c>
      <c r="T54" s="23">
        <f>SUMIF('CO2-qoute-data-2012'!$E$6:$E$380,NA117_CO2_GJ!$C54,'CO2-qoute-data-2012'!AD$6:AD$380)*1000</f>
        <v>0</v>
      </c>
      <c r="U54" s="23">
        <f>SUMIF('CO2-qoute-data-2012'!$E$6:$E$380,NA117_CO2_GJ!$C54,'CO2-qoute-data-2012'!AE$6:AE$380)*1000</f>
        <v>0</v>
      </c>
      <c r="V54" s="23">
        <f>SUMIF('CO2-qoute-data-2012'!$E$6:$E$380,NA117_CO2_GJ!$C54,'CO2-qoute-data-2012'!AF$6:AF$380)*1000</f>
        <v>0</v>
      </c>
      <c r="W54" s="23">
        <f>SUMIF('CO2-qoute-data-2012'!$E$6:$E$380,NA117_CO2_GJ!$C54,'CO2-qoute-data-2012'!AG$6:AG$380)*1000</f>
        <v>0</v>
      </c>
      <c r="X54" s="23">
        <f>SUMIF('CO2-qoute-data-2012'!$E$6:$E$380,NA117_CO2_GJ!$C54,'CO2-qoute-data-2012'!AH$6:AH$380)*1000</f>
        <v>0</v>
      </c>
      <c r="Y54" s="23">
        <f>SUMIF('CO2-qoute-data-2012'!$E$6:$E$380,NA117_CO2_GJ!$C54,'CO2-qoute-data-2012'!AI$6:AI$380)*1000</f>
        <v>318143.89299999998</v>
      </c>
      <c r="Z54" s="23">
        <f>SUMIF('CO2-qoute-data-2012'!$E$6:$E$380,NA117_CO2_GJ!$C54,'CO2-qoute-data-2012'!AJ$6:AJ$380)*1000</f>
        <v>27626.841000000004</v>
      </c>
      <c r="AA54" s="23">
        <f>SUMIF('CO2-qoute-data-2012'!$E$6:$E$380,NA117_CO2_GJ!$C54,'CO2-qoute-data-2012'!AK$6:AK$380)*1000</f>
        <v>342779.33600000001</v>
      </c>
      <c r="AB54" s="23">
        <f>SUMIF('CO2-qoute-data-2012'!$E$6:$E$380,NA117_CO2_GJ!$C54,'CO2-qoute-data-2012'!AL$6:AL$380)*1000</f>
        <v>2720469</v>
      </c>
      <c r="AC54" s="23">
        <f>SUMIF('CO2-qoute-data-2012'!$E$6:$E$380,NA117_CO2_GJ!$C54,'CO2-qoute-data-2012'!AM$6:AM$380)*1000</f>
        <v>1825772.1675</v>
      </c>
      <c r="AD54" s="23">
        <f>SUMIF('CO2-qoute-data-2012'!$E$6:$E$380,NA117_CO2_GJ!$C54,'CO2-qoute-data-2012'!AN$6:AN$380)*1000</f>
        <v>2890990.7781000002</v>
      </c>
      <c r="AE54" s="23">
        <f>SUMIF('CO2-qoute-data-2012'!$E$6:$E$380,NA117_CO2_GJ!$C54,'CO2-qoute-data-2012'!AO$6:AO$380)*1000</f>
        <v>1425770.4887999999</v>
      </c>
      <c r="AF54" s="23">
        <f>SUMIF('CO2-qoute-data-2012'!$E$6:$E$380,NA117_CO2_GJ!$C54,'CO2-qoute-data-2012'!AP$6:AP$380)*1000</f>
        <v>0</v>
      </c>
      <c r="AG54" s="23">
        <f>SUMIF('CO2-qoute-data-2012'!$E$6:$E$380,NA117_CO2_GJ!$C54,'CO2-qoute-data-2012'!AQ$6:AQ$380)*1000</f>
        <v>0</v>
      </c>
      <c r="AH54" s="23">
        <f>SUMIF('CO2-qoute-data-2012'!$E$6:$E$380,NA117_CO2_GJ!$C54,'CO2-qoute-data-2012'!AR$6:AR$380)*1000</f>
        <v>0</v>
      </c>
      <c r="AI54" s="23">
        <f>SUMIF('CO2-qoute-data-2012'!$E$6:$E$380,NA117_CO2_GJ!$C54,'CO2-qoute-data-2012'!AS$6:AS$380)*1000</f>
        <v>310449.95</v>
      </c>
      <c r="AJ54" s="2"/>
      <c r="AK54" s="2"/>
      <c r="AL54" s="75">
        <f t="shared" si="7"/>
        <v>20</v>
      </c>
      <c r="AM54" s="75">
        <f t="shared" si="7"/>
        <v>20</v>
      </c>
      <c r="AN54" s="75">
        <f t="shared" si="7"/>
        <v>20</v>
      </c>
      <c r="AO54" s="75">
        <f t="shared" si="7"/>
        <v>20</v>
      </c>
      <c r="AP54" s="75">
        <f t="shared" si="7"/>
        <v>20</v>
      </c>
      <c r="AQ54" s="75">
        <f t="shared" si="7"/>
        <v>20</v>
      </c>
      <c r="AR54" s="75">
        <f t="shared" si="7"/>
        <v>20</v>
      </c>
      <c r="AS54" s="75">
        <f t="shared" si="7"/>
        <v>20</v>
      </c>
      <c r="AT54" s="75">
        <f t="shared" si="7"/>
        <v>20</v>
      </c>
      <c r="AU54" s="75">
        <f t="shared" si="7"/>
        <v>20</v>
      </c>
      <c r="AV54" s="75">
        <f t="shared" si="7"/>
        <v>20</v>
      </c>
      <c r="AW54" s="75">
        <f t="shared" si="7"/>
        <v>20</v>
      </c>
      <c r="AX54" s="75">
        <f t="shared" si="7"/>
        <v>20</v>
      </c>
      <c r="AY54" s="75">
        <f t="shared" si="7"/>
        <v>20</v>
      </c>
      <c r="AZ54" s="75">
        <f t="shared" si="6"/>
        <v>20</v>
      </c>
      <c r="BA54" s="75">
        <f t="shared" si="5"/>
        <v>20</v>
      </c>
      <c r="BB54" s="75">
        <f t="shared" si="5"/>
        <v>20</v>
      </c>
      <c r="BC54" s="75">
        <f t="shared" si="5"/>
        <v>20</v>
      </c>
      <c r="BD54" s="75">
        <f t="shared" si="5"/>
        <v>20</v>
      </c>
      <c r="BE54" s="75">
        <f t="shared" si="5"/>
        <v>20</v>
      </c>
      <c r="BF54" s="75">
        <f t="shared" si="5"/>
        <v>20</v>
      </c>
      <c r="BG54" s="75">
        <f t="shared" si="5"/>
        <v>20</v>
      </c>
      <c r="BH54" s="75">
        <f t="shared" si="5"/>
        <v>20</v>
      </c>
      <c r="BI54" s="75">
        <f t="shared" si="5"/>
        <v>20</v>
      </c>
      <c r="BJ54" s="75">
        <f t="shared" si="5"/>
        <v>20</v>
      </c>
      <c r="BK54" s="75">
        <f t="shared" si="5"/>
        <v>20</v>
      </c>
      <c r="BL54" s="75">
        <f t="shared" si="5"/>
        <v>20</v>
      </c>
      <c r="BM54" s="75">
        <f t="shared" si="5"/>
        <v>20</v>
      </c>
      <c r="BN54" s="75">
        <f t="shared" si="5"/>
        <v>20</v>
      </c>
      <c r="BO54" s="75">
        <f t="shared" si="5"/>
        <v>20</v>
      </c>
      <c r="BP54" s="75">
        <f t="shared" si="5"/>
        <v>20</v>
      </c>
    </row>
    <row r="55" spans="2:68">
      <c r="B55" s="72">
        <v>17</v>
      </c>
      <c r="C55" s="10" t="s">
        <v>518</v>
      </c>
      <c r="D55" s="11" t="s">
        <v>608</v>
      </c>
      <c r="E55" s="23">
        <f>SUMIF('CO2-qoute-data-2012'!$E$6:$E$380,NA117_CO2_GJ!$C55,'CO2-qoute-data-2012'!O$6:O$380)*1000</f>
        <v>0</v>
      </c>
      <c r="F55" s="23">
        <f>SUMIF('CO2-qoute-data-2012'!$E$6:$E$380,NA117_CO2_GJ!$C55,'CO2-qoute-data-2012'!P$6:P$380)*1000</f>
        <v>0</v>
      </c>
      <c r="G55" s="23">
        <f>SUMIF('CO2-qoute-data-2012'!$E$6:$E$380,NA117_CO2_GJ!$C55,'CO2-qoute-data-2012'!Q$6:Q$380)*1000</f>
        <v>0</v>
      </c>
      <c r="H55" s="23">
        <f>SUMIF('CO2-qoute-data-2012'!$E$6:$E$380,NA117_CO2_GJ!$C55,'CO2-qoute-data-2012'!R$6:R$380)*1000</f>
        <v>0</v>
      </c>
      <c r="I55" s="23">
        <f>SUMIF('CO2-qoute-data-2012'!$E$6:$E$380,NA117_CO2_GJ!$C55,'CO2-qoute-data-2012'!S$6:S$380)*1000</f>
        <v>0</v>
      </c>
      <c r="J55" s="23">
        <f>SUMIF('CO2-qoute-data-2012'!$E$6:$E$380,NA117_CO2_GJ!$C55,'CO2-qoute-data-2012'!T$6:T$380)*1000</f>
        <v>0</v>
      </c>
      <c r="K55" s="23">
        <f>SUMIF('CO2-qoute-data-2012'!$E$6:$E$380,NA117_CO2_GJ!$C55,'CO2-qoute-data-2012'!U$6:U$380)*1000</f>
        <v>0</v>
      </c>
      <c r="L55" s="23">
        <f>SUMIF('CO2-qoute-data-2012'!$E$6:$E$380,NA117_CO2_GJ!$C55,'CO2-qoute-data-2012'!V$6:V$380)*1000</f>
        <v>0</v>
      </c>
      <c r="M55" s="23">
        <f>SUMIF('CO2-qoute-data-2012'!$E$6:$E$380,NA117_CO2_GJ!$C55,'CO2-qoute-data-2012'!W$6:W$380)*1000</f>
        <v>0</v>
      </c>
      <c r="N55" s="23">
        <f>SUMIF('CO2-qoute-data-2012'!$E$6:$E$380,NA117_CO2_GJ!$C55,'CO2-qoute-data-2012'!X$6:X$380)*1000</f>
        <v>0</v>
      </c>
      <c r="O55" s="23">
        <f>SUMIF('CO2-qoute-data-2012'!$E$6:$E$380,NA117_CO2_GJ!$C55,'CO2-qoute-data-2012'!Y$6:Y$380)*1000</f>
        <v>0</v>
      </c>
      <c r="P55" s="23">
        <f>SUMIF('CO2-qoute-data-2012'!$E$6:$E$380,NA117_CO2_GJ!$C55,'CO2-qoute-data-2012'!Z$6:Z$380)*1000</f>
        <v>0</v>
      </c>
      <c r="Q55" s="23">
        <f>SUMIF('CO2-qoute-data-2012'!$E$6:$E$380,NA117_CO2_GJ!$C55,'CO2-qoute-data-2012'!AA$6:AA$380)*1000</f>
        <v>0</v>
      </c>
      <c r="R55" s="23">
        <f>SUMIF('CO2-qoute-data-2012'!$E$6:$E$380,NA117_CO2_GJ!$C55,'CO2-qoute-data-2012'!AB$6:AB$380)*1000</f>
        <v>0</v>
      </c>
      <c r="S55" s="23">
        <f>SUMIF('CO2-qoute-data-2012'!$E$6:$E$380,NA117_CO2_GJ!$C55,'CO2-qoute-data-2012'!AC$6:AC$380)*1000</f>
        <v>0</v>
      </c>
      <c r="T55" s="23">
        <f>SUMIF('CO2-qoute-data-2012'!$E$6:$E$380,NA117_CO2_GJ!$C55,'CO2-qoute-data-2012'!AD$6:AD$380)*1000</f>
        <v>0</v>
      </c>
      <c r="U55" s="23">
        <f>SUMIF('CO2-qoute-data-2012'!$E$6:$E$380,NA117_CO2_GJ!$C55,'CO2-qoute-data-2012'!AE$6:AE$380)*1000</f>
        <v>0</v>
      </c>
      <c r="V55" s="23">
        <f>SUMIF('CO2-qoute-data-2012'!$E$6:$E$380,NA117_CO2_GJ!$C55,'CO2-qoute-data-2012'!AF$6:AF$380)*1000</f>
        <v>0</v>
      </c>
      <c r="W55" s="23">
        <f>SUMIF('CO2-qoute-data-2012'!$E$6:$E$380,NA117_CO2_GJ!$C55,'CO2-qoute-data-2012'!AG$6:AG$380)*1000</f>
        <v>0</v>
      </c>
      <c r="X55" s="23">
        <f>SUMIF('CO2-qoute-data-2012'!$E$6:$E$380,NA117_CO2_GJ!$C55,'CO2-qoute-data-2012'!AH$6:AH$380)*1000</f>
        <v>0</v>
      </c>
      <c r="Y55" s="23">
        <f>SUMIF('CO2-qoute-data-2012'!$E$6:$E$380,NA117_CO2_GJ!$C55,'CO2-qoute-data-2012'!AI$6:AI$380)*1000</f>
        <v>0</v>
      </c>
      <c r="Z55" s="23">
        <f>SUMIF('CO2-qoute-data-2012'!$E$6:$E$380,NA117_CO2_GJ!$C55,'CO2-qoute-data-2012'!AJ$6:AJ$380)*1000</f>
        <v>0</v>
      </c>
      <c r="AA55" s="23">
        <f>SUMIF('CO2-qoute-data-2012'!$E$6:$E$380,NA117_CO2_GJ!$C55,'CO2-qoute-data-2012'!AK$6:AK$380)*1000</f>
        <v>0</v>
      </c>
      <c r="AB55" s="23">
        <f>SUMIF('CO2-qoute-data-2012'!$E$6:$E$380,NA117_CO2_GJ!$C55,'CO2-qoute-data-2012'!AL$6:AL$380)*1000</f>
        <v>0</v>
      </c>
      <c r="AC55" s="23">
        <f>SUMIF('CO2-qoute-data-2012'!$E$6:$E$380,NA117_CO2_GJ!$C55,'CO2-qoute-data-2012'!AM$6:AM$380)*1000</f>
        <v>0</v>
      </c>
      <c r="AD55" s="23">
        <f>SUMIF('CO2-qoute-data-2012'!$E$6:$E$380,NA117_CO2_GJ!$C55,'CO2-qoute-data-2012'!AN$6:AN$380)*1000</f>
        <v>0</v>
      </c>
      <c r="AE55" s="23">
        <f>SUMIF('CO2-qoute-data-2012'!$E$6:$E$380,NA117_CO2_GJ!$C55,'CO2-qoute-data-2012'!AO$6:AO$380)*1000</f>
        <v>0</v>
      </c>
      <c r="AF55" s="23">
        <f>SUMIF('CO2-qoute-data-2012'!$E$6:$E$380,NA117_CO2_GJ!$C55,'CO2-qoute-data-2012'!AP$6:AP$380)*1000</f>
        <v>0</v>
      </c>
      <c r="AG55" s="23">
        <f>SUMIF('CO2-qoute-data-2012'!$E$6:$E$380,NA117_CO2_GJ!$C55,'CO2-qoute-data-2012'!AQ$6:AQ$380)*1000</f>
        <v>0</v>
      </c>
      <c r="AH55" s="23">
        <f>SUMIF('CO2-qoute-data-2012'!$E$6:$E$380,NA117_CO2_GJ!$C55,'CO2-qoute-data-2012'!AR$6:AR$380)*1000</f>
        <v>0</v>
      </c>
      <c r="AI55" s="23">
        <f>SUMIF('CO2-qoute-data-2012'!$E$6:$E$380,NA117_CO2_GJ!$C55,'CO2-qoute-data-2012'!AS$6:AS$380)*1000</f>
        <v>0</v>
      </c>
      <c r="AJ55" s="2"/>
      <c r="AK55" s="2"/>
      <c r="AL55" s="75">
        <f t="shared" si="7"/>
        <v>17</v>
      </c>
      <c r="AM55" s="75">
        <f t="shared" si="7"/>
        <v>17</v>
      </c>
      <c r="AN55" s="75">
        <f t="shared" si="7"/>
        <v>17</v>
      </c>
      <c r="AO55" s="75">
        <f t="shared" si="7"/>
        <v>17</v>
      </c>
      <c r="AP55" s="75">
        <f t="shared" si="7"/>
        <v>17</v>
      </c>
      <c r="AQ55" s="75">
        <f t="shared" si="7"/>
        <v>17</v>
      </c>
      <c r="AR55" s="75">
        <f t="shared" si="7"/>
        <v>17</v>
      </c>
      <c r="AS55" s="75">
        <f t="shared" si="7"/>
        <v>17</v>
      </c>
      <c r="AT55" s="75">
        <f t="shared" si="7"/>
        <v>17</v>
      </c>
      <c r="AU55" s="75">
        <f t="shared" si="7"/>
        <v>17</v>
      </c>
      <c r="AV55" s="75">
        <f t="shared" si="7"/>
        <v>17</v>
      </c>
      <c r="AW55" s="75">
        <f t="shared" si="7"/>
        <v>17</v>
      </c>
      <c r="AX55" s="75">
        <f t="shared" si="7"/>
        <v>17</v>
      </c>
      <c r="AY55" s="75">
        <f t="shared" si="7"/>
        <v>17</v>
      </c>
      <c r="AZ55" s="75">
        <f t="shared" si="6"/>
        <v>17</v>
      </c>
      <c r="BA55" s="75">
        <f t="shared" si="5"/>
        <v>17</v>
      </c>
      <c r="BB55" s="75">
        <f t="shared" si="5"/>
        <v>17</v>
      </c>
      <c r="BC55" s="75">
        <f t="shared" si="5"/>
        <v>17</v>
      </c>
      <c r="BD55" s="75">
        <f t="shared" si="5"/>
        <v>17</v>
      </c>
      <c r="BE55" s="75">
        <f t="shared" si="5"/>
        <v>17</v>
      </c>
      <c r="BF55" s="75">
        <f t="shared" si="5"/>
        <v>17</v>
      </c>
      <c r="BG55" s="75">
        <f t="shared" si="5"/>
        <v>17</v>
      </c>
      <c r="BH55" s="75">
        <f t="shared" si="5"/>
        <v>17</v>
      </c>
      <c r="BI55" s="75">
        <f t="shared" si="5"/>
        <v>17</v>
      </c>
      <c r="BJ55" s="75">
        <f t="shared" si="5"/>
        <v>17</v>
      </c>
      <c r="BK55" s="75">
        <f t="shared" si="5"/>
        <v>17</v>
      </c>
      <c r="BL55" s="75">
        <f t="shared" si="5"/>
        <v>17</v>
      </c>
      <c r="BM55" s="75">
        <f t="shared" si="5"/>
        <v>17</v>
      </c>
      <c r="BN55" s="75">
        <f t="shared" si="5"/>
        <v>17</v>
      </c>
      <c r="BO55" s="75">
        <f t="shared" si="5"/>
        <v>17</v>
      </c>
      <c r="BP55" s="75">
        <f t="shared" si="5"/>
        <v>17</v>
      </c>
    </row>
    <row r="56" spans="2:68">
      <c r="B56" s="72">
        <v>17</v>
      </c>
      <c r="C56" s="10" t="s">
        <v>517</v>
      </c>
      <c r="D56" s="11" t="s">
        <v>609</v>
      </c>
      <c r="E56" s="23">
        <f>SUMIF('CO2-qoute-data-2012'!$E$6:$E$380,NA117_CO2_GJ!$C56,'CO2-qoute-data-2012'!O$6:O$380)*1000</f>
        <v>0</v>
      </c>
      <c r="F56" s="23">
        <f>SUMIF('CO2-qoute-data-2012'!$E$6:$E$380,NA117_CO2_GJ!$C56,'CO2-qoute-data-2012'!P$6:P$380)*1000</f>
        <v>0</v>
      </c>
      <c r="G56" s="23">
        <f>SUMIF('CO2-qoute-data-2012'!$E$6:$E$380,NA117_CO2_GJ!$C56,'CO2-qoute-data-2012'!Q$6:Q$380)*1000</f>
        <v>0</v>
      </c>
      <c r="H56" s="23">
        <f>SUMIF('CO2-qoute-data-2012'!$E$6:$E$380,NA117_CO2_GJ!$C56,'CO2-qoute-data-2012'!R$6:R$380)*1000</f>
        <v>0</v>
      </c>
      <c r="I56" s="23">
        <f>SUMIF('CO2-qoute-data-2012'!$E$6:$E$380,NA117_CO2_GJ!$C56,'CO2-qoute-data-2012'!S$6:S$380)*1000</f>
        <v>0</v>
      </c>
      <c r="J56" s="23">
        <f>SUMIF('CO2-qoute-data-2012'!$E$6:$E$380,NA117_CO2_GJ!$C56,'CO2-qoute-data-2012'!T$6:T$380)*1000</f>
        <v>0</v>
      </c>
      <c r="K56" s="23">
        <f>SUMIF('CO2-qoute-data-2012'!$E$6:$E$380,NA117_CO2_GJ!$C56,'CO2-qoute-data-2012'!U$6:U$380)*1000</f>
        <v>0</v>
      </c>
      <c r="L56" s="23">
        <f>SUMIF('CO2-qoute-data-2012'!$E$6:$E$380,NA117_CO2_GJ!$C56,'CO2-qoute-data-2012'!V$6:V$380)*1000</f>
        <v>0</v>
      </c>
      <c r="M56" s="23">
        <f>SUMIF('CO2-qoute-data-2012'!$E$6:$E$380,NA117_CO2_GJ!$C56,'CO2-qoute-data-2012'!W$6:W$380)*1000</f>
        <v>0</v>
      </c>
      <c r="N56" s="23">
        <f>SUMIF('CO2-qoute-data-2012'!$E$6:$E$380,NA117_CO2_GJ!$C56,'CO2-qoute-data-2012'!X$6:X$380)*1000</f>
        <v>0</v>
      </c>
      <c r="O56" s="23">
        <f>SUMIF('CO2-qoute-data-2012'!$E$6:$E$380,NA117_CO2_GJ!$C56,'CO2-qoute-data-2012'!Y$6:Y$380)*1000</f>
        <v>0</v>
      </c>
      <c r="P56" s="23">
        <f>SUMIF('CO2-qoute-data-2012'!$E$6:$E$380,NA117_CO2_GJ!$C56,'CO2-qoute-data-2012'!Z$6:Z$380)*1000</f>
        <v>0</v>
      </c>
      <c r="Q56" s="23">
        <f>SUMIF('CO2-qoute-data-2012'!$E$6:$E$380,NA117_CO2_GJ!$C56,'CO2-qoute-data-2012'!AA$6:AA$380)*1000</f>
        <v>0</v>
      </c>
      <c r="R56" s="23">
        <f>SUMIF('CO2-qoute-data-2012'!$E$6:$E$380,NA117_CO2_GJ!$C56,'CO2-qoute-data-2012'!AB$6:AB$380)*1000</f>
        <v>0</v>
      </c>
      <c r="S56" s="23">
        <f>SUMIF('CO2-qoute-data-2012'!$E$6:$E$380,NA117_CO2_GJ!$C56,'CO2-qoute-data-2012'!AC$6:AC$380)*1000</f>
        <v>0</v>
      </c>
      <c r="T56" s="23">
        <f>SUMIF('CO2-qoute-data-2012'!$E$6:$E$380,NA117_CO2_GJ!$C56,'CO2-qoute-data-2012'!AD$6:AD$380)*1000</f>
        <v>0</v>
      </c>
      <c r="U56" s="23">
        <f>SUMIF('CO2-qoute-data-2012'!$E$6:$E$380,NA117_CO2_GJ!$C56,'CO2-qoute-data-2012'!AE$6:AE$380)*1000</f>
        <v>0</v>
      </c>
      <c r="V56" s="23">
        <f>SUMIF('CO2-qoute-data-2012'!$E$6:$E$380,NA117_CO2_GJ!$C56,'CO2-qoute-data-2012'!AF$6:AF$380)*1000</f>
        <v>0</v>
      </c>
      <c r="W56" s="23">
        <f>SUMIF('CO2-qoute-data-2012'!$E$6:$E$380,NA117_CO2_GJ!$C56,'CO2-qoute-data-2012'!AG$6:AG$380)*1000</f>
        <v>0</v>
      </c>
      <c r="X56" s="23">
        <f>SUMIF('CO2-qoute-data-2012'!$E$6:$E$380,NA117_CO2_GJ!$C56,'CO2-qoute-data-2012'!AH$6:AH$380)*1000</f>
        <v>0</v>
      </c>
      <c r="Y56" s="23">
        <f>SUMIF('CO2-qoute-data-2012'!$E$6:$E$380,NA117_CO2_GJ!$C56,'CO2-qoute-data-2012'!AI$6:AI$380)*1000</f>
        <v>0</v>
      </c>
      <c r="Z56" s="23">
        <f>SUMIF('CO2-qoute-data-2012'!$E$6:$E$380,NA117_CO2_GJ!$C56,'CO2-qoute-data-2012'!AJ$6:AJ$380)*1000</f>
        <v>0</v>
      </c>
      <c r="AA56" s="23">
        <f>SUMIF('CO2-qoute-data-2012'!$E$6:$E$380,NA117_CO2_GJ!$C56,'CO2-qoute-data-2012'!AK$6:AK$380)*1000</f>
        <v>0</v>
      </c>
      <c r="AB56" s="23">
        <f>SUMIF('CO2-qoute-data-2012'!$E$6:$E$380,NA117_CO2_GJ!$C56,'CO2-qoute-data-2012'!AL$6:AL$380)*1000</f>
        <v>0</v>
      </c>
      <c r="AC56" s="23">
        <f>SUMIF('CO2-qoute-data-2012'!$E$6:$E$380,NA117_CO2_GJ!$C56,'CO2-qoute-data-2012'!AM$6:AM$380)*1000</f>
        <v>0</v>
      </c>
      <c r="AD56" s="23">
        <f>SUMIF('CO2-qoute-data-2012'!$E$6:$E$380,NA117_CO2_GJ!$C56,'CO2-qoute-data-2012'!AN$6:AN$380)*1000</f>
        <v>0</v>
      </c>
      <c r="AE56" s="23">
        <f>SUMIF('CO2-qoute-data-2012'!$E$6:$E$380,NA117_CO2_GJ!$C56,'CO2-qoute-data-2012'!AO$6:AO$380)*1000</f>
        <v>0</v>
      </c>
      <c r="AF56" s="23">
        <f>SUMIF('CO2-qoute-data-2012'!$E$6:$E$380,NA117_CO2_GJ!$C56,'CO2-qoute-data-2012'!AP$6:AP$380)*1000</f>
        <v>0</v>
      </c>
      <c r="AG56" s="23">
        <f>SUMIF('CO2-qoute-data-2012'!$E$6:$E$380,NA117_CO2_GJ!$C56,'CO2-qoute-data-2012'!AQ$6:AQ$380)*1000</f>
        <v>0</v>
      </c>
      <c r="AH56" s="23">
        <f>SUMIF('CO2-qoute-data-2012'!$E$6:$E$380,NA117_CO2_GJ!$C56,'CO2-qoute-data-2012'!AR$6:AR$380)*1000</f>
        <v>0</v>
      </c>
      <c r="AI56" s="23">
        <f>SUMIF('CO2-qoute-data-2012'!$E$6:$E$380,NA117_CO2_GJ!$C56,'CO2-qoute-data-2012'!AS$6:AS$380)*1000</f>
        <v>0</v>
      </c>
      <c r="AJ56" s="2"/>
      <c r="AK56" s="2"/>
      <c r="AL56" s="75">
        <f t="shared" si="7"/>
        <v>17</v>
      </c>
      <c r="AM56" s="75">
        <f t="shared" si="7"/>
        <v>17</v>
      </c>
      <c r="AN56" s="75">
        <f t="shared" si="7"/>
        <v>17</v>
      </c>
      <c r="AO56" s="75">
        <f t="shared" si="7"/>
        <v>17</v>
      </c>
      <c r="AP56" s="75">
        <f t="shared" si="7"/>
        <v>17</v>
      </c>
      <c r="AQ56" s="75">
        <f t="shared" si="7"/>
        <v>17</v>
      </c>
      <c r="AR56" s="75">
        <f t="shared" si="7"/>
        <v>17</v>
      </c>
      <c r="AS56" s="75">
        <f t="shared" si="7"/>
        <v>17</v>
      </c>
      <c r="AT56" s="75">
        <f t="shared" si="7"/>
        <v>17</v>
      </c>
      <c r="AU56" s="75">
        <f t="shared" si="7"/>
        <v>17</v>
      </c>
      <c r="AV56" s="75">
        <f t="shared" si="7"/>
        <v>17</v>
      </c>
      <c r="AW56" s="75">
        <f t="shared" si="7"/>
        <v>17</v>
      </c>
      <c r="AX56" s="75">
        <f t="shared" si="7"/>
        <v>17</v>
      </c>
      <c r="AY56" s="75">
        <f t="shared" si="7"/>
        <v>17</v>
      </c>
      <c r="AZ56" s="75">
        <f t="shared" si="6"/>
        <v>17</v>
      </c>
      <c r="BA56" s="75">
        <f t="shared" si="5"/>
        <v>17</v>
      </c>
      <c r="BB56" s="75">
        <f t="shared" si="5"/>
        <v>17</v>
      </c>
      <c r="BC56" s="75">
        <f t="shared" si="5"/>
        <v>17</v>
      </c>
      <c r="BD56" s="75">
        <f t="shared" si="5"/>
        <v>17</v>
      </c>
      <c r="BE56" s="75">
        <f t="shared" si="5"/>
        <v>17</v>
      </c>
      <c r="BF56" s="75">
        <f t="shared" si="5"/>
        <v>17</v>
      </c>
      <c r="BG56" s="75">
        <f t="shared" si="5"/>
        <v>17</v>
      </c>
      <c r="BH56" s="75">
        <f t="shared" si="5"/>
        <v>17</v>
      </c>
      <c r="BI56" s="75">
        <f t="shared" si="5"/>
        <v>17</v>
      </c>
      <c r="BJ56" s="75">
        <f t="shared" si="5"/>
        <v>17</v>
      </c>
      <c r="BK56" s="75">
        <f t="shared" si="5"/>
        <v>17</v>
      </c>
      <c r="BL56" s="75">
        <f t="shared" si="5"/>
        <v>17</v>
      </c>
      <c r="BM56" s="75">
        <f t="shared" si="5"/>
        <v>17</v>
      </c>
      <c r="BN56" s="75">
        <f t="shared" si="5"/>
        <v>17</v>
      </c>
      <c r="BO56" s="75">
        <f t="shared" si="5"/>
        <v>17</v>
      </c>
      <c r="BP56" s="75">
        <f t="shared" si="5"/>
        <v>17</v>
      </c>
    </row>
    <row r="57" spans="2:68">
      <c r="B57" s="72">
        <v>17</v>
      </c>
      <c r="C57" s="10" t="s">
        <v>610</v>
      </c>
      <c r="D57" s="11" t="s">
        <v>611</v>
      </c>
      <c r="E57" s="23">
        <f>SUMIF('CO2-qoute-data-2012'!$E$6:$E$380,NA117_CO2_GJ!$C57,'CO2-qoute-data-2012'!O$6:O$380)*1000</f>
        <v>0</v>
      </c>
      <c r="F57" s="23">
        <f>SUMIF('CO2-qoute-data-2012'!$E$6:$E$380,NA117_CO2_GJ!$C57,'CO2-qoute-data-2012'!P$6:P$380)*1000</f>
        <v>17254.828799999999</v>
      </c>
      <c r="G57" s="23">
        <f>SUMIF('CO2-qoute-data-2012'!$E$6:$E$380,NA117_CO2_GJ!$C57,'CO2-qoute-data-2012'!Q$6:Q$380)*1000</f>
        <v>0</v>
      </c>
      <c r="H57" s="23">
        <f>SUMIF('CO2-qoute-data-2012'!$E$6:$E$380,NA117_CO2_GJ!$C57,'CO2-qoute-data-2012'!R$6:R$380)*1000</f>
        <v>1066.2357499999998</v>
      </c>
      <c r="I57" s="23">
        <f>SUMIF('CO2-qoute-data-2012'!$E$6:$E$380,NA117_CO2_GJ!$C57,'CO2-qoute-data-2012'!S$6:S$380)*1000</f>
        <v>0</v>
      </c>
      <c r="J57" s="23">
        <f>SUMIF('CO2-qoute-data-2012'!$E$6:$E$380,NA117_CO2_GJ!$C57,'CO2-qoute-data-2012'!T$6:T$380)*1000</f>
        <v>5.9799999999999999E-2</v>
      </c>
      <c r="K57" s="23">
        <f>SUMIF('CO2-qoute-data-2012'!$E$6:$E$380,NA117_CO2_GJ!$C57,'CO2-qoute-data-2012'!U$6:U$380)*1000</f>
        <v>0</v>
      </c>
      <c r="L57" s="23">
        <f>SUMIF('CO2-qoute-data-2012'!$E$6:$E$380,NA117_CO2_GJ!$C57,'CO2-qoute-data-2012'!V$6:V$380)*1000</f>
        <v>0</v>
      </c>
      <c r="M57" s="23">
        <f>SUMIF('CO2-qoute-data-2012'!$E$6:$E$380,NA117_CO2_GJ!$C57,'CO2-qoute-data-2012'!W$6:W$380)*1000</f>
        <v>0</v>
      </c>
      <c r="N57" s="23">
        <f>SUMIF('CO2-qoute-data-2012'!$E$6:$E$380,NA117_CO2_GJ!$C57,'CO2-qoute-data-2012'!X$6:X$380)*1000</f>
        <v>0</v>
      </c>
      <c r="O57" s="23">
        <f>SUMIF('CO2-qoute-data-2012'!$E$6:$E$380,NA117_CO2_GJ!$C57,'CO2-qoute-data-2012'!Y$6:Y$380)*1000</f>
        <v>0</v>
      </c>
      <c r="P57" s="23">
        <f>SUMIF('CO2-qoute-data-2012'!$E$6:$E$380,NA117_CO2_GJ!$C57,'CO2-qoute-data-2012'!Z$6:Z$380)*1000</f>
        <v>0</v>
      </c>
      <c r="Q57" s="23">
        <f>SUMIF('CO2-qoute-data-2012'!$E$6:$E$380,NA117_CO2_GJ!$C57,'CO2-qoute-data-2012'!AA$6:AA$380)*1000</f>
        <v>0</v>
      </c>
      <c r="R57" s="23">
        <f>SUMIF('CO2-qoute-data-2012'!$E$6:$E$380,NA117_CO2_GJ!$C57,'CO2-qoute-data-2012'!AB$6:AB$380)*1000</f>
        <v>0</v>
      </c>
      <c r="S57" s="23">
        <f>SUMIF('CO2-qoute-data-2012'!$E$6:$E$380,NA117_CO2_GJ!$C57,'CO2-qoute-data-2012'!AC$6:AC$380)*1000</f>
        <v>0</v>
      </c>
      <c r="T57" s="23">
        <f>SUMIF('CO2-qoute-data-2012'!$E$6:$E$380,NA117_CO2_GJ!$C57,'CO2-qoute-data-2012'!AD$6:AD$380)*1000</f>
        <v>0</v>
      </c>
      <c r="U57" s="23">
        <f>SUMIF('CO2-qoute-data-2012'!$E$6:$E$380,NA117_CO2_GJ!$C57,'CO2-qoute-data-2012'!AE$6:AE$380)*1000</f>
        <v>0</v>
      </c>
      <c r="V57" s="23">
        <f>SUMIF('CO2-qoute-data-2012'!$E$6:$E$380,NA117_CO2_GJ!$C57,'CO2-qoute-data-2012'!AF$6:AF$380)*1000</f>
        <v>0</v>
      </c>
      <c r="W57" s="23">
        <f>SUMIF('CO2-qoute-data-2012'!$E$6:$E$380,NA117_CO2_GJ!$C57,'CO2-qoute-data-2012'!AG$6:AG$380)*1000</f>
        <v>0</v>
      </c>
      <c r="X57" s="23">
        <f>SUMIF('CO2-qoute-data-2012'!$E$6:$E$380,NA117_CO2_GJ!$C57,'CO2-qoute-data-2012'!AH$6:AH$380)*1000</f>
        <v>0</v>
      </c>
      <c r="Y57" s="23">
        <f>SUMIF('CO2-qoute-data-2012'!$E$6:$E$380,NA117_CO2_GJ!$C57,'CO2-qoute-data-2012'!AI$6:AI$380)*1000</f>
        <v>0</v>
      </c>
      <c r="Z57" s="23">
        <f>SUMIF('CO2-qoute-data-2012'!$E$6:$E$380,NA117_CO2_GJ!$C57,'CO2-qoute-data-2012'!AJ$6:AJ$380)*1000</f>
        <v>0</v>
      </c>
      <c r="AA57" s="23">
        <f>SUMIF('CO2-qoute-data-2012'!$E$6:$E$380,NA117_CO2_GJ!$C57,'CO2-qoute-data-2012'!AK$6:AK$380)*1000</f>
        <v>0</v>
      </c>
      <c r="AB57" s="23">
        <f>SUMIF('CO2-qoute-data-2012'!$E$6:$E$380,NA117_CO2_GJ!$C57,'CO2-qoute-data-2012'!AL$6:AL$380)*1000</f>
        <v>0</v>
      </c>
      <c r="AC57" s="23">
        <f>SUMIF('CO2-qoute-data-2012'!$E$6:$E$380,NA117_CO2_GJ!$C57,'CO2-qoute-data-2012'!AM$6:AM$380)*1000</f>
        <v>0</v>
      </c>
      <c r="AD57" s="23">
        <f>SUMIF('CO2-qoute-data-2012'!$E$6:$E$380,NA117_CO2_GJ!$C57,'CO2-qoute-data-2012'!AN$6:AN$380)*1000</f>
        <v>0</v>
      </c>
      <c r="AE57" s="23">
        <f>SUMIF('CO2-qoute-data-2012'!$E$6:$E$380,NA117_CO2_GJ!$C57,'CO2-qoute-data-2012'!AO$6:AO$380)*1000</f>
        <v>0</v>
      </c>
      <c r="AF57" s="23">
        <f>SUMIF('CO2-qoute-data-2012'!$E$6:$E$380,NA117_CO2_GJ!$C57,'CO2-qoute-data-2012'!AP$6:AP$380)*1000</f>
        <v>0</v>
      </c>
      <c r="AG57" s="23">
        <f>SUMIF('CO2-qoute-data-2012'!$E$6:$E$380,NA117_CO2_GJ!$C57,'CO2-qoute-data-2012'!AQ$6:AQ$380)*1000</f>
        <v>0</v>
      </c>
      <c r="AH57" s="23">
        <f>SUMIF('CO2-qoute-data-2012'!$E$6:$E$380,NA117_CO2_GJ!$C57,'CO2-qoute-data-2012'!AR$6:AR$380)*1000</f>
        <v>0</v>
      </c>
      <c r="AI57" s="23">
        <f>SUMIF('CO2-qoute-data-2012'!$E$6:$E$380,NA117_CO2_GJ!$C57,'CO2-qoute-data-2012'!AS$6:AS$380)*1000</f>
        <v>0</v>
      </c>
      <c r="AJ57" s="2"/>
      <c r="AK57" s="2"/>
      <c r="AL57" s="75">
        <f t="shared" si="7"/>
        <v>17</v>
      </c>
      <c r="AM57" s="75">
        <f t="shared" si="7"/>
        <v>17</v>
      </c>
      <c r="AN57" s="75">
        <f t="shared" si="7"/>
        <v>17</v>
      </c>
      <c r="AO57" s="75">
        <f t="shared" si="7"/>
        <v>17</v>
      </c>
      <c r="AP57" s="75">
        <f t="shared" si="7"/>
        <v>17</v>
      </c>
      <c r="AQ57" s="75">
        <f t="shared" si="7"/>
        <v>17</v>
      </c>
      <c r="AR57" s="75">
        <f t="shared" si="7"/>
        <v>17</v>
      </c>
      <c r="AS57" s="75">
        <f t="shared" si="7"/>
        <v>17</v>
      </c>
      <c r="AT57" s="75">
        <f t="shared" si="7"/>
        <v>17</v>
      </c>
      <c r="AU57" s="75">
        <f t="shared" si="7"/>
        <v>17</v>
      </c>
      <c r="AV57" s="75">
        <f t="shared" si="7"/>
        <v>17</v>
      </c>
      <c r="AW57" s="75">
        <f t="shared" si="7"/>
        <v>17</v>
      </c>
      <c r="AX57" s="75">
        <f t="shared" si="7"/>
        <v>17</v>
      </c>
      <c r="AY57" s="75">
        <f t="shared" si="7"/>
        <v>17</v>
      </c>
      <c r="AZ57" s="75">
        <f t="shared" si="6"/>
        <v>17</v>
      </c>
      <c r="BA57" s="75">
        <f t="shared" si="5"/>
        <v>17</v>
      </c>
      <c r="BB57" s="75">
        <f t="shared" si="5"/>
        <v>17</v>
      </c>
      <c r="BC57" s="75">
        <f t="shared" si="5"/>
        <v>17</v>
      </c>
      <c r="BD57" s="75">
        <f t="shared" si="5"/>
        <v>17</v>
      </c>
      <c r="BE57" s="75">
        <f t="shared" si="5"/>
        <v>17</v>
      </c>
      <c r="BF57" s="75">
        <f t="shared" si="5"/>
        <v>17</v>
      </c>
      <c r="BG57" s="75">
        <f t="shared" si="5"/>
        <v>17</v>
      </c>
      <c r="BH57" s="75">
        <f t="shared" si="5"/>
        <v>17</v>
      </c>
      <c r="BI57" s="75">
        <f t="shared" si="5"/>
        <v>17</v>
      </c>
      <c r="BJ57" s="75">
        <f t="shared" si="5"/>
        <v>17</v>
      </c>
      <c r="BK57" s="75">
        <f t="shared" si="5"/>
        <v>17</v>
      </c>
      <c r="BL57" s="75">
        <f t="shared" si="5"/>
        <v>17</v>
      </c>
      <c r="BM57" s="75">
        <f t="shared" si="5"/>
        <v>17</v>
      </c>
      <c r="BN57" s="75">
        <f t="shared" si="5"/>
        <v>17</v>
      </c>
      <c r="BO57" s="75">
        <f t="shared" si="5"/>
        <v>17</v>
      </c>
      <c r="BP57" s="75">
        <f t="shared" ref="BP57:BP120" si="8">$B57</f>
        <v>17</v>
      </c>
    </row>
    <row r="58" spans="2:68">
      <c r="B58" s="72">
        <v>16</v>
      </c>
      <c r="C58" s="12" t="s">
        <v>612</v>
      </c>
      <c r="D58" s="13" t="s">
        <v>613</v>
      </c>
      <c r="E58" s="23">
        <f>SUMIF('CO2-qoute-data-2012'!$E$6:$E$380,NA117_CO2_GJ!$C58,'CO2-qoute-data-2012'!O$6:O$380)*1000</f>
        <v>0</v>
      </c>
      <c r="F58" s="23">
        <f>SUMIF('CO2-qoute-data-2012'!$E$6:$E$380,NA117_CO2_GJ!$C58,'CO2-qoute-data-2012'!P$6:P$380)*1000</f>
        <v>0</v>
      </c>
      <c r="G58" s="23">
        <f>SUMIF('CO2-qoute-data-2012'!$E$6:$E$380,NA117_CO2_GJ!$C58,'CO2-qoute-data-2012'!Q$6:Q$380)*1000</f>
        <v>0</v>
      </c>
      <c r="H58" s="23">
        <f>SUMIF('CO2-qoute-data-2012'!$E$6:$E$380,NA117_CO2_GJ!$C58,'CO2-qoute-data-2012'!R$6:R$380)*1000</f>
        <v>0</v>
      </c>
      <c r="I58" s="23">
        <f>SUMIF('CO2-qoute-data-2012'!$E$6:$E$380,NA117_CO2_GJ!$C58,'CO2-qoute-data-2012'!S$6:S$380)*1000</f>
        <v>0</v>
      </c>
      <c r="J58" s="23">
        <f>SUMIF('CO2-qoute-data-2012'!$E$6:$E$380,NA117_CO2_GJ!$C58,'CO2-qoute-data-2012'!T$6:T$380)*1000</f>
        <v>0</v>
      </c>
      <c r="K58" s="23">
        <f>SUMIF('CO2-qoute-data-2012'!$E$6:$E$380,NA117_CO2_GJ!$C58,'CO2-qoute-data-2012'!U$6:U$380)*1000</f>
        <v>0</v>
      </c>
      <c r="L58" s="23">
        <f>SUMIF('CO2-qoute-data-2012'!$E$6:$E$380,NA117_CO2_GJ!$C58,'CO2-qoute-data-2012'!V$6:V$380)*1000</f>
        <v>0</v>
      </c>
      <c r="M58" s="23">
        <f>SUMIF('CO2-qoute-data-2012'!$E$6:$E$380,NA117_CO2_GJ!$C58,'CO2-qoute-data-2012'!W$6:W$380)*1000</f>
        <v>0</v>
      </c>
      <c r="N58" s="23">
        <f>SUMIF('CO2-qoute-data-2012'!$E$6:$E$380,NA117_CO2_GJ!$C58,'CO2-qoute-data-2012'!X$6:X$380)*1000</f>
        <v>0</v>
      </c>
      <c r="O58" s="23">
        <f>SUMIF('CO2-qoute-data-2012'!$E$6:$E$380,NA117_CO2_GJ!$C58,'CO2-qoute-data-2012'!Y$6:Y$380)*1000</f>
        <v>0</v>
      </c>
      <c r="P58" s="23">
        <f>SUMIF('CO2-qoute-data-2012'!$E$6:$E$380,NA117_CO2_GJ!$C58,'CO2-qoute-data-2012'!Z$6:Z$380)*1000</f>
        <v>0</v>
      </c>
      <c r="Q58" s="23">
        <f>SUMIF('CO2-qoute-data-2012'!$E$6:$E$380,NA117_CO2_GJ!$C58,'CO2-qoute-data-2012'!AA$6:AA$380)*1000</f>
        <v>0</v>
      </c>
      <c r="R58" s="23">
        <f>SUMIF('CO2-qoute-data-2012'!$E$6:$E$380,NA117_CO2_GJ!$C58,'CO2-qoute-data-2012'!AB$6:AB$380)*1000</f>
        <v>0</v>
      </c>
      <c r="S58" s="23">
        <f>SUMIF('CO2-qoute-data-2012'!$E$6:$E$380,NA117_CO2_GJ!$C58,'CO2-qoute-data-2012'!AC$6:AC$380)*1000</f>
        <v>0</v>
      </c>
      <c r="T58" s="23">
        <f>SUMIF('CO2-qoute-data-2012'!$E$6:$E$380,NA117_CO2_GJ!$C58,'CO2-qoute-data-2012'!AD$6:AD$380)*1000</f>
        <v>0</v>
      </c>
      <c r="U58" s="23">
        <f>SUMIF('CO2-qoute-data-2012'!$E$6:$E$380,NA117_CO2_GJ!$C58,'CO2-qoute-data-2012'!AE$6:AE$380)*1000</f>
        <v>0</v>
      </c>
      <c r="V58" s="23">
        <f>SUMIF('CO2-qoute-data-2012'!$E$6:$E$380,NA117_CO2_GJ!$C58,'CO2-qoute-data-2012'!AF$6:AF$380)*1000</f>
        <v>0</v>
      </c>
      <c r="W58" s="23">
        <f>SUMIF('CO2-qoute-data-2012'!$E$6:$E$380,NA117_CO2_GJ!$C58,'CO2-qoute-data-2012'!AG$6:AG$380)*1000</f>
        <v>0</v>
      </c>
      <c r="X58" s="23">
        <f>SUMIF('CO2-qoute-data-2012'!$E$6:$E$380,NA117_CO2_GJ!$C58,'CO2-qoute-data-2012'!AH$6:AH$380)*1000</f>
        <v>0</v>
      </c>
      <c r="Y58" s="23">
        <f>SUMIF('CO2-qoute-data-2012'!$E$6:$E$380,NA117_CO2_GJ!$C58,'CO2-qoute-data-2012'!AI$6:AI$380)*1000</f>
        <v>0</v>
      </c>
      <c r="Z58" s="23">
        <f>SUMIF('CO2-qoute-data-2012'!$E$6:$E$380,NA117_CO2_GJ!$C58,'CO2-qoute-data-2012'!AJ$6:AJ$380)*1000</f>
        <v>0</v>
      </c>
      <c r="AA58" s="23">
        <f>SUMIF('CO2-qoute-data-2012'!$E$6:$E$380,NA117_CO2_GJ!$C58,'CO2-qoute-data-2012'!AK$6:AK$380)*1000</f>
        <v>0</v>
      </c>
      <c r="AB58" s="23">
        <f>SUMIF('CO2-qoute-data-2012'!$E$6:$E$380,NA117_CO2_GJ!$C58,'CO2-qoute-data-2012'!AL$6:AL$380)*1000</f>
        <v>0</v>
      </c>
      <c r="AC58" s="23">
        <f>SUMIF('CO2-qoute-data-2012'!$E$6:$E$380,NA117_CO2_GJ!$C58,'CO2-qoute-data-2012'!AM$6:AM$380)*1000</f>
        <v>0</v>
      </c>
      <c r="AD58" s="23">
        <f>SUMIF('CO2-qoute-data-2012'!$E$6:$E$380,NA117_CO2_GJ!$C58,'CO2-qoute-data-2012'!AN$6:AN$380)*1000</f>
        <v>0</v>
      </c>
      <c r="AE58" s="23">
        <f>SUMIF('CO2-qoute-data-2012'!$E$6:$E$380,NA117_CO2_GJ!$C58,'CO2-qoute-data-2012'!AO$6:AO$380)*1000</f>
        <v>0</v>
      </c>
      <c r="AF58" s="23">
        <f>SUMIF('CO2-qoute-data-2012'!$E$6:$E$380,NA117_CO2_GJ!$C58,'CO2-qoute-data-2012'!AP$6:AP$380)*1000</f>
        <v>0</v>
      </c>
      <c r="AG58" s="23">
        <f>SUMIF('CO2-qoute-data-2012'!$E$6:$E$380,NA117_CO2_GJ!$C58,'CO2-qoute-data-2012'!AQ$6:AQ$380)*1000</f>
        <v>0</v>
      </c>
      <c r="AH58" s="23">
        <f>SUMIF('CO2-qoute-data-2012'!$E$6:$E$380,NA117_CO2_GJ!$C58,'CO2-qoute-data-2012'!AR$6:AR$380)*1000</f>
        <v>0</v>
      </c>
      <c r="AI58" s="23">
        <f>SUMIF('CO2-qoute-data-2012'!$E$6:$E$380,NA117_CO2_GJ!$C58,'CO2-qoute-data-2012'!AS$6:AS$380)*1000</f>
        <v>0</v>
      </c>
      <c r="AJ58" s="2"/>
      <c r="AK58" s="2"/>
      <c r="AL58" s="75">
        <f t="shared" si="7"/>
        <v>16</v>
      </c>
      <c r="AM58" s="75">
        <f t="shared" si="7"/>
        <v>16</v>
      </c>
      <c r="AN58" s="75">
        <f t="shared" si="7"/>
        <v>16</v>
      </c>
      <c r="AO58" s="75">
        <f t="shared" si="7"/>
        <v>16</v>
      </c>
      <c r="AP58" s="75">
        <f t="shared" si="7"/>
        <v>16</v>
      </c>
      <c r="AQ58" s="75">
        <f t="shared" si="7"/>
        <v>16</v>
      </c>
      <c r="AR58" s="75">
        <f t="shared" si="7"/>
        <v>16</v>
      </c>
      <c r="AS58" s="75">
        <f t="shared" si="7"/>
        <v>16</v>
      </c>
      <c r="AT58" s="75">
        <f t="shared" si="7"/>
        <v>16</v>
      </c>
      <c r="AU58" s="75">
        <f t="shared" si="7"/>
        <v>16</v>
      </c>
      <c r="AV58" s="75">
        <f t="shared" si="7"/>
        <v>16</v>
      </c>
      <c r="AW58" s="75">
        <f t="shared" si="7"/>
        <v>16</v>
      </c>
      <c r="AX58" s="75">
        <f t="shared" si="7"/>
        <v>16</v>
      </c>
      <c r="AY58" s="75">
        <f t="shared" si="7"/>
        <v>16</v>
      </c>
      <c r="AZ58" s="75">
        <f t="shared" si="6"/>
        <v>16</v>
      </c>
      <c r="BA58" s="75">
        <f t="shared" si="6"/>
        <v>16</v>
      </c>
      <c r="BB58" s="75">
        <f t="shared" si="6"/>
        <v>16</v>
      </c>
      <c r="BC58" s="75">
        <f t="shared" si="6"/>
        <v>16</v>
      </c>
      <c r="BD58" s="75">
        <f t="shared" si="6"/>
        <v>16</v>
      </c>
      <c r="BE58" s="75">
        <f t="shared" si="6"/>
        <v>16</v>
      </c>
      <c r="BF58" s="75">
        <f t="shared" si="6"/>
        <v>16</v>
      </c>
      <c r="BG58" s="75">
        <f t="shared" si="6"/>
        <v>16</v>
      </c>
      <c r="BH58" s="75">
        <f t="shared" si="6"/>
        <v>16</v>
      </c>
      <c r="BI58" s="75">
        <f t="shared" si="6"/>
        <v>16</v>
      </c>
      <c r="BJ58" s="75">
        <f t="shared" si="6"/>
        <v>16</v>
      </c>
      <c r="BK58" s="75">
        <f t="shared" si="6"/>
        <v>16</v>
      </c>
      <c r="BL58" s="75">
        <f t="shared" si="6"/>
        <v>16</v>
      </c>
      <c r="BM58" s="75">
        <f t="shared" si="6"/>
        <v>16</v>
      </c>
      <c r="BN58" s="75">
        <f t="shared" si="6"/>
        <v>16</v>
      </c>
      <c r="BO58" s="75">
        <f t="shared" si="6"/>
        <v>16</v>
      </c>
      <c r="BP58" s="75">
        <f t="shared" si="8"/>
        <v>16</v>
      </c>
    </row>
    <row r="59" spans="2:68">
      <c r="B59" s="72">
        <v>16</v>
      </c>
      <c r="C59" s="12" t="s">
        <v>614</v>
      </c>
      <c r="D59" s="13" t="s">
        <v>615</v>
      </c>
      <c r="E59" s="23">
        <f>SUMIF('CO2-qoute-data-2012'!$E$6:$E$380,NA117_CO2_GJ!$C59,'CO2-qoute-data-2012'!O$6:O$380)*1000</f>
        <v>0</v>
      </c>
      <c r="F59" s="23">
        <f>SUMIF('CO2-qoute-data-2012'!$E$6:$E$380,NA117_CO2_GJ!$C59,'CO2-qoute-data-2012'!P$6:P$380)*1000</f>
        <v>0</v>
      </c>
      <c r="G59" s="23">
        <f>SUMIF('CO2-qoute-data-2012'!$E$6:$E$380,NA117_CO2_GJ!$C59,'CO2-qoute-data-2012'!Q$6:Q$380)*1000</f>
        <v>0</v>
      </c>
      <c r="H59" s="23">
        <f>SUMIF('CO2-qoute-data-2012'!$E$6:$E$380,NA117_CO2_GJ!$C59,'CO2-qoute-data-2012'!R$6:R$380)*1000</f>
        <v>0</v>
      </c>
      <c r="I59" s="23">
        <f>SUMIF('CO2-qoute-data-2012'!$E$6:$E$380,NA117_CO2_GJ!$C59,'CO2-qoute-data-2012'!S$6:S$380)*1000</f>
        <v>0</v>
      </c>
      <c r="J59" s="23">
        <f>SUMIF('CO2-qoute-data-2012'!$E$6:$E$380,NA117_CO2_GJ!$C59,'CO2-qoute-data-2012'!T$6:T$380)*1000</f>
        <v>0</v>
      </c>
      <c r="K59" s="23">
        <f>SUMIF('CO2-qoute-data-2012'!$E$6:$E$380,NA117_CO2_GJ!$C59,'CO2-qoute-data-2012'!U$6:U$380)*1000</f>
        <v>0</v>
      </c>
      <c r="L59" s="23">
        <f>SUMIF('CO2-qoute-data-2012'!$E$6:$E$380,NA117_CO2_GJ!$C59,'CO2-qoute-data-2012'!V$6:V$380)*1000</f>
        <v>0</v>
      </c>
      <c r="M59" s="23">
        <f>SUMIF('CO2-qoute-data-2012'!$E$6:$E$380,NA117_CO2_GJ!$C59,'CO2-qoute-data-2012'!W$6:W$380)*1000</f>
        <v>0</v>
      </c>
      <c r="N59" s="23">
        <f>SUMIF('CO2-qoute-data-2012'!$E$6:$E$380,NA117_CO2_GJ!$C59,'CO2-qoute-data-2012'!X$6:X$380)*1000</f>
        <v>0</v>
      </c>
      <c r="O59" s="23">
        <f>SUMIF('CO2-qoute-data-2012'!$E$6:$E$380,NA117_CO2_GJ!$C59,'CO2-qoute-data-2012'!Y$6:Y$380)*1000</f>
        <v>0</v>
      </c>
      <c r="P59" s="23">
        <f>SUMIF('CO2-qoute-data-2012'!$E$6:$E$380,NA117_CO2_GJ!$C59,'CO2-qoute-data-2012'!Z$6:Z$380)*1000</f>
        <v>0</v>
      </c>
      <c r="Q59" s="23">
        <f>SUMIF('CO2-qoute-data-2012'!$E$6:$E$380,NA117_CO2_GJ!$C59,'CO2-qoute-data-2012'!AA$6:AA$380)*1000</f>
        <v>0</v>
      </c>
      <c r="R59" s="23">
        <f>SUMIF('CO2-qoute-data-2012'!$E$6:$E$380,NA117_CO2_GJ!$C59,'CO2-qoute-data-2012'!AB$6:AB$380)*1000</f>
        <v>0</v>
      </c>
      <c r="S59" s="23">
        <f>SUMIF('CO2-qoute-data-2012'!$E$6:$E$380,NA117_CO2_GJ!$C59,'CO2-qoute-data-2012'!AC$6:AC$380)*1000</f>
        <v>0</v>
      </c>
      <c r="T59" s="23">
        <f>SUMIF('CO2-qoute-data-2012'!$E$6:$E$380,NA117_CO2_GJ!$C59,'CO2-qoute-data-2012'!AD$6:AD$380)*1000</f>
        <v>0</v>
      </c>
      <c r="U59" s="23">
        <f>SUMIF('CO2-qoute-data-2012'!$E$6:$E$380,NA117_CO2_GJ!$C59,'CO2-qoute-data-2012'!AE$6:AE$380)*1000</f>
        <v>0</v>
      </c>
      <c r="V59" s="23">
        <f>SUMIF('CO2-qoute-data-2012'!$E$6:$E$380,NA117_CO2_GJ!$C59,'CO2-qoute-data-2012'!AF$6:AF$380)*1000</f>
        <v>0</v>
      </c>
      <c r="W59" s="23">
        <f>SUMIF('CO2-qoute-data-2012'!$E$6:$E$380,NA117_CO2_GJ!$C59,'CO2-qoute-data-2012'!AG$6:AG$380)*1000</f>
        <v>0</v>
      </c>
      <c r="X59" s="23">
        <f>SUMIF('CO2-qoute-data-2012'!$E$6:$E$380,NA117_CO2_GJ!$C59,'CO2-qoute-data-2012'!AH$6:AH$380)*1000</f>
        <v>0</v>
      </c>
      <c r="Y59" s="23">
        <f>SUMIF('CO2-qoute-data-2012'!$E$6:$E$380,NA117_CO2_GJ!$C59,'CO2-qoute-data-2012'!AI$6:AI$380)*1000</f>
        <v>0</v>
      </c>
      <c r="Z59" s="23">
        <f>SUMIF('CO2-qoute-data-2012'!$E$6:$E$380,NA117_CO2_GJ!$C59,'CO2-qoute-data-2012'!AJ$6:AJ$380)*1000</f>
        <v>0</v>
      </c>
      <c r="AA59" s="23">
        <f>SUMIF('CO2-qoute-data-2012'!$E$6:$E$380,NA117_CO2_GJ!$C59,'CO2-qoute-data-2012'!AK$6:AK$380)*1000</f>
        <v>0</v>
      </c>
      <c r="AB59" s="23">
        <f>SUMIF('CO2-qoute-data-2012'!$E$6:$E$380,NA117_CO2_GJ!$C59,'CO2-qoute-data-2012'!AL$6:AL$380)*1000</f>
        <v>0</v>
      </c>
      <c r="AC59" s="23">
        <f>SUMIF('CO2-qoute-data-2012'!$E$6:$E$380,NA117_CO2_GJ!$C59,'CO2-qoute-data-2012'!AM$6:AM$380)*1000</f>
        <v>0</v>
      </c>
      <c r="AD59" s="23">
        <f>SUMIF('CO2-qoute-data-2012'!$E$6:$E$380,NA117_CO2_GJ!$C59,'CO2-qoute-data-2012'!AN$6:AN$380)*1000</f>
        <v>0</v>
      </c>
      <c r="AE59" s="23">
        <f>SUMIF('CO2-qoute-data-2012'!$E$6:$E$380,NA117_CO2_GJ!$C59,'CO2-qoute-data-2012'!AO$6:AO$380)*1000</f>
        <v>0</v>
      </c>
      <c r="AF59" s="23">
        <f>SUMIF('CO2-qoute-data-2012'!$E$6:$E$380,NA117_CO2_GJ!$C59,'CO2-qoute-data-2012'!AP$6:AP$380)*1000</f>
        <v>0</v>
      </c>
      <c r="AG59" s="23">
        <f>SUMIF('CO2-qoute-data-2012'!$E$6:$E$380,NA117_CO2_GJ!$C59,'CO2-qoute-data-2012'!AQ$6:AQ$380)*1000</f>
        <v>0</v>
      </c>
      <c r="AH59" s="23">
        <f>SUMIF('CO2-qoute-data-2012'!$E$6:$E$380,NA117_CO2_GJ!$C59,'CO2-qoute-data-2012'!AR$6:AR$380)*1000</f>
        <v>0</v>
      </c>
      <c r="AI59" s="23">
        <f>SUMIF('CO2-qoute-data-2012'!$E$6:$E$380,NA117_CO2_GJ!$C59,'CO2-qoute-data-2012'!AS$6:AS$380)*1000</f>
        <v>0</v>
      </c>
      <c r="AJ59" s="2"/>
      <c r="AK59" s="2"/>
      <c r="AL59" s="75">
        <f t="shared" si="7"/>
        <v>16</v>
      </c>
      <c r="AM59" s="75">
        <f t="shared" si="7"/>
        <v>16</v>
      </c>
      <c r="AN59" s="75">
        <f t="shared" si="7"/>
        <v>16</v>
      </c>
      <c r="AO59" s="75">
        <f t="shared" si="7"/>
        <v>16</v>
      </c>
      <c r="AP59" s="75">
        <f t="shared" si="7"/>
        <v>16</v>
      </c>
      <c r="AQ59" s="75">
        <f t="shared" si="7"/>
        <v>16</v>
      </c>
      <c r="AR59" s="75">
        <f t="shared" si="7"/>
        <v>16</v>
      </c>
      <c r="AS59" s="75">
        <f t="shared" si="7"/>
        <v>16</v>
      </c>
      <c r="AT59" s="75">
        <f t="shared" si="7"/>
        <v>16</v>
      </c>
      <c r="AU59" s="75">
        <f t="shared" si="7"/>
        <v>16</v>
      </c>
      <c r="AV59" s="75">
        <f t="shared" si="7"/>
        <v>16</v>
      </c>
      <c r="AW59" s="75">
        <f t="shared" si="7"/>
        <v>16</v>
      </c>
      <c r="AX59" s="75">
        <f t="shared" si="7"/>
        <v>16</v>
      </c>
      <c r="AY59" s="75">
        <f t="shared" si="7"/>
        <v>16</v>
      </c>
      <c r="AZ59" s="75">
        <f t="shared" si="7"/>
        <v>16</v>
      </c>
      <c r="BA59" s="75">
        <f t="shared" ref="BA59:BO74" si="9">$B59</f>
        <v>16</v>
      </c>
      <c r="BB59" s="75">
        <f t="shared" si="9"/>
        <v>16</v>
      </c>
      <c r="BC59" s="75">
        <f t="shared" si="9"/>
        <v>16</v>
      </c>
      <c r="BD59" s="75">
        <f t="shared" si="9"/>
        <v>16</v>
      </c>
      <c r="BE59" s="75">
        <f t="shared" si="9"/>
        <v>16</v>
      </c>
      <c r="BF59" s="75">
        <f t="shared" si="9"/>
        <v>16</v>
      </c>
      <c r="BG59" s="75">
        <f t="shared" si="9"/>
        <v>16</v>
      </c>
      <c r="BH59" s="75">
        <f t="shared" si="9"/>
        <v>16</v>
      </c>
      <c r="BI59" s="75">
        <f t="shared" si="9"/>
        <v>16</v>
      </c>
      <c r="BJ59" s="75">
        <f t="shared" si="9"/>
        <v>16</v>
      </c>
      <c r="BK59" s="75">
        <f t="shared" si="9"/>
        <v>16</v>
      </c>
      <c r="BL59" s="75">
        <f t="shared" si="9"/>
        <v>16</v>
      </c>
      <c r="BM59" s="75">
        <f t="shared" si="9"/>
        <v>16</v>
      </c>
      <c r="BN59" s="75">
        <f t="shared" si="9"/>
        <v>16</v>
      </c>
      <c r="BO59" s="75">
        <f t="shared" si="9"/>
        <v>16</v>
      </c>
      <c r="BP59" s="75">
        <f t="shared" si="8"/>
        <v>16</v>
      </c>
    </row>
    <row r="60" spans="2:68">
      <c r="B60" s="72">
        <v>16</v>
      </c>
      <c r="C60" s="12" t="s">
        <v>616</v>
      </c>
      <c r="D60" s="13" t="s">
        <v>617</v>
      </c>
      <c r="E60" s="23">
        <f>SUMIF('CO2-qoute-data-2012'!$E$6:$E$380,NA117_CO2_GJ!$C60,'CO2-qoute-data-2012'!O$6:O$380)*1000</f>
        <v>0</v>
      </c>
      <c r="F60" s="23">
        <f>SUMIF('CO2-qoute-data-2012'!$E$6:$E$380,NA117_CO2_GJ!$C60,'CO2-qoute-data-2012'!P$6:P$380)*1000</f>
        <v>0</v>
      </c>
      <c r="G60" s="23">
        <f>SUMIF('CO2-qoute-data-2012'!$E$6:$E$380,NA117_CO2_GJ!$C60,'CO2-qoute-data-2012'!Q$6:Q$380)*1000</f>
        <v>0</v>
      </c>
      <c r="H60" s="23">
        <f>SUMIF('CO2-qoute-data-2012'!$E$6:$E$380,NA117_CO2_GJ!$C60,'CO2-qoute-data-2012'!R$6:R$380)*1000</f>
        <v>0</v>
      </c>
      <c r="I60" s="23">
        <f>SUMIF('CO2-qoute-data-2012'!$E$6:$E$380,NA117_CO2_GJ!$C60,'CO2-qoute-data-2012'!S$6:S$380)*1000</f>
        <v>0</v>
      </c>
      <c r="J60" s="23">
        <f>SUMIF('CO2-qoute-data-2012'!$E$6:$E$380,NA117_CO2_GJ!$C60,'CO2-qoute-data-2012'!T$6:T$380)*1000</f>
        <v>0</v>
      </c>
      <c r="K60" s="23">
        <f>SUMIF('CO2-qoute-data-2012'!$E$6:$E$380,NA117_CO2_GJ!$C60,'CO2-qoute-data-2012'!U$6:U$380)*1000</f>
        <v>0</v>
      </c>
      <c r="L60" s="23">
        <f>SUMIF('CO2-qoute-data-2012'!$E$6:$E$380,NA117_CO2_GJ!$C60,'CO2-qoute-data-2012'!V$6:V$380)*1000</f>
        <v>0</v>
      </c>
      <c r="M60" s="23">
        <f>SUMIF('CO2-qoute-data-2012'!$E$6:$E$380,NA117_CO2_GJ!$C60,'CO2-qoute-data-2012'!W$6:W$380)*1000</f>
        <v>0</v>
      </c>
      <c r="N60" s="23">
        <f>SUMIF('CO2-qoute-data-2012'!$E$6:$E$380,NA117_CO2_GJ!$C60,'CO2-qoute-data-2012'!X$6:X$380)*1000</f>
        <v>0</v>
      </c>
      <c r="O60" s="23">
        <f>SUMIF('CO2-qoute-data-2012'!$E$6:$E$380,NA117_CO2_GJ!$C60,'CO2-qoute-data-2012'!Y$6:Y$380)*1000</f>
        <v>0</v>
      </c>
      <c r="P60" s="23">
        <f>SUMIF('CO2-qoute-data-2012'!$E$6:$E$380,NA117_CO2_GJ!$C60,'CO2-qoute-data-2012'!Z$6:Z$380)*1000</f>
        <v>0</v>
      </c>
      <c r="Q60" s="23">
        <f>SUMIF('CO2-qoute-data-2012'!$E$6:$E$380,NA117_CO2_GJ!$C60,'CO2-qoute-data-2012'!AA$6:AA$380)*1000</f>
        <v>0</v>
      </c>
      <c r="R60" s="23">
        <f>SUMIF('CO2-qoute-data-2012'!$E$6:$E$380,NA117_CO2_GJ!$C60,'CO2-qoute-data-2012'!AB$6:AB$380)*1000</f>
        <v>0</v>
      </c>
      <c r="S60" s="23">
        <f>SUMIF('CO2-qoute-data-2012'!$E$6:$E$380,NA117_CO2_GJ!$C60,'CO2-qoute-data-2012'!AC$6:AC$380)*1000</f>
        <v>0</v>
      </c>
      <c r="T60" s="23">
        <f>SUMIF('CO2-qoute-data-2012'!$E$6:$E$380,NA117_CO2_GJ!$C60,'CO2-qoute-data-2012'!AD$6:AD$380)*1000</f>
        <v>0</v>
      </c>
      <c r="U60" s="23">
        <f>SUMIF('CO2-qoute-data-2012'!$E$6:$E$380,NA117_CO2_GJ!$C60,'CO2-qoute-data-2012'!AE$6:AE$380)*1000</f>
        <v>0</v>
      </c>
      <c r="V60" s="23">
        <f>SUMIF('CO2-qoute-data-2012'!$E$6:$E$380,NA117_CO2_GJ!$C60,'CO2-qoute-data-2012'!AF$6:AF$380)*1000</f>
        <v>0</v>
      </c>
      <c r="W60" s="23">
        <f>SUMIF('CO2-qoute-data-2012'!$E$6:$E$380,NA117_CO2_GJ!$C60,'CO2-qoute-data-2012'!AG$6:AG$380)*1000</f>
        <v>0</v>
      </c>
      <c r="X60" s="23">
        <f>SUMIF('CO2-qoute-data-2012'!$E$6:$E$380,NA117_CO2_GJ!$C60,'CO2-qoute-data-2012'!AH$6:AH$380)*1000</f>
        <v>0</v>
      </c>
      <c r="Y60" s="23">
        <f>SUMIF('CO2-qoute-data-2012'!$E$6:$E$380,NA117_CO2_GJ!$C60,'CO2-qoute-data-2012'!AI$6:AI$380)*1000</f>
        <v>0</v>
      </c>
      <c r="Z60" s="23">
        <f>SUMIF('CO2-qoute-data-2012'!$E$6:$E$380,NA117_CO2_GJ!$C60,'CO2-qoute-data-2012'!AJ$6:AJ$380)*1000</f>
        <v>0</v>
      </c>
      <c r="AA60" s="23">
        <f>SUMIF('CO2-qoute-data-2012'!$E$6:$E$380,NA117_CO2_GJ!$C60,'CO2-qoute-data-2012'!AK$6:AK$380)*1000</f>
        <v>0</v>
      </c>
      <c r="AB60" s="23">
        <f>SUMIF('CO2-qoute-data-2012'!$E$6:$E$380,NA117_CO2_GJ!$C60,'CO2-qoute-data-2012'!AL$6:AL$380)*1000</f>
        <v>0</v>
      </c>
      <c r="AC60" s="23">
        <f>SUMIF('CO2-qoute-data-2012'!$E$6:$E$380,NA117_CO2_GJ!$C60,'CO2-qoute-data-2012'!AM$6:AM$380)*1000</f>
        <v>0</v>
      </c>
      <c r="AD60" s="23">
        <f>SUMIF('CO2-qoute-data-2012'!$E$6:$E$380,NA117_CO2_GJ!$C60,'CO2-qoute-data-2012'!AN$6:AN$380)*1000</f>
        <v>0</v>
      </c>
      <c r="AE60" s="23">
        <f>SUMIF('CO2-qoute-data-2012'!$E$6:$E$380,NA117_CO2_GJ!$C60,'CO2-qoute-data-2012'!AO$6:AO$380)*1000</f>
        <v>0</v>
      </c>
      <c r="AF60" s="23">
        <f>SUMIF('CO2-qoute-data-2012'!$E$6:$E$380,NA117_CO2_GJ!$C60,'CO2-qoute-data-2012'!AP$6:AP$380)*1000</f>
        <v>0</v>
      </c>
      <c r="AG60" s="23">
        <f>SUMIF('CO2-qoute-data-2012'!$E$6:$E$380,NA117_CO2_GJ!$C60,'CO2-qoute-data-2012'!AQ$6:AQ$380)*1000</f>
        <v>0</v>
      </c>
      <c r="AH60" s="23">
        <f>SUMIF('CO2-qoute-data-2012'!$E$6:$E$380,NA117_CO2_GJ!$C60,'CO2-qoute-data-2012'!AR$6:AR$380)*1000</f>
        <v>0</v>
      </c>
      <c r="AI60" s="23">
        <f>SUMIF('CO2-qoute-data-2012'!$E$6:$E$380,NA117_CO2_GJ!$C60,'CO2-qoute-data-2012'!AS$6:AS$380)*1000</f>
        <v>0</v>
      </c>
      <c r="AJ60" s="2"/>
      <c r="AK60" s="2"/>
      <c r="AL60" s="75">
        <f t="shared" ref="AL60:AZ75" si="10">$B60</f>
        <v>16</v>
      </c>
      <c r="AM60" s="75">
        <f t="shared" si="10"/>
        <v>16</v>
      </c>
      <c r="AN60" s="75">
        <f t="shared" si="10"/>
        <v>16</v>
      </c>
      <c r="AO60" s="75">
        <f t="shared" si="10"/>
        <v>16</v>
      </c>
      <c r="AP60" s="75">
        <f t="shared" si="10"/>
        <v>16</v>
      </c>
      <c r="AQ60" s="75">
        <f t="shared" si="10"/>
        <v>16</v>
      </c>
      <c r="AR60" s="75">
        <f t="shared" si="10"/>
        <v>16</v>
      </c>
      <c r="AS60" s="75">
        <f t="shared" si="10"/>
        <v>16</v>
      </c>
      <c r="AT60" s="75">
        <f t="shared" si="10"/>
        <v>16</v>
      </c>
      <c r="AU60" s="75">
        <f t="shared" si="10"/>
        <v>16</v>
      </c>
      <c r="AV60" s="75">
        <f t="shared" si="10"/>
        <v>16</v>
      </c>
      <c r="AW60" s="75">
        <f t="shared" si="10"/>
        <v>16</v>
      </c>
      <c r="AX60" s="75">
        <f t="shared" si="10"/>
        <v>16</v>
      </c>
      <c r="AY60" s="75">
        <f t="shared" si="10"/>
        <v>16</v>
      </c>
      <c r="AZ60" s="75">
        <f t="shared" si="10"/>
        <v>16</v>
      </c>
      <c r="BA60" s="75">
        <f t="shared" si="9"/>
        <v>16</v>
      </c>
      <c r="BB60" s="75">
        <f t="shared" si="9"/>
        <v>16</v>
      </c>
      <c r="BC60" s="75">
        <f t="shared" si="9"/>
        <v>16</v>
      </c>
      <c r="BD60" s="75">
        <f t="shared" si="9"/>
        <v>16</v>
      </c>
      <c r="BE60" s="75">
        <f t="shared" si="9"/>
        <v>16</v>
      </c>
      <c r="BF60" s="75">
        <f t="shared" si="9"/>
        <v>16</v>
      </c>
      <c r="BG60" s="75">
        <f t="shared" si="9"/>
        <v>16</v>
      </c>
      <c r="BH60" s="75">
        <f t="shared" si="9"/>
        <v>16</v>
      </c>
      <c r="BI60" s="75">
        <f t="shared" si="9"/>
        <v>16</v>
      </c>
      <c r="BJ60" s="75">
        <f t="shared" si="9"/>
        <v>16</v>
      </c>
      <c r="BK60" s="75">
        <f t="shared" si="9"/>
        <v>16</v>
      </c>
      <c r="BL60" s="75">
        <f t="shared" si="9"/>
        <v>16</v>
      </c>
      <c r="BM60" s="75">
        <f t="shared" si="9"/>
        <v>16</v>
      </c>
      <c r="BN60" s="75">
        <f t="shared" si="9"/>
        <v>16</v>
      </c>
      <c r="BO60" s="75">
        <f t="shared" si="9"/>
        <v>16</v>
      </c>
      <c r="BP60" s="75">
        <f t="shared" si="8"/>
        <v>16</v>
      </c>
    </row>
    <row r="61" spans="2:68">
      <c r="B61" s="72">
        <v>16</v>
      </c>
      <c r="C61" s="12" t="s">
        <v>618</v>
      </c>
      <c r="D61" s="13" t="s">
        <v>619</v>
      </c>
      <c r="E61" s="23">
        <f>SUMIF('CO2-qoute-data-2012'!$E$6:$E$380,NA117_CO2_GJ!$C61,'CO2-qoute-data-2012'!O$6:O$380)*1000</f>
        <v>0</v>
      </c>
      <c r="F61" s="23">
        <f>SUMIF('CO2-qoute-data-2012'!$E$6:$E$380,NA117_CO2_GJ!$C61,'CO2-qoute-data-2012'!P$6:P$380)*1000</f>
        <v>0</v>
      </c>
      <c r="G61" s="23">
        <f>SUMIF('CO2-qoute-data-2012'!$E$6:$E$380,NA117_CO2_GJ!$C61,'CO2-qoute-data-2012'!Q$6:Q$380)*1000</f>
        <v>0</v>
      </c>
      <c r="H61" s="23">
        <f>SUMIF('CO2-qoute-data-2012'!$E$6:$E$380,NA117_CO2_GJ!$C61,'CO2-qoute-data-2012'!R$6:R$380)*1000</f>
        <v>0</v>
      </c>
      <c r="I61" s="23">
        <f>SUMIF('CO2-qoute-data-2012'!$E$6:$E$380,NA117_CO2_GJ!$C61,'CO2-qoute-data-2012'!S$6:S$380)*1000</f>
        <v>0</v>
      </c>
      <c r="J61" s="23">
        <f>SUMIF('CO2-qoute-data-2012'!$E$6:$E$380,NA117_CO2_GJ!$C61,'CO2-qoute-data-2012'!T$6:T$380)*1000</f>
        <v>0</v>
      </c>
      <c r="K61" s="23">
        <f>SUMIF('CO2-qoute-data-2012'!$E$6:$E$380,NA117_CO2_GJ!$C61,'CO2-qoute-data-2012'!U$6:U$380)*1000</f>
        <v>0</v>
      </c>
      <c r="L61" s="23">
        <f>SUMIF('CO2-qoute-data-2012'!$E$6:$E$380,NA117_CO2_GJ!$C61,'CO2-qoute-data-2012'!V$6:V$380)*1000</f>
        <v>0</v>
      </c>
      <c r="M61" s="23">
        <f>SUMIF('CO2-qoute-data-2012'!$E$6:$E$380,NA117_CO2_GJ!$C61,'CO2-qoute-data-2012'!W$6:W$380)*1000</f>
        <v>0</v>
      </c>
      <c r="N61" s="23">
        <f>SUMIF('CO2-qoute-data-2012'!$E$6:$E$380,NA117_CO2_GJ!$C61,'CO2-qoute-data-2012'!X$6:X$380)*1000</f>
        <v>0</v>
      </c>
      <c r="O61" s="23">
        <f>SUMIF('CO2-qoute-data-2012'!$E$6:$E$380,NA117_CO2_GJ!$C61,'CO2-qoute-data-2012'!Y$6:Y$380)*1000</f>
        <v>0</v>
      </c>
      <c r="P61" s="23">
        <f>SUMIF('CO2-qoute-data-2012'!$E$6:$E$380,NA117_CO2_GJ!$C61,'CO2-qoute-data-2012'!Z$6:Z$380)*1000</f>
        <v>0</v>
      </c>
      <c r="Q61" s="23">
        <f>SUMIF('CO2-qoute-data-2012'!$E$6:$E$380,NA117_CO2_GJ!$C61,'CO2-qoute-data-2012'!AA$6:AA$380)*1000</f>
        <v>0</v>
      </c>
      <c r="R61" s="23">
        <f>SUMIF('CO2-qoute-data-2012'!$E$6:$E$380,NA117_CO2_GJ!$C61,'CO2-qoute-data-2012'!AB$6:AB$380)*1000</f>
        <v>0</v>
      </c>
      <c r="S61" s="23">
        <f>SUMIF('CO2-qoute-data-2012'!$E$6:$E$380,NA117_CO2_GJ!$C61,'CO2-qoute-data-2012'!AC$6:AC$380)*1000</f>
        <v>0</v>
      </c>
      <c r="T61" s="23">
        <f>SUMIF('CO2-qoute-data-2012'!$E$6:$E$380,NA117_CO2_GJ!$C61,'CO2-qoute-data-2012'!AD$6:AD$380)*1000</f>
        <v>0</v>
      </c>
      <c r="U61" s="23">
        <f>SUMIF('CO2-qoute-data-2012'!$E$6:$E$380,NA117_CO2_GJ!$C61,'CO2-qoute-data-2012'!AE$6:AE$380)*1000</f>
        <v>0</v>
      </c>
      <c r="V61" s="23">
        <f>SUMIF('CO2-qoute-data-2012'!$E$6:$E$380,NA117_CO2_GJ!$C61,'CO2-qoute-data-2012'!AF$6:AF$380)*1000</f>
        <v>0</v>
      </c>
      <c r="W61" s="23">
        <f>SUMIF('CO2-qoute-data-2012'!$E$6:$E$380,NA117_CO2_GJ!$C61,'CO2-qoute-data-2012'!AG$6:AG$380)*1000</f>
        <v>0</v>
      </c>
      <c r="X61" s="23">
        <f>SUMIF('CO2-qoute-data-2012'!$E$6:$E$380,NA117_CO2_GJ!$C61,'CO2-qoute-data-2012'!AH$6:AH$380)*1000</f>
        <v>0</v>
      </c>
      <c r="Y61" s="23">
        <f>SUMIF('CO2-qoute-data-2012'!$E$6:$E$380,NA117_CO2_GJ!$C61,'CO2-qoute-data-2012'!AI$6:AI$380)*1000</f>
        <v>0</v>
      </c>
      <c r="Z61" s="23">
        <f>SUMIF('CO2-qoute-data-2012'!$E$6:$E$380,NA117_CO2_GJ!$C61,'CO2-qoute-data-2012'!AJ$6:AJ$380)*1000</f>
        <v>0</v>
      </c>
      <c r="AA61" s="23">
        <f>SUMIF('CO2-qoute-data-2012'!$E$6:$E$380,NA117_CO2_GJ!$C61,'CO2-qoute-data-2012'!AK$6:AK$380)*1000</f>
        <v>0</v>
      </c>
      <c r="AB61" s="23">
        <f>SUMIF('CO2-qoute-data-2012'!$E$6:$E$380,NA117_CO2_GJ!$C61,'CO2-qoute-data-2012'!AL$6:AL$380)*1000</f>
        <v>0</v>
      </c>
      <c r="AC61" s="23">
        <f>SUMIF('CO2-qoute-data-2012'!$E$6:$E$380,NA117_CO2_GJ!$C61,'CO2-qoute-data-2012'!AM$6:AM$380)*1000</f>
        <v>0</v>
      </c>
      <c r="AD61" s="23">
        <f>SUMIF('CO2-qoute-data-2012'!$E$6:$E$380,NA117_CO2_GJ!$C61,'CO2-qoute-data-2012'!AN$6:AN$380)*1000</f>
        <v>0</v>
      </c>
      <c r="AE61" s="23">
        <f>SUMIF('CO2-qoute-data-2012'!$E$6:$E$380,NA117_CO2_GJ!$C61,'CO2-qoute-data-2012'!AO$6:AO$380)*1000</f>
        <v>0</v>
      </c>
      <c r="AF61" s="23">
        <f>SUMIF('CO2-qoute-data-2012'!$E$6:$E$380,NA117_CO2_GJ!$C61,'CO2-qoute-data-2012'!AP$6:AP$380)*1000</f>
        <v>0</v>
      </c>
      <c r="AG61" s="23">
        <f>SUMIF('CO2-qoute-data-2012'!$E$6:$E$380,NA117_CO2_GJ!$C61,'CO2-qoute-data-2012'!AQ$6:AQ$380)*1000</f>
        <v>0</v>
      </c>
      <c r="AH61" s="23">
        <f>SUMIF('CO2-qoute-data-2012'!$E$6:$E$380,NA117_CO2_GJ!$C61,'CO2-qoute-data-2012'!AR$6:AR$380)*1000</f>
        <v>0</v>
      </c>
      <c r="AI61" s="23">
        <f>SUMIF('CO2-qoute-data-2012'!$E$6:$E$380,NA117_CO2_GJ!$C61,'CO2-qoute-data-2012'!AS$6:AS$380)*1000</f>
        <v>0</v>
      </c>
      <c r="AJ61" s="2"/>
      <c r="AK61" s="2"/>
      <c r="AL61" s="75">
        <f t="shared" si="10"/>
        <v>16</v>
      </c>
      <c r="AM61" s="75">
        <f t="shared" si="10"/>
        <v>16</v>
      </c>
      <c r="AN61" s="75">
        <f t="shared" si="10"/>
        <v>16</v>
      </c>
      <c r="AO61" s="75">
        <f t="shared" si="10"/>
        <v>16</v>
      </c>
      <c r="AP61" s="75">
        <f t="shared" si="10"/>
        <v>16</v>
      </c>
      <c r="AQ61" s="75">
        <f t="shared" si="10"/>
        <v>16</v>
      </c>
      <c r="AR61" s="75">
        <f t="shared" si="10"/>
        <v>16</v>
      </c>
      <c r="AS61" s="75">
        <f t="shared" si="10"/>
        <v>16</v>
      </c>
      <c r="AT61" s="75">
        <f t="shared" si="10"/>
        <v>16</v>
      </c>
      <c r="AU61" s="75">
        <f t="shared" si="10"/>
        <v>16</v>
      </c>
      <c r="AV61" s="75">
        <f t="shared" si="10"/>
        <v>16</v>
      </c>
      <c r="AW61" s="75">
        <f t="shared" si="10"/>
        <v>16</v>
      </c>
      <c r="AX61" s="75">
        <f t="shared" si="10"/>
        <v>16</v>
      </c>
      <c r="AY61" s="75">
        <f t="shared" si="10"/>
        <v>16</v>
      </c>
      <c r="AZ61" s="75">
        <f t="shared" si="10"/>
        <v>16</v>
      </c>
      <c r="BA61" s="75">
        <f t="shared" si="9"/>
        <v>16</v>
      </c>
      <c r="BB61" s="75">
        <f t="shared" si="9"/>
        <v>16</v>
      </c>
      <c r="BC61" s="75">
        <f t="shared" si="9"/>
        <v>16</v>
      </c>
      <c r="BD61" s="75">
        <f t="shared" si="9"/>
        <v>16</v>
      </c>
      <c r="BE61" s="75">
        <f t="shared" si="9"/>
        <v>16</v>
      </c>
      <c r="BF61" s="75">
        <f t="shared" si="9"/>
        <v>16</v>
      </c>
      <c r="BG61" s="75">
        <f t="shared" si="9"/>
        <v>16</v>
      </c>
      <c r="BH61" s="75">
        <f t="shared" si="9"/>
        <v>16</v>
      </c>
      <c r="BI61" s="75">
        <f t="shared" si="9"/>
        <v>16</v>
      </c>
      <c r="BJ61" s="75">
        <f t="shared" si="9"/>
        <v>16</v>
      </c>
      <c r="BK61" s="75">
        <f t="shared" si="9"/>
        <v>16</v>
      </c>
      <c r="BL61" s="75">
        <f t="shared" si="9"/>
        <v>16</v>
      </c>
      <c r="BM61" s="75">
        <f t="shared" si="9"/>
        <v>16</v>
      </c>
      <c r="BN61" s="75">
        <f t="shared" si="9"/>
        <v>16</v>
      </c>
      <c r="BO61" s="75">
        <f t="shared" si="9"/>
        <v>16</v>
      </c>
      <c r="BP61" s="75">
        <f t="shared" si="8"/>
        <v>16</v>
      </c>
    </row>
    <row r="62" spans="2:68">
      <c r="B62" s="72">
        <v>10</v>
      </c>
      <c r="C62" s="12" t="s">
        <v>620</v>
      </c>
      <c r="D62" s="13" t="s">
        <v>621</v>
      </c>
      <c r="E62" s="23">
        <f>SUMIF('CO2-qoute-data-2012'!$E$6:$E$380,NA117_CO2_GJ!$C62,'CO2-qoute-data-2012'!O$6:O$380)*1000</f>
        <v>0</v>
      </c>
      <c r="F62" s="23">
        <f>SUMIF('CO2-qoute-data-2012'!$E$6:$E$380,NA117_CO2_GJ!$C62,'CO2-qoute-data-2012'!P$6:P$380)*1000</f>
        <v>0</v>
      </c>
      <c r="G62" s="23">
        <f>SUMIF('CO2-qoute-data-2012'!$E$6:$E$380,NA117_CO2_GJ!$C62,'CO2-qoute-data-2012'!Q$6:Q$380)*1000</f>
        <v>0</v>
      </c>
      <c r="H62" s="23">
        <f>SUMIF('CO2-qoute-data-2012'!$E$6:$E$380,NA117_CO2_GJ!$C62,'CO2-qoute-data-2012'!R$6:R$380)*1000</f>
        <v>0</v>
      </c>
      <c r="I62" s="23">
        <f>SUMIF('CO2-qoute-data-2012'!$E$6:$E$380,NA117_CO2_GJ!$C62,'CO2-qoute-data-2012'!S$6:S$380)*1000</f>
        <v>0</v>
      </c>
      <c r="J62" s="23">
        <f>SUMIF('CO2-qoute-data-2012'!$E$6:$E$380,NA117_CO2_GJ!$C62,'CO2-qoute-data-2012'!T$6:T$380)*1000</f>
        <v>0</v>
      </c>
      <c r="K62" s="23">
        <f>SUMIF('CO2-qoute-data-2012'!$E$6:$E$380,NA117_CO2_GJ!$C62,'CO2-qoute-data-2012'!U$6:U$380)*1000</f>
        <v>0</v>
      </c>
      <c r="L62" s="23">
        <f>SUMIF('CO2-qoute-data-2012'!$E$6:$E$380,NA117_CO2_GJ!$C62,'CO2-qoute-data-2012'!V$6:V$380)*1000</f>
        <v>0</v>
      </c>
      <c r="M62" s="23">
        <f>SUMIF('CO2-qoute-data-2012'!$E$6:$E$380,NA117_CO2_GJ!$C62,'CO2-qoute-data-2012'!W$6:W$380)*1000</f>
        <v>0</v>
      </c>
      <c r="N62" s="23">
        <f>SUMIF('CO2-qoute-data-2012'!$E$6:$E$380,NA117_CO2_GJ!$C62,'CO2-qoute-data-2012'!X$6:X$380)*1000</f>
        <v>0</v>
      </c>
      <c r="O62" s="23">
        <f>SUMIF('CO2-qoute-data-2012'!$E$6:$E$380,NA117_CO2_GJ!$C62,'CO2-qoute-data-2012'!Y$6:Y$380)*1000</f>
        <v>0</v>
      </c>
      <c r="P62" s="23">
        <f>SUMIF('CO2-qoute-data-2012'!$E$6:$E$380,NA117_CO2_GJ!$C62,'CO2-qoute-data-2012'!Z$6:Z$380)*1000</f>
        <v>0</v>
      </c>
      <c r="Q62" s="23">
        <f>SUMIF('CO2-qoute-data-2012'!$E$6:$E$380,NA117_CO2_GJ!$C62,'CO2-qoute-data-2012'!AA$6:AA$380)*1000</f>
        <v>0</v>
      </c>
      <c r="R62" s="23">
        <f>SUMIF('CO2-qoute-data-2012'!$E$6:$E$380,NA117_CO2_GJ!$C62,'CO2-qoute-data-2012'!AB$6:AB$380)*1000</f>
        <v>0</v>
      </c>
      <c r="S62" s="23">
        <f>SUMIF('CO2-qoute-data-2012'!$E$6:$E$380,NA117_CO2_GJ!$C62,'CO2-qoute-data-2012'!AC$6:AC$380)*1000</f>
        <v>0</v>
      </c>
      <c r="T62" s="23">
        <f>SUMIF('CO2-qoute-data-2012'!$E$6:$E$380,NA117_CO2_GJ!$C62,'CO2-qoute-data-2012'!AD$6:AD$380)*1000</f>
        <v>0</v>
      </c>
      <c r="U62" s="23">
        <f>SUMIF('CO2-qoute-data-2012'!$E$6:$E$380,NA117_CO2_GJ!$C62,'CO2-qoute-data-2012'!AE$6:AE$380)*1000</f>
        <v>0</v>
      </c>
      <c r="V62" s="23">
        <f>SUMIF('CO2-qoute-data-2012'!$E$6:$E$380,NA117_CO2_GJ!$C62,'CO2-qoute-data-2012'!AF$6:AF$380)*1000</f>
        <v>0</v>
      </c>
      <c r="W62" s="23">
        <f>SUMIF('CO2-qoute-data-2012'!$E$6:$E$380,NA117_CO2_GJ!$C62,'CO2-qoute-data-2012'!AG$6:AG$380)*1000</f>
        <v>0</v>
      </c>
      <c r="X62" s="23">
        <f>SUMIF('CO2-qoute-data-2012'!$E$6:$E$380,NA117_CO2_GJ!$C62,'CO2-qoute-data-2012'!AH$6:AH$380)*1000</f>
        <v>0</v>
      </c>
      <c r="Y62" s="23">
        <f>SUMIF('CO2-qoute-data-2012'!$E$6:$E$380,NA117_CO2_GJ!$C62,'CO2-qoute-data-2012'!AI$6:AI$380)*1000</f>
        <v>0</v>
      </c>
      <c r="Z62" s="23">
        <f>SUMIF('CO2-qoute-data-2012'!$E$6:$E$380,NA117_CO2_GJ!$C62,'CO2-qoute-data-2012'!AJ$6:AJ$380)*1000</f>
        <v>0</v>
      </c>
      <c r="AA62" s="23">
        <f>SUMIF('CO2-qoute-data-2012'!$E$6:$E$380,NA117_CO2_GJ!$C62,'CO2-qoute-data-2012'!AK$6:AK$380)*1000</f>
        <v>0</v>
      </c>
      <c r="AB62" s="23">
        <f>SUMIF('CO2-qoute-data-2012'!$E$6:$E$380,NA117_CO2_GJ!$C62,'CO2-qoute-data-2012'!AL$6:AL$380)*1000</f>
        <v>0</v>
      </c>
      <c r="AC62" s="23">
        <f>SUMIF('CO2-qoute-data-2012'!$E$6:$E$380,NA117_CO2_GJ!$C62,'CO2-qoute-data-2012'!AM$6:AM$380)*1000</f>
        <v>0</v>
      </c>
      <c r="AD62" s="23">
        <f>SUMIF('CO2-qoute-data-2012'!$E$6:$E$380,NA117_CO2_GJ!$C62,'CO2-qoute-data-2012'!AN$6:AN$380)*1000</f>
        <v>0</v>
      </c>
      <c r="AE62" s="23">
        <f>SUMIF('CO2-qoute-data-2012'!$E$6:$E$380,NA117_CO2_GJ!$C62,'CO2-qoute-data-2012'!AO$6:AO$380)*1000</f>
        <v>0</v>
      </c>
      <c r="AF62" s="23">
        <f>SUMIF('CO2-qoute-data-2012'!$E$6:$E$380,NA117_CO2_GJ!$C62,'CO2-qoute-data-2012'!AP$6:AP$380)*1000</f>
        <v>0</v>
      </c>
      <c r="AG62" s="23">
        <f>SUMIF('CO2-qoute-data-2012'!$E$6:$E$380,NA117_CO2_GJ!$C62,'CO2-qoute-data-2012'!AQ$6:AQ$380)*1000</f>
        <v>0</v>
      </c>
      <c r="AH62" s="23">
        <f>SUMIF('CO2-qoute-data-2012'!$E$6:$E$380,NA117_CO2_GJ!$C62,'CO2-qoute-data-2012'!AR$6:AR$380)*1000</f>
        <v>0</v>
      </c>
      <c r="AI62" s="23">
        <f>SUMIF('CO2-qoute-data-2012'!$E$6:$E$380,NA117_CO2_GJ!$C62,'CO2-qoute-data-2012'!AS$6:AS$380)*1000</f>
        <v>0</v>
      </c>
      <c r="AJ62" s="2"/>
      <c r="AK62" s="2"/>
      <c r="AL62" s="75">
        <f t="shared" si="10"/>
        <v>10</v>
      </c>
      <c r="AM62" s="75">
        <f t="shared" si="10"/>
        <v>10</v>
      </c>
      <c r="AN62" s="75">
        <f t="shared" si="10"/>
        <v>10</v>
      </c>
      <c r="AO62" s="75">
        <f t="shared" si="10"/>
        <v>10</v>
      </c>
      <c r="AP62" s="75">
        <f t="shared" si="10"/>
        <v>10</v>
      </c>
      <c r="AQ62" s="75">
        <f t="shared" si="10"/>
        <v>10</v>
      </c>
      <c r="AR62" s="75">
        <f t="shared" si="10"/>
        <v>10</v>
      </c>
      <c r="AS62" s="75">
        <f t="shared" si="10"/>
        <v>10</v>
      </c>
      <c r="AT62" s="75">
        <f t="shared" si="10"/>
        <v>10</v>
      </c>
      <c r="AU62" s="75">
        <f t="shared" si="10"/>
        <v>10</v>
      </c>
      <c r="AV62" s="75">
        <f t="shared" si="10"/>
        <v>10</v>
      </c>
      <c r="AW62" s="75">
        <f t="shared" si="10"/>
        <v>10</v>
      </c>
      <c r="AX62" s="75">
        <f t="shared" si="10"/>
        <v>10</v>
      </c>
      <c r="AY62" s="75">
        <f t="shared" si="10"/>
        <v>10</v>
      </c>
      <c r="AZ62" s="75">
        <f t="shared" si="10"/>
        <v>10</v>
      </c>
      <c r="BA62" s="75">
        <f t="shared" si="9"/>
        <v>10</v>
      </c>
      <c r="BB62" s="75">
        <f t="shared" si="9"/>
        <v>10</v>
      </c>
      <c r="BC62" s="75">
        <f t="shared" si="9"/>
        <v>10</v>
      </c>
      <c r="BD62" s="75">
        <f t="shared" si="9"/>
        <v>10</v>
      </c>
      <c r="BE62" s="75">
        <f t="shared" si="9"/>
        <v>10</v>
      </c>
      <c r="BF62" s="75">
        <f t="shared" si="9"/>
        <v>10</v>
      </c>
      <c r="BG62" s="75">
        <f t="shared" si="9"/>
        <v>10</v>
      </c>
      <c r="BH62" s="75">
        <f t="shared" si="9"/>
        <v>10</v>
      </c>
      <c r="BI62" s="75">
        <f t="shared" si="9"/>
        <v>10</v>
      </c>
      <c r="BJ62" s="75">
        <f t="shared" si="9"/>
        <v>10</v>
      </c>
      <c r="BK62" s="75">
        <f t="shared" si="9"/>
        <v>10</v>
      </c>
      <c r="BL62" s="75">
        <f t="shared" si="9"/>
        <v>10</v>
      </c>
      <c r="BM62" s="75">
        <f t="shared" si="9"/>
        <v>10</v>
      </c>
      <c r="BN62" s="75">
        <f t="shared" si="9"/>
        <v>10</v>
      </c>
      <c r="BO62" s="75">
        <f t="shared" si="9"/>
        <v>10</v>
      </c>
      <c r="BP62" s="75">
        <f t="shared" si="8"/>
        <v>10</v>
      </c>
    </row>
    <row r="63" spans="2:68">
      <c r="B63" s="72">
        <v>10</v>
      </c>
      <c r="C63" s="12" t="s">
        <v>622</v>
      </c>
      <c r="D63" s="13" t="s">
        <v>623</v>
      </c>
      <c r="E63" s="23">
        <f>SUMIF('CO2-qoute-data-2012'!$E$6:$E$380,NA117_CO2_GJ!$C63,'CO2-qoute-data-2012'!O$6:O$380)*1000</f>
        <v>0</v>
      </c>
      <c r="F63" s="23">
        <f>SUMIF('CO2-qoute-data-2012'!$E$6:$E$380,NA117_CO2_GJ!$C63,'CO2-qoute-data-2012'!P$6:P$380)*1000</f>
        <v>0</v>
      </c>
      <c r="G63" s="23">
        <f>SUMIF('CO2-qoute-data-2012'!$E$6:$E$380,NA117_CO2_GJ!$C63,'CO2-qoute-data-2012'!Q$6:Q$380)*1000</f>
        <v>0</v>
      </c>
      <c r="H63" s="23">
        <f>SUMIF('CO2-qoute-data-2012'!$E$6:$E$380,NA117_CO2_GJ!$C63,'CO2-qoute-data-2012'!R$6:R$380)*1000</f>
        <v>0</v>
      </c>
      <c r="I63" s="23">
        <f>SUMIF('CO2-qoute-data-2012'!$E$6:$E$380,NA117_CO2_GJ!$C63,'CO2-qoute-data-2012'!S$6:S$380)*1000</f>
        <v>0</v>
      </c>
      <c r="J63" s="23">
        <f>SUMIF('CO2-qoute-data-2012'!$E$6:$E$380,NA117_CO2_GJ!$C63,'CO2-qoute-data-2012'!T$6:T$380)*1000</f>
        <v>0</v>
      </c>
      <c r="K63" s="23">
        <f>SUMIF('CO2-qoute-data-2012'!$E$6:$E$380,NA117_CO2_GJ!$C63,'CO2-qoute-data-2012'!U$6:U$380)*1000</f>
        <v>0</v>
      </c>
      <c r="L63" s="23">
        <f>SUMIF('CO2-qoute-data-2012'!$E$6:$E$380,NA117_CO2_GJ!$C63,'CO2-qoute-data-2012'!V$6:V$380)*1000</f>
        <v>0</v>
      </c>
      <c r="M63" s="23">
        <f>SUMIF('CO2-qoute-data-2012'!$E$6:$E$380,NA117_CO2_GJ!$C63,'CO2-qoute-data-2012'!W$6:W$380)*1000</f>
        <v>0</v>
      </c>
      <c r="N63" s="23">
        <f>SUMIF('CO2-qoute-data-2012'!$E$6:$E$380,NA117_CO2_GJ!$C63,'CO2-qoute-data-2012'!X$6:X$380)*1000</f>
        <v>0</v>
      </c>
      <c r="O63" s="23">
        <f>SUMIF('CO2-qoute-data-2012'!$E$6:$E$380,NA117_CO2_GJ!$C63,'CO2-qoute-data-2012'!Y$6:Y$380)*1000</f>
        <v>0</v>
      </c>
      <c r="P63" s="23">
        <f>SUMIF('CO2-qoute-data-2012'!$E$6:$E$380,NA117_CO2_GJ!$C63,'CO2-qoute-data-2012'!Z$6:Z$380)*1000</f>
        <v>0</v>
      </c>
      <c r="Q63" s="23">
        <f>SUMIF('CO2-qoute-data-2012'!$E$6:$E$380,NA117_CO2_GJ!$C63,'CO2-qoute-data-2012'!AA$6:AA$380)*1000</f>
        <v>0</v>
      </c>
      <c r="R63" s="23">
        <f>SUMIF('CO2-qoute-data-2012'!$E$6:$E$380,NA117_CO2_GJ!$C63,'CO2-qoute-data-2012'!AB$6:AB$380)*1000</f>
        <v>0</v>
      </c>
      <c r="S63" s="23">
        <f>SUMIF('CO2-qoute-data-2012'!$E$6:$E$380,NA117_CO2_GJ!$C63,'CO2-qoute-data-2012'!AC$6:AC$380)*1000</f>
        <v>0</v>
      </c>
      <c r="T63" s="23">
        <f>SUMIF('CO2-qoute-data-2012'!$E$6:$E$380,NA117_CO2_GJ!$C63,'CO2-qoute-data-2012'!AD$6:AD$380)*1000</f>
        <v>0</v>
      </c>
      <c r="U63" s="23">
        <f>SUMIF('CO2-qoute-data-2012'!$E$6:$E$380,NA117_CO2_GJ!$C63,'CO2-qoute-data-2012'!AE$6:AE$380)*1000</f>
        <v>0</v>
      </c>
      <c r="V63" s="23">
        <f>SUMIF('CO2-qoute-data-2012'!$E$6:$E$380,NA117_CO2_GJ!$C63,'CO2-qoute-data-2012'!AF$6:AF$380)*1000</f>
        <v>0</v>
      </c>
      <c r="W63" s="23">
        <f>SUMIF('CO2-qoute-data-2012'!$E$6:$E$380,NA117_CO2_GJ!$C63,'CO2-qoute-data-2012'!AG$6:AG$380)*1000</f>
        <v>0</v>
      </c>
      <c r="X63" s="23">
        <f>SUMIF('CO2-qoute-data-2012'!$E$6:$E$380,NA117_CO2_GJ!$C63,'CO2-qoute-data-2012'!AH$6:AH$380)*1000</f>
        <v>0</v>
      </c>
      <c r="Y63" s="23">
        <f>SUMIF('CO2-qoute-data-2012'!$E$6:$E$380,NA117_CO2_GJ!$C63,'CO2-qoute-data-2012'!AI$6:AI$380)*1000</f>
        <v>0</v>
      </c>
      <c r="Z63" s="23">
        <f>SUMIF('CO2-qoute-data-2012'!$E$6:$E$380,NA117_CO2_GJ!$C63,'CO2-qoute-data-2012'!AJ$6:AJ$380)*1000</f>
        <v>0</v>
      </c>
      <c r="AA63" s="23">
        <f>SUMIF('CO2-qoute-data-2012'!$E$6:$E$380,NA117_CO2_GJ!$C63,'CO2-qoute-data-2012'!AK$6:AK$380)*1000</f>
        <v>0</v>
      </c>
      <c r="AB63" s="23">
        <f>SUMIF('CO2-qoute-data-2012'!$E$6:$E$380,NA117_CO2_GJ!$C63,'CO2-qoute-data-2012'!AL$6:AL$380)*1000</f>
        <v>0</v>
      </c>
      <c r="AC63" s="23">
        <f>SUMIF('CO2-qoute-data-2012'!$E$6:$E$380,NA117_CO2_GJ!$C63,'CO2-qoute-data-2012'!AM$6:AM$380)*1000</f>
        <v>0</v>
      </c>
      <c r="AD63" s="23">
        <f>SUMIF('CO2-qoute-data-2012'!$E$6:$E$380,NA117_CO2_GJ!$C63,'CO2-qoute-data-2012'!AN$6:AN$380)*1000</f>
        <v>0</v>
      </c>
      <c r="AE63" s="23">
        <f>SUMIF('CO2-qoute-data-2012'!$E$6:$E$380,NA117_CO2_GJ!$C63,'CO2-qoute-data-2012'!AO$6:AO$380)*1000</f>
        <v>0</v>
      </c>
      <c r="AF63" s="23">
        <f>SUMIF('CO2-qoute-data-2012'!$E$6:$E$380,NA117_CO2_GJ!$C63,'CO2-qoute-data-2012'!AP$6:AP$380)*1000</f>
        <v>0</v>
      </c>
      <c r="AG63" s="23">
        <f>SUMIF('CO2-qoute-data-2012'!$E$6:$E$380,NA117_CO2_GJ!$C63,'CO2-qoute-data-2012'!AQ$6:AQ$380)*1000</f>
        <v>0</v>
      </c>
      <c r="AH63" s="23">
        <f>SUMIF('CO2-qoute-data-2012'!$E$6:$E$380,NA117_CO2_GJ!$C63,'CO2-qoute-data-2012'!AR$6:AR$380)*1000</f>
        <v>0</v>
      </c>
      <c r="AI63" s="23">
        <f>SUMIF('CO2-qoute-data-2012'!$E$6:$E$380,NA117_CO2_GJ!$C63,'CO2-qoute-data-2012'!AS$6:AS$380)*1000</f>
        <v>0</v>
      </c>
      <c r="AJ63" s="2"/>
      <c r="AK63" s="2"/>
      <c r="AL63" s="75">
        <f t="shared" si="10"/>
        <v>10</v>
      </c>
      <c r="AM63" s="75">
        <f t="shared" si="10"/>
        <v>10</v>
      </c>
      <c r="AN63" s="75">
        <f t="shared" si="10"/>
        <v>10</v>
      </c>
      <c r="AO63" s="75">
        <f t="shared" si="10"/>
        <v>10</v>
      </c>
      <c r="AP63" s="75">
        <f t="shared" si="10"/>
        <v>10</v>
      </c>
      <c r="AQ63" s="75">
        <f t="shared" si="10"/>
        <v>10</v>
      </c>
      <c r="AR63" s="75">
        <f t="shared" si="10"/>
        <v>10</v>
      </c>
      <c r="AS63" s="75">
        <f t="shared" si="10"/>
        <v>10</v>
      </c>
      <c r="AT63" s="75">
        <f t="shared" si="10"/>
        <v>10</v>
      </c>
      <c r="AU63" s="75">
        <f t="shared" si="10"/>
        <v>10</v>
      </c>
      <c r="AV63" s="75">
        <f t="shared" si="10"/>
        <v>10</v>
      </c>
      <c r="AW63" s="75">
        <f t="shared" si="10"/>
        <v>10</v>
      </c>
      <c r="AX63" s="75">
        <f t="shared" si="10"/>
        <v>10</v>
      </c>
      <c r="AY63" s="75">
        <f t="shared" si="10"/>
        <v>10</v>
      </c>
      <c r="AZ63" s="75">
        <f t="shared" si="10"/>
        <v>10</v>
      </c>
      <c r="BA63" s="75">
        <f t="shared" si="9"/>
        <v>10</v>
      </c>
      <c r="BB63" s="75">
        <f t="shared" si="9"/>
        <v>10</v>
      </c>
      <c r="BC63" s="75">
        <f t="shared" si="9"/>
        <v>10</v>
      </c>
      <c r="BD63" s="75">
        <f t="shared" si="9"/>
        <v>10</v>
      </c>
      <c r="BE63" s="75">
        <f t="shared" si="9"/>
        <v>10</v>
      </c>
      <c r="BF63" s="75">
        <f t="shared" si="9"/>
        <v>10</v>
      </c>
      <c r="BG63" s="75">
        <f t="shared" si="9"/>
        <v>10</v>
      </c>
      <c r="BH63" s="75">
        <f t="shared" si="9"/>
        <v>10</v>
      </c>
      <c r="BI63" s="75">
        <f t="shared" si="9"/>
        <v>10</v>
      </c>
      <c r="BJ63" s="75">
        <f t="shared" si="9"/>
        <v>10</v>
      </c>
      <c r="BK63" s="75">
        <f t="shared" si="9"/>
        <v>10</v>
      </c>
      <c r="BL63" s="75">
        <f t="shared" si="9"/>
        <v>10</v>
      </c>
      <c r="BM63" s="75">
        <f t="shared" si="9"/>
        <v>10</v>
      </c>
      <c r="BN63" s="75">
        <f t="shared" si="9"/>
        <v>10</v>
      </c>
      <c r="BO63" s="75">
        <f t="shared" si="9"/>
        <v>10</v>
      </c>
      <c r="BP63" s="75">
        <f t="shared" si="8"/>
        <v>10</v>
      </c>
    </row>
    <row r="64" spans="2:68">
      <c r="B64" s="72">
        <v>9</v>
      </c>
      <c r="C64" s="12" t="s">
        <v>624</v>
      </c>
      <c r="D64" s="13" t="s">
        <v>625</v>
      </c>
      <c r="E64" s="23">
        <f>SUMIF('CO2-qoute-data-2012'!$E$6:$E$380,NA117_CO2_GJ!$C64,'CO2-qoute-data-2012'!O$6:O$380)*1000</f>
        <v>0</v>
      </c>
      <c r="F64" s="23">
        <f>SUMIF('CO2-qoute-data-2012'!$E$6:$E$380,NA117_CO2_GJ!$C64,'CO2-qoute-data-2012'!P$6:P$380)*1000</f>
        <v>0</v>
      </c>
      <c r="G64" s="23">
        <f>SUMIF('CO2-qoute-data-2012'!$E$6:$E$380,NA117_CO2_GJ!$C64,'CO2-qoute-data-2012'!Q$6:Q$380)*1000</f>
        <v>0</v>
      </c>
      <c r="H64" s="23">
        <f>SUMIF('CO2-qoute-data-2012'!$E$6:$E$380,NA117_CO2_GJ!$C64,'CO2-qoute-data-2012'!R$6:R$380)*1000</f>
        <v>0</v>
      </c>
      <c r="I64" s="23">
        <f>SUMIF('CO2-qoute-data-2012'!$E$6:$E$380,NA117_CO2_GJ!$C64,'CO2-qoute-data-2012'!S$6:S$380)*1000</f>
        <v>0</v>
      </c>
      <c r="J64" s="23">
        <f>SUMIF('CO2-qoute-data-2012'!$E$6:$E$380,NA117_CO2_GJ!$C64,'CO2-qoute-data-2012'!T$6:T$380)*1000</f>
        <v>0</v>
      </c>
      <c r="K64" s="23">
        <f>SUMIF('CO2-qoute-data-2012'!$E$6:$E$380,NA117_CO2_GJ!$C64,'CO2-qoute-data-2012'!U$6:U$380)*1000</f>
        <v>0</v>
      </c>
      <c r="L64" s="23">
        <f>SUMIF('CO2-qoute-data-2012'!$E$6:$E$380,NA117_CO2_GJ!$C64,'CO2-qoute-data-2012'!V$6:V$380)*1000</f>
        <v>0</v>
      </c>
      <c r="M64" s="23">
        <f>SUMIF('CO2-qoute-data-2012'!$E$6:$E$380,NA117_CO2_GJ!$C64,'CO2-qoute-data-2012'!W$6:W$380)*1000</f>
        <v>0</v>
      </c>
      <c r="N64" s="23">
        <f>SUMIF('CO2-qoute-data-2012'!$E$6:$E$380,NA117_CO2_GJ!$C64,'CO2-qoute-data-2012'!X$6:X$380)*1000</f>
        <v>0</v>
      </c>
      <c r="O64" s="23">
        <f>SUMIF('CO2-qoute-data-2012'!$E$6:$E$380,NA117_CO2_GJ!$C64,'CO2-qoute-data-2012'!Y$6:Y$380)*1000</f>
        <v>0</v>
      </c>
      <c r="P64" s="23">
        <f>SUMIF('CO2-qoute-data-2012'!$E$6:$E$380,NA117_CO2_GJ!$C64,'CO2-qoute-data-2012'!Z$6:Z$380)*1000</f>
        <v>0</v>
      </c>
      <c r="Q64" s="23">
        <f>SUMIF('CO2-qoute-data-2012'!$E$6:$E$380,NA117_CO2_GJ!$C64,'CO2-qoute-data-2012'!AA$6:AA$380)*1000</f>
        <v>0</v>
      </c>
      <c r="R64" s="23">
        <f>SUMIF('CO2-qoute-data-2012'!$E$6:$E$380,NA117_CO2_GJ!$C64,'CO2-qoute-data-2012'!AB$6:AB$380)*1000</f>
        <v>0</v>
      </c>
      <c r="S64" s="23">
        <f>SUMIF('CO2-qoute-data-2012'!$E$6:$E$380,NA117_CO2_GJ!$C64,'CO2-qoute-data-2012'!AC$6:AC$380)*1000</f>
        <v>0</v>
      </c>
      <c r="T64" s="23">
        <f>SUMIF('CO2-qoute-data-2012'!$E$6:$E$380,NA117_CO2_GJ!$C64,'CO2-qoute-data-2012'!AD$6:AD$380)*1000</f>
        <v>0</v>
      </c>
      <c r="U64" s="23">
        <f>SUMIF('CO2-qoute-data-2012'!$E$6:$E$380,NA117_CO2_GJ!$C64,'CO2-qoute-data-2012'!AE$6:AE$380)*1000</f>
        <v>0</v>
      </c>
      <c r="V64" s="23">
        <f>SUMIF('CO2-qoute-data-2012'!$E$6:$E$380,NA117_CO2_GJ!$C64,'CO2-qoute-data-2012'!AF$6:AF$380)*1000</f>
        <v>0</v>
      </c>
      <c r="W64" s="23">
        <f>SUMIF('CO2-qoute-data-2012'!$E$6:$E$380,NA117_CO2_GJ!$C64,'CO2-qoute-data-2012'!AG$6:AG$380)*1000</f>
        <v>0</v>
      </c>
      <c r="X64" s="23">
        <f>SUMIF('CO2-qoute-data-2012'!$E$6:$E$380,NA117_CO2_GJ!$C64,'CO2-qoute-data-2012'!AH$6:AH$380)*1000</f>
        <v>0</v>
      </c>
      <c r="Y64" s="23">
        <f>SUMIF('CO2-qoute-data-2012'!$E$6:$E$380,NA117_CO2_GJ!$C64,'CO2-qoute-data-2012'!AI$6:AI$380)*1000</f>
        <v>0</v>
      </c>
      <c r="Z64" s="23">
        <f>SUMIF('CO2-qoute-data-2012'!$E$6:$E$380,NA117_CO2_GJ!$C64,'CO2-qoute-data-2012'!AJ$6:AJ$380)*1000</f>
        <v>0</v>
      </c>
      <c r="AA64" s="23">
        <f>SUMIF('CO2-qoute-data-2012'!$E$6:$E$380,NA117_CO2_GJ!$C64,'CO2-qoute-data-2012'!AK$6:AK$380)*1000</f>
        <v>0</v>
      </c>
      <c r="AB64" s="23">
        <f>SUMIF('CO2-qoute-data-2012'!$E$6:$E$380,NA117_CO2_GJ!$C64,'CO2-qoute-data-2012'!AL$6:AL$380)*1000</f>
        <v>0</v>
      </c>
      <c r="AC64" s="23">
        <f>SUMIF('CO2-qoute-data-2012'!$E$6:$E$380,NA117_CO2_GJ!$C64,'CO2-qoute-data-2012'!AM$6:AM$380)*1000</f>
        <v>0</v>
      </c>
      <c r="AD64" s="23">
        <f>SUMIF('CO2-qoute-data-2012'!$E$6:$E$380,NA117_CO2_GJ!$C64,'CO2-qoute-data-2012'!AN$6:AN$380)*1000</f>
        <v>0</v>
      </c>
      <c r="AE64" s="23">
        <f>SUMIF('CO2-qoute-data-2012'!$E$6:$E$380,NA117_CO2_GJ!$C64,'CO2-qoute-data-2012'!AO$6:AO$380)*1000</f>
        <v>0</v>
      </c>
      <c r="AF64" s="23">
        <f>SUMIF('CO2-qoute-data-2012'!$E$6:$E$380,NA117_CO2_GJ!$C64,'CO2-qoute-data-2012'!AP$6:AP$380)*1000</f>
        <v>0</v>
      </c>
      <c r="AG64" s="23">
        <f>SUMIF('CO2-qoute-data-2012'!$E$6:$E$380,NA117_CO2_GJ!$C64,'CO2-qoute-data-2012'!AQ$6:AQ$380)*1000</f>
        <v>0</v>
      </c>
      <c r="AH64" s="23">
        <f>SUMIF('CO2-qoute-data-2012'!$E$6:$E$380,NA117_CO2_GJ!$C64,'CO2-qoute-data-2012'!AR$6:AR$380)*1000</f>
        <v>0</v>
      </c>
      <c r="AI64" s="23">
        <f>SUMIF('CO2-qoute-data-2012'!$E$6:$E$380,NA117_CO2_GJ!$C64,'CO2-qoute-data-2012'!AS$6:AS$380)*1000</f>
        <v>0</v>
      </c>
      <c r="AJ64" s="2"/>
      <c r="AK64" s="2"/>
      <c r="AL64" s="75">
        <f t="shared" si="10"/>
        <v>9</v>
      </c>
      <c r="AM64" s="75">
        <f t="shared" si="10"/>
        <v>9</v>
      </c>
      <c r="AN64" s="75">
        <f t="shared" si="10"/>
        <v>9</v>
      </c>
      <c r="AO64" s="75">
        <f t="shared" si="10"/>
        <v>9</v>
      </c>
      <c r="AP64" s="75">
        <f t="shared" si="10"/>
        <v>9</v>
      </c>
      <c r="AQ64" s="75">
        <f t="shared" si="10"/>
        <v>9</v>
      </c>
      <c r="AR64" s="75">
        <f t="shared" si="10"/>
        <v>9</v>
      </c>
      <c r="AS64" s="75">
        <f t="shared" si="10"/>
        <v>9</v>
      </c>
      <c r="AT64" s="75">
        <f t="shared" si="10"/>
        <v>9</v>
      </c>
      <c r="AU64" s="75">
        <f t="shared" si="10"/>
        <v>9</v>
      </c>
      <c r="AV64" s="75">
        <f t="shared" si="10"/>
        <v>9</v>
      </c>
      <c r="AW64" s="75">
        <f t="shared" si="10"/>
        <v>9</v>
      </c>
      <c r="AX64" s="75">
        <f t="shared" si="10"/>
        <v>9</v>
      </c>
      <c r="AY64" s="75">
        <f t="shared" si="10"/>
        <v>9</v>
      </c>
      <c r="AZ64" s="75">
        <f t="shared" si="10"/>
        <v>9</v>
      </c>
      <c r="BA64" s="75">
        <f t="shared" si="9"/>
        <v>9</v>
      </c>
      <c r="BB64" s="75">
        <f t="shared" si="9"/>
        <v>9</v>
      </c>
      <c r="BC64" s="75">
        <f t="shared" si="9"/>
        <v>9</v>
      </c>
      <c r="BD64" s="75">
        <f t="shared" si="9"/>
        <v>9</v>
      </c>
      <c r="BE64" s="75">
        <f t="shared" si="9"/>
        <v>9</v>
      </c>
      <c r="BF64" s="75">
        <f t="shared" si="9"/>
        <v>9</v>
      </c>
      <c r="BG64" s="75">
        <f t="shared" si="9"/>
        <v>9</v>
      </c>
      <c r="BH64" s="75">
        <f t="shared" si="9"/>
        <v>9</v>
      </c>
      <c r="BI64" s="75">
        <f t="shared" si="9"/>
        <v>9</v>
      </c>
      <c r="BJ64" s="75">
        <f t="shared" si="9"/>
        <v>9</v>
      </c>
      <c r="BK64" s="75">
        <f t="shared" si="9"/>
        <v>9</v>
      </c>
      <c r="BL64" s="75">
        <f t="shared" si="9"/>
        <v>9</v>
      </c>
      <c r="BM64" s="75">
        <f t="shared" si="9"/>
        <v>9</v>
      </c>
      <c r="BN64" s="75">
        <f t="shared" si="9"/>
        <v>9</v>
      </c>
      <c r="BO64" s="75">
        <f t="shared" si="9"/>
        <v>9</v>
      </c>
      <c r="BP64" s="75">
        <f t="shared" si="8"/>
        <v>9</v>
      </c>
    </row>
    <row r="65" spans="2:68">
      <c r="B65" s="72">
        <v>9</v>
      </c>
      <c r="C65" s="12" t="s">
        <v>626</v>
      </c>
      <c r="D65" s="13" t="s">
        <v>627</v>
      </c>
      <c r="E65" s="23">
        <f>SUMIF('CO2-qoute-data-2012'!$E$6:$E$380,NA117_CO2_GJ!$C65,'CO2-qoute-data-2012'!O$6:O$380)*1000</f>
        <v>0</v>
      </c>
      <c r="F65" s="23">
        <f>SUMIF('CO2-qoute-data-2012'!$E$6:$E$380,NA117_CO2_GJ!$C65,'CO2-qoute-data-2012'!P$6:P$380)*1000</f>
        <v>0</v>
      </c>
      <c r="G65" s="23">
        <f>SUMIF('CO2-qoute-data-2012'!$E$6:$E$380,NA117_CO2_GJ!$C65,'CO2-qoute-data-2012'!Q$6:Q$380)*1000</f>
        <v>0</v>
      </c>
      <c r="H65" s="23">
        <f>SUMIF('CO2-qoute-data-2012'!$E$6:$E$380,NA117_CO2_GJ!$C65,'CO2-qoute-data-2012'!R$6:R$380)*1000</f>
        <v>0</v>
      </c>
      <c r="I65" s="23">
        <f>SUMIF('CO2-qoute-data-2012'!$E$6:$E$380,NA117_CO2_GJ!$C65,'CO2-qoute-data-2012'!S$6:S$380)*1000</f>
        <v>0</v>
      </c>
      <c r="J65" s="23">
        <f>SUMIF('CO2-qoute-data-2012'!$E$6:$E$380,NA117_CO2_GJ!$C65,'CO2-qoute-data-2012'!T$6:T$380)*1000</f>
        <v>0</v>
      </c>
      <c r="K65" s="23">
        <f>SUMIF('CO2-qoute-data-2012'!$E$6:$E$380,NA117_CO2_GJ!$C65,'CO2-qoute-data-2012'!U$6:U$380)*1000</f>
        <v>0</v>
      </c>
      <c r="L65" s="23">
        <f>SUMIF('CO2-qoute-data-2012'!$E$6:$E$380,NA117_CO2_GJ!$C65,'CO2-qoute-data-2012'!V$6:V$380)*1000</f>
        <v>0</v>
      </c>
      <c r="M65" s="23">
        <f>SUMIF('CO2-qoute-data-2012'!$E$6:$E$380,NA117_CO2_GJ!$C65,'CO2-qoute-data-2012'!W$6:W$380)*1000</f>
        <v>0</v>
      </c>
      <c r="N65" s="23">
        <f>SUMIF('CO2-qoute-data-2012'!$E$6:$E$380,NA117_CO2_GJ!$C65,'CO2-qoute-data-2012'!X$6:X$380)*1000</f>
        <v>0</v>
      </c>
      <c r="O65" s="23">
        <f>SUMIF('CO2-qoute-data-2012'!$E$6:$E$380,NA117_CO2_GJ!$C65,'CO2-qoute-data-2012'!Y$6:Y$380)*1000</f>
        <v>0</v>
      </c>
      <c r="P65" s="23">
        <f>SUMIF('CO2-qoute-data-2012'!$E$6:$E$380,NA117_CO2_GJ!$C65,'CO2-qoute-data-2012'!Z$6:Z$380)*1000</f>
        <v>0</v>
      </c>
      <c r="Q65" s="23">
        <f>SUMIF('CO2-qoute-data-2012'!$E$6:$E$380,NA117_CO2_GJ!$C65,'CO2-qoute-data-2012'!AA$6:AA$380)*1000</f>
        <v>0</v>
      </c>
      <c r="R65" s="23">
        <f>SUMIF('CO2-qoute-data-2012'!$E$6:$E$380,NA117_CO2_GJ!$C65,'CO2-qoute-data-2012'!AB$6:AB$380)*1000</f>
        <v>0</v>
      </c>
      <c r="S65" s="23">
        <f>SUMIF('CO2-qoute-data-2012'!$E$6:$E$380,NA117_CO2_GJ!$C65,'CO2-qoute-data-2012'!AC$6:AC$380)*1000</f>
        <v>0</v>
      </c>
      <c r="T65" s="23">
        <f>SUMIF('CO2-qoute-data-2012'!$E$6:$E$380,NA117_CO2_GJ!$C65,'CO2-qoute-data-2012'!AD$6:AD$380)*1000</f>
        <v>0</v>
      </c>
      <c r="U65" s="23">
        <f>SUMIF('CO2-qoute-data-2012'!$E$6:$E$380,NA117_CO2_GJ!$C65,'CO2-qoute-data-2012'!AE$6:AE$380)*1000</f>
        <v>0</v>
      </c>
      <c r="V65" s="23">
        <f>SUMIF('CO2-qoute-data-2012'!$E$6:$E$380,NA117_CO2_GJ!$C65,'CO2-qoute-data-2012'!AF$6:AF$380)*1000</f>
        <v>0</v>
      </c>
      <c r="W65" s="23">
        <f>SUMIF('CO2-qoute-data-2012'!$E$6:$E$380,NA117_CO2_GJ!$C65,'CO2-qoute-data-2012'!AG$6:AG$380)*1000</f>
        <v>0</v>
      </c>
      <c r="X65" s="23">
        <f>SUMIF('CO2-qoute-data-2012'!$E$6:$E$380,NA117_CO2_GJ!$C65,'CO2-qoute-data-2012'!AH$6:AH$380)*1000</f>
        <v>0</v>
      </c>
      <c r="Y65" s="23">
        <f>SUMIF('CO2-qoute-data-2012'!$E$6:$E$380,NA117_CO2_GJ!$C65,'CO2-qoute-data-2012'!AI$6:AI$380)*1000</f>
        <v>0</v>
      </c>
      <c r="Z65" s="23">
        <f>SUMIF('CO2-qoute-data-2012'!$E$6:$E$380,NA117_CO2_GJ!$C65,'CO2-qoute-data-2012'!AJ$6:AJ$380)*1000</f>
        <v>0</v>
      </c>
      <c r="AA65" s="23">
        <f>SUMIF('CO2-qoute-data-2012'!$E$6:$E$380,NA117_CO2_GJ!$C65,'CO2-qoute-data-2012'!AK$6:AK$380)*1000</f>
        <v>0</v>
      </c>
      <c r="AB65" s="23">
        <f>SUMIF('CO2-qoute-data-2012'!$E$6:$E$380,NA117_CO2_GJ!$C65,'CO2-qoute-data-2012'!AL$6:AL$380)*1000</f>
        <v>0</v>
      </c>
      <c r="AC65" s="23">
        <f>SUMIF('CO2-qoute-data-2012'!$E$6:$E$380,NA117_CO2_GJ!$C65,'CO2-qoute-data-2012'!AM$6:AM$380)*1000</f>
        <v>0</v>
      </c>
      <c r="AD65" s="23">
        <f>SUMIF('CO2-qoute-data-2012'!$E$6:$E$380,NA117_CO2_GJ!$C65,'CO2-qoute-data-2012'!AN$6:AN$380)*1000</f>
        <v>0</v>
      </c>
      <c r="AE65" s="23">
        <f>SUMIF('CO2-qoute-data-2012'!$E$6:$E$380,NA117_CO2_GJ!$C65,'CO2-qoute-data-2012'!AO$6:AO$380)*1000</f>
        <v>0</v>
      </c>
      <c r="AF65" s="23">
        <f>SUMIF('CO2-qoute-data-2012'!$E$6:$E$380,NA117_CO2_GJ!$C65,'CO2-qoute-data-2012'!AP$6:AP$380)*1000</f>
        <v>0</v>
      </c>
      <c r="AG65" s="23">
        <f>SUMIF('CO2-qoute-data-2012'!$E$6:$E$380,NA117_CO2_GJ!$C65,'CO2-qoute-data-2012'!AQ$6:AQ$380)*1000</f>
        <v>0</v>
      </c>
      <c r="AH65" s="23">
        <f>SUMIF('CO2-qoute-data-2012'!$E$6:$E$380,NA117_CO2_GJ!$C65,'CO2-qoute-data-2012'!AR$6:AR$380)*1000</f>
        <v>0</v>
      </c>
      <c r="AI65" s="23">
        <f>SUMIF('CO2-qoute-data-2012'!$E$6:$E$380,NA117_CO2_GJ!$C65,'CO2-qoute-data-2012'!AS$6:AS$380)*1000</f>
        <v>0</v>
      </c>
      <c r="AJ65" s="2"/>
      <c r="AK65" s="2"/>
      <c r="AL65" s="75">
        <f t="shared" si="10"/>
        <v>9</v>
      </c>
      <c r="AM65" s="75">
        <f t="shared" si="10"/>
        <v>9</v>
      </c>
      <c r="AN65" s="75">
        <f t="shared" si="10"/>
        <v>9</v>
      </c>
      <c r="AO65" s="75">
        <f t="shared" si="10"/>
        <v>9</v>
      </c>
      <c r="AP65" s="75">
        <f t="shared" si="10"/>
        <v>9</v>
      </c>
      <c r="AQ65" s="75">
        <f t="shared" si="10"/>
        <v>9</v>
      </c>
      <c r="AR65" s="75">
        <f t="shared" si="10"/>
        <v>9</v>
      </c>
      <c r="AS65" s="75">
        <f t="shared" si="10"/>
        <v>9</v>
      </c>
      <c r="AT65" s="75">
        <f t="shared" si="10"/>
        <v>9</v>
      </c>
      <c r="AU65" s="75">
        <f t="shared" si="10"/>
        <v>9</v>
      </c>
      <c r="AV65" s="75">
        <f t="shared" si="10"/>
        <v>9</v>
      </c>
      <c r="AW65" s="75">
        <f t="shared" si="10"/>
        <v>9</v>
      </c>
      <c r="AX65" s="75">
        <f t="shared" si="10"/>
        <v>9</v>
      </c>
      <c r="AY65" s="75">
        <f t="shared" si="10"/>
        <v>9</v>
      </c>
      <c r="AZ65" s="75">
        <f t="shared" si="10"/>
        <v>9</v>
      </c>
      <c r="BA65" s="75">
        <f t="shared" si="9"/>
        <v>9</v>
      </c>
      <c r="BB65" s="75">
        <f t="shared" si="9"/>
        <v>9</v>
      </c>
      <c r="BC65" s="75">
        <f t="shared" si="9"/>
        <v>9</v>
      </c>
      <c r="BD65" s="75">
        <f t="shared" si="9"/>
        <v>9</v>
      </c>
      <c r="BE65" s="75">
        <f t="shared" si="9"/>
        <v>9</v>
      </c>
      <c r="BF65" s="75">
        <f t="shared" si="9"/>
        <v>9</v>
      </c>
      <c r="BG65" s="75">
        <f t="shared" si="9"/>
        <v>9</v>
      </c>
      <c r="BH65" s="75">
        <f t="shared" si="9"/>
        <v>9</v>
      </c>
      <c r="BI65" s="75">
        <f t="shared" si="9"/>
        <v>9</v>
      </c>
      <c r="BJ65" s="75">
        <f t="shared" si="9"/>
        <v>9</v>
      </c>
      <c r="BK65" s="75">
        <f t="shared" si="9"/>
        <v>9</v>
      </c>
      <c r="BL65" s="75">
        <f t="shared" si="9"/>
        <v>9</v>
      </c>
      <c r="BM65" s="75">
        <f t="shared" si="9"/>
        <v>9</v>
      </c>
      <c r="BN65" s="75">
        <f t="shared" si="9"/>
        <v>9</v>
      </c>
      <c r="BO65" s="75">
        <f t="shared" si="9"/>
        <v>9</v>
      </c>
      <c r="BP65" s="75">
        <f t="shared" si="8"/>
        <v>9</v>
      </c>
    </row>
    <row r="66" spans="2:68">
      <c r="B66" s="72">
        <v>11</v>
      </c>
      <c r="C66" s="12" t="s">
        <v>628</v>
      </c>
      <c r="D66" s="13" t="s">
        <v>629</v>
      </c>
      <c r="E66" s="23">
        <f>SUMIF('CO2-qoute-data-2012'!$E$6:$E$380,NA117_CO2_GJ!$C66,'CO2-qoute-data-2012'!O$6:O$380)*1000</f>
        <v>0</v>
      </c>
      <c r="F66" s="23">
        <f>SUMIF('CO2-qoute-data-2012'!$E$6:$E$380,NA117_CO2_GJ!$C66,'CO2-qoute-data-2012'!P$6:P$380)*1000</f>
        <v>0</v>
      </c>
      <c r="G66" s="23">
        <f>SUMIF('CO2-qoute-data-2012'!$E$6:$E$380,NA117_CO2_GJ!$C66,'CO2-qoute-data-2012'!Q$6:Q$380)*1000</f>
        <v>0</v>
      </c>
      <c r="H66" s="23">
        <f>SUMIF('CO2-qoute-data-2012'!$E$6:$E$380,NA117_CO2_GJ!$C66,'CO2-qoute-data-2012'!R$6:R$380)*1000</f>
        <v>0</v>
      </c>
      <c r="I66" s="23">
        <f>SUMIF('CO2-qoute-data-2012'!$E$6:$E$380,NA117_CO2_GJ!$C66,'CO2-qoute-data-2012'!S$6:S$380)*1000</f>
        <v>0</v>
      </c>
      <c r="J66" s="23">
        <f>SUMIF('CO2-qoute-data-2012'!$E$6:$E$380,NA117_CO2_GJ!$C66,'CO2-qoute-data-2012'!T$6:T$380)*1000</f>
        <v>0</v>
      </c>
      <c r="K66" s="23">
        <f>SUMIF('CO2-qoute-data-2012'!$E$6:$E$380,NA117_CO2_GJ!$C66,'CO2-qoute-data-2012'!U$6:U$380)*1000</f>
        <v>0</v>
      </c>
      <c r="L66" s="23">
        <f>SUMIF('CO2-qoute-data-2012'!$E$6:$E$380,NA117_CO2_GJ!$C66,'CO2-qoute-data-2012'!V$6:V$380)*1000</f>
        <v>0</v>
      </c>
      <c r="M66" s="23">
        <f>SUMIF('CO2-qoute-data-2012'!$E$6:$E$380,NA117_CO2_GJ!$C66,'CO2-qoute-data-2012'!W$6:W$380)*1000</f>
        <v>0</v>
      </c>
      <c r="N66" s="23">
        <f>SUMIF('CO2-qoute-data-2012'!$E$6:$E$380,NA117_CO2_GJ!$C66,'CO2-qoute-data-2012'!X$6:X$380)*1000</f>
        <v>0</v>
      </c>
      <c r="O66" s="23">
        <f>SUMIF('CO2-qoute-data-2012'!$E$6:$E$380,NA117_CO2_GJ!$C66,'CO2-qoute-data-2012'!Y$6:Y$380)*1000</f>
        <v>0</v>
      </c>
      <c r="P66" s="23">
        <f>SUMIF('CO2-qoute-data-2012'!$E$6:$E$380,NA117_CO2_GJ!$C66,'CO2-qoute-data-2012'!Z$6:Z$380)*1000</f>
        <v>0</v>
      </c>
      <c r="Q66" s="23">
        <f>SUMIF('CO2-qoute-data-2012'!$E$6:$E$380,NA117_CO2_GJ!$C66,'CO2-qoute-data-2012'!AA$6:AA$380)*1000</f>
        <v>0</v>
      </c>
      <c r="R66" s="23">
        <f>SUMIF('CO2-qoute-data-2012'!$E$6:$E$380,NA117_CO2_GJ!$C66,'CO2-qoute-data-2012'!AB$6:AB$380)*1000</f>
        <v>0</v>
      </c>
      <c r="S66" s="23">
        <f>SUMIF('CO2-qoute-data-2012'!$E$6:$E$380,NA117_CO2_GJ!$C66,'CO2-qoute-data-2012'!AC$6:AC$380)*1000</f>
        <v>0</v>
      </c>
      <c r="T66" s="23">
        <f>SUMIF('CO2-qoute-data-2012'!$E$6:$E$380,NA117_CO2_GJ!$C66,'CO2-qoute-data-2012'!AD$6:AD$380)*1000</f>
        <v>0</v>
      </c>
      <c r="U66" s="23">
        <f>SUMIF('CO2-qoute-data-2012'!$E$6:$E$380,NA117_CO2_GJ!$C66,'CO2-qoute-data-2012'!AE$6:AE$380)*1000</f>
        <v>0</v>
      </c>
      <c r="V66" s="23">
        <f>SUMIF('CO2-qoute-data-2012'!$E$6:$E$380,NA117_CO2_GJ!$C66,'CO2-qoute-data-2012'!AF$6:AF$380)*1000</f>
        <v>0</v>
      </c>
      <c r="W66" s="23">
        <f>SUMIF('CO2-qoute-data-2012'!$E$6:$E$380,NA117_CO2_GJ!$C66,'CO2-qoute-data-2012'!AG$6:AG$380)*1000</f>
        <v>0</v>
      </c>
      <c r="X66" s="23">
        <f>SUMIF('CO2-qoute-data-2012'!$E$6:$E$380,NA117_CO2_GJ!$C66,'CO2-qoute-data-2012'!AH$6:AH$380)*1000</f>
        <v>0</v>
      </c>
      <c r="Y66" s="23">
        <f>SUMIF('CO2-qoute-data-2012'!$E$6:$E$380,NA117_CO2_GJ!$C66,'CO2-qoute-data-2012'!AI$6:AI$380)*1000</f>
        <v>0</v>
      </c>
      <c r="Z66" s="23">
        <f>SUMIF('CO2-qoute-data-2012'!$E$6:$E$380,NA117_CO2_GJ!$C66,'CO2-qoute-data-2012'!AJ$6:AJ$380)*1000</f>
        <v>0</v>
      </c>
      <c r="AA66" s="23">
        <f>SUMIF('CO2-qoute-data-2012'!$E$6:$E$380,NA117_CO2_GJ!$C66,'CO2-qoute-data-2012'!AK$6:AK$380)*1000</f>
        <v>0</v>
      </c>
      <c r="AB66" s="23">
        <f>SUMIF('CO2-qoute-data-2012'!$E$6:$E$380,NA117_CO2_GJ!$C66,'CO2-qoute-data-2012'!AL$6:AL$380)*1000</f>
        <v>0</v>
      </c>
      <c r="AC66" s="23">
        <f>SUMIF('CO2-qoute-data-2012'!$E$6:$E$380,NA117_CO2_GJ!$C66,'CO2-qoute-data-2012'!AM$6:AM$380)*1000</f>
        <v>0</v>
      </c>
      <c r="AD66" s="23">
        <f>SUMIF('CO2-qoute-data-2012'!$E$6:$E$380,NA117_CO2_GJ!$C66,'CO2-qoute-data-2012'!AN$6:AN$380)*1000</f>
        <v>0</v>
      </c>
      <c r="AE66" s="23">
        <f>SUMIF('CO2-qoute-data-2012'!$E$6:$E$380,NA117_CO2_GJ!$C66,'CO2-qoute-data-2012'!AO$6:AO$380)*1000</f>
        <v>0</v>
      </c>
      <c r="AF66" s="23">
        <f>SUMIF('CO2-qoute-data-2012'!$E$6:$E$380,NA117_CO2_GJ!$C66,'CO2-qoute-data-2012'!AP$6:AP$380)*1000</f>
        <v>0</v>
      </c>
      <c r="AG66" s="23">
        <f>SUMIF('CO2-qoute-data-2012'!$E$6:$E$380,NA117_CO2_GJ!$C66,'CO2-qoute-data-2012'!AQ$6:AQ$380)*1000</f>
        <v>0</v>
      </c>
      <c r="AH66" s="23">
        <f>SUMIF('CO2-qoute-data-2012'!$E$6:$E$380,NA117_CO2_GJ!$C66,'CO2-qoute-data-2012'!AR$6:AR$380)*1000</f>
        <v>0</v>
      </c>
      <c r="AI66" s="23">
        <f>SUMIF('CO2-qoute-data-2012'!$E$6:$E$380,NA117_CO2_GJ!$C66,'CO2-qoute-data-2012'!AS$6:AS$380)*1000</f>
        <v>0</v>
      </c>
      <c r="AJ66" s="2"/>
      <c r="AK66" s="2"/>
      <c r="AL66" s="75">
        <f t="shared" si="10"/>
        <v>11</v>
      </c>
      <c r="AM66" s="75">
        <f t="shared" si="10"/>
        <v>11</v>
      </c>
      <c r="AN66" s="75">
        <f t="shared" si="10"/>
        <v>11</v>
      </c>
      <c r="AO66" s="75">
        <f t="shared" si="10"/>
        <v>11</v>
      </c>
      <c r="AP66" s="75">
        <f t="shared" si="10"/>
        <v>11</v>
      </c>
      <c r="AQ66" s="75">
        <f t="shared" si="10"/>
        <v>11</v>
      </c>
      <c r="AR66" s="75">
        <f t="shared" si="10"/>
        <v>11</v>
      </c>
      <c r="AS66" s="75">
        <f t="shared" si="10"/>
        <v>11</v>
      </c>
      <c r="AT66" s="75">
        <f t="shared" si="10"/>
        <v>11</v>
      </c>
      <c r="AU66" s="75">
        <f t="shared" si="10"/>
        <v>11</v>
      </c>
      <c r="AV66" s="75">
        <f t="shared" si="10"/>
        <v>11</v>
      </c>
      <c r="AW66" s="75">
        <f t="shared" si="10"/>
        <v>11</v>
      </c>
      <c r="AX66" s="75">
        <f t="shared" si="10"/>
        <v>11</v>
      </c>
      <c r="AY66" s="75">
        <f t="shared" si="10"/>
        <v>11</v>
      </c>
      <c r="AZ66" s="75">
        <f t="shared" si="10"/>
        <v>11</v>
      </c>
      <c r="BA66" s="75">
        <f t="shared" si="9"/>
        <v>11</v>
      </c>
      <c r="BB66" s="75">
        <f t="shared" si="9"/>
        <v>11</v>
      </c>
      <c r="BC66" s="75">
        <f t="shared" si="9"/>
        <v>11</v>
      </c>
      <c r="BD66" s="75">
        <f t="shared" si="9"/>
        <v>11</v>
      </c>
      <c r="BE66" s="75">
        <f t="shared" si="9"/>
        <v>11</v>
      </c>
      <c r="BF66" s="75">
        <f t="shared" si="9"/>
        <v>11</v>
      </c>
      <c r="BG66" s="75">
        <f t="shared" si="9"/>
        <v>11</v>
      </c>
      <c r="BH66" s="75">
        <f t="shared" si="9"/>
        <v>11</v>
      </c>
      <c r="BI66" s="75">
        <f t="shared" si="9"/>
        <v>11</v>
      </c>
      <c r="BJ66" s="75">
        <f t="shared" si="9"/>
        <v>11</v>
      </c>
      <c r="BK66" s="75">
        <f t="shared" si="9"/>
        <v>11</v>
      </c>
      <c r="BL66" s="75">
        <f t="shared" si="9"/>
        <v>11</v>
      </c>
      <c r="BM66" s="75">
        <f t="shared" si="9"/>
        <v>11</v>
      </c>
      <c r="BN66" s="75">
        <f t="shared" si="9"/>
        <v>11</v>
      </c>
      <c r="BO66" s="75">
        <f t="shared" si="9"/>
        <v>11</v>
      </c>
      <c r="BP66" s="75">
        <f t="shared" si="8"/>
        <v>11</v>
      </c>
    </row>
    <row r="67" spans="2:68">
      <c r="B67" s="72">
        <v>11</v>
      </c>
      <c r="C67" s="12" t="s">
        <v>630</v>
      </c>
      <c r="D67" s="13" t="s">
        <v>631</v>
      </c>
      <c r="E67" s="23">
        <f>SUMIF('CO2-qoute-data-2012'!$E$6:$E$380,NA117_CO2_GJ!$C67,'CO2-qoute-data-2012'!O$6:O$380)*1000</f>
        <v>0</v>
      </c>
      <c r="F67" s="23">
        <f>SUMIF('CO2-qoute-data-2012'!$E$6:$E$380,NA117_CO2_GJ!$C67,'CO2-qoute-data-2012'!P$6:P$380)*1000</f>
        <v>0</v>
      </c>
      <c r="G67" s="23">
        <f>SUMIF('CO2-qoute-data-2012'!$E$6:$E$380,NA117_CO2_GJ!$C67,'CO2-qoute-data-2012'!Q$6:Q$380)*1000</f>
        <v>0</v>
      </c>
      <c r="H67" s="23">
        <f>SUMIF('CO2-qoute-data-2012'!$E$6:$E$380,NA117_CO2_GJ!$C67,'CO2-qoute-data-2012'!R$6:R$380)*1000</f>
        <v>0</v>
      </c>
      <c r="I67" s="23">
        <f>SUMIF('CO2-qoute-data-2012'!$E$6:$E$380,NA117_CO2_GJ!$C67,'CO2-qoute-data-2012'!S$6:S$380)*1000</f>
        <v>0</v>
      </c>
      <c r="J67" s="23">
        <f>SUMIF('CO2-qoute-data-2012'!$E$6:$E$380,NA117_CO2_GJ!$C67,'CO2-qoute-data-2012'!T$6:T$380)*1000</f>
        <v>0</v>
      </c>
      <c r="K67" s="23">
        <f>SUMIF('CO2-qoute-data-2012'!$E$6:$E$380,NA117_CO2_GJ!$C67,'CO2-qoute-data-2012'!U$6:U$380)*1000</f>
        <v>0</v>
      </c>
      <c r="L67" s="23">
        <f>SUMIF('CO2-qoute-data-2012'!$E$6:$E$380,NA117_CO2_GJ!$C67,'CO2-qoute-data-2012'!V$6:V$380)*1000</f>
        <v>0</v>
      </c>
      <c r="M67" s="23">
        <f>SUMIF('CO2-qoute-data-2012'!$E$6:$E$380,NA117_CO2_GJ!$C67,'CO2-qoute-data-2012'!W$6:W$380)*1000</f>
        <v>0</v>
      </c>
      <c r="N67" s="23">
        <f>SUMIF('CO2-qoute-data-2012'!$E$6:$E$380,NA117_CO2_GJ!$C67,'CO2-qoute-data-2012'!X$6:X$380)*1000</f>
        <v>0</v>
      </c>
      <c r="O67" s="23">
        <f>SUMIF('CO2-qoute-data-2012'!$E$6:$E$380,NA117_CO2_GJ!$C67,'CO2-qoute-data-2012'!Y$6:Y$380)*1000</f>
        <v>0</v>
      </c>
      <c r="P67" s="23">
        <f>SUMIF('CO2-qoute-data-2012'!$E$6:$E$380,NA117_CO2_GJ!$C67,'CO2-qoute-data-2012'!Z$6:Z$380)*1000</f>
        <v>0</v>
      </c>
      <c r="Q67" s="23">
        <f>SUMIF('CO2-qoute-data-2012'!$E$6:$E$380,NA117_CO2_GJ!$C67,'CO2-qoute-data-2012'!AA$6:AA$380)*1000</f>
        <v>0</v>
      </c>
      <c r="R67" s="23">
        <f>SUMIF('CO2-qoute-data-2012'!$E$6:$E$380,NA117_CO2_GJ!$C67,'CO2-qoute-data-2012'!AB$6:AB$380)*1000</f>
        <v>0</v>
      </c>
      <c r="S67" s="23">
        <f>SUMIF('CO2-qoute-data-2012'!$E$6:$E$380,NA117_CO2_GJ!$C67,'CO2-qoute-data-2012'!AC$6:AC$380)*1000</f>
        <v>0</v>
      </c>
      <c r="T67" s="23">
        <f>SUMIF('CO2-qoute-data-2012'!$E$6:$E$380,NA117_CO2_GJ!$C67,'CO2-qoute-data-2012'!AD$6:AD$380)*1000</f>
        <v>0</v>
      </c>
      <c r="U67" s="23">
        <f>SUMIF('CO2-qoute-data-2012'!$E$6:$E$380,NA117_CO2_GJ!$C67,'CO2-qoute-data-2012'!AE$6:AE$380)*1000</f>
        <v>0</v>
      </c>
      <c r="V67" s="23">
        <f>SUMIF('CO2-qoute-data-2012'!$E$6:$E$380,NA117_CO2_GJ!$C67,'CO2-qoute-data-2012'!AF$6:AF$380)*1000</f>
        <v>0</v>
      </c>
      <c r="W67" s="23">
        <f>SUMIF('CO2-qoute-data-2012'!$E$6:$E$380,NA117_CO2_GJ!$C67,'CO2-qoute-data-2012'!AG$6:AG$380)*1000</f>
        <v>0</v>
      </c>
      <c r="X67" s="23">
        <f>SUMIF('CO2-qoute-data-2012'!$E$6:$E$380,NA117_CO2_GJ!$C67,'CO2-qoute-data-2012'!AH$6:AH$380)*1000</f>
        <v>0</v>
      </c>
      <c r="Y67" s="23">
        <f>SUMIF('CO2-qoute-data-2012'!$E$6:$E$380,NA117_CO2_GJ!$C67,'CO2-qoute-data-2012'!AI$6:AI$380)*1000</f>
        <v>0</v>
      </c>
      <c r="Z67" s="23">
        <f>SUMIF('CO2-qoute-data-2012'!$E$6:$E$380,NA117_CO2_GJ!$C67,'CO2-qoute-data-2012'!AJ$6:AJ$380)*1000</f>
        <v>0</v>
      </c>
      <c r="AA67" s="23">
        <f>SUMIF('CO2-qoute-data-2012'!$E$6:$E$380,NA117_CO2_GJ!$C67,'CO2-qoute-data-2012'!AK$6:AK$380)*1000</f>
        <v>0</v>
      </c>
      <c r="AB67" s="23">
        <f>SUMIF('CO2-qoute-data-2012'!$E$6:$E$380,NA117_CO2_GJ!$C67,'CO2-qoute-data-2012'!AL$6:AL$380)*1000</f>
        <v>0</v>
      </c>
      <c r="AC67" s="23">
        <f>SUMIF('CO2-qoute-data-2012'!$E$6:$E$380,NA117_CO2_GJ!$C67,'CO2-qoute-data-2012'!AM$6:AM$380)*1000</f>
        <v>0</v>
      </c>
      <c r="AD67" s="23">
        <f>SUMIF('CO2-qoute-data-2012'!$E$6:$E$380,NA117_CO2_GJ!$C67,'CO2-qoute-data-2012'!AN$6:AN$380)*1000</f>
        <v>0</v>
      </c>
      <c r="AE67" s="23">
        <f>SUMIF('CO2-qoute-data-2012'!$E$6:$E$380,NA117_CO2_GJ!$C67,'CO2-qoute-data-2012'!AO$6:AO$380)*1000</f>
        <v>0</v>
      </c>
      <c r="AF67" s="23">
        <f>SUMIF('CO2-qoute-data-2012'!$E$6:$E$380,NA117_CO2_GJ!$C67,'CO2-qoute-data-2012'!AP$6:AP$380)*1000</f>
        <v>0</v>
      </c>
      <c r="AG67" s="23">
        <f>SUMIF('CO2-qoute-data-2012'!$E$6:$E$380,NA117_CO2_GJ!$C67,'CO2-qoute-data-2012'!AQ$6:AQ$380)*1000</f>
        <v>0</v>
      </c>
      <c r="AH67" s="23">
        <f>SUMIF('CO2-qoute-data-2012'!$E$6:$E$380,NA117_CO2_GJ!$C67,'CO2-qoute-data-2012'!AR$6:AR$380)*1000</f>
        <v>0</v>
      </c>
      <c r="AI67" s="23">
        <f>SUMIF('CO2-qoute-data-2012'!$E$6:$E$380,NA117_CO2_GJ!$C67,'CO2-qoute-data-2012'!AS$6:AS$380)*1000</f>
        <v>0</v>
      </c>
      <c r="AJ67" s="2"/>
      <c r="AK67" s="2"/>
      <c r="AL67" s="75">
        <f t="shared" si="10"/>
        <v>11</v>
      </c>
      <c r="AM67" s="75">
        <f t="shared" si="10"/>
        <v>11</v>
      </c>
      <c r="AN67" s="75">
        <f t="shared" si="10"/>
        <v>11</v>
      </c>
      <c r="AO67" s="75">
        <f t="shared" si="10"/>
        <v>11</v>
      </c>
      <c r="AP67" s="75">
        <f t="shared" si="10"/>
        <v>11</v>
      </c>
      <c r="AQ67" s="75">
        <f t="shared" si="10"/>
        <v>11</v>
      </c>
      <c r="AR67" s="75">
        <f t="shared" si="10"/>
        <v>11</v>
      </c>
      <c r="AS67" s="75">
        <f t="shared" si="10"/>
        <v>11</v>
      </c>
      <c r="AT67" s="75">
        <f t="shared" si="10"/>
        <v>11</v>
      </c>
      <c r="AU67" s="75">
        <f t="shared" si="10"/>
        <v>11</v>
      </c>
      <c r="AV67" s="75">
        <f t="shared" si="10"/>
        <v>11</v>
      </c>
      <c r="AW67" s="75">
        <f t="shared" si="10"/>
        <v>11</v>
      </c>
      <c r="AX67" s="75">
        <f t="shared" si="10"/>
        <v>11</v>
      </c>
      <c r="AY67" s="75">
        <f t="shared" si="10"/>
        <v>11</v>
      </c>
      <c r="AZ67" s="75">
        <f t="shared" si="10"/>
        <v>11</v>
      </c>
      <c r="BA67" s="75">
        <f t="shared" si="9"/>
        <v>11</v>
      </c>
      <c r="BB67" s="75">
        <f t="shared" si="9"/>
        <v>11</v>
      </c>
      <c r="BC67" s="75">
        <f t="shared" si="9"/>
        <v>11</v>
      </c>
      <c r="BD67" s="75">
        <f t="shared" si="9"/>
        <v>11</v>
      </c>
      <c r="BE67" s="75">
        <f t="shared" si="9"/>
        <v>11</v>
      </c>
      <c r="BF67" s="75">
        <f t="shared" si="9"/>
        <v>11</v>
      </c>
      <c r="BG67" s="75">
        <f t="shared" si="9"/>
        <v>11</v>
      </c>
      <c r="BH67" s="75">
        <f t="shared" si="9"/>
        <v>11</v>
      </c>
      <c r="BI67" s="75">
        <f t="shared" si="9"/>
        <v>11</v>
      </c>
      <c r="BJ67" s="75">
        <f t="shared" si="9"/>
        <v>11</v>
      </c>
      <c r="BK67" s="75">
        <f t="shared" si="9"/>
        <v>11</v>
      </c>
      <c r="BL67" s="75">
        <f t="shared" si="9"/>
        <v>11</v>
      </c>
      <c r="BM67" s="75">
        <f t="shared" si="9"/>
        <v>11</v>
      </c>
      <c r="BN67" s="75">
        <f t="shared" si="9"/>
        <v>11</v>
      </c>
      <c r="BO67" s="75">
        <f t="shared" si="9"/>
        <v>11</v>
      </c>
      <c r="BP67" s="75">
        <f t="shared" si="8"/>
        <v>11</v>
      </c>
    </row>
    <row r="68" spans="2:68">
      <c r="B68" s="72">
        <v>12</v>
      </c>
      <c r="C68" s="10" t="s">
        <v>632</v>
      </c>
      <c r="D68" s="11" t="s">
        <v>633</v>
      </c>
      <c r="E68" s="23">
        <f>SUMIF('CO2-qoute-data-2012'!$E$6:$E$380,NA117_CO2_GJ!$C68,'CO2-qoute-data-2012'!O$6:O$380)*1000</f>
        <v>0</v>
      </c>
      <c r="F68" s="23">
        <f>SUMIF('CO2-qoute-data-2012'!$E$6:$E$380,NA117_CO2_GJ!$C68,'CO2-qoute-data-2012'!P$6:P$380)*1000</f>
        <v>0</v>
      </c>
      <c r="G68" s="23">
        <f>SUMIF('CO2-qoute-data-2012'!$E$6:$E$380,NA117_CO2_GJ!$C68,'CO2-qoute-data-2012'!Q$6:Q$380)*1000</f>
        <v>0</v>
      </c>
      <c r="H68" s="23">
        <f>SUMIF('CO2-qoute-data-2012'!$E$6:$E$380,NA117_CO2_GJ!$C68,'CO2-qoute-data-2012'!R$6:R$380)*1000</f>
        <v>0</v>
      </c>
      <c r="I68" s="23">
        <f>SUMIF('CO2-qoute-data-2012'!$E$6:$E$380,NA117_CO2_GJ!$C68,'CO2-qoute-data-2012'!S$6:S$380)*1000</f>
        <v>0</v>
      </c>
      <c r="J68" s="23">
        <f>SUMIF('CO2-qoute-data-2012'!$E$6:$E$380,NA117_CO2_GJ!$C68,'CO2-qoute-data-2012'!T$6:T$380)*1000</f>
        <v>0</v>
      </c>
      <c r="K68" s="23">
        <f>SUMIF('CO2-qoute-data-2012'!$E$6:$E$380,NA117_CO2_GJ!$C68,'CO2-qoute-data-2012'!U$6:U$380)*1000</f>
        <v>0</v>
      </c>
      <c r="L68" s="23">
        <f>SUMIF('CO2-qoute-data-2012'!$E$6:$E$380,NA117_CO2_GJ!$C68,'CO2-qoute-data-2012'!V$6:V$380)*1000</f>
        <v>0</v>
      </c>
      <c r="M68" s="23">
        <f>SUMIF('CO2-qoute-data-2012'!$E$6:$E$380,NA117_CO2_GJ!$C68,'CO2-qoute-data-2012'!W$6:W$380)*1000</f>
        <v>0</v>
      </c>
      <c r="N68" s="23">
        <f>SUMIF('CO2-qoute-data-2012'!$E$6:$E$380,NA117_CO2_GJ!$C68,'CO2-qoute-data-2012'!X$6:X$380)*1000</f>
        <v>0</v>
      </c>
      <c r="O68" s="23">
        <f>SUMIF('CO2-qoute-data-2012'!$E$6:$E$380,NA117_CO2_GJ!$C68,'CO2-qoute-data-2012'!Y$6:Y$380)*1000</f>
        <v>0</v>
      </c>
      <c r="P68" s="23">
        <f>SUMIF('CO2-qoute-data-2012'!$E$6:$E$380,NA117_CO2_GJ!$C68,'CO2-qoute-data-2012'!Z$6:Z$380)*1000</f>
        <v>0</v>
      </c>
      <c r="Q68" s="23">
        <f>SUMIF('CO2-qoute-data-2012'!$E$6:$E$380,NA117_CO2_GJ!$C68,'CO2-qoute-data-2012'!AA$6:AA$380)*1000</f>
        <v>0</v>
      </c>
      <c r="R68" s="23">
        <f>SUMIF('CO2-qoute-data-2012'!$E$6:$E$380,NA117_CO2_GJ!$C68,'CO2-qoute-data-2012'!AB$6:AB$380)*1000</f>
        <v>0</v>
      </c>
      <c r="S68" s="23">
        <f>SUMIF('CO2-qoute-data-2012'!$E$6:$E$380,NA117_CO2_GJ!$C68,'CO2-qoute-data-2012'!AC$6:AC$380)*1000</f>
        <v>0</v>
      </c>
      <c r="T68" s="23">
        <f>SUMIF('CO2-qoute-data-2012'!$E$6:$E$380,NA117_CO2_GJ!$C68,'CO2-qoute-data-2012'!AD$6:AD$380)*1000</f>
        <v>0</v>
      </c>
      <c r="U68" s="23">
        <f>SUMIF('CO2-qoute-data-2012'!$E$6:$E$380,NA117_CO2_GJ!$C68,'CO2-qoute-data-2012'!AE$6:AE$380)*1000</f>
        <v>0</v>
      </c>
      <c r="V68" s="23">
        <f>SUMIF('CO2-qoute-data-2012'!$E$6:$E$380,NA117_CO2_GJ!$C68,'CO2-qoute-data-2012'!AF$6:AF$380)*1000</f>
        <v>0</v>
      </c>
      <c r="W68" s="23">
        <f>SUMIF('CO2-qoute-data-2012'!$E$6:$E$380,NA117_CO2_GJ!$C68,'CO2-qoute-data-2012'!AG$6:AG$380)*1000</f>
        <v>0</v>
      </c>
      <c r="X68" s="23">
        <f>SUMIF('CO2-qoute-data-2012'!$E$6:$E$380,NA117_CO2_GJ!$C68,'CO2-qoute-data-2012'!AH$6:AH$380)*1000</f>
        <v>0</v>
      </c>
      <c r="Y68" s="23">
        <f>SUMIF('CO2-qoute-data-2012'!$E$6:$E$380,NA117_CO2_GJ!$C68,'CO2-qoute-data-2012'!AI$6:AI$380)*1000</f>
        <v>0</v>
      </c>
      <c r="Z68" s="23">
        <f>SUMIF('CO2-qoute-data-2012'!$E$6:$E$380,NA117_CO2_GJ!$C68,'CO2-qoute-data-2012'!AJ$6:AJ$380)*1000</f>
        <v>0</v>
      </c>
      <c r="AA68" s="23">
        <f>SUMIF('CO2-qoute-data-2012'!$E$6:$E$380,NA117_CO2_GJ!$C68,'CO2-qoute-data-2012'!AK$6:AK$380)*1000</f>
        <v>0</v>
      </c>
      <c r="AB68" s="23">
        <f>SUMIF('CO2-qoute-data-2012'!$E$6:$E$380,NA117_CO2_GJ!$C68,'CO2-qoute-data-2012'!AL$6:AL$380)*1000</f>
        <v>0</v>
      </c>
      <c r="AC68" s="23">
        <f>SUMIF('CO2-qoute-data-2012'!$E$6:$E$380,NA117_CO2_GJ!$C68,'CO2-qoute-data-2012'!AM$6:AM$380)*1000</f>
        <v>0</v>
      </c>
      <c r="AD68" s="23">
        <f>SUMIF('CO2-qoute-data-2012'!$E$6:$E$380,NA117_CO2_GJ!$C68,'CO2-qoute-data-2012'!AN$6:AN$380)*1000</f>
        <v>0</v>
      </c>
      <c r="AE68" s="23">
        <f>SUMIF('CO2-qoute-data-2012'!$E$6:$E$380,NA117_CO2_GJ!$C68,'CO2-qoute-data-2012'!AO$6:AO$380)*1000</f>
        <v>0</v>
      </c>
      <c r="AF68" s="23">
        <f>SUMIF('CO2-qoute-data-2012'!$E$6:$E$380,NA117_CO2_GJ!$C68,'CO2-qoute-data-2012'!AP$6:AP$380)*1000</f>
        <v>0</v>
      </c>
      <c r="AG68" s="23">
        <f>SUMIF('CO2-qoute-data-2012'!$E$6:$E$380,NA117_CO2_GJ!$C68,'CO2-qoute-data-2012'!AQ$6:AQ$380)*1000</f>
        <v>0</v>
      </c>
      <c r="AH68" s="23">
        <f>SUMIF('CO2-qoute-data-2012'!$E$6:$E$380,NA117_CO2_GJ!$C68,'CO2-qoute-data-2012'!AR$6:AR$380)*1000</f>
        <v>0</v>
      </c>
      <c r="AI68" s="23">
        <f>SUMIF('CO2-qoute-data-2012'!$E$6:$E$380,NA117_CO2_GJ!$C68,'CO2-qoute-data-2012'!AS$6:AS$380)*1000</f>
        <v>0</v>
      </c>
      <c r="AJ68" s="2"/>
      <c r="AK68" s="2"/>
      <c r="AL68" s="75">
        <f t="shared" si="10"/>
        <v>12</v>
      </c>
      <c r="AM68" s="75">
        <f t="shared" si="10"/>
        <v>12</v>
      </c>
      <c r="AN68" s="75">
        <f t="shared" si="10"/>
        <v>12</v>
      </c>
      <c r="AO68" s="75">
        <f t="shared" si="10"/>
        <v>12</v>
      </c>
      <c r="AP68" s="75">
        <f t="shared" si="10"/>
        <v>12</v>
      </c>
      <c r="AQ68" s="75">
        <f t="shared" si="10"/>
        <v>12</v>
      </c>
      <c r="AR68" s="75">
        <f t="shared" si="10"/>
        <v>12</v>
      </c>
      <c r="AS68" s="75">
        <f t="shared" si="10"/>
        <v>12</v>
      </c>
      <c r="AT68" s="75">
        <f t="shared" si="10"/>
        <v>12</v>
      </c>
      <c r="AU68" s="75">
        <f t="shared" si="10"/>
        <v>12</v>
      </c>
      <c r="AV68" s="75">
        <f t="shared" si="10"/>
        <v>12</v>
      </c>
      <c r="AW68" s="75">
        <f t="shared" si="10"/>
        <v>12</v>
      </c>
      <c r="AX68" s="75">
        <f t="shared" si="10"/>
        <v>12</v>
      </c>
      <c r="AY68" s="75">
        <f t="shared" si="10"/>
        <v>12</v>
      </c>
      <c r="AZ68" s="75">
        <f t="shared" si="10"/>
        <v>12</v>
      </c>
      <c r="BA68" s="75">
        <f t="shared" si="9"/>
        <v>12</v>
      </c>
      <c r="BB68" s="75">
        <f t="shared" si="9"/>
        <v>12</v>
      </c>
      <c r="BC68" s="75">
        <f t="shared" si="9"/>
        <v>12</v>
      </c>
      <c r="BD68" s="75">
        <f t="shared" si="9"/>
        <v>12</v>
      </c>
      <c r="BE68" s="75">
        <f t="shared" si="9"/>
        <v>12</v>
      </c>
      <c r="BF68" s="75">
        <f t="shared" si="9"/>
        <v>12</v>
      </c>
      <c r="BG68" s="75">
        <f t="shared" si="9"/>
        <v>12</v>
      </c>
      <c r="BH68" s="75">
        <f t="shared" si="9"/>
        <v>12</v>
      </c>
      <c r="BI68" s="75">
        <f t="shared" si="9"/>
        <v>12</v>
      </c>
      <c r="BJ68" s="75">
        <f t="shared" si="9"/>
        <v>12</v>
      </c>
      <c r="BK68" s="75">
        <f t="shared" si="9"/>
        <v>12</v>
      </c>
      <c r="BL68" s="75">
        <f t="shared" si="9"/>
        <v>12</v>
      </c>
      <c r="BM68" s="75">
        <f t="shared" si="9"/>
        <v>12</v>
      </c>
      <c r="BN68" s="75">
        <f t="shared" si="9"/>
        <v>12</v>
      </c>
      <c r="BO68" s="75">
        <f t="shared" si="9"/>
        <v>12</v>
      </c>
      <c r="BP68" s="75">
        <f t="shared" si="8"/>
        <v>12</v>
      </c>
    </row>
    <row r="69" spans="2:68">
      <c r="B69" s="72">
        <v>21</v>
      </c>
      <c r="C69" s="10" t="s">
        <v>634</v>
      </c>
      <c r="D69" s="11" t="s">
        <v>635</v>
      </c>
      <c r="E69" s="23">
        <f>SUMIF('CO2-qoute-data-2012'!$E$6:$E$380,NA117_CO2_GJ!$C69,'CO2-qoute-data-2012'!O$6:O$380)*1000</f>
        <v>0</v>
      </c>
      <c r="F69" s="23">
        <f>SUMIF('CO2-qoute-data-2012'!$E$6:$E$380,NA117_CO2_GJ!$C69,'CO2-qoute-data-2012'!P$6:P$380)*1000</f>
        <v>0</v>
      </c>
      <c r="G69" s="23">
        <f>SUMIF('CO2-qoute-data-2012'!$E$6:$E$380,NA117_CO2_GJ!$C69,'CO2-qoute-data-2012'!Q$6:Q$380)*1000</f>
        <v>0</v>
      </c>
      <c r="H69" s="23">
        <f>SUMIF('CO2-qoute-data-2012'!$E$6:$E$380,NA117_CO2_GJ!$C69,'CO2-qoute-data-2012'!R$6:R$380)*1000</f>
        <v>0</v>
      </c>
      <c r="I69" s="23">
        <f>SUMIF('CO2-qoute-data-2012'!$E$6:$E$380,NA117_CO2_GJ!$C69,'CO2-qoute-data-2012'!S$6:S$380)*1000</f>
        <v>0</v>
      </c>
      <c r="J69" s="23">
        <f>SUMIF('CO2-qoute-data-2012'!$E$6:$E$380,NA117_CO2_GJ!$C69,'CO2-qoute-data-2012'!T$6:T$380)*1000</f>
        <v>0</v>
      </c>
      <c r="K69" s="23">
        <f>SUMIF('CO2-qoute-data-2012'!$E$6:$E$380,NA117_CO2_GJ!$C69,'CO2-qoute-data-2012'!U$6:U$380)*1000</f>
        <v>0</v>
      </c>
      <c r="L69" s="23">
        <f>SUMIF('CO2-qoute-data-2012'!$E$6:$E$380,NA117_CO2_GJ!$C69,'CO2-qoute-data-2012'!V$6:V$380)*1000</f>
        <v>0</v>
      </c>
      <c r="M69" s="23">
        <f>SUMIF('CO2-qoute-data-2012'!$E$6:$E$380,NA117_CO2_GJ!$C69,'CO2-qoute-data-2012'!W$6:W$380)*1000</f>
        <v>0</v>
      </c>
      <c r="N69" s="23">
        <f>SUMIF('CO2-qoute-data-2012'!$E$6:$E$380,NA117_CO2_GJ!$C69,'CO2-qoute-data-2012'!X$6:X$380)*1000</f>
        <v>0</v>
      </c>
      <c r="O69" s="23">
        <f>SUMIF('CO2-qoute-data-2012'!$E$6:$E$380,NA117_CO2_GJ!$C69,'CO2-qoute-data-2012'!Y$6:Y$380)*1000</f>
        <v>0</v>
      </c>
      <c r="P69" s="23">
        <f>SUMIF('CO2-qoute-data-2012'!$E$6:$E$380,NA117_CO2_GJ!$C69,'CO2-qoute-data-2012'!Z$6:Z$380)*1000</f>
        <v>0</v>
      </c>
      <c r="Q69" s="23">
        <f>SUMIF('CO2-qoute-data-2012'!$E$6:$E$380,NA117_CO2_GJ!$C69,'CO2-qoute-data-2012'!AA$6:AA$380)*1000</f>
        <v>0</v>
      </c>
      <c r="R69" s="23">
        <f>SUMIF('CO2-qoute-data-2012'!$E$6:$E$380,NA117_CO2_GJ!$C69,'CO2-qoute-data-2012'!AB$6:AB$380)*1000</f>
        <v>0</v>
      </c>
      <c r="S69" s="23">
        <f>SUMIF('CO2-qoute-data-2012'!$E$6:$E$380,NA117_CO2_GJ!$C69,'CO2-qoute-data-2012'!AC$6:AC$380)*1000</f>
        <v>0</v>
      </c>
      <c r="T69" s="23">
        <f>SUMIF('CO2-qoute-data-2012'!$E$6:$E$380,NA117_CO2_GJ!$C69,'CO2-qoute-data-2012'!AD$6:AD$380)*1000</f>
        <v>0</v>
      </c>
      <c r="U69" s="23">
        <f>SUMIF('CO2-qoute-data-2012'!$E$6:$E$380,NA117_CO2_GJ!$C69,'CO2-qoute-data-2012'!AE$6:AE$380)*1000</f>
        <v>0</v>
      </c>
      <c r="V69" s="23">
        <f>SUMIF('CO2-qoute-data-2012'!$E$6:$E$380,NA117_CO2_GJ!$C69,'CO2-qoute-data-2012'!AF$6:AF$380)*1000</f>
        <v>0</v>
      </c>
      <c r="W69" s="23">
        <f>SUMIF('CO2-qoute-data-2012'!$E$6:$E$380,NA117_CO2_GJ!$C69,'CO2-qoute-data-2012'!AG$6:AG$380)*1000</f>
        <v>0</v>
      </c>
      <c r="X69" s="23">
        <f>SUMIF('CO2-qoute-data-2012'!$E$6:$E$380,NA117_CO2_GJ!$C69,'CO2-qoute-data-2012'!AH$6:AH$380)*1000</f>
        <v>0</v>
      </c>
      <c r="Y69" s="23">
        <f>SUMIF('CO2-qoute-data-2012'!$E$6:$E$380,NA117_CO2_GJ!$C69,'CO2-qoute-data-2012'!AI$6:AI$380)*1000</f>
        <v>0</v>
      </c>
      <c r="Z69" s="23">
        <f>SUMIF('CO2-qoute-data-2012'!$E$6:$E$380,NA117_CO2_GJ!$C69,'CO2-qoute-data-2012'!AJ$6:AJ$380)*1000</f>
        <v>0</v>
      </c>
      <c r="AA69" s="23">
        <f>SUMIF('CO2-qoute-data-2012'!$E$6:$E$380,NA117_CO2_GJ!$C69,'CO2-qoute-data-2012'!AK$6:AK$380)*1000</f>
        <v>0</v>
      </c>
      <c r="AB69" s="23">
        <f>SUMIF('CO2-qoute-data-2012'!$E$6:$E$380,NA117_CO2_GJ!$C69,'CO2-qoute-data-2012'!AL$6:AL$380)*1000</f>
        <v>0</v>
      </c>
      <c r="AC69" s="23">
        <f>SUMIF('CO2-qoute-data-2012'!$E$6:$E$380,NA117_CO2_GJ!$C69,'CO2-qoute-data-2012'!AM$6:AM$380)*1000</f>
        <v>0</v>
      </c>
      <c r="AD69" s="23">
        <f>SUMIF('CO2-qoute-data-2012'!$E$6:$E$380,NA117_CO2_GJ!$C69,'CO2-qoute-data-2012'!AN$6:AN$380)*1000</f>
        <v>0</v>
      </c>
      <c r="AE69" s="23">
        <f>SUMIF('CO2-qoute-data-2012'!$E$6:$E$380,NA117_CO2_GJ!$C69,'CO2-qoute-data-2012'!AO$6:AO$380)*1000</f>
        <v>0</v>
      </c>
      <c r="AF69" s="23">
        <f>SUMIF('CO2-qoute-data-2012'!$E$6:$E$380,NA117_CO2_GJ!$C69,'CO2-qoute-data-2012'!AP$6:AP$380)*1000</f>
        <v>0</v>
      </c>
      <c r="AG69" s="23">
        <f>SUMIF('CO2-qoute-data-2012'!$E$6:$E$380,NA117_CO2_GJ!$C69,'CO2-qoute-data-2012'!AQ$6:AQ$380)*1000</f>
        <v>0</v>
      </c>
      <c r="AH69" s="23">
        <f>SUMIF('CO2-qoute-data-2012'!$E$6:$E$380,NA117_CO2_GJ!$C69,'CO2-qoute-data-2012'!AR$6:AR$380)*1000</f>
        <v>0</v>
      </c>
      <c r="AI69" s="23">
        <f>SUMIF('CO2-qoute-data-2012'!$E$6:$E$380,NA117_CO2_GJ!$C69,'CO2-qoute-data-2012'!AS$6:AS$380)*1000</f>
        <v>0</v>
      </c>
      <c r="AJ69" s="2"/>
      <c r="AK69" s="2"/>
      <c r="AL69" s="75">
        <f t="shared" si="10"/>
        <v>21</v>
      </c>
      <c r="AM69" s="75">
        <f t="shared" si="10"/>
        <v>21</v>
      </c>
      <c r="AN69" s="75">
        <f t="shared" si="10"/>
        <v>21</v>
      </c>
      <c r="AO69" s="75">
        <f t="shared" si="10"/>
        <v>21</v>
      </c>
      <c r="AP69" s="75">
        <f t="shared" si="10"/>
        <v>21</v>
      </c>
      <c r="AQ69" s="75">
        <f t="shared" si="10"/>
        <v>21</v>
      </c>
      <c r="AR69" s="75">
        <f t="shared" si="10"/>
        <v>21</v>
      </c>
      <c r="AS69" s="75">
        <f t="shared" si="10"/>
        <v>21</v>
      </c>
      <c r="AT69" s="75">
        <f t="shared" si="10"/>
        <v>21</v>
      </c>
      <c r="AU69" s="75">
        <f t="shared" si="10"/>
        <v>21</v>
      </c>
      <c r="AV69" s="75">
        <f t="shared" si="10"/>
        <v>21</v>
      </c>
      <c r="AW69" s="75">
        <f t="shared" si="10"/>
        <v>21</v>
      </c>
      <c r="AX69" s="75">
        <f t="shared" si="10"/>
        <v>21</v>
      </c>
      <c r="AY69" s="75">
        <f t="shared" si="10"/>
        <v>21</v>
      </c>
      <c r="AZ69" s="75">
        <f t="shared" si="10"/>
        <v>21</v>
      </c>
      <c r="BA69" s="75">
        <f t="shared" si="9"/>
        <v>21</v>
      </c>
      <c r="BB69" s="75">
        <f t="shared" si="9"/>
        <v>21</v>
      </c>
      <c r="BC69" s="75">
        <f t="shared" si="9"/>
        <v>21</v>
      </c>
      <c r="BD69" s="75">
        <f t="shared" si="9"/>
        <v>21</v>
      </c>
      <c r="BE69" s="75">
        <f t="shared" si="9"/>
        <v>21</v>
      </c>
      <c r="BF69" s="75">
        <f t="shared" si="9"/>
        <v>21</v>
      </c>
      <c r="BG69" s="75">
        <f t="shared" si="9"/>
        <v>21</v>
      </c>
      <c r="BH69" s="75">
        <f t="shared" si="9"/>
        <v>21</v>
      </c>
      <c r="BI69" s="75">
        <f t="shared" si="9"/>
        <v>21</v>
      </c>
      <c r="BJ69" s="75">
        <f t="shared" si="9"/>
        <v>21</v>
      </c>
      <c r="BK69" s="75">
        <f t="shared" si="9"/>
        <v>21</v>
      </c>
      <c r="BL69" s="75">
        <f t="shared" si="9"/>
        <v>21</v>
      </c>
      <c r="BM69" s="75">
        <f t="shared" si="9"/>
        <v>21</v>
      </c>
      <c r="BN69" s="75">
        <f t="shared" si="9"/>
        <v>21</v>
      </c>
      <c r="BO69" s="75">
        <f t="shared" si="9"/>
        <v>21</v>
      </c>
      <c r="BP69" s="75">
        <f t="shared" si="8"/>
        <v>21</v>
      </c>
    </row>
    <row r="70" spans="2:68">
      <c r="B70" s="72">
        <v>21</v>
      </c>
      <c r="C70" s="10" t="s">
        <v>636</v>
      </c>
      <c r="D70" s="11" t="s">
        <v>637</v>
      </c>
      <c r="E70" s="23">
        <f>SUMIF('CO2-qoute-data-2012'!$E$6:$E$380,NA117_CO2_GJ!$C70,'CO2-qoute-data-2012'!O$6:O$380)*1000</f>
        <v>0</v>
      </c>
      <c r="F70" s="23">
        <f>SUMIF('CO2-qoute-data-2012'!$E$6:$E$380,NA117_CO2_GJ!$C70,'CO2-qoute-data-2012'!P$6:P$380)*1000</f>
        <v>0</v>
      </c>
      <c r="G70" s="23">
        <f>SUMIF('CO2-qoute-data-2012'!$E$6:$E$380,NA117_CO2_GJ!$C70,'CO2-qoute-data-2012'!Q$6:Q$380)*1000</f>
        <v>0</v>
      </c>
      <c r="H70" s="23">
        <f>SUMIF('CO2-qoute-data-2012'!$E$6:$E$380,NA117_CO2_GJ!$C70,'CO2-qoute-data-2012'!R$6:R$380)*1000</f>
        <v>0</v>
      </c>
      <c r="I70" s="23">
        <f>SUMIF('CO2-qoute-data-2012'!$E$6:$E$380,NA117_CO2_GJ!$C70,'CO2-qoute-data-2012'!S$6:S$380)*1000</f>
        <v>0</v>
      </c>
      <c r="J70" s="23">
        <f>SUMIF('CO2-qoute-data-2012'!$E$6:$E$380,NA117_CO2_GJ!$C70,'CO2-qoute-data-2012'!T$6:T$380)*1000</f>
        <v>0</v>
      </c>
      <c r="K70" s="23">
        <f>SUMIF('CO2-qoute-data-2012'!$E$6:$E$380,NA117_CO2_GJ!$C70,'CO2-qoute-data-2012'!U$6:U$380)*1000</f>
        <v>0</v>
      </c>
      <c r="L70" s="23">
        <f>SUMIF('CO2-qoute-data-2012'!$E$6:$E$380,NA117_CO2_GJ!$C70,'CO2-qoute-data-2012'!V$6:V$380)*1000</f>
        <v>0</v>
      </c>
      <c r="M70" s="23">
        <f>SUMIF('CO2-qoute-data-2012'!$E$6:$E$380,NA117_CO2_GJ!$C70,'CO2-qoute-data-2012'!W$6:W$380)*1000</f>
        <v>0</v>
      </c>
      <c r="N70" s="23">
        <f>SUMIF('CO2-qoute-data-2012'!$E$6:$E$380,NA117_CO2_GJ!$C70,'CO2-qoute-data-2012'!X$6:X$380)*1000</f>
        <v>0</v>
      </c>
      <c r="O70" s="23">
        <f>SUMIF('CO2-qoute-data-2012'!$E$6:$E$380,NA117_CO2_GJ!$C70,'CO2-qoute-data-2012'!Y$6:Y$380)*1000</f>
        <v>0</v>
      </c>
      <c r="P70" s="23">
        <f>SUMIF('CO2-qoute-data-2012'!$E$6:$E$380,NA117_CO2_GJ!$C70,'CO2-qoute-data-2012'!Z$6:Z$380)*1000</f>
        <v>0</v>
      </c>
      <c r="Q70" s="23">
        <f>SUMIF('CO2-qoute-data-2012'!$E$6:$E$380,NA117_CO2_GJ!$C70,'CO2-qoute-data-2012'!AA$6:AA$380)*1000</f>
        <v>0</v>
      </c>
      <c r="R70" s="23">
        <f>SUMIF('CO2-qoute-data-2012'!$E$6:$E$380,NA117_CO2_GJ!$C70,'CO2-qoute-data-2012'!AB$6:AB$380)*1000</f>
        <v>0</v>
      </c>
      <c r="S70" s="23">
        <f>SUMIF('CO2-qoute-data-2012'!$E$6:$E$380,NA117_CO2_GJ!$C70,'CO2-qoute-data-2012'!AC$6:AC$380)*1000</f>
        <v>0</v>
      </c>
      <c r="T70" s="23">
        <f>SUMIF('CO2-qoute-data-2012'!$E$6:$E$380,NA117_CO2_GJ!$C70,'CO2-qoute-data-2012'!AD$6:AD$380)*1000</f>
        <v>0</v>
      </c>
      <c r="U70" s="23">
        <f>SUMIF('CO2-qoute-data-2012'!$E$6:$E$380,NA117_CO2_GJ!$C70,'CO2-qoute-data-2012'!AE$6:AE$380)*1000</f>
        <v>0</v>
      </c>
      <c r="V70" s="23">
        <f>SUMIF('CO2-qoute-data-2012'!$E$6:$E$380,NA117_CO2_GJ!$C70,'CO2-qoute-data-2012'!AF$6:AF$380)*1000</f>
        <v>0</v>
      </c>
      <c r="W70" s="23">
        <f>SUMIF('CO2-qoute-data-2012'!$E$6:$E$380,NA117_CO2_GJ!$C70,'CO2-qoute-data-2012'!AG$6:AG$380)*1000</f>
        <v>0</v>
      </c>
      <c r="X70" s="23">
        <f>SUMIF('CO2-qoute-data-2012'!$E$6:$E$380,NA117_CO2_GJ!$C70,'CO2-qoute-data-2012'!AH$6:AH$380)*1000</f>
        <v>0</v>
      </c>
      <c r="Y70" s="23">
        <f>SUMIF('CO2-qoute-data-2012'!$E$6:$E$380,NA117_CO2_GJ!$C70,'CO2-qoute-data-2012'!AI$6:AI$380)*1000</f>
        <v>0</v>
      </c>
      <c r="Z70" s="23">
        <f>SUMIF('CO2-qoute-data-2012'!$E$6:$E$380,NA117_CO2_GJ!$C70,'CO2-qoute-data-2012'!AJ$6:AJ$380)*1000</f>
        <v>0</v>
      </c>
      <c r="AA70" s="23">
        <f>SUMIF('CO2-qoute-data-2012'!$E$6:$E$380,NA117_CO2_GJ!$C70,'CO2-qoute-data-2012'!AK$6:AK$380)*1000</f>
        <v>0</v>
      </c>
      <c r="AB70" s="23">
        <f>SUMIF('CO2-qoute-data-2012'!$E$6:$E$380,NA117_CO2_GJ!$C70,'CO2-qoute-data-2012'!AL$6:AL$380)*1000</f>
        <v>0</v>
      </c>
      <c r="AC70" s="23">
        <f>SUMIF('CO2-qoute-data-2012'!$E$6:$E$380,NA117_CO2_GJ!$C70,'CO2-qoute-data-2012'!AM$6:AM$380)*1000</f>
        <v>0</v>
      </c>
      <c r="AD70" s="23">
        <f>SUMIF('CO2-qoute-data-2012'!$E$6:$E$380,NA117_CO2_GJ!$C70,'CO2-qoute-data-2012'!AN$6:AN$380)*1000</f>
        <v>0</v>
      </c>
      <c r="AE70" s="23">
        <f>SUMIF('CO2-qoute-data-2012'!$E$6:$E$380,NA117_CO2_GJ!$C70,'CO2-qoute-data-2012'!AO$6:AO$380)*1000</f>
        <v>0</v>
      </c>
      <c r="AF70" s="23">
        <f>SUMIF('CO2-qoute-data-2012'!$E$6:$E$380,NA117_CO2_GJ!$C70,'CO2-qoute-data-2012'!AP$6:AP$380)*1000</f>
        <v>0</v>
      </c>
      <c r="AG70" s="23">
        <f>SUMIF('CO2-qoute-data-2012'!$E$6:$E$380,NA117_CO2_GJ!$C70,'CO2-qoute-data-2012'!AQ$6:AQ$380)*1000</f>
        <v>0</v>
      </c>
      <c r="AH70" s="23">
        <f>SUMIF('CO2-qoute-data-2012'!$E$6:$E$380,NA117_CO2_GJ!$C70,'CO2-qoute-data-2012'!AR$6:AR$380)*1000</f>
        <v>0</v>
      </c>
      <c r="AI70" s="23">
        <f>SUMIF('CO2-qoute-data-2012'!$E$6:$E$380,NA117_CO2_GJ!$C70,'CO2-qoute-data-2012'!AS$6:AS$380)*1000</f>
        <v>0</v>
      </c>
      <c r="AJ70" s="2"/>
      <c r="AK70" s="2"/>
      <c r="AL70" s="75">
        <f t="shared" si="10"/>
        <v>21</v>
      </c>
      <c r="AM70" s="75">
        <f t="shared" si="10"/>
        <v>21</v>
      </c>
      <c r="AN70" s="75">
        <f t="shared" si="10"/>
        <v>21</v>
      </c>
      <c r="AO70" s="75">
        <f t="shared" si="10"/>
        <v>21</v>
      </c>
      <c r="AP70" s="75">
        <f t="shared" si="10"/>
        <v>21</v>
      </c>
      <c r="AQ70" s="75">
        <f t="shared" si="10"/>
        <v>21</v>
      </c>
      <c r="AR70" s="75">
        <f t="shared" si="10"/>
        <v>21</v>
      </c>
      <c r="AS70" s="75">
        <f t="shared" si="10"/>
        <v>21</v>
      </c>
      <c r="AT70" s="75">
        <f t="shared" si="10"/>
        <v>21</v>
      </c>
      <c r="AU70" s="75">
        <f t="shared" si="10"/>
        <v>21</v>
      </c>
      <c r="AV70" s="75">
        <f t="shared" si="10"/>
        <v>21</v>
      </c>
      <c r="AW70" s="75">
        <f t="shared" si="10"/>
        <v>21</v>
      </c>
      <c r="AX70" s="75">
        <f t="shared" si="10"/>
        <v>21</v>
      </c>
      <c r="AY70" s="75">
        <f t="shared" si="10"/>
        <v>21</v>
      </c>
      <c r="AZ70" s="75">
        <f t="shared" si="10"/>
        <v>21</v>
      </c>
      <c r="BA70" s="75">
        <f t="shared" si="9"/>
        <v>21</v>
      </c>
      <c r="BB70" s="75">
        <f t="shared" si="9"/>
        <v>21</v>
      </c>
      <c r="BC70" s="75">
        <f t="shared" si="9"/>
        <v>21</v>
      </c>
      <c r="BD70" s="75">
        <f t="shared" si="9"/>
        <v>21</v>
      </c>
      <c r="BE70" s="75">
        <f t="shared" si="9"/>
        <v>21</v>
      </c>
      <c r="BF70" s="75">
        <f t="shared" si="9"/>
        <v>21</v>
      </c>
      <c r="BG70" s="75">
        <f t="shared" si="9"/>
        <v>21</v>
      </c>
      <c r="BH70" s="75">
        <f t="shared" si="9"/>
        <v>21</v>
      </c>
      <c r="BI70" s="75">
        <f t="shared" si="9"/>
        <v>21</v>
      </c>
      <c r="BJ70" s="75">
        <f t="shared" si="9"/>
        <v>21</v>
      </c>
      <c r="BK70" s="75">
        <f t="shared" si="9"/>
        <v>21</v>
      </c>
      <c r="BL70" s="75">
        <f t="shared" si="9"/>
        <v>21</v>
      </c>
      <c r="BM70" s="75">
        <f t="shared" si="9"/>
        <v>21</v>
      </c>
      <c r="BN70" s="75">
        <f t="shared" si="9"/>
        <v>21</v>
      </c>
      <c r="BO70" s="75">
        <f t="shared" si="9"/>
        <v>21</v>
      </c>
      <c r="BP70" s="75">
        <f t="shared" si="8"/>
        <v>21</v>
      </c>
    </row>
    <row r="71" spans="2:68">
      <c r="B71" s="72">
        <v>12</v>
      </c>
      <c r="C71" s="10" t="s">
        <v>638</v>
      </c>
      <c r="D71" s="11" t="s">
        <v>639</v>
      </c>
      <c r="E71" s="23">
        <f>SUMIF('CO2-qoute-data-2012'!$E$6:$E$380,NA117_CO2_GJ!$C71,'CO2-qoute-data-2012'!O$6:O$380)*1000</f>
        <v>0</v>
      </c>
      <c r="F71" s="23">
        <f>SUMIF('CO2-qoute-data-2012'!$E$6:$E$380,NA117_CO2_GJ!$C71,'CO2-qoute-data-2012'!P$6:P$380)*1000</f>
        <v>0</v>
      </c>
      <c r="G71" s="23">
        <f>SUMIF('CO2-qoute-data-2012'!$E$6:$E$380,NA117_CO2_GJ!$C71,'CO2-qoute-data-2012'!Q$6:Q$380)*1000</f>
        <v>0</v>
      </c>
      <c r="H71" s="23">
        <f>SUMIF('CO2-qoute-data-2012'!$E$6:$E$380,NA117_CO2_GJ!$C71,'CO2-qoute-data-2012'!R$6:R$380)*1000</f>
        <v>0</v>
      </c>
      <c r="I71" s="23">
        <f>SUMIF('CO2-qoute-data-2012'!$E$6:$E$380,NA117_CO2_GJ!$C71,'CO2-qoute-data-2012'!S$6:S$380)*1000</f>
        <v>0</v>
      </c>
      <c r="J71" s="23">
        <f>SUMIF('CO2-qoute-data-2012'!$E$6:$E$380,NA117_CO2_GJ!$C71,'CO2-qoute-data-2012'!T$6:T$380)*1000</f>
        <v>0</v>
      </c>
      <c r="K71" s="23">
        <f>SUMIF('CO2-qoute-data-2012'!$E$6:$E$380,NA117_CO2_GJ!$C71,'CO2-qoute-data-2012'!U$6:U$380)*1000</f>
        <v>0</v>
      </c>
      <c r="L71" s="23">
        <f>SUMIF('CO2-qoute-data-2012'!$E$6:$E$380,NA117_CO2_GJ!$C71,'CO2-qoute-data-2012'!V$6:V$380)*1000</f>
        <v>0</v>
      </c>
      <c r="M71" s="23">
        <f>SUMIF('CO2-qoute-data-2012'!$E$6:$E$380,NA117_CO2_GJ!$C71,'CO2-qoute-data-2012'!W$6:W$380)*1000</f>
        <v>0</v>
      </c>
      <c r="N71" s="23">
        <f>SUMIF('CO2-qoute-data-2012'!$E$6:$E$380,NA117_CO2_GJ!$C71,'CO2-qoute-data-2012'!X$6:X$380)*1000</f>
        <v>0</v>
      </c>
      <c r="O71" s="23">
        <f>SUMIF('CO2-qoute-data-2012'!$E$6:$E$380,NA117_CO2_GJ!$C71,'CO2-qoute-data-2012'!Y$6:Y$380)*1000</f>
        <v>0</v>
      </c>
      <c r="P71" s="23">
        <f>SUMIF('CO2-qoute-data-2012'!$E$6:$E$380,NA117_CO2_GJ!$C71,'CO2-qoute-data-2012'!Z$6:Z$380)*1000</f>
        <v>0</v>
      </c>
      <c r="Q71" s="23">
        <f>SUMIF('CO2-qoute-data-2012'!$E$6:$E$380,NA117_CO2_GJ!$C71,'CO2-qoute-data-2012'!AA$6:AA$380)*1000</f>
        <v>0</v>
      </c>
      <c r="R71" s="23">
        <f>SUMIF('CO2-qoute-data-2012'!$E$6:$E$380,NA117_CO2_GJ!$C71,'CO2-qoute-data-2012'!AB$6:AB$380)*1000</f>
        <v>0</v>
      </c>
      <c r="S71" s="23">
        <f>SUMIF('CO2-qoute-data-2012'!$E$6:$E$380,NA117_CO2_GJ!$C71,'CO2-qoute-data-2012'!AC$6:AC$380)*1000</f>
        <v>0</v>
      </c>
      <c r="T71" s="23">
        <f>SUMIF('CO2-qoute-data-2012'!$E$6:$E$380,NA117_CO2_GJ!$C71,'CO2-qoute-data-2012'!AD$6:AD$380)*1000</f>
        <v>0</v>
      </c>
      <c r="U71" s="23">
        <f>SUMIF('CO2-qoute-data-2012'!$E$6:$E$380,NA117_CO2_GJ!$C71,'CO2-qoute-data-2012'!AE$6:AE$380)*1000</f>
        <v>0</v>
      </c>
      <c r="V71" s="23">
        <f>SUMIF('CO2-qoute-data-2012'!$E$6:$E$380,NA117_CO2_GJ!$C71,'CO2-qoute-data-2012'!AF$6:AF$380)*1000</f>
        <v>0</v>
      </c>
      <c r="W71" s="23">
        <f>SUMIF('CO2-qoute-data-2012'!$E$6:$E$380,NA117_CO2_GJ!$C71,'CO2-qoute-data-2012'!AG$6:AG$380)*1000</f>
        <v>0</v>
      </c>
      <c r="X71" s="23">
        <f>SUMIF('CO2-qoute-data-2012'!$E$6:$E$380,NA117_CO2_GJ!$C71,'CO2-qoute-data-2012'!AH$6:AH$380)*1000</f>
        <v>0</v>
      </c>
      <c r="Y71" s="23">
        <f>SUMIF('CO2-qoute-data-2012'!$E$6:$E$380,NA117_CO2_GJ!$C71,'CO2-qoute-data-2012'!AI$6:AI$380)*1000</f>
        <v>0</v>
      </c>
      <c r="Z71" s="23">
        <f>SUMIF('CO2-qoute-data-2012'!$E$6:$E$380,NA117_CO2_GJ!$C71,'CO2-qoute-data-2012'!AJ$6:AJ$380)*1000</f>
        <v>0</v>
      </c>
      <c r="AA71" s="23">
        <f>SUMIF('CO2-qoute-data-2012'!$E$6:$E$380,NA117_CO2_GJ!$C71,'CO2-qoute-data-2012'!AK$6:AK$380)*1000</f>
        <v>0</v>
      </c>
      <c r="AB71" s="23">
        <f>SUMIF('CO2-qoute-data-2012'!$E$6:$E$380,NA117_CO2_GJ!$C71,'CO2-qoute-data-2012'!AL$6:AL$380)*1000</f>
        <v>0</v>
      </c>
      <c r="AC71" s="23">
        <f>SUMIF('CO2-qoute-data-2012'!$E$6:$E$380,NA117_CO2_GJ!$C71,'CO2-qoute-data-2012'!AM$6:AM$380)*1000</f>
        <v>0</v>
      </c>
      <c r="AD71" s="23">
        <f>SUMIF('CO2-qoute-data-2012'!$E$6:$E$380,NA117_CO2_GJ!$C71,'CO2-qoute-data-2012'!AN$6:AN$380)*1000</f>
        <v>0</v>
      </c>
      <c r="AE71" s="23">
        <f>SUMIF('CO2-qoute-data-2012'!$E$6:$E$380,NA117_CO2_GJ!$C71,'CO2-qoute-data-2012'!AO$6:AO$380)*1000</f>
        <v>0</v>
      </c>
      <c r="AF71" s="23">
        <f>SUMIF('CO2-qoute-data-2012'!$E$6:$E$380,NA117_CO2_GJ!$C71,'CO2-qoute-data-2012'!AP$6:AP$380)*1000</f>
        <v>0</v>
      </c>
      <c r="AG71" s="23">
        <f>SUMIF('CO2-qoute-data-2012'!$E$6:$E$380,NA117_CO2_GJ!$C71,'CO2-qoute-data-2012'!AQ$6:AQ$380)*1000</f>
        <v>0</v>
      </c>
      <c r="AH71" s="23">
        <f>SUMIF('CO2-qoute-data-2012'!$E$6:$E$380,NA117_CO2_GJ!$C71,'CO2-qoute-data-2012'!AR$6:AR$380)*1000</f>
        <v>0</v>
      </c>
      <c r="AI71" s="23">
        <f>SUMIF('CO2-qoute-data-2012'!$E$6:$E$380,NA117_CO2_GJ!$C71,'CO2-qoute-data-2012'!AS$6:AS$380)*1000</f>
        <v>0</v>
      </c>
      <c r="AJ71" s="2"/>
      <c r="AK71" s="2"/>
      <c r="AL71" s="75">
        <f t="shared" si="10"/>
        <v>12</v>
      </c>
      <c r="AM71" s="75">
        <f t="shared" si="10"/>
        <v>12</v>
      </c>
      <c r="AN71" s="75">
        <f t="shared" si="10"/>
        <v>12</v>
      </c>
      <c r="AO71" s="75">
        <f t="shared" si="10"/>
        <v>12</v>
      </c>
      <c r="AP71" s="75">
        <f t="shared" si="10"/>
        <v>12</v>
      </c>
      <c r="AQ71" s="75">
        <f t="shared" si="10"/>
        <v>12</v>
      </c>
      <c r="AR71" s="75">
        <f t="shared" si="10"/>
        <v>12</v>
      </c>
      <c r="AS71" s="75">
        <f t="shared" si="10"/>
        <v>12</v>
      </c>
      <c r="AT71" s="75">
        <f t="shared" si="10"/>
        <v>12</v>
      </c>
      <c r="AU71" s="75">
        <f t="shared" si="10"/>
        <v>12</v>
      </c>
      <c r="AV71" s="75">
        <f t="shared" si="10"/>
        <v>12</v>
      </c>
      <c r="AW71" s="75">
        <f t="shared" si="10"/>
        <v>12</v>
      </c>
      <c r="AX71" s="75">
        <f t="shared" si="10"/>
        <v>12</v>
      </c>
      <c r="AY71" s="75">
        <f t="shared" si="10"/>
        <v>12</v>
      </c>
      <c r="AZ71" s="75">
        <f t="shared" si="10"/>
        <v>12</v>
      </c>
      <c r="BA71" s="75">
        <f t="shared" si="9"/>
        <v>12</v>
      </c>
      <c r="BB71" s="75">
        <f t="shared" si="9"/>
        <v>12</v>
      </c>
      <c r="BC71" s="75">
        <f t="shared" si="9"/>
        <v>12</v>
      </c>
      <c r="BD71" s="75">
        <f t="shared" si="9"/>
        <v>12</v>
      </c>
      <c r="BE71" s="75">
        <f t="shared" si="9"/>
        <v>12</v>
      </c>
      <c r="BF71" s="75">
        <f t="shared" si="9"/>
        <v>12</v>
      </c>
      <c r="BG71" s="75">
        <f t="shared" si="9"/>
        <v>12</v>
      </c>
      <c r="BH71" s="75">
        <f t="shared" si="9"/>
        <v>12</v>
      </c>
      <c r="BI71" s="75">
        <f t="shared" si="9"/>
        <v>12</v>
      </c>
      <c r="BJ71" s="75">
        <f t="shared" si="9"/>
        <v>12</v>
      </c>
      <c r="BK71" s="75">
        <f t="shared" si="9"/>
        <v>12</v>
      </c>
      <c r="BL71" s="75">
        <f t="shared" si="9"/>
        <v>12</v>
      </c>
      <c r="BM71" s="75">
        <f t="shared" si="9"/>
        <v>12</v>
      </c>
      <c r="BN71" s="75">
        <f t="shared" si="9"/>
        <v>12</v>
      </c>
      <c r="BO71" s="75">
        <f t="shared" si="9"/>
        <v>12</v>
      </c>
      <c r="BP71" s="75">
        <f t="shared" si="8"/>
        <v>12</v>
      </c>
    </row>
    <row r="72" spans="2:68">
      <c r="B72" s="72">
        <v>12</v>
      </c>
      <c r="C72" s="10" t="s">
        <v>640</v>
      </c>
      <c r="D72" s="11" t="s">
        <v>641</v>
      </c>
      <c r="E72" s="23">
        <f>SUMIF('CO2-qoute-data-2012'!$E$6:$E$380,NA117_CO2_GJ!$C72,'CO2-qoute-data-2012'!O$6:O$380)*1000</f>
        <v>0</v>
      </c>
      <c r="F72" s="23">
        <f>SUMIF('CO2-qoute-data-2012'!$E$6:$E$380,NA117_CO2_GJ!$C72,'CO2-qoute-data-2012'!P$6:P$380)*1000</f>
        <v>0</v>
      </c>
      <c r="G72" s="23">
        <f>SUMIF('CO2-qoute-data-2012'!$E$6:$E$380,NA117_CO2_GJ!$C72,'CO2-qoute-data-2012'!Q$6:Q$380)*1000</f>
        <v>0</v>
      </c>
      <c r="H72" s="23">
        <f>SUMIF('CO2-qoute-data-2012'!$E$6:$E$380,NA117_CO2_GJ!$C72,'CO2-qoute-data-2012'!R$6:R$380)*1000</f>
        <v>0</v>
      </c>
      <c r="I72" s="23">
        <f>SUMIF('CO2-qoute-data-2012'!$E$6:$E$380,NA117_CO2_GJ!$C72,'CO2-qoute-data-2012'!S$6:S$380)*1000</f>
        <v>0</v>
      </c>
      <c r="J72" s="23">
        <f>SUMIF('CO2-qoute-data-2012'!$E$6:$E$380,NA117_CO2_GJ!$C72,'CO2-qoute-data-2012'!T$6:T$380)*1000</f>
        <v>0</v>
      </c>
      <c r="K72" s="23">
        <f>SUMIF('CO2-qoute-data-2012'!$E$6:$E$380,NA117_CO2_GJ!$C72,'CO2-qoute-data-2012'!U$6:U$380)*1000</f>
        <v>0</v>
      </c>
      <c r="L72" s="23">
        <f>SUMIF('CO2-qoute-data-2012'!$E$6:$E$380,NA117_CO2_GJ!$C72,'CO2-qoute-data-2012'!V$6:V$380)*1000</f>
        <v>0</v>
      </c>
      <c r="M72" s="23">
        <f>SUMIF('CO2-qoute-data-2012'!$E$6:$E$380,NA117_CO2_GJ!$C72,'CO2-qoute-data-2012'!W$6:W$380)*1000</f>
        <v>0</v>
      </c>
      <c r="N72" s="23">
        <f>SUMIF('CO2-qoute-data-2012'!$E$6:$E$380,NA117_CO2_GJ!$C72,'CO2-qoute-data-2012'!X$6:X$380)*1000</f>
        <v>0</v>
      </c>
      <c r="O72" s="23">
        <f>SUMIF('CO2-qoute-data-2012'!$E$6:$E$380,NA117_CO2_GJ!$C72,'CO2-qoute-data-2012'!Y$6:Y$380)*1000</f>
        <v>0</v>
      </c>
      <c r="P72" s="23">
        <f>SUMIF('CO2-qoute-data-2012'!$E$6:$E$380,NA117_CO2_GJ!$C72,'CO2-qoute-data-2012'!Z$6:Z$380)*1000</f>
        <v>0</v>
      </c>
      <c r="Q72" s="23">
        <f>SUMIF('CO2-qoute-data-2012'!$E$6:$E$380,NA117_CO2_GJ!$C72,'CO2-qoute-data-2012'!AA$6:AA$380)*1000</f>
        <v>0</v>
      </c>
      <c r="R72" s="23">
        <f>SUMIF('CO2-qoute-data-2012'!$E$6:$E$380,NA117_CO2_GJ!$C72,'CO2-qoute-data-2012'!AB$6:AB$380)*1000</f>
        <v>0</v>
      </c>
      <c r="S72" s="23">
        <f>SUMIF('CO2-qoute-data-2012'!$E$6:$E$380,NA117_CO2_GJ!$C72,'CO2-qoute-data-2012'!AC$6:AC$380)*1000</f>
        <v>0</v>
      </c>
      <c r="T72" s="23">
        <f>SUMIF('CO2-qoute-data-2012'!$E$6:$E$380,NA117_CO2_GJ!$C72,'CO2-qoute-data-2012'!AD$6:AD$380)*1000</f>
        <v>0</v>
      </c>
      <c r="U72" s="23">
        <f>SUMIF('CO2-qoute-data-2012'!$E$6:$E$380,NA117_CO2_GJ!$C72,'CO2-qoute-data-2012'!AE$6:AE$380)*1000</f>
        <v>0</v>
      </c>
      <c r="V72" s="23">
        <f>SUMIF('CO2-qoute-data-2012'!$E$6:$E$380,NA117_CO2_GJ!$C72,'CO2-qoute-data-2012'!AF$6:AF$380)*1000</f>
        <v>0</v>
      </c>
      <c r="W72" s="23">
        <f>SUMIF('CO2-qoute-data-2012'!$E$6:$E$380,NA117_CO2_GJ!$C72,'CO2-qoute-data-2012'!AG$6:AG$380)*1000</f>
        <v>0</v>
      </c>
      <c r="X72" s="23">
        <f>SUMIF('CO2-qoute-data-2012'!$E$6:$E$380,NA117_CO2_GJ!$C72,'CO2-qoute-data-2012'!AH$6:AH$380)*1000</f>
        <v>0</v>
      </c>
      <c r="Y72" s="23">
        <f>SUMIF('CO2-qoute-data-2012'!$E$6:$E$380,NA117_CO2_GJ!$C72,'CO2-qoute-data-2012'!AI$6:AI$380)*1000</f>
        <v>0</v>
      </c>
      <c r="Z72" s="23">
        <f>SUMIF('CO2-qoute-data-2012'!$E$6:$E$380,NA117_CO2_GJ!$C72,'CO2-qoute-data-2012'!AJ$6:AJ$380)*1000</f>
        <v>0</v>
      </c>
      <c r="AA72" s="23">
        <f>SUMIF('CO2-qoute-data-2012'!$E$6:$E$380,NA117_CO2_GJ!$C72,'CO2-qoute-data-2012'!AK$6:AK$380)*1000</f>
        <v>0</v>
      </c>
      <c r="AB72" s="23">
        <f>SUMIF('CO2-qoute-data-2012'!$E$6:$E$380,NA117_CO2_GJ!$C72,'CO2-qoute-data-2012'!AL$6:AL$380)*1000</f>
        <v>0</v>
      </c>
      <c r="AC72" s="23">
        <f>SUMIF('CO2-qoute-data-2012'!$E$6:$E$380,NA117_CO2_GJ!$C72,'CO2-qoute-data-2012'!AM$6:AM$380)*1000</f>
        <v>0</v>
      </c>
      <c r="AD72" s="23">
        <f>SUMIF('CO2-qoute-data-2012'!$E$6:$E$380,NA117_CO2_GJ!$C72,'CO2-qoute-data-2012'!AN$6:AN$380)*1000</f>
        <v>0</v>
      </c>
      <c r="AE72" s="23">
        <f>SUMIF('CO2-qoute-data-2012'!$E$6:$E$380,NA117_CO2_GJ!$C72,'CO2-qoute-data-2012'!AO$6:AO$380)*1000</f>
        <v>0</v>
      </c>
      <c r="AF72" s="23">
        <f>SUMIF('CO2-qoute-data-2012'!$E$6:$E$380,NA117_CO2_GJ!$C72,'CO2-qoute-data-2012'!AP$6:AP$380)*1000</f>
        <v>0</v>
      </c>
      <c r="AG72" s="23">
        <f>SUMIF('CO2-qoute-data-2012'!$E$6:$E$380,NA117_CO2_GJ!$C72,'CO2-qoute-data-2012'!AQ$6:AQ$380)*1000</f>
        <v>0</v>
      </c>
      <c r="AH72" s="23">
        <f>SUMIF('CO2-qoute-data-2012'!$E$6:$E$380,NA117_CO2_GJ!$C72,'CO2-qoute-data-2012'!AR$6:AR$380)*1000</f>
        <v>0</v>
      </c>
      <c r="AI72" s="23">
        <f>SUMIF('CO2-qoute-data-2012'!$E$6:$E$380,NA117_CO2_GJ!$C72,'CO2-qoute-data-2012'!AS$6:AS$380)*1000</f>
        <v>0</v>
      </c>
      <c r="AJ72" s="2"/>
      <c r="AK72" s="2"/>
      <c r="AL72" s="75">
        <f t="shared" si="10"/>
        <v>12</v>
      </c>
      <c r="AM72" s="75">
        <f t="shared" si="10"/>
        <v>12</v>
      </c>
      <c r="AN72" s="75">
        <f t="shared" si="10"/>
        <v>12</v>
      </c>
      <c r="AO72" s="75">
        <f t="shared" si="10"/>
        <v>12</v>
      </c>
      <c r="AP72" s="75">
        <f t="shared" si="10"/>
        <v>12</v>
      </c>
      <c r="AQ72" s="75">
        <f t="shared" si="10"/>
        <v>12</v>
      </c>
      <c r="AR72" s="75">
        <f t="shared" si="10"/>
        <v>12</v>
      </c>
      <c r="AS72" s="75">
        <f t="shared" si="10"/>
        <v>12</v>
      </c>
      <c r="AT72" s="75">
        <f t="shared" si="10"/>
        <v>12</v>
      </c>
      <c r="AU72" s="75">
        <f t="shared" si="10"/>
        <v>12</v>
      </c>
      <c r="AV72" s="75">
        <f t="shared" si="10"/>
        <v>12</v>
      </c>
      <c r="AW72" s="75">
        <f t="shared" si="10"/>
        <v>12</v>
      </c>
      <c r="AX72" s="75">
        <f t="shared" si="10"/>
        <v>12</v>
      </c>
      <c r="AY72" s="75">
        <f t="shared" si="10"/>
        <v>12</v>
      </c>
      <c r="AZ72" s="75">
        <f t="shared" si="10"/>
        <v>12</v>
      </c>
      <c r="BA72" s="75">
        <f t="shared" si="9"/>
        <v>12</v>
      </c>
      <c r="BB72" s="75">
        <f t="shared" si="9"/>
        <v>12</v>
      </c>
      <c r="BC72" s="75">
        <f t="shared" si="9"/>
        <v>12</v>
      </c>
      <c r="BD72" s="75">
        <f t="shared" si="9"/>
        <v>12</v>
      </c>
      <c r="BE72" s="75">
        <f t="shared" si="9"/>
        <v>12</v>
      </c>
      <c r="BF72" s="75">
        <f t="shared" si="9"/>
        <v>12</v>
      </c>
      <c r="BG72" s="75">
        <f t="shared" si="9"/>
        <v>12</v>
      </c>
      <c r="BH72" s="75">
        <f t="shared" si="9"/>
        <v>12</v>
      </c>
      <c r="BI72" s="75">
        <f t="shared" si="9"/>
        <v>12</v>
      </c>
      <c r="BJ72" s="75">
        <f t="shared" si="9"/>
        <v>12</v>
      </c>
      <c r="BK72" s="75">
        <f t="shared" si="9"/>
        <v>12</v>
      </c>
      <c r="BL72" s="75">
        <f t="shared" si="9"/>
        <v>12</v>
      </c>
      <c r="BM72" s="75">
        <f t="shared" si="9"/>
        <v>12</v>
      </c>
      <c r="BN72" s="75">
        <f t="shared" si="9"/>
        <v>12</v>
      </c>
      <c r="BO72" s="75">
        <f t="shared" si="9"/>
        <v>12</v>
      </c>
      <c r="BP72" s="75">
        <f t="shared" si="8"/>
        <v>12</v>
      </c>
    </row>
    <row r="73" spans="2:68">
      <c r="B73" s="72">
        <v>4</v>
      </c>
      <c r="C73" s="12" t="s">
        <v>642</v>
      </c>
      <c r="D73" s="13" t="s">
        <v>643</v>
      </c>
      <c r="E73" s="23">
        <f>SUMIF('CO2-qoute-data-2012'!$E$6:$E$380,NA117_CO2_GJ!$C73,'CO2-qoute-data-2012'!O$6:O$380)*1000</f>
        <v>0</v>
      </c>
      <c r="F73" s="23">
        <f>SUMIF('CO2-qoute-data-2012'!$E$6:$E$380,NA117_CO2_GJ!$C73,'CO2-qoute-data-2012'!P$6:P$380)*1000</f>
        <v>0</v>
      </c>
      <c r="G73" s="23">
        <f>SUMIF('CO2-qoute-data-2012'!$E$6:$E$380,NA117_CO2_GJ!$C73,'CO2-qoute-data-2012'!Q$6:Q$380)*1000</f>
        <v>0</v>
      </c>
      <c r="H73" s="23">
        <f>SUMIF('CO2-qoute-data-2012'!$E$6:$E$380,NA117_CO2_GJ!$C73,'CO2-qoute-data-2012'!R$6:R$380)*1000</f>
        <v>0</v>
      </c>
      <c r="I73" s="23">
        <f>SUMIF('CO2-qoute-data-2012'!$E$6:$E$380,NA117_CO2_GJ!$C73,'CO2-qoute-data-2012'!S$6:S$380)*1000</f>
        <v>0</v>
      </c>
      <c r="J73" s="23">
        <f>SUMIF('CO2-qoute-data-2012'!$E$6:$E$380,NA117_CO2_GJ!$C73,'CO2-qoute-data-2012'!T$6:T$380)*1000</f>
        <v>0</v>
      </c>
      <c r="K73" s="23">
        <f>SUMIF('CO2-qoute-data-2012'!$E$6:$E$380,NA117_CO2_GJ!$C73,'CO2-qoute-data-2012'!U$6:U$380)*1000</f>
        <v>0</v>
      </c>
      <c r="L73" s="23">
        <f>SUMIF('CO2-qoute-data-2012'!$E$6:$E$380,NA117_CO2_GJ!$C73,'CO2-qoute-data-2012'!V$6:V$380)*1000</f>
        <v>0</v>
      </c>
      <c r="M73" s="23">
        <f>SUMIF('CO2-qoute-data-2012'!$E$6:$E$380,NA117_CO2_GJ!$C73,'CO2-qoute-data-2012'!W$6:W$380)*1000</f>
        <v>0</v>
      </c>
      <c r="N73" s="23">
        <f>SUMIF('CO2-qoute-data-2012'!$E$6:$E$380,NA117_CO2_GJ!$C73,'CO2-qoute-data-2012'!X$6:X$380)*1000</f>
        <v>0</v>
      </c>
      <c r="O73" s="23">
        <f>SUMIF('CO2-qoute-data-2012'!$E$6:$E$380,NA117_CO2_GJ!$C73,'CO2-qoute-data-2012'!Y$6:Y$380)*1000</f>
        <v>0</v>
      </c>
      <c r="P73" s="23">
        <f>SUMIF('CO2-qoute-data-2012'!$E$6:$E$380,NA117_CO2_GJ!$C73,'CO2-qoute-data-2012'!Z$6:Z$380)*1000</f>
        <v>0</v>
      </c>
      <c r="Q73" s="23">
        <f>SUMIF('CO2-qoute-data-2012'!$E$6:$E$380,NA117_CO2_GJ!$C73,'CO2-qoute-data-2012'!AA$6:AA$380)*1000</f>
        <v>0</v>
      </c>
      <c r="R73" s="23">
        <f>SUMIF('CO2-qoute-data-2012'!$E$6:$E$380,NA117_CO2_GJ!$C73,'CO2-qoute-data-2012'!AB$6:AB$380)*1000</f>
        <v>0</v>
      </c>
      <c r="S73" s="23">
        <f>SUMIF('CO2-qoute-data-2012'!$E$6:$E$380,NA117_CO2_GJ!$C73,'CO2-qoute-data-2012'!AC$6:AC$380)*1000</f>
        <v>0</v>
      </c>
      <c r="T73" s="23">
        <f>SUMIF('CO2-qoute-data-2012'!$E$6:$E$380,NA117_CO2_GJ!$C73,'CO2-qoute-data-2012'!AD$6:AD$380)*1000</f>
        <v>0</v>
      </c>
      <c r="U73" s="23">
        <f>SUMIF('CO2-qoute-data-2012'!$E$6:$E$380,NA117_CO2_GJ!$C73,'CO2-qoute-data-2012'!AE$6:AE$380)*1000</f>
        <v>0</v>
      </c>
      <c r="V73" s="23">
        <f>SUMIF('CO2-qoute-data-2012'!$E$6:$E$380,NA117_CO2_GJ!$C73,'CO2-qoute-data-2012'!AF$6:AF$380)*1000</f>
        <v>0</v>
      </c>
      <c r="W73" s="23">
        <f>SUMIF('CO2-qoute-data-2012'!$E$6:$E$380,NA117_CO2_GJ!$C73,'CO2-qoute-data-2012'!AG$6:AG$380)*1000</f>
        <v>0</v>
      </c>
      <c r="X73" s="23">
        <f>SUMIF('CO2-qoute-data-2012'!$E$6:$E$380,NA117_CO2_GJ!$C73,'CO2-qoute-data-2012'!AH$6:AH$380)*1000</f>
        <v>0</v>
      </c>
      <c r="Y73" s="23">
        <f>SUMIF('CO2-qoute-data-2012'!$E$6:$E$380,NA117_CO2_GJ!$C73,'CO2-qoute-data-2012'!AI$6:AI$380)*1000</f>
        <v>0</v>
      </c>
      <c r="Z73" s="23">
        <f>SUMIF('CO2-qoute-data-2012'!$E$6:$E$380,NA117_CO2_GJ!$C73,'CO2-qoute-data-2012'!AJ$6:AJ$380)*1000</f>
        <v>0</v>
      </c>
      <c r="AA73" s="23">
        <f>SUMIF('CO2-qoute-data-2012'!$E$6:$E$380,NA117_CO2_GJ!$C73,'CO2-qoute-data-2012'!AK$6:AK$380)*1000</f>
        <v>0</v>
      </c>
      <c r="AB73" s="23">
        <f>SUMIF('CO2-qoute-data-2012'!$E$6:$E$380,NA117_CO2_GJ!$C73,'CO2-qoute-data-2012'!AL$6:AL$380)*1000</f>
        <v>0</v>
      </c>
      <c r="AC73" s="23">
        <f>SUMIF('CO2-qoute-data-2012'!$E$6:$E$380,NA117_CO2_GJ!$C73,'CO2-qoute-data-2012'!AM$6:AM$380)*1000</f>
        <v>0</v>
      </c>
      <c r="AD73" s="23">
        <f>SUMIF('CO2-qoute-data-2012'!$E$6:$E$380,NA117_CO2_GJ!$C73,'CO2-qoute-data-2012'!AN$6:AN$380)*1000</f>
        <v>0</v>
      </c>
      <c r="AE73" s="23">
        <f>SUMIF('CO2-qoute-data-2012'!$E$6:$E$380,NA117_CO2_GJ!$C73,'CO2-qoute-data-2012'!AO$6:AO$380)*1000</f>
        <v>0</v>
      </c>
      <c r="AF73" s="23">
        <f>SUMIF('CO2-qoute-data-2012'!$E$6:$E$380,NA117_CO2_GJ!$C73,'CO2-qoute-data-2012'!AP$6:AP$380)*1000</f>
        <v>0</v>
      </c>
      <c r="AG73" s="23">
        <f>SUMIF('CO2-qoute-data-2012'!$E$6:$E$380,NA117_CO2_GJ!$C73,'CO2-qoute-data-2012'!AQ$6:AQ$380)*1000</f>
        <v>0</v>
      </c>
      <c r="AH73" s="23">
        <f>SUMIF('CO2-qoute-data-2012'!$E$6:$E$380,NA117_CO2_GJ!$C73,'CO2-qoute-data-2012'!AR$6:AR$380)*1000</f>
        <v>0</v>
      </c>
      <c r="AI73" s="23">
        <f>SUMIF('CO2-qoute-data-2012'!$E$6:$E$380,NA117_CO2_GJ!$C73,'CO2-qoute-data-2012'!AS$6:AS$380)*1000</f>
        <v>0</v>
      </c>
      <c r="AJ73" s="2"/>
      <c r="AK73" s="2"/>
      <c r="AL73" s="75">
        <f t="shared" si="10"/>
        <v>4</v>
      </c>
      <c r="AM73" s="75">
        <f t="shared" si="10"/>
        <v>4</v>
      </c>
      <c r="AN73" s="75">
        <f t="shared" si="10"/>
        <v>4</v>
      </c>
      <c r="AO73" s="75">
        <f t="shared" si="10"/>
        <v>4</v>
      </c>
      <c r="AP73" s="75">
        <f t="shared" si="10"/>
        <v>4</v>
      </c>
      <c r="AQ73" s="75">
        <f t="shared" si="10"/>
        <v>4</v>
      </c>
      <c r="AR73" s="75">
        <f t="shared" si="10"/>
        <v>4</v>
      </c>
      <c r="AS73" s="75">
        <f t="shared" si="10"/>
        <v>4</v>
      </c>
      <c r="AT73" s="75">
        <f t="shared" si="10"/>
        <v>4</v>
      </c>
      <c r="AU73" s="75">
        <f t="shared" si="10"/>
        <v>4</v>
      </c>
      <c r="AV73" s="75">
        <f t="shared" si="10"/>
        <v>4</v>
      </c>
      <c r="AW73" s="75">
        <f t="shared" si="10"/>
        <v>4</v>
      </c>
      <c r="AX73" s="75">
        <f t="shared" si="10"/>
        <v>4</v>
      </c>
      <c r="AY73" s="75">
        <f t="shared" si="10"/>
        <v>4</v>
      </c>
      <c r="AZ73" s="75">
        <f t="shared" si="10"/>
        <v>4</v>
      </c>
      <c r="BA73" s="75">
        <f t="shared" si="9"/>
        <v>4</v>
      </c>
      <c r="BB73" s="75">
        <f t="shared" si="9"/>
        <v>4</v>
      </c>
      <c r="BC73" s="75">
        <f t="shared" si="9"/>
        <v>4</v>
      </c>
      <c r="BD73" s="75">
        <f t="shared" si="9"/>
        <v>4</v>
      </c>
      <c r="BE73" s="75">
        <f t="shared" si="9"/>
        <v>4</v>
      </c>
      <c r="BF73" s="75">
        <f t="shared" si="9"/>
        <v>4</v>
      </c>
      <c r="BG73" s="75">
        <f t="shared" si="9"/>
        <v>4</v>
      </c>
      <c r="BH73" s="75">
        <f t="shared" si="9"/>
        <v>4</v>
      </c>
      <c r="BI73" s="75">
        <f t="shared" si="9"/>
        <v>4</v>
      </c>
      <c r="BJ73" s="75">
        <f t="shared" si="9"/>
        <v>4</v>
      </c>
      <c r="BK73" s="75">
        <f t="shared" si="9"/>
        <v>4</v>
      </c>
      <c r="BL73" s="75">
        <f t="shared" si="9"/>
        <v>4</v>
      </c>
      <c r="BM73" s="75">
        <f t="shared" si="9"/>
        <v>4</v>
      </c>
      <c r="BN73" s="75">
        <f t="shared" si="9"/>
        <v>4</v>
      </c>
      <c r="BO73" s="75">
        <f t="shared" si="9"/>
        <v>4</v>
      </c>
      <c r="BP73" s="75">
        <f t="shared" si="8"/>
        <v>4</v>
      </c>
    </row>
    <row r="74" spans="2:68">
      <c r="B74" s="72">
        <v>4</v>
      </c>
      <c r="C74" s="12" t="s">
        <v>644</v>
      </c>
      <c r="D74" s="13" t="s">
        <v>645</v>
      </c>
      <c r="E74" s="23">
        <f>SUMIF('CO2-qoute-data-2012'!$E$6:$E$380,NA117_CO2_GJ!$C74,'CO2-qoute-data-2012'!O$6:O$380)*1000</f>
        <v>0</v>
      </c>
      <c r="F74" s="23">
        <f>SUMIF('CO2-qoute-data-2012'!$E$6:$E$380,NA117_CO2_GJ!$C74,'CO2-qoute-data-2012'!P$6:P$380)*1000</f>
        <v>0</v>
      </c>
      <c r="G74" s="23">
        <f>SUMIF('CO2-qoute-data-2012'!$E$6:$E$380,NA117_CO2_GJ!$C74,'CO2-qoute-data-2012'!Q$6:Q$380)*1000</f>
        <v>0</v>
      </c>
      <c r="H74" s="23">
        <f>SUMIF('CO2-qoute-data-2012'!$E$6:$E$380,NA117_CO2_GJ!$C74,'CO2-qoute-data-2012'!R$6:R$380)*1000</f>
        <v>0</v>
      </c>
      <c r="I74" s="23">
        <f>SUMIF('CO2-qoute-data-2012'!$E$6:$E$380,NA117_CO2_GJ!$C74,'CO2-qoute-data-2012'!S$6:S$380)*1000</f>
        <v>0</v>
      </c>
      <c r="J74" s="23">
        <f>SUMIF('CO2-qoute-data-2012'!$E$6:$E$380,NA117_CO2_GJ!$C74,'CO2-qoute-data-2012'!T$6:T$380)*1000</f>
        <v>0</v>
      </c>
      <c r="K74" s="23">
        <f>SUMIF('CO2-qoute-data-2012'!$E$6:$E$380,NA117_CO2_GJ!$C74,'CO2-qoute-data-2012'!U$6:U$380)*1000</f>
        <v>0</v>
      </c>
      <c r="L74" s="23">
        <f>SUMIF('CO2-qoute-data-2012'!$E$6:$E$380,NA117_CO2_GJ!$C74,'CO2-qoute-data-2012'!V$6:V$380)*1000</f>
        <v>0</v>
      </c>
      <c r="M74" s="23">
        <f>SUMIF('CO2-qoute-data-2012'!$E$6:$E$380,NA117_CO2_GJ!$C74,'CO2-qoute-data-2012'!W$6:W$380)*1000</f>
        <v>0</v>
      </c>
      <c r="N74" s="23">
        <f>SUMIF('CO2-qoute-data-2012'!$E$6:$E$380,NA117_CO2_GJ!$C74,'CO2-qoute-data-2012'!X$6:X$380)*1000</f>
        <v>0</v>
      </c>
      <c r="O74" s="23">
        <f>SUMIF('CO2-qoute-data-2012'!$E$6:$E$380,NA117_CO2_GJ!$C74,'CO2-qoute-data-2012'!Y$6:Y$380)*1000</f>
        <v>0</v>
      </c>
      <c r="P74" s="23">
        <f>SUMIF('CO2-qoute-data-2012'!$E$6:$E$380,NA117_CO2_GJ!$C74,'CO2-qoute-data-2012'!Z$6:Z$380)*1000</f>
        <v>0</v>
      </c>
      <c r="Q74" s="23">
        <f>SUMIF('CO2-qoute-data-2012'!$E$6:$E$380,NA117_CO2_GJ!$C74,'CO2-qoute-data-2012'!AA$6:AA$380)*1000</f>
        <v>0</v>
      </c>
      <c r="R74" s="23">
        <f>SUMIF('CO2-qoute-data-2012'!$E$6:$E$380,NA117_CO2_GJ!$C74,'CO2-qoute-data-2012'!AB$6:AB$380)*1000</f>
        <v>0</v>
      </c>
      <c r="S74" s="23">
        <f>SUMIF('CO2-qoute-data-2012'!$E$6:$E$380,NA117_CO2_GJ!$C74,'CO2-qoute-data-2012'!AC$6:AC$380)*1000</f>
        <v>0</v>
      </c>
      <c r="T74" s="23">
        <f>SUMIF('CO2-qoute-data-2012'!$E$6:$E$380,NA117_CO2_GJ!$C74,'CO2-qoute-data-2012'!AD$6:AD$380)*1000</f>
        <v>0</v>
      </c>
      <c r="U74" s="23">
        <f>SUMIF('CO2-qoute-data-2012'!$E$6:$E$380,NA117_CO2_GJ!$C74,'CO2-qoute-data-2012'!AE$6:AE$380)*1000</f>
        <v>0</v>
      </c>
      <c r="V74" s="23">
        <f>SUMIF('CO2-qoute-data-2012'!$E$6:$E$380,NA117_CO2_GJ!$C74,'CO2-qoute-data-2012'!AF$6:AF$380)*1000</f>
        <v>0</v>
      </c>
      <c r="W74" s="23">
        <f>SUMIF('CO2-qoute-data-2012'!$E$6:$E$380,NA117_CO2_GJ!$C74,'CO2-qoute-data-2012'!AG$6:AG$380)*1000</f>
        <v>0</v>
      </c>
      <c r="X74" s="23">
        <f>SUMIF('CO2-qoute-data-2012'!$E$6:$E$380,NA117_CO2_GJ!$C74,'CO2-qoute-data-2012'!AH$6:AH$380)*1000</f>
        <v>0</v>
      </c>
      <c r="Y74" s="23">
        <f>SUMIF('CO2-qoute-data-2012'!$E$6:$E$380,NA117_CO2_GJ!$C74,'CO2-qoute-data-2012'!AI$6:AI$380)*1000</f>
        <v>0</v>
      </c>
      <c r="Z74" s="23">
        <f>SUMIF('CO2-qoute-data-2012'!$E$6:$E$380,NA117_CO2_GJ!$C74,'CO2-qoute-data-2012'!AJ$6:AJ$380)*1000</f>
        <v>0</v>
      </c>
      <c r="AA74" s="23">
        <f>SUMIF('CO2-qoute-data-2012'!$E$6:$E$380,NA117_CO2_GJ!$C74,'CO2-qoute-data-2012'!AK$6:AK$380)*1000</f>
        <v>0</v>
      </c>
      <c r="AB74" s="23">
        <f>SUMIF('CO2-qoute-data-2012'!$E$6:$E$380,NA117_CO2_GJ!$C74,'CO2-qoute-data-2012'!AL$6:AL$380)*1000</f>
        <v>0</v>
      </c>
      <c r="AC74" s="23">
        <f>SUMIF('CO2-qoute-data-2012'!$E$6:$E$380,NA117_CO2_GJ!$C74,'CO2-qoute-data-2012'!AM$6:AM$380)*1000</f>
        <v>0</v>
      </c>
      <c r="AD74" s="23">
        <f>SUMIF('CO2-qoute-data-2012'!$E$6:$E$380,NA117_CO2_GJ!$C74,'CO2-qoute-data-2012'!AN$6:AN$380)*1000</f>
        <v>0</v>
      </c>
      <c r="AE74" s="23">
        <f>SUMIF('CO2-qoute-data-2012'!$E$6:$E$380,NA117_CO2_GJ!$C74,'CO2-qoute-data-2012'!AO$6:AO$380)*1000</f>
        <v>0</v>
      </c>
      <c r="AF74" s="23">
        <f>SUMIF('CO2-qoute-data-2012'!$E$6:$E$380,NA117_CO2_GJ!$C74,'CO2-qoute-data-2012'!AP$6:AP$380)*1000</f>
        <v>0</v>
      </c>
      <c r="AG74" s="23">
        <f>SUMIF('CO2-qoute-data-2012'!$E$6:$E$380,NA117_CO2_GJ!$C74,'CO2-qoute-data-2012'!AQ$6:AQ$380)*1000</f>
        <v>0</v>
      </c>
      <c r="AH74" s="23">
        <f>SUMIF('CO2-qoute-data-2012'!$E$6:$E$380,NA117_CO2_GJ!$C74,'CO2-qoute-data-2012'!AR$6:AR$380)*1000</f>
        <v>0</v>
      </c>
      <c r="AI74" s="23">
        <f>SUMIF('CO2-qoute-data-2012'!$E$6:$E$380,NA117_CO2_GJ!$C74,'CO2-qoute-data-2012'!AS$6:AS$380)*1000</f>
        <v>0</v>
      </c>
      <c r="AJ74" s="2"/>
      <c r="AK74" s="2"/>
      <c r="AL74" s="75">
        <f t="shared" si="10"/>
        <v>4</v>
      </c>
      <c r="AM74" s="75">
        <f t="shared" si="10"/>
        <v>4</v>
      </c>
      <c r="AN74" s="75">
        <f t="shared" si="10"/>
        <v>4</v>
      </c>
      <c r="AO74" s="75">
        <f t="shared" si="10"/>
        <v>4</v>
      </c>
      <c r="AP74" s="75">
        <f t="shared" si="10"/>
        <v>4</v>
      </c>
      <c r="AQ74" s="75">
        <f t="shared" si="10"/>
        <v>4</v>
      </c>
      <c r="AR74" s="75">
        <f t="shared" si="10"/>
        <v>4</v>
      </c>
      <c r="AS74" s="75">
        <f t="shared" si="10"/>
        <v>4</v>
      </c>
      <c r="AT74" s="75">
        <f t="shared" si="10"/>
        <v>4</v>
      </c>
      <c r="AU74" s="75">
        <f t="shared" si="10"/>
        <v>4</v>
      </c>
      <c r="AV74" s="75">
        <f t="shared" si="10"/>
        <v>4</v>
      </c>
      <c r="AW74" s="75">
        <f t="shared" si="10"/>
        <v>4</v>
      </c>
      <c r="AX74" s="75">
        <f t="shared" si="10"/>
        <v>4</v>
      </c>
      <c r="AY74" s="75">
        <f t="shared" si="10"/>
        <v>4</v>
      </c>
      <c r="AZ74" s="75">
        <f t="shared" si="10"/>
        <v>4</v>
      </c>
      <c r="BA74" s="75">
        <f t="shared" si="9"/>
        <v>4</v>
      </c>
      <c r="BB74" s="75">
        <f t="shared" si="9"/>
        <v>4</v>
      </c>
      <c r="BC74" s="75">
        <f t="shared" si="9"/>
        <v>4</v>
      </c>
      <c r="BD74" s="75">
        <f t="shared" si="9"/>
        <v>4</v>
      </c>
      <c r="BE74" s="75">
        <f t="shared" si="9"/>
        <v>4</v>
      </c>
      <c r="BF74" s="75">
        <f t="shared" si="9"/>
        <v>4</v>
      </c>
      <c r="BG74" s="75">
        <f t="shared" si="9"/>
        <v>4</v>
      </c>
      <c r="BH74" s="75">
        <f t="shared" si="9"/>
        <v>4</v>
      </c>
      <c r="BI74" s="75">
        <f t="shared" si="9"/>
        <v>4</v>
      </c>
      <c r="BJ74" s="75">
        <f t="shared" si="9"/>
        <v>4</v>
      </c>
      <c r="BK74" s="75">
        <f t="shared" si="9"/>
        <v>4</v>
      </c>
      <c r="BL74" s="75">
        <f t="shared" si="9"/>
        <v>4</v>
      </c>
      <c r="BM74" s="75">
        <f t="shared" si="9"/>
        <v>4</v>
      </c>
      <c r="BN74" s="75">
        <f t="shared" si="9"/>
        <v>4</v>
      </c>
      <c r="BO74" s="75">
        <f t="shared" si="9"/>
        <v>4</v>
      </c>
      <c r="BP74" s="75">
        <f t="shared" si="8"/>
        <v>4</v>
      </c>
    </row>
    <row r="75" spans="2:68">
      <c r="B75" s="72">
        <v>4</v>
      </c>
      <c r="C75" s="12" t="s">
        <v>646</v>
      </c>
      <c r="D75" s="13" t="s">
        <v>647</v>
      </c>
      <c r="E75" s="23">
        <f>SUMIF('CO2-qoute-data-2012'!$E$6:$E$380,NA117_CO2_GJ!$C75,'CO2-qoute-data-2012'!O$6:O$380)*1000</f>
        <v>0</v>
      </c>
      <c r="F75" s="23">
        <f>SUMIF('CO2-qoute-data-2012'!$E$6:$E$380,NA117_CO2_GJ!$C75,'CO2-qoute-data-2012'!P$6:P$380)*1000</f>
        <v>0</v>
      </c>
      <c r="G75" s="23">
        <f>SUMIF('CO2-qoute-data-2012'!$E$6:$E$380,NA117_CO2_GJ!$C75,'CO2-qoute-data-2012'!Q$6:Q$380)*1000</f>
        <v>0</v>
      </c>
      <c r="H75" s="23">
        <f>SUMIF('CO2-qoute-data-2012'!$E$6:$E$380,NA117_CO2_GJ!$C75,'CO2-qoute-data-2012'!R$6:R$380)*1000</f>
        <v>0</v>
      </c>
      <c r="I75" s="23">
        <f>SUMIF('CO2-qoute-data-2012'!$E$6:$E$380,NA117_CO2_GJ!$C75,'CO2-qoute-data-2012'!S$6:S$380)*1000</f>
        <v>0</v>
      </c>
      <c r="J75" s="23">
        <f>SUMIF('CO2-qoute-data-2012'!$E$6:$E$380,NA117_CO2_GJ!$C75,'CO2-qoute-data-2012'!T$6:T$380)*1000</f>
        <v>0</v>
      </c>
      <c r="K75" s="23">
        <f>SUMIF('CO2-qoute-data-2012'!$E$6:$E$380,NA117_CO2_GJ!$C75,'CO2-qoute-data-2012'!U$6:U$380)*1000</f>
        <v>0</v>
      </c>
      <c r="L75" s="23">
        <f>SUMIF('CO2-qoute-data-2012'!$E$6:$E$380,NA117_CO2_GJ!$C75,'CO2-qoute-data-2012'!V$6:V$380)*1000</f>
        <v>0</v>
      </c>
      <c r="M75" s="23">
        <f>SUMIF('CO2-qoute-data-2012'!$E$6:$E$380,NA117_CO2_GJ!$C75,'CO2-qoute-data-2012'!W$6:W$380)*1000</f>
        <v>0</v>
      </c>
      <c r="N75" s="23">
        <f>SUMIF('CO2-qoute-data-2012'!$E$6:$E$380,NA117_CO2_GJ!$C75,'CO2-qoute-data-2012'!X$6:X$380)*1000</f>
        <v>0</v>
      </c>
      <c r="O75" s="23">
        <f>SUMIF('CO2-qoute-data-2012'!$E$6:$E$380,NA117_CO2_GJ!$C75,'CO2-qoute-data-2012'!Y$6:Y$380)*1000</f>
        <v>0</v>
      </c>
      <c r="P75" s="23">
        <f>SUMIF('CO2-qoute-data-2012'!$E$6:$E$380,NA117_CO2_GJ!$C75,'CO2-qoute-data-2012'!Z$6:Z$380)*1000</f>
        <v>0</v>
      </c>
      <c r="Q75" s="23">
        <f>SUMIF('CO2-qoute-data-2012'!$E$6:$E$380,NA117_CO2_GJ!$C75,'CO2-qoute-data-2012'!AA$6:AA$380)*1000</f>
        <v>0</v>
      </c>
      <c r="R75" s="23">
        <f>SUMIF('CO2-qoute-data-2012'!$E$6:$E$380,NA117_CO2_GJ!$C75,'CO2-qoute-data-2012'!AB$6:AB$380)*1000</f>
        <v>0</v>
      </c>
      <c r="S75" s="23">
        <f>SUMIF('CO2-qoute-data-2012'!$E$6:$E$380,NA117_CO2_GJ!$C75,'CO2-qoute-data-2012'!AC$6:AC$380)*1000</f>
        <v>0</v>
      </c>
      <c r="T75" s="23">
        <f>SUMIF('CO2-qoute-data-2012'!$E$6:$E$380,NA117_CO2_GJ!$C75,'CO2-qoute-data-2012'!AD$6:AD$380)*1000</f>
        <v>0</v>
      </c>
      <c r="U75" s="23">
        <f>SUMIF('CO2-qoute-data-2012'!$E$6:$E$380,NA117_CO2_GJ!$C75,'CO2-qoute-data-2012'!AE$6:AE$380)*1000</f>
        <v>0</v>
      </c>
      <c r="V75" s="23">
        <f>SUMIF('CO2-qoute-data-2012'!$E$6:$E$380,NA117_CO2_GJ!$C75,'CO2-qoute-data-2012'!AF$6:AF$380)*1000</f>
        <v>0</v>
      </c>
      <c r="W75" s="23">
        <f>SUMIF('CO2-qoute-data-2012'!$E$6:$E$380,NA117_CO2_GJ!$C75,'CO2-qoute-data-2012'!AG$6:AG$380)*1000</f>
        <v>0</v>
      </c>
      <c r="X75" s="23">
        <f>SUMIF('CO2-qoute-data-2012'!$E$6:$E$380,NA117_CO2_GJ!$C75,'CO2-qoute-data-2012'!AH$6:AH$380)*1000</f>
        <v>0</v>
      </c>
      <c r="Y75" s="23">
        <f>SUMIF('CO2-qoute-data-2012'!$E$6:$E$380,NA117_CO2_GJ!$C75,'CO2-qoute-data-2012'!AI$6:AI$380)*1000</f>
        <v>0</v>
      </c>
      <c r="Z75" s="23">
        <f>SUMIF('CO2-qoute-data-2012'!$E$6:$E$380,NA117_CO2_GJ!$C75,'CO2-qoute-data-2012'!AJ$6:AJ$380)*1000</f>
        <v>0</v>
      </c>
      <c r="AA75" s="23">
        <f>SUMIF('CO2-qoute-data-2012'!$E$6:$E$380,NA117_CO2_GJ!$C75,'CO2-qoute-data-2012'!AK$6:AK$380)*1000</f>
        <v>0</v>
      </c>
      <c r="AB75" s="23">
        <f>SUMIF('CO2-qoute-data-2012'!$E$6:$E$380,NA117_CO2_GJ!$C75,'CO2-qoute-data-2012'!AL$6:AL$380)*1000</f>
        <v>0</v>
      </c>
      <c r="AC75" s="23">
        <f>SUMIF('CO2-qoute-data-2012'!$E$6:$E$380,NA117_CO2_GJ!$C75,'CO2-qoute-data-2012'!AM$6:AM$380)*1000</f>
        <v>0</v>
      </c>
      <c r="AD75" s="23">
        <f>SUMIF('CO2-qoute-data-2012'!$E$6:$E$380,NA117_CO2_GJ!$C75,'CO2-qoute-data-2012'!AN$6:AN$380)*1000</f>
        <v>0</v>
      </c>
      <c r="AE75" s="23">
        <f>SUMIF('CO2-qoute-data-2012'!$E$6:$E$380,NA117_CO2_GJ!$C75,'CO2-qoute-data-2012'!AO$6:AO$380)*1000</f>
        <v>0</v>
      </c>
      <c r="AF75" s="23">
        <f>SUMIF('CO2-qoute-data-2012'!$E$6:$E$380,NA117_CO2_GJ!$C75,'CO2-qoute-data-2012'!AP$6:AP$380)*1000</f>
        <v>0</v>
      </c>
      <c r="AG75" s="23">
        <f>SUMIF('CO2-qoute-data-2012'!$E$6:$E$380,NA117_CO2_GJ!$C75,'CO2-qoute-data-2012'!AQ$6:AQ$380)*1000</f>
        <v>0</v>
      </c>
      <c r="AH75" s="23">
        <f>SUMIF('CO2-qoute-data-2012'!$E$6:$E$380,NA117_CO2_GJ!$C75,'CO2-qoute-data-2012'!AR$6:AR$380)*1000</f>
        <v>0</v>
      </c>
      <c r="AI75" s="23">
        <f>SUMIF('CO2-qoute-data-2012'!$E$6:$E$380,NA117_CO2_GJ!$C75,'CO2-qoute-data-2012'!AS$6:AS$380)*1000</f>
        <v>0</v>
      </c>
      <c r="AJ75" s="2"/>
      <c r="AK75" s="2"/>
      <c r="AL75" s="75">
        <f t="shared" si="10"/>
        <v>4</v>
      </c>
      <c r="AM75" s="75">
        <f t="shared" si="10"/>
        <v>4</v>
      </c>
      <c r="AN75" s="75">
        <f t="shared" si="10"/>
        <v>4</v>
      </c>
      <c r="AO75" s="75">
        <f t="shared" si="10"/>
        <v>4</v>
      </c>
      <c r="AP75" s="75">
        <f t="shared" si="10"/>
        <v>4</v>
      </c>
      <c r="AQ75" s="75">
        <f t="shared" si="10"/>
        <v>4</v>
      </c>
      <c r="AR75" s="75">
        <f t="shared" si="10"/>
        <v>4</v>
      </c>
      <c r="AS75" s="75">
        <f t="shared" si="10"/>
        <v>4</v>
      </c>
      <c r="AT75" s="75">
        <f t="shared" si="10"/>
        <v>4</v>
      </c>
      <c r="AU75" s="75">
        <f t="shared" si="10"/>
        <v>4</v>
      </c>
      <c r="AV75" s="75">
        <f t="shared" si="10"/>
        <v>4</v>
      </c>
      <c r="AW75" s="75">
        <f t="shared" si="10"/>
        <v>4</v>
      </c>
      <c r="AX75" s="75">
        <f t="shared" si="10"/>
        <v>4</v>
      </c>
      <c r="AY75" s="75">
        <f t="shared" si="10"/>
        <v>4</v>
      </c>
      <c r="AZ75" s="75">
        <f t="shared" ref="AZ75:BO90" si="11">$B75</f>
        <v>4</v>
      </c>
      <c r="BA75" s="75">
        <f t="shared" si="11"/>
        <v>4</v>
      </c>
      <c r="BB75" s="75">
        <f t="shared" si="11"/>
        <v>4</v>
      </c>
      <c r="BC75" s="75">
        <f t="shared" si="11"/>
        <v>4</v>
      </c>
      <c r="BD75" s="75">
        <f t="shared" si="11"/>
        <v>4</v>
      </c>
      <c r="BE75" s="75">
        <f t="shared" si="11"/>
        <v>4</v>
      </c>
      <c r="BF75" s="75">
        <f t="shared" si="11"/>
        <v>4</v>
      </c>
      <c r="BG75" s="75">
        <f t="shared" si="11"/>
        <v>4</v>
      </c>
      <c r="BH75" s="75">
        <f t="shared" si="11"/>
        <v>4</v>
      </c>
      <c r="BI75" s="75">
        <f t="shared" si="11"/>
        <v>4</v>
      </c>
      <c r="BJ75" s="75">
        <f t="shared" si="11"/>
        <v>4</v>
      </c>
      <c r="BK75" s="75">
        <f t="shared" si="11"/>
        <v>4</v>
      </c>
      <c r="BL75" s="75">
        <f t="shared" si="11"/>
        <v>4</v>
      </c>
      <c r="BM75" s="75">
        <f t="shared" si="11"/>
        <v>4</v>
      </c>
      <c r="BN75" s="75">
        <f t="shared" si="11"/>
        <v>4</v>
      </c>
      <c r="BO75" s="75">
        <f t="shared" si="11"/>
        <v>4</v>
      </c>
      <c r="BP75" s="75">
        <f t="shared" si="8"/>
        <v>4</v>
      </c>
    </row>
    <row r="76" spans="2:68">
      <c r="B76" s="72">
        <v>4</v>
      </c>
      <c r="C76" s="12" t="s">
        <v>648</v>
      </c>
      <c r="D76" s="13" t="s">
        <v>649</v>
      </c>
      <c r="E76" s="23">
        <f>SUMIF('CO2-qoute-data-2012'!$E$6:$E$380,NA117_CO2_GJ!$C76,'CO2-qoute-data-2012'!O$6:O$380)*1000</f>
        <v>0</v>
      </c>
      <c r="F76" s="23">
        <f>SUMIF('CO2-qoute-data-2012'!$E$6:$E$380,NA117_CO2_GJ!$C76,'CO2-qoute-data-2012'!P$6:P$380)*1000</f>
        <v>0</v>
      </c>
      <c r="G76" s="23">
        <f>SUMIF('CO2-qoute-data-2012'!$E$6:$E$380,NA117_CO2_GJ!$C76,'CO2-qoute-data-2012'!Q$6:Q$380)*1000</f>
        <v>0</v>
      </c>
      <c r="H76" s="23">
        <f>SUMIF('CO2-qoute-data-2012'!$E$6:$E$380,NA117_CO2_GJ!$C76,'CO2-qoute-data-2012'!R$6:R$380)*1000</f>
        <v>0</v>
      </c>
      <c r="I76" s="23">
        <f>SUMIF('CO2-qoute-data-2012'!$E$6:$E$380,NA117_CO2_GJ!$C76,'CO2-qoute-data-2012'!S$6:S$380)*1000</f>
        <v>0</v>
      </c>
      <c r="J76" s="23">
        <f>SUMIF('CO2-qoute-data-2012'!$E$6:$E$380,NA117_CO2_GJ!$C76,'CO2-qoute-data-2012'!T$6:T$380)*1000</f>
        <v>0</v>
      </c>
      <c r="K76" s="23">
        <f>SUMIF('CO2-qoute-data-2012'!$E$6:$E$380,NA117_CO2_GJ!$C76,'CO2-qoute-data-2012'!U$6:U$380)*1000</f>
        <v>0</v>
      </c>
      <c r="L76" s="23">
        <f>SUMIF('CO2-qoute-data-2012'!$E$6:$E$380,NA117_CO2_GJ!$C76,'CO2-qoute-data-2012'!V$6:V$380)*1000</f>
        <v>0</v>
      </c>
      <c r="M76" s="23">
        <f>SUMIF('CO2-qoute-data-2012'!$E$6:$E$380,NA117_CO2_GJ!$C76,'CO2-qoute-data-2012'!W$6:W$380)*1000</f>
        <v>0</v>
      </c>
      <c r="N76" s="23">
        <f>SUMIF('CO2-qoute-data-2012'!$E$6:$E$380,NA117_CO2_GJ!$C76,'CO2-qoute-data-2012'!X$6:X$380)*1000</f>
        <v>0</v>
      </c>
      <c r="O76" s="23">
        <f>SUMIF('CO2-qoute-data-2012'!$E$6:$E$380,NA117_CO2_GJ!$C76,'CO2-qoute-data-2012'!Y$6:Y$380)*1000</f>
        <v>0</v>
      </c>
      <c r="P76" s="23">
        <f>SUMIF('CO2-qoute-data-2012'!$E$6:$E$380,NA117_CO2_GJ!$C76,'CO2-qoute-data-2012'!Z$6:Z$380)*1000</f>
        <v>0</v>
      </c>
      <c r="Q76" s="23">
        <f>SUMIF('CO2-qoute-data-2012'!$E$6:$E$380,NA117_CO2_GJ!$C76,'CO2-qoute-data-2012'!AA$6:AA$380)*1000</f>
        <v>0</v>
      </c>
      <c r="R76" s="23">
        <f>SUMIF('CO2-qoute-data-2012'!$E$6:$E$380,NA117_CO2_GJ!$C76,'CO2-qoute-data-2012'!AB$6:AB$380)*1000</f>
        <v>0</v>
      </c>
      <c r="S76" s="23">
        <f>SUMIF('CO2-qoute-data-2012'!$E$6:$E$380,NA117_CO2_GJ!$C76,'CO2-qoute-data-2012'!AC$6:AC$380)*1000</f>
        <v>0</v>
      </c>
      <c r="T76" s="23">
        <f>SUMIF('CO2-qoute-data-2012'!$E$6:$E$380,NA117_CO2_GJ!$C76,'CO2-qoute-data-2012'!AD$6:AD$380)*1000</f>
        <v>0</v>
      </c>
      <c r="U76" s="23">
        <f>SUMIF('CO2-qoute-data-2012'!$E$6:$E$380,NA117_CO2_GJ!$C76,'CO2-qoute-data-2012'!AE$6:AE$380)*1000</f>
        <v>0</v>
      </c>
      <c r="V76" s="23">
        <f>SUMIF('CO2-qoute-data-2012'!$E$6:$E$380,NA117_CO2_GJ!$C76,'CO2-qoute-data-2012'!AF$6:AF$380)*1000</f>
        <v>0</v>
      </c>
      <c r="W76" s="23">
        <f>SUMIF('CO2-qoute-data-2012'!$E$6:$E$380,NA117_CO2_GJ!$C76,'CO2-qoute-data-2012'!AG$6:AG$380)*1000</f>
        <v>0</v>
      </c>
      <c r="X76" s="23">
        <f>SUMIF('CO2-qoute-data-2012'!$E$6:$E$380,NA117_CO2_GJ!$C76,'CO2-qoute-data-2012'!AH$6:AH$380)*1000</f>
        <v>0</v>
      </c>
      <c r="Y76" s="23">
        <f>SUMIF('CO2-qoute-data-2012'!$E$6:$E$380,NA117_CO2_GJ!$C76,'CO2-qoute-data-2012'!AI$6:AI$380)*1000</f>
        <v>0</v>
      </c>
      <c r="Z76" s="23">
        <f>SUMIF('CO2-qoute-data-2012'!$E$6:$E$380,NA117_CO2_GJ!$C76,'CO2-qoute-data-2012'!AJ$6:AJ$380)*1000</f>
        <v>0</v>
      </c>
      <c r="AA76" s="23">
        <f>SUMIF('CO2-qoute-data-2012'!$E$6:$E$380,NA117_CO2_GJ!$C76,'CO2-qoute-data-2012'!AK$6:AK$380)*1000</f>
        <v>0</v>
      </c>
      <c r="AB76" s="23">
        <f>SUMIF('CO2-qoute-data-2012'!$E$6:$E$380,NA117_CO2_GJ!$C76,'CO2-qoute-data-2012'!AL$6:AL$380)*1000</f>
        <v>0</v>
      </c>
      <c r="AC76" s="23">
        <f>SUMIF('CO2-qoute-data-2012'!$E$6:$E$380,NA117_CO2_GJ!$C76,'CO2-qoute-data-2012'!AM$6:AM$380)*1000</f>
        <v>0</v>
      </c>
      <c r="AD76" s="23">
        <f>SUMIF('CO2-qoute-data-2012'!$E$6:$E$380,NA117_CO2_GJ!$C76,'CO2-qoute-data-2012'!AN$6:AN$380)*1000</f>
        <v>0</v>
      </c>
      <c r="AE76" s="23">
        <f>SUMIF('CO2-qoute-data-2012'!$E$6:$E$380,NA117_CO2_GJ!$C76,'CO2-qoute-data-2012'!AO$6:AO$380)*1000</f>
        <v>0</v>
      </c>
      <c r="AF76" s="23">
        <f>SUMIF('CO2-qoute-data-2012'!$E$6:$E$380,NA117_CO2_GJ!$C76,'CO2-qoute-data-2012'!AP$6:AP$380)*1000</f>
        <v>0</v>
      </c>
      <c r="AG76" s="23">
        <f>SUMIF('CO2-qoute-data-2012'!$E$6:$E$380,NA117_CO2_GJ!$C76,'CO2-qoute-data-2012'!AQ$6:AQ$380)*1000</f>
        <v>0</v>
      </c>
      <c r="AH76" s="23">
        <f>SUMIF('CO2-qoute-data-2012'!$E$6:$E$380,NA117_CO2_GJ!$C76,'CO2-qoute-data-2012'!AR$6:AR$380)*1000</f>
        <v>0</v>
      </c>
      <c r="AI76" s="23">
        <f>SUMIF('CO2-qoute-data-2012'!$E$6:$E$380,NA117_CO2_GJ!$C76,'CO2-qoute-data-2012'!AS$6:AS$380)*1000</f>
        <v>0</v>
      </c>
      <c r="AJ76" s="2"/>
      <c r="AK76" s="2"/>
      <c r="AL76" s="75">
        <f t="shared" ref="AL76:AZ91" si="12">$B76</f>
        <v>4</v>
      </c>
      <c r="AM76" s="75">
        <f t="shared" si="12"/>
        <v>4</v>
      </c>
      <c r="AN76" s="75">
        <f t="shared" si="12"/>
        <v>4</v>
      </c>
      <c r="AO76" s="75">
        <f t="shared" si="12"/>
        <v>4</v>
      </c>
      <c r="AP76" s="75">
        <f t="shared" si="12"/>
        <v>4</v>
      </c>
      <c r="AQ76" s="75">
        <f t="shared" si="12"/>
        <v>4</v>
      </c>
      <c r="AR76" s="75">
        <f t="shared" si="12"/>
        <v>4</v>
      </c>
      <c r="AS76" s="75">
        <f t="shared" si="12"/>
        <v>4</v>
      </c>
      <c r="AT76" s="75">
        <f t="shared" si="12"/>
        <v>4</v>
      </c>
      <c r="AU76" s="75">
        <f t="shared" si="12"/>
        <v>4</v>
      </c>
      <c r="AV76" s="75">
        <f t="shared" si="12"/>
        <v>4</v>
      </c>
      <c r="AW76" s="75">
        <f t="shared" si="12"/>
        <v>4</v>
      </c>
      <c r="AX76" s="75">
        <f t="shared" si="12"/>
        <v>4</v>
      </c>
      <c r="AY76" s="75">
        <f t="shared" si="12"/>
        <v>4</v>
      </c>
      <c r="AZ76" s="75">
        <f t="shared" si="11"/>
        <v>4</v>
      </c>
      <c r="BA76" s="75">
        <f t="shared" si="11"/>
        <v>4</v>
      </c>
      <c r="BB76" s="75">
        <f t="shared" si="11"/>
        <v>4</v>
      </c>
      <c r="BC76" s="75">
        <f t="shared" si="11"/>
        <v>4</v>
      </c>
      <c r="BD76" s="75">
        <f t="shared" si="11"/>
        <v>4</v>
      </c>
      <c r="BE76" s="75">
        <f t="shared" si="11"/>
        <v>4</v>
      </c>
      <c r="BF76" s="75">
        <f t="shared" si="11"/>
        <v>4</v>
      </c>
      <c r="BG76" s="75">
        <f t="shared" si="11"/>
        <v>4</v>
      </c>
      <c r="BH76" s="75">
        <f t="shared" si="11"/>
        <v>4</v>
      </c>
      <c r="BI76" s="75">
        <f t="shared" si="11"/>
        <v>4</v>
      </c>
      <c r="BJ76" s="75">
        <f t="shared" si="11"/>
        <v>4</v>
      </c>
      <c r="BK76" s="75">
        <f t="shared" si="11"/>
        <v>4</v>
      </c>
      <c r="BL76" s="75">
        <f t="shared" si="11"/>
        <v>4</v>
      </c>
      <c r="BM76" s="75">
        <f t="shared" si="11"/>
        <v>4</v>
      </c>
      <c r="BN76" s="75">
        <f t="shared" si="11"/>
        <v>4</v>
      </c>
      <c r="BO76" s="75">
        <f t="shared" si="11"/>
        <v>4</v>
      </c>
      <c r="BP76" s="75">
        <f t="shared" si="8"/>
        <v>4</v>
      </c>
    </row>
    <row r="77" spans="2:68">
      <c r="B77" s="72">
        <v>4</v>
      </c>
      <c r="C77" s="12" t="s">
        <v>650</v>
      </c>
      <c r="D77" s="13" t="s">
        <v>651</v>
      </c>
      <c r="E77" s="23">
        <f>SUMIF('CO2-qoute-data-2012'!$E$6:$E$380,NA117_CO2_GJ!$C77,'CO2-qoute-data-2012'!O$6:O$380)*1000</f>
        <v>0</v>
      </c>
      <c r="F77" s="23">
        <f>SUMIF('CO2-qoute-data-2012'!$E$6:$E$380,NA117_CO2_GJ!$C77,'CO2-qoute-data-2012'!P$6:P$380)*1000</f>
        <v>0</v>
      </c>
      <c r="G77" s="23">
        <f>SUMIF('CO2-qoute-data-2012'!$E$6:$E$380,NA117_CO2_GJ!$C77,'CO2-qoute-data-2012'!Q$6:Q$380)*1000</f>
        <v>0</v>
      </c>
      <c r="H77" s="23">
        <f>SUMIF('CO2-qoute-data-2012'!$E$6:$E$380,NA117_CO2_GJ!$C77,'CO2-qoute-data-2012'!R$6:R$380)*1000</f>
        <v>0</v>
      </c>
      <c r="I77" s="23">
        <f>SUMIF('CO2-qoute-data-2012'!$E$6:$E$380,NA117_CO2_GJ!$C77,'CO2-qoute-data-2012'!S$6:S$380)*1000</f>
        <v>0</v>
      </c>
      <c r="J77" s="23">
        <f>SUMIF('CO2-qoute-data-2012'!$E$6:$E$380,NA117_CO2_GJ!$C77,'CO2-qoute-data-2012'!T$6:T$380)*1000</f>
        <v>0</v>
      </c>
      <c r="K77" s="23">
        <f>SUMIF('CO2-qoute-data-2012'!$E$6:$E$380,NA117_CO2_GJ!$C77,'CO2-qoute-data-2012'!U$6:U$380)*1000</f>
        <v>0</v>
      </c>
      <c r="L77" s="23">
        <f>SUMIF('CO2-qoute-data-2012'!$E$6:$E$380,NA117_CO2_GJ!$C77,'CO2-qoute-data-2012'!V$6:V$380)*1000</f>
        <v>0</v>
      </c>
      <c r="M77" s="23">
        <f>SUMIF('CO2-qoute-data-2012'!$E$6:$E$380,NA117_CO2_GJ!$C77,'CO2-qoute-data-2012'!W$6:W$380)*1000</f>
        <v>0</v>
      </c>
      <c r="N77" s="23">
        <f>SUMIF('CO2-qoute-data-2012'!$E$6:$E$380,NA117_CO2_GJ!$C77,'CO2-qoute-data-2012'!X$6:X$380)*1000</f>
        <v>0</v>
      </c>
      <c r="O77" s="23">
        <f>SUMIF('CO2-qoute-data-2012'!$E$6:$E$380,NA117_CO2_GJ!$C77,'CO2-qoute-data-2012'!Y$6:Y$380)*1000</f>
        <v>0</v>
      </c>
      <c r="P77" s="23">
        <f>SUMIF('CO2-qoute-data-2012'!$E$6:$E$380,NA117_CO2_GJ!$C77,'CO2-qoute-data-2012'!Z$6:Z$380)*1000</f>
        <v>0</v>
      </c>
      <c r="Q77" s="23">
        <f>SUMIF('CO2-qoute-data-2012'!$E$6:$E$380,NA117_CO2_GJ!$C77,'CO2-qoute-data-2012'!AA$6:AA$380)*1000</f>
        <v>0</v>
      </c>
      <c r="R77" s="23">
        <f>SUMIF('CO2-qoute-data-2012'!$E$6:$E$380,NA117_CO2_GJ!$C77,'CO2-qoute-data-2012'!AB$6:AB$380)*1000</f>
        <v>0</v>
      </c>
      <c r="S77" s="23">
        <f>SUMIF('CO2-qoute-data-2012'!$E$6:$E$380,NA117_CO2_GJ!$C77,'CO2-qoute-data-2012'!AC$6:AC$380)*1000</f>
        <v>0</v>
      </c>
      <c r="T77" s="23">
        <f>SUMIF('CO2-qoute-data-2012'!$E$6:$E$380,NA117_CO2_GJ!$C77,'CO2-qoute-data-2012'!AD$6:AD$380)*1000</f>
        <v>0</v>
      </c>
      <c r="U77" s="23">
        <f>SUMIF('CO2-qoute-data-2012'!$E$6:$E$380,NA117_CO2_GJ!$C77,'CO2-qoute-data-2012'!AE$6:AE$380)*1000</f>
        <v>0</v>
      </c>
      <c r="V77" s="23">
        <f>SUMIF('CO2-qoute-data-2012'!$E$6:$E$380,NA117_CO2_GJ!$C77,'CO2-qoute-data-2012'!AF$6:AF$380)*1000</f>
        <v>0</v>
      </c>
      <c r="W77" s="23">
        <f>SUMIF('CO2-qoute-data-2012'!$E$6:$E$380,NA117_CO2_GJ!$C77,'CO2-qoute-data-2012'!AG$6:AG$380)*1000</f>
        <v>0</v>
      </c>
      <c r="X77" s="23">
        <f>SUMIF('CO2-qoute-data-2012'!$E$6:$E$380,NA117_CO2_GJ!$C77,'CO2-qoute-data-2012'!AH$6:AH$380)*1000</f>
        <v>0</v>
      </c>
      <c r="Y77" s="23">
        <f>SUMIF('CO2-qoute-data-2012'!$E$6:$E$380,NA117_CO2_GJ!$C77,'CO2-qoute-data-2012'!AI$6:AI$380)*1000</f>
        <v>0</v>
      </c>
      <c r="Z77" s="23">
        <f>SUMIF('CO2-qoute-data-2012'!$E$6:$E$380,NA117_CO2_GJ!$C77,'CO2-qoute-data-2012'!AJ$6:AJ$380)*1000</f>
        <v>0</v>
      </c>
      <c r="AA77" s="23">
        <f>SUMIF('CO2-qoute-data-2012'!$E$6:$E$380,NA117_CO2_GJ!$C77,'CO2-qoute-data-2012'!AK$6:AK$380)*1000</f>
        <v>0</v>
      </c>
      <c r="AB77" s="23">
        <f>SUMIF('CO2-qoute-data-2012'!$E$6:$E$380,NA117_CO2_GJ!$C77,'CO2-qoute-data-2012'!AL$6:AL$380)*1000</f>
        <v>0</v>
      </c>
      <c r="AC77" s="23">
        <f>SUMIF('CO2-qoute-data-2012'!$E$6:$E$380,NA117_CO2_GJ!$C77,'CO2-qoute-data-2012'!AM$6:AM$380)*1000</f>
        <v>0</v>
      </c>
      <c r="AD77" s="23">
        <f>SUMIF('CO2-qoute-data-2012'!$E$6:$E$380,NA117_CO2_GJ!$C77,'CO2-qoute-data-2012'!AN$6:AN$380)*1000</f>
        <v>0</v>
      </c>
      <c r="AE77" s="23">
        <f>SUMIF('CO2-qoute-data-2012'!$E$6:$E$380,NA117_CO2_GJ!$C77,'CO2-qoute-data-2012'!AO$6:AO$380)*1000</f>
        <v>0</v>
      </c>
      <c r="AF77" s="23">
        <f>SUMIF('CO2-qoute-data-2012'!$E$6:$E$380,NA117_CO2_GJ!$C77,'CO2-qoute-data-2012'!AP$6:AP$380)*1000</f>
        <v>0</v>
      </c>
      <c r="AG77" s="23">
        <f>SUMIF('CO2-qoute-data-2012'!$E$6:$E$380,NA117_CO2_GJ!$C77,'CO2-qoute-data-2012'!AQ$6:AQ$380)*1000</f>
        <v>0</v>
      </c>
      <c r="AH77" s="23">
        <f>SUMIF('CO2-qoute-data-2012'!$E$6:$E$380,NA117_CO2_GJ!$C77,'CO2-qoute-data-2012'!AR$6:AR$380)*1000</f>
        <v>0</v>
      </c>
      <c r="AI77" s="23">
        <f>SUMIF('CO2-qoute-data-2012'!$E$6:$E$380,NA117_CO2_GJ!$C77,'CO2-qoute-data-2012'!AS$6:AS$380)*1000</f>
        <v>0</v>
      </c>
      <c r="AJ77" s="2"/>
      <c r="AK77" s="2"/>
      <c r="AL77" s="75">
        <f t="shared" si="12"/>
        <v>4</v>
      </c>
      <c r="AM77" s="75">
        <f t="shared" si="12"/>
        <v>4</v>
      </c>
      <c r="AN77" s="75">
        <f t="shared" si="12"/>
        <v>4</v>
      </c>
      <c r="AO77" s="75">
        <f t="shared" si="12"/>
        <v>4</v>
      </c>
      <c r="AP77" s="75">
        <f t="shared" si="12"/>
        <v>4</v>
      </c>
      <c r="AQ77" s="75">
        <f t="shared" si="12"/>
        <v>4</v>
      </c>
      <c r="AR77" s="75">
        <f t="shared" si="12"/>
        <v>4</v>
      </c>
      <c r="AS77" s="75">
        <f t="shared" si="12"/>
        <v>4</v>
      </c>
      <c r="AT77" s="75">
        <f t="shared" si="12"/>
        <v>4</v>
      </c>
      <c r="AU77" s="75">
        <f t="shared" si="12"/>
        <v>4</v>
      </c>
      <c r="AV77" s="75">
        <f t="shared" si="12"/>
        <v>4</v>
      </c>
      <c r="AW77" s="75">
        <f t="shared" si="12"/>
        <v>4</v>
      </c>
      <c r="AX77" s="75">
        <f t="shared" si="12"/>
        <v>4</v>
      </c>
      <c r="AY77" s="75">
        <f t="shared" si="12"/>
        <v>4</v>
      </c>
      <c r="AZ77" s="75">
        <f t="shared" si="11"/>
        <v>4</v>
      </c>
      <c r="BA77" s="75">
        <f t="shared" si="11"/>
        <v>4</v>
      </c>
      <c r="BB77" s="75">
        <f t="shared" si="11"/>
        <v>4</v>
      </c>
      <c r="BC77" s="75">
        <f t="shared" si="11"/>
        <v>4</v>
      </c>
      <c r="BD77" s="75">
        <f t="shared" si="11"/>
        <v>4</v>
      </c>
      <c r="BE77" s="75">
        <f t="shared" si="11"/>
        <v>4</v>
      </c>
      <c r="BF77" s="75">
        <f t="shared" si="11"/>
        <v>4</v>
      </c>
      <c r="BG77" s="75">
        <f t="shared" si="11"/>
        <v>4</v>
      </c>
      <c r="BH77" s="75">
        <f t="shared" si="11"/>
        <v>4</v>
      </c>
      <c r="BI77" s="75">
        <f t="shared" si="11"/>
        <v>4</v>
      </c>
      <c r="BJ77" s="75">
        <f t="shared" si="11"/>
        <v>4</v>
      </c>
      <c r="BK77" s="75">
        <f t="shared" si="11"/>
        <v>4</v>
      </c>
      <c r="BL77" s="75">
        <f t="shared" si="11"/>
        <v>4</v>
      </c>
      <c r="BM77" s="75">
        <f t="shared" si="11"/>
        <v>4</v>
      </c>
      <c r="BN77" s="75">
        <f t="shared" si="11"/>
        <v>4</v>
      </c>
      <c r="BO77" s="75">
        <f t="shared" si="11"/>
        <v>4</v>
      </c>
      <c r="BP77" s="75">
        <f t="shared" si="8"/>
        <v>4</v>
      </c>
    </row>
    <row r="78" spans="2:68">
      <c r="B78" s="72">
        <v>4</v>
      </c>
      <c r="C78" s="12" t="s">
        <v>652</v>
      </c>
      <c r="D78" s="13" t="s">
        <v>653</v>
      </c>
      <c r="E78" s="23">
        <f>SUMIF('CO2-qoute-data-2012'!$E$6:$E$380,NA117_CO2_GJ!$C78,'CO2-qoute-data-2012'!O$6:O$380)*1000</f>
        <v>0</v>
      </c>
      <c r="F78" s="23">
        <f>SUMIF('CO2-qoute-data-2012'!$E$6:$E$380,NA117_CO2_GJ!$C78,'CO2-qoute-data-2012'!P$6:P$380)*1000</f>
        <v>0</v>
      </c>
      <c r="G78" s="23">
        <f>SUMIF('CO2-qoute-data-2012'!$E$6:$E$380,NA117_CO2_GJ!$C78,'CO2-qoute-data-2012'!Q$6:Q$380)*1000</f>
        <v>0</v>
      </c>
      <c r="H78" s="23">
        <f>SUMIF('CO2-qoute-data-2012'!$E$6:$E$380,NA117_CO2_GJ!$C78,'CO2-qoute-data-2012'!R$6:R$380)*1000</f>
        <v>0</v>
      </c>
      <c r="I78" s="23">
        <f>SUMIF('CO2-qoute-data-2012'!$E$6:$E$380,NA117_CO2_GJ!$C78,'CO2-qoute-data-2012'!S$6:S$380)*1000</f>
        <v>0</v>
      </c>
      <c r="J78" s="23">
        <f>SUMIF('CO2-qoute-data-2012'!$E$6:$E$380,NA117_CO2_GJ!$C78,'CO2-qoute-data-2012'!T$6:T$380)*1000</f>
        <v>0</v>
      </c>
      <c r="K78" s="23">
        <f>SUMIF('CO2-qoute-data-2012'!$E$6:$E$380,NA117_CO2_GJ!$C78,'CO2-qoute-data-2012'!U$6:U$380)*1000</f>
        <v>0</v>
      </c>
      <c r="L78" s="23">
        <f>SUMIF('CO2-qoute-data-2012'!$E$6:$E$380,NA117_CO2_GJ!$C78,'CO2-qoute-data-2012'!V$6:V$380)*1000</f>
        <v>0</v>
      </c>
      <c r="M78" s="23">
        <f>SUMIF('CO2-qoute-data-2012'!$E$6:$E$380,NA117_CO2_GJ!$C78,'CO2-qoute-data-2012'!W$6:W$380)*1000</f>
        <v>0</v>
      </c>
      <c r="N78" s="23">
        <f>SUMIF('CO2-qoute-data-2012'!$E$6:$E$380,NA117_CO2_GJ!$C78,'CO2-qoute-data-2012'!X$6:X$380)*1000</f>
        <v>0</v>
      </c>
      <c r="O78" s="23">
        <f>SUMIF('CO2-qoute-data-2012'!$E$6:$E$380,NA117_CO2_GJ!$C78,'CO2-qoute-data-2012'!Y$6:Y$380)*1000</f>
        <v>0</v>
      </c>
      <c r="P78" s="23">
        <f>SUMIF('CO2-qoute-data-2012'!$E$6:$E$380,NA117_CO2_GJ!$C78,'CO2-qoute-data-2012'!Z$6:Z$380)*1000</f>
        <v>0</v>
      </c>
      <c r="Q78" s="23">
        <f>SUMIF('CO2-qoute-data-2012'!$E$6:$E$380,NA117_CO2_GJ!$C78,'CO2-qoute-data-2012'!AA$6:AA$380)*1000</f>
        <v>0</v>
      </c>
      <c r="R78" s="23">
        <f>SUMIF('CO2-qoute-data-2012'!$E$6:$E$380,NA117_CO2_GJ!$C78,'CO2-qoute-data-2012'!AB$6:AB$380)*1000</f>
        <v>0</v>
      </c>
      <c r="S78" s="23">
        <f>SUMIF('CO2-qoute-data-2012'!$E$6:$E$380,NA117_CO2_GJ!$C78,'CO2-qoute-data-2012'!AC$6:AC$380)*1000</f>
        <v>0</v>
      </c>
      <c r="T78" s="23">
        <f>SUMIF('CO2-qoute-data-2012'!$E$6:$E$380,NA117_CO2_GJ!$C78,'CO2-qoute-data-2012'!AD$6:AD$380)*1000</f>
        <v>0</v>
      </c>
      <c r="U78" s="23">
        <f>SUMIF('CO2-qoute-data-2012'!$E$6:$E$380,NA117_CO2_GJ!$C78,'CO2-qoute-data-2012'!AE$6:AE$380)*1000</f>
        <v>0</v>
      </c>
      <c r="V78" s="23">
        <f>SUMIF('CO2-qoute-data-2012'!$E$6:$E$380,NA117_CO2_GJ!$C78,'CO2-qoute-data-2012'!AF$6:AF$380)*1000</f>
        <v>0</v>
      </c>
      <c r="W78" s="23">
        <f>SUMIF('CO2-qoute-data-2012'!$E$6:$E$380,NA117_CO2_GJ!$C78,'CO2-qoute-data-2012'!AG$6:AG$380)*1000</f>
        <v>0</v>
      </c>
      <c r="X78" s="23">
        <f>SUMIF('CO2-qoute-data-2012'!$E$6:$E$380,NA117_CO2_GJ!$C78,'CO2-qoute-data-2012'!AH$6:AH$380)*1000</f>
        <v>0</v>
      </c>
      <c r="Y78" s="23">
        <f>SUMIF('CO2-qoute-data-2012'!$E$6:$E$380,NA117_CO2_GJ!$C78,'CO2-qoute-data-2012'!AI$6:AI$380)*1000</f>
        <v>0</v>
      </c>
      <c r="Z78" s="23">
        <f>SUMIF('CO2-qoute-data-2012'!$E$6:$E$380,NA117_CO2_GJ!$C78,'CO2-qoute-data-2012'!AJ$6:AJ$380)*1000</f>
        <v>0</v>
      </c>
      <c r="AA78" s="23">
        <f>SUMIF('CO2-qoute-data-2012'!$E$6:$E$380,NA117_CO2_GJ!$C78,'CO2-qoute-data-2012'!AK$6:AK$380)*1000</f>
        <v>0</v>
      </c>
      <c r="AB78" s="23">
        <f>SUMIF('CO2-qoute-data-2012'!$E$6:$E$380,NA117_CO2_GJ!$C78,'CO2-qoute-data-2012'!AL$6:AL$380)*1000</f>
        <v>0</v>
      </c>
      <c r="AC78" s="23">
        <f>SUMIF('CO2-qoute-data-2012'!$E$6:$E$380,NA117_CO2_GJ!$C78,'CO2-qoute-data-2012'!AM$6:AM$380)*1000</f>
        <v>0</v>
      </c>
      <c r="AD78" s="23">
        <f>SUMIF('CO2-qoute-data-2012'!$E$6:$E$380,NA117_CO2_GJ!$C78,'CO2-qoute-data-2012'!AN$6:AN$380)*1000</f>
        <v>0</v>
      </c>
      <c r="AE78" s="23">
        <f>SUMIF('CO2-qoute-data-2012'!$E$6:$E$380,NA117_CO2_GJ!$C78,'CO2-qoute-data-2012'!AO$6:AO$380)*1000</f>
        <v>0</v>
      </c>
      <c r="AF78" s="23">
        <f>SUMIF('CO2-qoute-data-2012'!$E$6:$E$380,NA117_CO2_GJ!$C78,'CO2-qoute-data-2012'!AP$6:AP$380)*1000</f>
        <v>0</v>
      </c>
      <c r="AG78" s="23">
        <f>SUMIF('CO2-qoute-data-2012'!$E$6:$E$380,NA117_CO2_GJ!$C78,'CO2-qoute-data-2012'!AQ$6:AQ$380)*1000</f>
        <v>0</v>
      </c>
      <c r="AH78" s="23">
        <f>SUMIF('CO2-qoute-data-2012'!$E$6:$E$380,NA117_CO2_GJ!$C78,'CO2-qoute-data-2012'!AR$6:AR$380)*1000</f>
        <v>0</v>
      </c>
      <c r="AI78" s="23">
        <f>SUMIF('CO2-qoute-data-2012'!$E$6:$E$380,NA117_CO2_GJ!$C78,'CO2-qoute-data-2012'!AS$6:AS$380)*1000</f>
        <v>0</v>
      </c>
      <c r="AJ78" s="2"/>
      <c r="AK78" s="2"/>
      <c r="AL78" s="75">
        <f t="shared" si="12"/>
        <v>4</v>
      </c>
      <c r="AM78" s="75">
        <f t="shared" si="12"/>
        <v>4</v>
      </c>
      <c r="AN78" s="75">
        <f t="shared" si="12"/>
        <v>4</v>
      </c>
      <c r="AO78" s="75">
        <f t="shared" si="12"/>
        <v>4</v>
      </c>
      <c r="AP78" s="75">
        <f t="shared" si="12"/>
        <v>4</v>
      </c>
      <c r="AQ78" s="75">
        <f t="shared" si="12"/>
        <v>4</v>
      </c>
      <c r="AR78" s="75">
        <f t="shared" si="12"/>
        <v>4</v>
      </c>
      <c r="AS78" s="75">
        <f t="shared" si="12"/>
        <v>4</v>
      </c>
      <c r="AT78" s="75">
        <f t="shared" si="12"/>
        <v>4</v>
      </c>
      <c r="AU78" s="75">
        <f t="shared" si="12"/>
        <v>4</v>
      </c>
      <c r="AV78" s="75">
        <f t="shared" si="12"/>
        <v>4</v>
      </c>
      <c r="AW78" s="75">
        <f t="shared" si="12"/>
        <v>4</v>
      </c>
      <c r="AX78" s="75">
        <f t="shared" si="12"/>
        <v>4</v>
      </c>
      <c r="AY78" s="75">
        <f t="shared" si="12"/>
        <v>4</v>
      </c>
      <c r="AZ78" s="75">
        <f t="shared" si="11"/>
        <v>4</v>
      </c>
      <c r="BA78" s="75">
        <f t="shared" si="11"/>
        <v>4</v>
      </c>
      <c r="BB78" s="75">
        <f t="shared" si="11"/>
        <v>4</v>
      </c>
      <c r="BC78" s="75">
        <f t="shared" si="11"/>
        <v>4</v>
      </c>
      <c r="BD78" s="75">
        <f t="shared" si="11"/>
        <v>4</v>
      </c>
      <c r="BE78" s="75">
        <f t="shared" si="11"/>
        <v>4</v>
      </c>
      <c r="BF78" s="75">
        <f t="shared" si="11"/>
        <v>4</v>
      </c>
      <c r="BG78" s="75">
        <f t="shared" si="11"/>
        <v>4</v>
      </c>
      <c r="BH78" s="75">
        <f t="shared" si="11"/>
        <v>4</v>
      </c>
      <c r="BI78" s="75">
        <f t="shared" si="11"/>
        <v>4</v>
      </c>
      <c r="BJ78" s="75">
        <f t="shared" si="11"/>
        <v>4</v>
      </c>
      <c r="BK78" s="75">
        <f t="shared" si="11"/>
        <v>4</v>
      </c>
      <c r="BL78" s="75">
        <f t="shared" si="11"/>
        <v>4</v>
      </c>
      <c r="BM78" s="75">
        <f t="shared" si="11"/>
        <v>4</v>
      </c>
      <c r="BN78" s="75">
        <f t="shared" si="11"/>
        <v>4</v>
      </c>
      <c r="BO78" s="75">
        <f t="shared" si="11"/>
        <v>4</v>
      </c>
      <c r="BP78" s="75">
        <f t="shared" si="8"/>
        <v>4</v>
      </c>
    </row>
    <row r="79" spans="2:68">
      <c r="B79" s="72">
        <v>4</v>
      </c>
      <c r="C79" s="12" t="s">
        <v>654</v>
      </c>
      <c r="D79" s="13" t="s">
        <v>655</v>
      </c>
      <c r="E79" s="23">
        <f>SUMIF('CO2-qoute-data-2012'!$E$6:$E$380,NA117_CO2_GJ!$C79,'CO2-qoute-data-2012'!O$6:O$380)*1000</f>
        <v>0</v>
      </c>
      <c r="F79" s="23">
        <f>SUMIF('CO2-qoute-data-2012'!$E$6:$E$380,NA117_CO2_GJ!$C79,'CO2-qoute-data-2012'!P$6:P$380)*1000</f>
        <v>0</v>
      </c>
      <c r="G79" s="23">
        <f>SUMIF('CO2-qoute-data-2012'!$E$6:$E$380,NA117_CO2_GJ!$C79,'CO2-qoute-data-2012'!Q$6:Q$380)*1000</f>
        <v>0</v>
      </c>
      <c r="H79" s="23">
        <f>SUMIF('CO2-qoute-data-2012'!$E$6:$E$380,NA117_CO2_GJ!$C79,'CO2-qoute-data-2012'!R$6:R$380)*1000</f>
        <v>0</v>
      </c>
      <c r="I79" s="23">
        <f>SUMIF('CO2-qoute-data-2012'!$E$6:$E$380,NA117_CO2_GJ!$C79,'CO2-qoute-data-2012'!S$6:S$380)*1000</f>
        <v>0</v>
      </c>
      <c r="J79" s="23">
        <f>SUMIF('CO2-qoute-data-2012'!$E$6:$E$380,NA117_CO2_GJ!$C79,'CO2-qoute-data-2012'!T$6:T$380)*1000</f>
        <v>0</v>
      </c>
      <c r="K79" s="23">
        <f>SUMIF('CO2-qoute-data-2012'!$E$6:$E$380,NA117_CO2_GJ!$C79,'CO2-qoute-data-2012'!U$6:U$380)*1000</f>
        <v>0</v>
      </c>
      <c r="L79" s="23">
        <f>SUMIF('CO2-qoute-data-2012'!$E$6:$E$380,NA117_CO2_GJ!$C79,'CO2-qoute-data-2012'!V$6:V$380)*1000</f>
        <v>0</v>
      </c>
      <c r="M79" s="23">
        <f>SUMIF('CO2-qoute-data-2012'!$E$6:$E$380,NA117_CO2_GJ!$C79,'CO2-qoute-data-2012'!W$6:W$380)*1000</f>
        <v>0</v>
      </c>
      <c r="N79" s="23">
        <f>SUMIF('CO2-qoute-data-2012'!$E$6:$E$380,NA117_CO2_GJ!$C79,'CO2-qoute-data-2012'!X$6:X$380)*1000</f>
        <v>0</v>
      </c>
      <c r="O79" s="23">
        <f>SUMIF('CO2-qoute-data-2012'!$E$6:$E$380,NA117_CO2_GJ!$C79,'CO2-qoute-data-2012'!Y$6:Y$380)*1000</f>
        <v>0</v>
      </c>
      <c r="P79" s="23">
        <f>SUMIF('CO2-qoute-data-2012'!$E$6:$E$380,NA117_CO2_GJ!$C79,'CO2-qoute-data-2012'!Z$6:Z$380)*1000</f>
        <v>0</v>
      </c>
      <c r="Q79" s="23">
        <f>SUMIF('CO2-qoute-data-2012'!$E$6:$E$380,NA117_CO2_GJ!$C79,'CO2-qoute-data-2012'!AA$6:AA$380)*1000</f>
        <v>0</v>
      </c>
      <c r="R79" s="23">
        <f>SUMIF('CO2-qoute-data-2012'!$E$6:$E$380,NA117_CO2_GJ!$C79,'CO2-qoute-data-2012'!AB$6:AB$380)*1000</f>
        <v>0</v>
      </c>
      <c r="S79" s="23">
        <f>SUMIF('CO2-qoute-data-2012'!$E$6:$E$380,NA117_CO2_GJ!$C79,'CO2-qoute-data-2012'!AC$6:AC$380)*1000</f>
        <v>0</v>
      </c>
      <c r="T79" s="23">
        <f>SUMIF('CO2-qoute-data-2012'!$E$6:$E$380,NA117_CO2_GJ!$C79,'CO2-qoute-data-2012'!AD$6:AD$380)*1000</f>
        <v>0</v>
      </c>
      <c r="U79" s="23">
        <f>SUMIF('CO2-qoute-data-2012'!$E$6:$E$380,NA117_CO2_GJ!$C79,'CO2-qoute-data-2012'!AE$6:AE$380)*1000</f>
        <v>0</v>
      </c>
      <c r="V79" s="23">
        <f>SUMIF('CO2-qoute-data-2012'!$E$6:$E$380,NA117_CO2_GJ!$C79,'CO2-qoute-data-2012'!AF$6:AF$380)*1000</f>
        <v>0</v>
      </c>
      <c r="W79" s="23">
        <f>SUMIF('CO2-qoute-data-2012'!$E$6:$E$380,NA117_CO2_GJ!$C79,'CO2-qoute-data-2012'!AG$6:AG$380)*1000</f>
        <v>0</v>
      </c>
      <c r="X79" s="23">
        <f>SUMIF('CO2-qoute-data-2012'!$E$6:$E$380,NA117_CO2_GJ!$C79,'CO2-qoute-data-2012'!AH$6:AH$380)*1000</f>
        <v>0</v>
      </c>
      <c r="Y79" s="23">
        <f>SUMIF('CO2-qoute-data-2012'!$E$6:$E$380,NA117_CO2_GJ!$C79,'CO2-qoute-data-2012'!AI$6:AI$380)*1000</f>
        <v>0</v>
      </c>
      <c r="Z79" s="23">
        <f>SUMIF('CO2-qoute-data-2012'!$E$6:$E$380,NA117_CO2_GJ!$C79,'CO2-qoute-data-2012'!AJ$6:AJ$380)*1000</f>
        <v>0</v>
      </c>
      <c r="AA79" s="23">
        <f>SUMIF('CO2-qoute-data-2012'!$E$6:$E$380,NA117_CO2_GJ!$C79,'CO2-qoute-data-2012'!AK$6:AK$380)*1000</f>
        <v>0</v>
      </c>
      <c r="AB79" s="23">
        <f>SUMIF('CO2-qoute-data-2012'!$E$6:$E$380,NA117_CO2_GJ!$C79,'CO2-qoute-data-2012'!AL$6:AL$380)*1000</f>
        <v>0</v>
      </c>
      <c r="AC79" s="23">
        <f>SUMIF('CO2-qoute-data-2012'!$E$6:$E$380,NA117_CO2_GJ!$C79,'CO2-qoute-data-2012'!AM$6:AM$380)*1000</f>
        <v>0</v>
      </c>
      <c r="AD79" s="23">
        <f>SUMIF('CO2-qoute-data-2012'!$E$6:$E$380,NA117_CO2_GJ!$C79,'CO2-qoute-data-2012'!AN$6:AN$380)*1000</f>
        <v>0</v>
      </c>
      <c r="AE79" s="23">
        <f>SUMIF('CO2-qoute-data-2012'!$E$6:$E$380,NA117_CO2_GJ!$C79,'CO2-qoute-data-2012'!AO$6:AO$380)*1000</f>
        <v>0</v>
      </c>
      <c r="AF79" s="23">
        <f>SUMIF('CO2-qoute-data-2012'!$E$6:$E$380,NA117_CO2_GJ!$C79,'CO2-qoute-data-2012'!AP$6:AP$380)*1000</f>
        <v>0</v>
      </c>
      <c r="AG79" s="23">
        <f>SUMIF('CO2-qoute-data-2012'!$E$6:$E$380,NA117_CO2_GJ!$C79,'CO2-qoute-data-2012'!AQ$6:AQ$380)*1000</f>
        <v>0</v>
      </c>
      <c r="AH79" s="23">
        <f>SUMIF('CO2-qoute-data-2012'!$E$6:$E$380,NA117_CO2_GJ!$C79,'CO2-qoute-data-2012'!AR$6:AR$380)*1000</f>
        <v>0</v>
      </c>
      <c r="AI79" s="23">
        <f>SUMIF('CO2-qoute-data-2012'!$E$6:$E$380,NA117_CO2_GJ!$C79,'CO2-qoute-data-2012'!AS$6:AS$380)*1000</f>
        <v>0</v>
      </c>
      <c r="AJ79" s="2"/>
      <c r="AK79" s="2"/>
      <c r="AL79" s="75">
        <f t="shared" si="12"/>
        <v>4</v>
      </c>
      <c r="AM79" s="75">
        <f t="shared" si="12"/>
        <v>4</v>
      </c>
      <c r="AN79" s="75">
        <f t="shared" si="12"/>
        <v>4</v>
      </c>
      <c r="AO79" s="75">
        <f t="shared" si="12"/>
        <v>4</v>
      </c>
      <c r="AP79" s="75">
        <f t="shared" si="12"/>
        <v>4</v>
      </c>
      <c r="AQ79" s="75">
        <f t="shared" si="12"/>
        <v>4</v>
      </c>
      <c r="AR79" s="75">
        <f t="shared" si="12"/>
        <v>4</v>
      </c>
      <c r="AS79" s="75">
        <f t="shared" si="12"/>
        <v>4</v>
      </c>
      <c r="AT79" s="75">
        <f t="shared" si="12"/>
        <v>4</v>
      </c>
      <c r="AU79" s="75">
        <f t="shared" si="12"/>
        <v>4</v>
      </c>
      <c r="AV79" s="75">
        <f t="shared" si="12"/>
        <v>4</v>
      </c>
      <c r="AW79" s="75">
        <f t="shared" si="12"/>
        <v>4</v>
      </c>
      <c r="AX79" s="75">
        <f t="shared" si="12"/>
        <v>4</v>
      </c>
      <c r="AY79" s="75">
        <f t="shared" si="12"/>
        <v>4</v>
      </c>
      <c r="AZ79" s="75">
        <f t="shared" si="11"/>
        <v>4</v>
      </c>
      <c r="BA79" s="75">
        <f t="shared" si="11"/>
        <v>4</v>
      </c>
      <c r="BB79" s="75">
        <f t="shared" si="11"/>
        <v>4</v>
      </c>
      <c r="BC79" s="75">
        <f t="shared" si="11"/>
        <v>4</v>
      </c>
      <c r="BD79" s="75">
        <f t="shared" si="11"/>
        <v>4</v>
      </c>
      <c r="BE79" s="75">
        <f t="shared" si="11"/>
        <v>4</v>
      </c>
      <c r="BF79" s="75">
        <f t="shared" si="11"/>
        <v>4</v>
      </c>
      <c r="BG79" s="75">
        <f t="shared" si="11"/>
        <v>4</v>
      </c>
      <c r="BH79" s="75">
        <f t="shared" si="11"/>
        <v>4</v>
      </c>
      <c r="BI79" s="75">
        <f t="shared" si="11"/>
        <v>4</v>
      </c>
      <c r="BJ79" s="75">
        <f t="shared" si="11"/>
        <v>4</v>
      </c>
      <c r="BK79" s="75">
        <f t="shared" si="11"/>
        <v>4</v>
      </c>
      <c r="BL79" s="75">
        <f t="shared" si="11"/>
        <v>4</v>
      </c>
      <c r="BM79" s="75">
        <f t="shared" si="11"/>
        <v>4</v>
      </c>
      <c r="BN79" s="75">
        <f t="shared" si="11"/>
        <v>4</v>
      </c>
      <c r="BO79" s="75">
        <f t="shared" si="11"/>
        <v>4</v>
      </c>
      <c r="BP79" s="75">
        <f t="shared" si="8"/>
        <v>4</v>
      </c>
    </row>
    <row r="80" spans="2:68">
      <c r="B80" s="72">
        <v>4</v>
      </c>
      <c r="C80" s="12" t="s">
        <v>656</v>
      </c>
      <c r="D80" s="13" t="s">
        <v>657</v>
      </c>
      <c r="E80" s="23">
        <f>SUMIF('CO2-qoute-data-2012'!$E$6:$E$380,NA117_CO2_GJ!$C80,'CO2-qoute-data-2012'!O$6:O$380)*1000</f>
        <v>0</v>
      </c>
      <c r="F80" s="23">
        <f>SUMIF('CO2-qoute-data-2012'!$E$6:$E$380,NA117_CO2_GJ!$C80,'CO2-qoute-data-2012'!P$6:P$380)*1000</f>
        <v>0</v>
      </c>
      <c r="G80" s="23">
        <f>SUMIF('CO2-qoute-data-2012'!$E$6:$E$380,NA117_CO2_GJ!$C80,'CO2-qoute-data-2012'!Q$6:Q$380)*1000</f>
        <v>0</v>
      </c>
      <c r="H80" s="23">
        <f>SUMIF('CO2-qoute-data-2012'!$E$6:$E$380,NA117_CO2_GJ!$C80,'CO2-qoute-data-2012'!R$6:R$380)*1000</f>
        <v>0</v>
      </c>
      <c r="I80" s="23">
        <f>SUMIF('CO2-qoute-data-2012'!$E$6:$E$380,NA117_CO2_GJ!$C80,'CO2-qoute-data-2012'!S$6:S$380)*1000</f>
        <v>0</v>
      </c>
      <c r="J80" s="23">
        <f>SUMIF('CO2-qoute-data-2012'!$E$6:$E$380,NA117_CO2_GJ!$C80,'CO2-qoute-data-2012'!T$6:T$380)*1000</f>
        <v>0</v>
      </c>
      <c r="K80" s="23">
        <f>SUMIF('CO2-qoute-data-2012'!$E$6:$E$380,NA117_CO2_GJ!$C80,'CO2-qoute-data-2012'!U$6:U$380)*1000</f>
        <v>0</v>
      </c>
      <c r="L80" s="23">
        <f>SUMIF('CO2-qoute-data-2012'!$E$6:$E$380,NA117_CO2_GJ!$C80,'CO2-qoute-data-2012'!V$6:V$380)*1000</f>
        <v>0</v>
      </c>
      <c r="M80" s="23">
        <f>SUMIF('CO2-qoute-data-2012'!$E$6:$E$380,NA117_CO2_GJ!$C80,'CO2-qoute-data-2012'!W$6:W$380)*1000</f>
        <v>0</v>
      </c>
      <c r="N80" s="23">
        <f>SUMIF('CO2-qoute-data-2012'!$E$6:$E$380,NA117_CO2_GJ!$C80,'CO2-qoute-data-2012'!X$6:X$380)*1000</f>
        <v>0</v>
      </c>
      <c r="O80" s="23">
        <f>SUMIF('CO2-qoute-data-2012'!$E$6:$E$380,NA117_CO2_GJ!$C80,'CO2-qoute-data-2012'!Y$6:Y$380)*1000</f>
        <v>0</v>
      </c>
      <c r="P80" s="23">
        <f>SUMIF('CO2-qoute-data-2012'!$E$6:$E$380,NA117_CO2_GJ!$C80,'CO2-qoute-data-2012'!Z$6:Z$380)*1000</f>
        <v>0</v>
      </c>
      <c r="Q80" s="23">
        <f>SUMIF('CO2-qoute-data-2012'!$E$6:$E$380,NA117_CO2_GJ!$C80,'CO2-qoute-data-2012'!AA$6:AA$380)*1000</f>
        <v>0</v>
      </c>
      <c r="R80" s="23">
        <f>SUMIF('CO2-qoute-data-2012'!$E$6:$E$380,NA117_CO2_GJ!$C80,'CO2-qoute-data-2012'!AB$6:AB$380)*1000</f>
        <v>0</v>
      </c>
      <c r="S80" s="23">
        <f>SUMIF('CO2-qoute-data-2012'!$E$6:$E$380,NA117_CO2_GJ!$C80,'CO2-qoute-data-2012'!AC$6:AC$380)*1000</f>
        <v>0</v>
      </c>
      <c r="T80" s="23">
        <f>SUMIF('CO2-qoute-data-2012'!$E$6:$E$380,NA117_CO2_GJ!$C80,'CO2-qoute-data-2012'!AD$6:AD$380)*1000</f>
        <v>0</v>
      </c>
      <c r="U80" s="23">
        <f>SUMIF('CO2-qoute-data-2012'!$E$6:$E$380,NA117_CO2_GJ!$C80,'CO2-qoute-data-2012'!AE$6:AE$380)*1000</f>
        <v>0</v>
      </c>
      <c r="V80" s="23">
        <f>SUMIF('CO2-qoute-data-2012'!$E$6:$E$380,NA117_CO2_GJ!$C80,'CO2-qoute-data-2012'!AF$6:AF$380)*1000</f>
        <v>0</v>
      </c>
      <c r="W80" s="23">
        <f>SUMIF('CO2-qoute-data-2012'!$E$6:$E$380,NA117_CO2_GJ!$C80,'CO2-qoute-data-2012'!AG$6:AG$380)*1000</f>
        <v>0</v>
      </c>
      <c r="X80" s="23">
        <f>SUMIF('CO2-qoute-data-2012'!$E$6:$E$380,NA117_CO2_GJ!$C80,'CO2-qoute-data-2012'!AH$6:AH$380)*1000</f>
        <v>0</v>
      </c>
      <c r="Y80" s="23">
        <f>SUMIF('CO2-qoute-data-2012'!$E$6:$E$380,NA117_CO2_GJ!$C80,'CO2-qoute-data-2012'!AI$6:AI$380)*1000</f>
        <v>0</v>
      </c>
      <c r="Z80" s="23">
        <f>SUMIF('CO2-qoute-data-2012'!$E$6:$E$380,NA117_CO2_GJ!$C80,'CO2-qoute-data-2012'!AJ$6:AJ$380)*1000</f>
        <v>0</v>
      </c>
      <c r="AA80" s="23">
        <f>SUMIF('CO2-qoute-data-2012'!$E$6:$E$380,NA117_CO2_GJ!$C80,'CO2-qoute-data-2012'!AK$6:AK$380)*1000</f>
        <v>0</v>
      </c>
      <c r="AB80" s="23">
        <f>SUMIF('CO2-qoute-data-2012'!$E$6:$E$380,NA117_CO2_GJ!$C80,'CO2-qoute-data-2012'!AL$6:AL$380)*1000</f>
        <v>0</v>
      </c>
      <c r="AC80" s="23">
        <f>SUMIF('CO2-qoute-data-2012'!$E$6:$E$380,NA117_CO2_GJ!$C80,'CO2-qoute-data-2012'!AM$6:AM$380)*1000</f>
        <v>0</v>
      </c>
      <c r="AD80" s="23">
        <f>SUMIF('CO2-qoute-data-2012'!$E$6:$E$380,NA117_CO2_GJ!$C80,'CO2-qoute-data-2012'!AN$6:AN$380)*1000</f>
        <v>0</v>
      </c>
      <c r="AE80" s="23">
        <f>SUMIF('CO2-qoute-data-2012'!$E$6:$E$380,NA117_CO2_GJ!$C80,'CO2-qoute-data-2012'!AO$6:AO$380)*1000</f>
        <v>0</v>
      </c>
      <c r="AF80" s="23">
        <f>SUMIF('CO2-qoute-data-2012'!$E$6:$E$380,NA117_CO2_GJ!$C80,'CO2-qoute-data-2012'!AP$6:AP$380)*1000</f>
        <v>0</v>
      </c>
      <c r="AG80" s="23">
        <f>SUMIF('CO2-qoute-data-2012'!$E$6:$E$380,NA117_CO2_GJ!$C80,'CO2-qoute-data-2012'!AQ$6:AQ$380)*1000</f>
        <v>0</v>
      </c>
      <c r="AH80" s="23">
        <f>SUMIF('CO2-qoute-data-2012'!$E$6:$E$380,NA117_CO2_GJ!$C80,'CO2-qoute-data-2012'!AR$6:AR$380)*1000</f>
        <v>0</v>
      </c>
      <c r="AI80" s="23">
        <f>SUMIF('CO2-qoute-data-2012'!$E$6:$E$380,NA117_CO2_GJ!$C80,'CO2-qoute-data-2012'!AS$6:AS$380)*1000</f>
        <v>0</v>
      </c>
      <c r="AJ80" s="2"/>
      <c r="AK80" s="2"/>
      <c r="AL80" s="75">
        <f t="shared" si="12"/>
        <v>4</v>
      </c>
      <c r="AM80" s="75">
        <f t="shared" si="12"/>
        <v>4</v>
      </c>
      <c r="AN80" s="75">
        <f t="shared" si="12"/>
        <v>4</v>
      </c>
      <c r="AO80" s="75">
        <f t="shared" si="12"/>
        <v>4</v>
      </c>
      <c r="AP80" s="75">
        <f t="shared" si="12"/>
        <v>4</v>
      </c>
      <c r="AQ80" s="75">
        <f t="shared" si="12"/>
        <v>4</v>
      </c>
      <c r="AR80" s="75">
        <f t="shared" si="12"/>
        <v>4</v>
      </c>
      <c r="AS80" s="75">
        <f t="shared" si="12"/>
        <v>4</v>
      </c>
      <c r="AT80" s="75">
        <f t="shared" si="12"/>
        <v>4</v>
      </c>
      <c r="AU80" s="75">
        <f t="shared" si="12"/>
        <v>4</v>
      </c>
      <c r="AV80" s="75">
        <f t="shared" si="12"/>
        <v>4</v>
      </c>
      <c r="AW80" s="75">
        <f t="shared" si="12"/>
        <v>4</v>
      </c>
      <c r="AX80" s="75">
        <f t="shared" si="12"/>
        <v>4</v>
      </c>
      <c r="AY80" s="75">
        <f t="shared" si="12"/>
        <v>4</v>
      </c>
      <c r="AZ80" s="75">
        <f t="shared" si="11"/>
        <v>4</v>
      </c>
      <c r="BA80" s="75">
        <f t="shared" si="11"/>
        <v>4</v>
      </c>
      <c r="BB80" s="75">
        <f t="shared" si="11"/>
        <v>4</v>
      </c>
      <c r="BC80" s="75">
        <f t="shared" si="11"/>
        <v>4</v>
      </c>
      <c r="BD80" s="75">
        <f t="shared" si="11"/>
        <v>4</v>
      </c>
      <c r="BE80" s="75">
        <f t="shared" si="11"/>
        <v>4</v>
      </c>
      <c r="BF80" s="75">
        <f t="shared" si="11"/>
        <v>4</v>
      </c>
      <c r="BG80" s="75">
        <f t="shared" si="11"/>
        <v>4</v>
      </c>
      <c r="BH80" s="75">
        <f t="shared" si="11"/>
        <v>4</v>
      </c>
      <c r="BI80" s="75">
        <f t="shared" si="11"/>
        <v>4</v>
      </c>
      <c r="BJ80" s="75">
        <f t="shared" si="11"/>
        <v>4</v>
      </c>
      <c r="BK80" s="75">
        <f t="shared" si="11"/>
        <v>4</v>
      </c>
      <c r="BL80" s="75">
        <f t="shared" si="11"/>
        <v>4</v>
      </c>
      <c r="BM80" s="75">
        <f t="shared" si="11"/>
        <v>4</v>
      </c>
      <c r="BN80" s="75">
        <f t="shared" si="11"/>
        <v>4</v>
      </c>
      <c r="BO80" s="75">
        <f t="shared" si="11"/>
        <v>4</v>
      </c>
      <c r="BP80" s="75">
        <f t="shared" si="8"/>
        <v>4</v>
      </c>
    </row>
    <row r="81" spans="2:68">
      <c r="B81" s="72">
        <v>4</v>
      </c>
      <c r="C81" s="12" t="s">
        <v>658</v>
      </c>
      <c r="D81" s="13" t="s">
        <v>659</v>
      </c>
      <c r="E81" s="23">
        <f>SUMIF('CO2-qoute-data-2012'!$E$6:$E$380,NA117_CO2_GJ!$C81,'CO2-qoute-data-2012'!O$6:O$380)*1000</f>
        <v>0</v>
      </c>
      <c r="F81" s="23">
        <f>SUMIF('CO2-qoute-data-2012'!$E$6:$E$380,NA117_CO2_GJ!$C81,'CO2-qoute-data-2012'!P$6:P$380)*1000</f>
        <v>0</v>
      </c>
      <c r="G81" s="23">
        <f>SUMIF('CO2-qoute-data-2012'!$E$6:$E$380,NA117_CO2_GJ!$C81,'CO2-qoute-data-2012'!Q$6:Q$380)*1000</f>
        <v>0</v>
      </c>
      <c r="H81" s="23">
        <f>SUMIF('CO2-qoute-data-2012'!$E$6:$E$380,NA117_CO2_GJ!$C81,'CO2-qoute-data-2012'!R$6:R$380)*1000</f>
        <v>0</v>
      </c>
      <c r="I81" s="23">
        <f>SUMIF('CO2-qoute-data-2012'!$E$6:$E$380,NA117_CO2_GJ!$C81,'CO2-qoute-data-2012'!S$6:S$380)*1000</f>
        <v>0</v>
      </c>
      <c r="J81" s="23">
        <f>SUMIF('CO2-qoute-data-2012'!$E$6:$E$380,NA117_CO2_GJ!$C81,'CO2-qoute-data-2012'!T$6:T$380)*1000</f>
        <v>0</v>
      </c>
      <c r="K81" s="23">
        <f>SUMIF('CO2-qoute-data-2012'!$E$6:$E$380,NA117_CO2_GJ!$C81,'CO2-qoute-data-2012'!U$6:U$380)*1000</f>
        <v>0</v>
      </c>
      <c r="L81" s="23">
        <f>SUMIF('CO2-qoute-data-2012'!$E$6:$E$380,NA117_CO2_GJ!$C81,'CO2-qoute-data-2012'!V$6:V$380)*1000</f>
        <v>0</v>
      </c>
      <c r="M81" s="23">
        <f>SUMIF('CO2-qoute-data-2012'!$E$6:$E$380,NA117_CO2_GJ!$C81,'CO2-qoute-data-2012'!W$6:W$380)*1000</f>
        <v>0</v>
      </c>
      <c r="N81" s="23">
        <f>SUMIF('CO2-qoute-data-2012'!$E$6:$E$380,NA117_CO2_GJ!$C81,'CO2-qoute-data-2012'!X$6:X$380)*1000</f>
        <v>0</v>
      </c>
      <c r="O81" s="23">
        <f>SUMIF('CO2-qoute-data-2012'!$E$6:$E$380,NA117_CO2_GJ!$C81,'CO2-qoute-data-2012'!Y$6:Y$380)*1000</f>
        <v>0</v>
      </c>
      <c r="P81" s="23">
        <f>SUMIF('CO2-qoute-data-2012'!$E$6:$E$380,NA117_CO2_GJ!$C81,'CO2-qoute-data-2012'!Z$6:Z$380)*1000</f>
        <v>0</v>
      </c>
      <c r="Q81" s="23">
        <f>SUMIF('CO2-qoute-data-2012'!$E$6:$E$380,NA117_CO2_GJ!$C81,'CO2-qoute-data-2012'!AA$6:AA$380)*1000</f>
        <v>0</v>
      </c>
      <c r="R81" s="23">
        <f>SUMIF('CO2-qoute-data-2012'!$E$6:$E$380,NA117_CO2_GJ!$C81,'CO2-qoute-data-2012'!AB$6:AB$380)*1000</f>
        <v>0</v>
      </c>
      <c r="S81" s="23">
        <f>SUMIF('CO2-qoute-data-2012'!$E$6:$E$380,NA117_CO2_GJ!$C81,'CO2-qoute-data-2012'!AC$6:AC$380)*1000</f>
        <v>0</v>
      </c>
      <c r="T81" s="23">
        <f>SUMIF('CO2-qoute-data-2012'!$E$6:$E$380,NA117_CO2_GJ!$C81,'CO2-qoute-data-2012'!AD$6:AD$380)*1000</f>
        <v>0</v>
      </c>
      <c r="U81" s="23">
        <f>SUMIF('CO2-qoute-data-2012'!$E$6:$E$380,NA117_CO2_GJ!$C81,'CO2-qoute-data-2012'!AE$6:AE$380)*1000</f>
        <v>0</v>
      </c>
      <c r="V81" s="23">
        <f>SUMIF('CO2-qoute-data-2012'!$E$6:$E$380,NA117_CO2_GJ!$C81,'CO2-qoute-data-2012'!AF$6:AF$380)*1000</f>
        <v>0</v>
      </c>
      <c r="W81" s="23">
        <f>SUMIF('CO2-qoute-data-2012'!$E$6:$E$380,NA117_CO2_GJ!$C81,'CO2-qoute-data-2012'!AG$6:AG$380)*1000</f>
        <v>0</v>
      </c>
      <c r="X81" s="23">
        <f>SUMIF('CO2-qoute-data-2012'!$E$6:$E$380,NA117_CO2_GJ!$C81,'CO2-qoute-data-2012'!AH$6:AH$380)*1000</f>
        <v>0</v>
      </c>
      <c r="Y81" s="23">
        <f>SUMIF('CO2-qoute-data-2012'!$E$6:$E$380,NA117_CO2_GJ!$C81,'CO2-qoute-data-2012'!AI$6:AI$380)*1000</f>
        <v>0</v>
      </c>
      <c r="Z81" s="23">
        <f>SUMIF('CO2-qoute-data-2012'!$E$6:$E$380,NA117_CO2_GJ!$C81,'CO2-qoute-data-2012'!AJ$6:AJ$380)*1000</f>
        <v>0</v>
      </c>
      <c r="AA81" s="23">
        <f>SUMIF('CO2-qoute-data-2012'!$E$6:$E$380,NA117_CO2_GJ!$C81,'CO2-qoute-data-2012'!AK$6:AK$380)*1000</f>
        <v>0</v>
      </c>
      <c r="AB81" s="23">
        <f>SUMIF('CO2-qoute-data-2012'!$E$6:$E$380,NA117_CO2_GJ!$C81,'CO2-qoute-data-2012'!AL$6:AL$380)*1000</f>
        <v>0</v>
      </c>
      <c r="AC81" s="23">
        <f>SUMIF('CO2-qoute-data-2012'!$E$6:$E$380,NA117_CO2_GJ!$C81,'CO2-qoute-data-2012'!AM$6:AM$380)*1000</f>
        <v>0</v>
      </c>
      <c r="AD81" s="23">
        <f>SUMIF('CO2-qoute-data-2012'!$E$6:$E$380,NA117_CO2_GJ!$C81,'CO2-qoute-data-2012'!AN$6:AN$380)*1000</f>
        <v>0</v>
      </c>
      <c r="AE81" s="23">
        <f>SUMIF('CO2-qoute-data-2012'!$E$6:$E$380,NA117_CO2_GJ!$C81,'CO2-qoute-data-2012'!AO$6:AO$380)*1000</f>
        <v>0</v>
      </c>
      <c r="AF81" s="23">
        <f>SUMIF('CO2-qoute-data-2012'!$E$6:$E$380,NA117_CO2_GJ!$C81,'CO2-qoute-data-2012'!AP$6:AP$380)*1000</f>
        <v>0</v>
      </c>
      <c r="AG81" s="23">
        <f>SUMIF('CO2-qoute-data-2012'!$E$6:$E$380,NA117_CO2_GJ!$C81,'CO2-qoute-data-2012'!AQ$6:AQ$380)*1000</f>
        <v>0</v>
      </c>
      <c r="AH81" s="23">
        <f>SUMIF('CO2-qoute-data-2012'!$E$6:$E$380,NA117_CO2_GJ!$C81,'CO2-qoute-data-2012'!AR$6:AR$380)*1000</f>
        <v>0</v>
      </c>
      <c r="AI81" s="23">
        <f>SUMIF('CO2-qoute-data-2012'!$E$6:$E$380,NA117_CO2_GJ!$C81,'CO2-qoute-data-2012'!AS$6:AS$380)*1000</f>
        <v>0</v>
      </c>
      <c r="AJ81" s="2"/>
      <c r="AK81" s="2"/>
      <c r="AL81" s="75">
        <f t="shared" si="12"/>
        <v>4</v>
      </c>
      <c r="AM81" s="75">
        <f t="shared" si="12"/>
        <v>4</v>
      </c>
      <c r="AN81" s="75">
        <f t="shared" si="12"/>
        <v>4</v>
      </c>
      <c r="AO81" s="75">
        <f t="shared" si="12"/>
        <v>4</v>
      </c>
      <c r="AP81" s="75">
        <f t="shared" si="12"/>
        <v>4</v>
      </c>
      <c r="AQ81" s="75">
        <f t="shared" si="12"/>
        <v>4</v>
      </c>
      <c r="AR81" s="75">
        <f t="shared" si="12"/>
        <v>4</v>
      </c>
      <c r="AS81" s="75">
        <f t="shared" si="12"/>
        <v>4</v>
      </c>
      <c r="AT81" s="75">
        <f t="shared" si="12"/>
        <v>4</v>
      </c>
      <c r="AU81" s="75">
        <f t="shared" si="12"/>
        <v>4</v>
      </c>
      <c r="AV81" s="75">
        <f t="shared" si="12"/>
        <v>4</v>
      </c>
      <c r="AW81" s="75">
        <f t="shared" si="12"/>
        <v>4</v>
      </c>
      <c r="AX81" s="75">
        <f t="shared" si="12"/>
        <v>4</v>
      </c>
      <c r="AY81" s="75">
        <f t="shared" si="12"/>
        <v>4</v>
      </c>
      <c r="AZ81" s="75">
        <f t="shared" si="11"/>
        <v>4</v>
      </c>
      <c r="BA81" s="75">
        <f t="shared" si="11"/>
        <v>4</v>
      </c>
      <c r="BB81" s="75">
        <f t="shared" si="11"/>
        <v>4</v>
      </c>
      <c r="BC81" s="75">
        <f t="shared" si="11"/>
        <v>4</v>
      </c>
      <c r="BD81" s="75">
        <f t="shared" si="11"/>
        <v>4</v>
      </c>
      <c r="BE81" s="75">
        <f t="shared" si="11"/>
        <v>4</v>
      </c>
      <c r="BF81" s="75">
        <f t="shared" si="11"/>
        <v>4</v>
      </c>
      <c r="BG81" s="75">
        <f t="shared" si="11"/>
        <v>4</v>
      </c>
      <c r="BH81" s="75">
        <f t="shared" si="11"/>
        <v>4</v>
      </c>
      <c r="BI81" s="75">
        <f t="shared" si="11"/>
        <v>4</v>
      </c>
      <c r="BJ81" s="75">
        <f t="shared" si="11"/>
        <v>4</v>
      </c>
      <c r="BK81" s="75">
        <f t="shared" si="11"/>
        <v>4</v>
      </c>
      <c r="BL81" s="75">
        <f t="shared" si="11"/>
        <v>4</v>
      </c>
      <c r="BM81" s="75">
        <f t="shared" si="11"/>
        <v>4</v>
      </c>
      <c r="BN81" s="75">
        <f t="shared" si="11"/>
        <v>4</v>
      </c>
      <c r="BO81" s="75">
        <f t="shared" si="11"/>
        <v>4</v>
      </c>
      <c r="BP81" s="75">
        <f t="shared" si="8"/>
        <v>4</v>
      </c>
    </row>
    <row r="82" spans="2:68">
      <c r="B82" s="72">
        <v>4</v>
      </c>
      <c r="C82" s="12" t="s">
        <v>660</v>
      </c>
      <c r="D82" s="13" t="s">
        <v>661</v>
      </c>
      <c r="E82" s="23">
        <f>SUMIF('CO2-qoute-data-2012'!$E$6:$E$380,NA117_CO2_GJ!$C82,'CO2-qoute-data-2012'!O$6:O$380)*1000</f>
        <v>0</v>
      </c>
      <c r="F82" s="23">
        <f>SUMIF('CO2-qoute-data-2012'!$E$6:$E$380,NA117_CO2_GJ!$C82,'CO2-qoute-data-2012'!P$6:P$380)*1000</f>
        <v>0</v>
      </c>
      <c r="G82" s="23">
        <f>SUMIF('CO2-qoute-data-2012'!$E$6:$E$380,NA117_CO2_GJ!$C82,'CO2-qoute-data-2012'!Q$6:Q$380)*1000</f>
        <v>0</v>
      </c>
      <c r="H82" s="23">
        <f>SUMIF('CO2-qoute-data-2012'!$E$6:$E$380,NA117_CO2_GJ!$C82,'CO2-qoute-data-2012'!R$6:R$380)*1000</f>
        <v>0</v>
      </c>
      <c r="I82" s="23">
        <f>SUMIF('CO2-qoute-data-2012'!$E$6:$E$380,NA117_CO2_GJ!$C82,'CO2-qoute-data-2012'!S$6:S$380)*1000</f>
        <v>0</v>
      </c>
      <c r="J82" s="23">
        <f>SUMIF('CO2-qoute-data-2012'!$E$6:$E$380,NA117_CO2_GJ!$C82,'CO2-qoute-data-2012'!T$6:T$380)*1000</f>
        <v>0</v>
      </c>
      <c r="K82" s="23">
        <f>SUMIF('CO2-qoute-data-2012'!$E$6:$E$380,NA117_CO2_GJ!$C82,'CO2-qoute-data-2012'!U$6:U$380)*1000</f>
        <v>0</v>
      </c>
      <c r="L82" s="23">
        <f>SUMIF('CO2-qoute-data-2012'!$E$6:$E$380,NA117_CO2_GJ!$C82,'CO2-qoute-data-2012'!V$6:V$380)*1000</f>
        <v>0</v>
      </c>
      <c r="M82" s="23">
        <f>SUMIF('CO2-qoute-data-2012'!$E$6:$E$380,NA117_CO2_GJ!$C82,'CO2-qoute-data-2012'!W$6:W$380)*1000</f>
        <v>0</v>
      </c>
      <c r="N82" s="23">
        <f>SUMIF('CO2-qoute-data-2012'!$E$6:$E$380,NA117_CO2_GJ!$C82,'CO2-qoute-data-2012'!X$6:X$380)*1000</f>
        <v>0</v>
      </c>
      <c r="O82" s="23">
        <f>SUMIF('CO2-qoute-data-2012'!$E$6:$E$380,NA117_CO2_GJ!$C82,'CO2-qoute-data-2012'!Y$6:Y$380)*1000</f>
        <v>0</v>
      </c>
      <c r="P82" s="23">
        <f>SUMIF('CO2-qoute-data-2012'!$E$6:$E$380,NA117_CO2_GJ!$C82,'CO2-qoute-data-2012'!Z$6:Z$380)*1000</f>
        <v>0</v>
      </c>
      <c r="Q82" s="23">
        <f>SUMIF('CO2-qoute-data-2012'!$E$6:$E$380,NA117_CO2_GJ!$C82,'CO2-qoute-data-2012'!AA$6:AA$380)*1000</f>
        <v>0</v>
      </c>
      <c r="R82" s="23">
        <f>SUMIF('CO2-qoute-data-2012'!$E$6:$E$380,NA117_CO2_GJ!$C82,'CO2-qoute-data-2012'!AB$6:AB$380)*1000</f>
        <v>0</v>
      </c>
      <c r="S82" s="23">
        <f>SUMIF('CO2-qoute-data-2012'!$E$6:$E$380,NA117_CO2_GJ!$C82,'CO2-qoute-data-2012'!AC$6:AC$380)*1000</f>
        <v>0</v>
      </c>
      <c r="T82" s="23">
        <f>SUMIF('CO2-qoute-data-2012'!$E$6:$E$380,NA117_CO2_GJ!$C82,'CO2-qoute-data-2012'!AD$6:AD$380)*1000</f>
        <v>0</v>
      </c>
      <c r="U82" s="23">
        <f>SUMIF('CO2-qoute-data-2012'!$E$6:$E$380,NA117_CO2_GJ!$C82,'CO2-qoute-data-2012'!AE$6:AE$380)*1000</f>
        <v>0</v>
      </c>
      <c r="V82" s="23">
        <f>SUMIF('CO2-qoute-data-2012'!$E$6:$E$380,NA117_CO2_GJ!$C82,'CO2-qoute-data-2012'!AF$6:AF$380)*1000</f>
        <v>0</v>
      </c>
      <c r="W82" s="23">
        <f>SUMIF('CO2-qoute-data-2012'!$E$6:$E$380,NA117_CO2_GJ!$C82,'CO2-qoute-data-2012'!AG$6:AG$380)*1000</f>
        <v>0</v>
      </c>
      <c r="X82" s="23">
        <f>SUMIF('CO2-qoute-data-2012'!$E$6:$E$380,NA117_CO2_GJ!$C82,'CO2-qoute-data-2012'!AH$6:AH$380)*1000</f>
        <v>0</v>
      </c>
      <c r="Y82" s="23">
        <f>SUMIF('CO2-qoute-data-2012'!$E$6:$E$380,NA117_CO2_GJ!$C82,'CO2-qoute-data-2012'!AI$6:AI$380)*1000</f>
        <v>0</v>
      </c>
      <c r="Z82" s="23">
        <f>SUMIF('CO2-qoute-data-2012'!$E$6:$E$380,NA117_CO2_GJ!$C82,'CO2-qoute-data-2012'!AJ$6:AJ$380)*1000</f>
        <v>0</v>
      </c>
      <c r="AA82" s="23">
        <f>SUMIF('CO2-qoute-data-2012'!$E$6:$E$380,NA117_CO2_GJ!$C82,'CO2-qoute-data-2012'!AK$6:AK$380)*1000</f>
        <v>0</v>
      </c>
      <c r="AB82" s="23">
        <f>SUMIF('CO2-qoute-data-2012'!$E$6:$E$380,NA117_CO2_GJ!$C82,'CO2-qoute-data-2012'!AL$6:AL$380)*1000</f>
        <v>0</v>
      </c>
      <c r="AC82" s="23">
        <f>SUMIF('CO2-qoute-data-2012'!$E$6:$E$380,NA117_CO2_GJ!$C82,'CO2-qoute-data-2012'!AM$6:AM$380)*1000</f>
        <v>0</v>
      </c>
      <c r="AD82" s="23">
        <f>SUMIF('CO2-qoute-data-2012'!$E$6:$E$380,NA117_CO2_GJ!$C82,'CO2-qoute-data-2012'!AN$6:AN$380)*1000</f>
        <v>0</v>
      </c>
      <c r="AE82" s="23">
        <f>SUMIF('CO2-qoute-data-2012'!$E$6:$E$380,NA117_CO2_GJ!$C82,'CO2-qoute-data-2012'!AO$6:AO$380)*1000</f>
        <v>0</v>
      </c>
      <c r="AF82" s="23">
        <f>SUMIF('CO2-qoute-data-2012'!$E$6:$E$380,NA117_CO2_GJ!$C82,'CO2-qoute-data-2012'!AP$6:AP$380)*1000</f>
        <v>0</v>
      </c>
      <c r="AG82" s="23">
        <f>SUMIF('CO2-qoute-data-2012'!$E$6:$E$380,NA117_CO2_GJ!$C82,'CO2-qoute-data-2012'!AQ$6:AQ$380)*1000</f>
        <v>0</v>
      </c>
      <c r="AH82" s="23">
        <f>SUMIF('CO2-qoute-data-2012'!$E$6:$E$380,NA117_CO2_GJ!$C82,'CO2-qoute-data-2012'!AR$6:AR$380)*1000</f>
        <v>0</v>
      </c>
      <c r="AI82" s="23">
        <f>SUMIF('CO2-qoute-data-2012'!$E$6:$E$380,NA117_CO2_GJ!$C82,'CO2-qoute-data-2012'!AS$6:AS$380)*1000</f>
        <v>0</v>
      </c>
      <c r="AJ82" s="2"/>
      <c r="AK82" s="2"/>
      <c r="AL82" s="75">
        <f t="shared" si="12"/>
        <v>4</v>
      </c>
      <c r="AM82" s="75">
        <f t="shared" si="12"/>
        <v>4</v>
      </c>
      <c r="AN82" s="75">
        <f t="shared" si="12"/>
        <v>4</v>
      </c>
      <c r="AO82" s="75">
        <f t="shared" si="12"/>
        <v>4</v>
      </c>
      <c r="AP82" s="75">
        <f t="shared" si="12"/>
        <v>4</v>
      </c>
      <c r="AQ82" s="75">
        <f t="shared" si="12"/>
        <v>4</v>
      </c>
      <c r="AR82" s="75">
        <f t="shared" si="12"/>
        <v>4</v>
      </c>
      <c r="AS82" s="75">
        <f t="shared" si="12"/>
        <v>4</v>
      </c>
      <c r="AT82" s="75">
        <f t="shared" si="12"/>
        <v>4</v>
      </c>
      <c r="AU82" s="75">
        <f t="shared" si="12"/>
        <v>4</v>
      </c>
      <c r="AV82" s="75">
        <f t="shared" si="12"/>
        <v>4</v>
      </c>
      <c r="AW82" s="75">
        <f t="shared" si="12"/>
        <v>4</v>
      </c>
      <c r="AX82" s="75">
        <f t="shared" si="12"/>
        <v>4</v>
      </c>
      <c r="AY82" s="75">
        <f t="shared" si="12"/>
        <v>4</v>
      </c>
      <c r="AZ82" s="75">
        <f t="shared" si="11"/>
        <v>4</v>
      </c>
      <c r="BA82" s="75">
        <f t="shared" si="11"/>
        <v>4</v>
      </c>
      <c r="BB82" s="75">
        <f t="shared" si="11"/>
        <v>4</v>
      </c>
      <c r="BC82" s="75">
        <f t="shared" si="11"/>
        <v>4</v>
      </c>
      <c r="BD82" s="75">
        <f t="shared" si="11"/>
        <v>4</v>
      </c>
      <c r="BE82" s="75">
        <f t="shared" si="11"/>
        <v>4</v>
      </c>
      <c r="BF82" s="75">
        <f t="shared" si="11"/>
        <v>4</v>
      </c>
      <c r="BG82" s="75">
        <f t="shared" si="11"/>
        <v>4</v>
      </c>
      <c r="BH82" s="75">
        <f t="shared" si="11"/>
        <v>4</v>
      </c>
      <c r="BI82" s="75">
        <f t="shared" si="11"/>
        <v>4</v>
      </c>
      <c r="BJ82" s="75">
        <f t="shared" si="11"/>
        <v>4</v>
      </c>
      <c r="BK82" s="75">
        <f t="shared" si="11"/>
        <v>4</v>
      </c>
      <c r="BL82" s="75">
        <f t="shared" si="11"/>
        <v>4</v>
      </c>
      <c r="BM82" s="75">
        <f t="shared" si="11"/>
        <v>4</v>
      </c>
      <c r="BN82" s="75">
        <f t="shared" si="11"/>
        <v>4</v>
      </c>
      <c r="BO82" s="75">
        <f t="shared" si="11"/>
        <v>4</v>
      </c>
      <c r="BP82" s="75">
        <f t="shared" si="8"/>
        <v>4</v>
      </c>
    </row>
    <row r="83" spans="2:68">
      <c r="B83" s="72">
        <v>4</v>
      </c>
      <c r="C83" s="12" t="s">
        <v>662</v>
      </c>
      <c r="D83" s="13" t="s">
        <v>663</v>
      </c>
      <c r="E83" s="23">
        <f>SUMIF('CO2-qoute-data-2012'!$E$6:$E$380,NA117_CO2_GJ!$C83,'CO2-qoute-data-2012'!O$6:O$380)*1000</f>
        <v>0</v>
      </c>
      <c r="F83" s="23">
        <f>SUMIF('CO2-qoute-data-2012'!$E$6:$E$380,NA117_CO2_GJ!$C83,'CO2-qoute-data-2012'!P$6:P$380)*1000</f>
        <v>0</v>
      </c>
      <c r="G83" s="23">
        <f>SUMIF('CO2-qoute-data-2012'!$E$6:$E$380,NA117_CO2_GJ!$C83,'CO2-qoute-data-2012'!Q$6:Q$380)*1000</f>
        <v>0</v>
      </c>
      <c r="H83" s="23">
        <f>SUMIF('CO2-qoute-data-2012'!$E$6:$E$380,NA117_CO2_GJ!$C83,'CO2-qoute-data-2012'!R$6:R$380)*1000</f>
        <v>0</v>
      </c>
      <c r="I83" s="23">
        <f>SUMIF('CO2-qoute-data-2012'!$E$6:$E$380,NA117_CO2_GJ!$C83,'CO2-qoute-data-2012'!S$6:S$380)*1000</f>
        <v>0</v>
      </c>
      <c r="J83" s="23">
        <f>SUMIF('CO2-qoute-data-2012'!$E$6:$E$380,NA117_CO2_GJ!$C83,'CO2-qoute-data-2012'!T$6:T$380)*1000</f>
        <v>0</v>
      </c>
      <c r="K83" s="23">
        <f>SUMIF('CO2-qoute-data-2012'!$E$6:$E$380,NA117_CO2_GJ!$C83,'CO2-qoute-data-2012'!U$6:U$380)*1000</f>
        <v>0</v>
      </c>
      <c r="L83" s="23">
        <f>SUMIF('CO2-qoute-data-2012'!$E$6:$E$380,NA117_CO2_GJ!$C83,'CO2-qoute-data-2012'!V$6:V$380)*1000</f>
        <v>0</v>
      </c>
      <c r="M83" s="23">
        <f>SUMIF('CO2-qoute-data-2012'!$E$6:$E$380,NA117_CO2_GJ!$C83,'CO2-qoute-data-2012'!W$6:W$380)*1000</f>
        <v>0</v>
      </c>
      <c r="N83" s="23">
        <f>SUMIF('CO2-qoute-data-2012'!$E$6:$E$380,NA117_CO2_GJ!$C83,'CO2-qoute-data-2012'!X$6:X$380)*1000</f>
        <v>0</v>
      </c>
      <c r="O83" s="23">
        <f>SUMIF('CO2-qoute-data-2012'!$E$6:$E$380,NA117_CO2_GJ!$C83,'CO2-qoute-data-2012'!Y$6:Y$380)*1000</f>
        <v>0</v>
      </c>
      <c r="P83" s="23">
        <f>SUMIF('CO2-qoute-data-2012'!$E$6:$E$380,NA117_CO2_GJ!$C83,'CO2-qoute-data-2012'!Z$6:Z$380)*1000</f>
        <v>0</v>
      </c>
      <c r="Q83" s="23">
        <f>SUMIF('CO2-qoute-data-2012'!$E$6:$E$380,NA117_CO2_GJ!$C83,'CO2-qoute-data-2012'!AA$6:AA$380)*1000</f>
        <v>0</v>
      </c>
      <c r="R83" s="23">
        <f>SUMIF('CO2-qoute-data-2012'!$E$6:$E$380,NA117_CO2_GJ!$C83,'CO2-qoute-data-2012'!AB$6:AB$380)*1000</f>
        <v>0</v>
      </c>
      <c r="S83" s="23">
        <f>SUMIF('CO2-qoute-data-2012'!$E$6:$E$380,NA117_CO2_GJ!$C83,'CO2-qoute-data-2012'!AC$6:AC$380)*1000</f>
        <v>0</v>
      </c>
      <c r="T83" s="23">
        <f>SUMIF('CO2-qoute-data-2012'!$E$6:$E$380,NA117_CO2_GJ!$C83,'CO2-qoute-data-2012'!AD$6:AD$380)*1000</f>
        <v>0</v>
      </c>
      <c r="U83" s="23">
        <f>SUMIF('CO2-qoute-data-2012'!$E$6:$E$380,NA117_CO2_GJ!$C83,'CO2-qoute-data-2012'!AE$6:AE$380)*1000</f>
        <v>0</v>
      </c>
      <c r="V83" s="23">
        <f>SUMIF('CO2-qoute-data-2012'!$E$6:$E$380,NA117_CO2_GJ!$C83,'CO2-qoute-data-2012'!AF$6:AF$380)*1000</f>
        <v>0</v>
      </c>
      <c r="W83" s="23">
        <f>SUMIF('CO2-qoute-data-2012'!$E$6:$E$380,NA117_CO2_GJ!$C83,'CO2-qoute-data-2012'!AG$6:AG$380)*1000</f>
        <v>0</v>
      </c>
      <c r="X83" s="23">
        <f>SUMIF('CO2-qoute-data-2012'!$E$6:$E$380,NA117_CO2_GJ!$C83,'CO2-qoute-data-2012'!AH$6:AH$380)*1000</f>
        <v>0</v>
      </c>
      <c r="Y83" s="23">
        <f>SUMIF('CO2-qoute-data-2012'!$E$6:$E$380,NA117_CO2_GJ!$C83,'CO2-qoute-data-2012'!AI$6:AI$380)*1000</f>
        <v>0</v>
      </c>
      <c r="Z83" s="23">
        <f>SUMIF('CO2-qoute-data-2012'!$E$6:$E$380,NA117_CO2_GJ!$C83,'CO2-qoute-data-2012'!AJ$6:AJ$380)*1000</f>
        <v>0</v>
      </c>
      <c r="AA83" s="23">
        <f>SUMIF('CO2-qoute-data-2012'!$E$6:$E$380,NA117_CO2_GJ!$C83,'CO2-qoute-data-2012'!AK$6:AK$380)*1000</f>
        <v>0</v>
      </c>
      <c r="AB83" s="23">
        <f>SUMIF('CO2-qoute-data-2012'!$E$6:$E$380,NA117_CO2_GJ!$C83,'CO2-qoute-data-2012'!AL$6:AL$380)*1000</f>
        <v>0</v>
      </c>
      <c r="AC83" s="23">
        <f>SUMIF('CO2-qoute-data-2012'!$E$6:$E$380,NA117_CO2_GJ!$C83,'CO2-qoute-data-2012'!AM$6:AM$380)*1000</f>
        <v>0</v>
      </c>
      <c r="AD83" s="23">
        <f>SUMIF('CO2-qoute-data-2012'!$E$6:$E$380,NA117_CO2_GJ!$C83,'CO2-qoute-data-2012'!AN$6:AN$380)*1000</f>
        <v>0</v>
      </c>
      <c r="AE83" s="23">
        <f>SUMIF('CO2-qoute-data-2012'!$E$6:$E$380,NA117_CO2_GJ!$C83,'CO2-qoute-data-2012'!AO$6:AO$380)*1000</f>
        <v>0</v>
      </c>
      <c r="AF83" s="23">
        <f>SUMIF('CO2-qoute-data-2012'!$E$6:$E$380,NA117_CO2_GJ!$C83,'CO2-qoute-data-2012'!AP$6:AP$380)*1000</f>
        <v>0</v>
      </c>
      <c r="AG83" s="23">
        <f>SUMIF('CO2-qoute-data-2012'!$E$6:$E$380,NA117_CO2_GJ!$C83,'CO2-qoute-data-2012'!AQ$6:AQ$380)*1000</f>
        <v>0</v>
      </c>
      <c r="AH83" s="23">
        <f>SUMIF('CO2-qoute-data-2012'!$E$6:$E$380,NA117_CO2_GJ!$C83,'CO2-qoute-data-2012'!AR$6:AR$380)*1000</f>
        <v>0</v>
      </c>
      <c r="AI83" s="23">
        <f>SUMIF('CO2-qoute-data-2012'!$E$6:$E$380,NA117_CO2_GJ!$C83,'CO2-qoute-data-2012'!AS$6:AS$380)*1000</f>
        <v>0</v>
      </c>
      <c r="AJ83" s="2"/>
      <c r="AK83" s="2"/>
      <c r="AL83" s="75">
        <f t="shared" si="12"/>
        <v>4</v>
      </c>
      <c r="AM83" s="75">
        <f t="shared" si="12"/>
        <v>4</v>
      </c>
      <c r="AN83" s="75">
        <f t="shared" si="12"/>
        <v>4</v>
      </c>
      <c r="AO83" s="75">
        <f t="shared" si="12"/>
        <v>4</v>
      </c>
      <c r="AP83" s="75">
        <f t="shared" si="12"/>
        <v>4</v>
      </c>
      <c r="AQ83" s="75">
        <f t="shared" si="12"/>
        <v>4</v>
      </c>
      <c r="AR83" s="75">
        <f t="shared" si="12"/>
        <v>4</v>
      </c>
      <c r="AS83" s="75">
        <f t="shared" si="12"/>
        <v>4</v>
      </c>
      <c r="AT83" s="75">
        <f t="shared" si="12"/>
        <v>4</v>
      </c>
      <c r="AU83" s="75">
        <f t="shared" si="12"/>
        <v>4</v>
      </c>
      <c r="AV83" s="75">
        <f t="shared" si="12"/>
        <v>4</v>
      </c>
      <c r="AW83" s="75">
        <f t="shared" si="12"/>
        <v>4</v>
      </c>
      <c r="AX83" s="75">
        <f t="shared" si="12"/>
        <v>4</v>
      </c>
      <c r="AY83" s="75">
        <f t="shared" si="12"/>
        <v>4</v>
      </c>
      <c r="AZ83" s="75">
        <f t="shared" si="11"/>
        <v>4</v>
      </c>
      <c r="BA83" s="75">
        <f t="shared" si="11"/>
        <v>4</v>
      </c>
      <c r="BB83" s="75">
        <f t="shared" si="11"/>
        <v>4</v>
      </c>
      <c r="BC83" s="75">
        <f t="shared" si="11"/>
        <v>4</v>
      </c>
      <c r="BD83" s="75">
        <f t="shared" si="11"/>
        <v>4</v>
      </c>
      <c r="BE83" s="75">
        <f t="shared" si="11"/>
        <v>4</v>
      </c>
      <c r="BF83" s="75">
        <f t="shared" si="11"/>
        <v>4</v>
      </c>
      <c r="BG83" s="75">
        <f t="shared" si="11"/>
        <v>4</v>
      </c>
      <c r="BH83" s="75">
        <f t="shared" si="11"/>
        <v>4</v>
      </c>
      <c r="BI83" s="75">
        <f t="shared" si="11"/>
        <v>4</v>
      </c>
      <c r="BJ83" s="75">
        <f t="shared" si="11"/>
        <v>4</v>
      </c>
      <c r="BK83" s="75">
        <f t="shared" si="11"/>
        <v>4</v>
      </c>
      <c r="BL83" s="75">
        <f t="shared" si="11"/>
        <v>4</v>
      </c>
      <c r="BM83" s="75">
        <f t="shared" si="11"/>
        <v>4</v>
      </c>
      <c r="BN83" s="75">
        <f t="shared" si="11"/>
        <v>4</v>
      </c>
      <c r="BO83" s="75">
        <f t="shared" si="11"/>
        <v>4</v>
      </c>
      <c r="BP83" s="75">
        <f t="shared" si="8"/>
        <v>4</v>
      </c>
    </row>
    <row r="84" spans="2:68">
      <c r="B84" s="72">
        <v>4</v>
      </c>
      <c r="C84" s="12" t="s">
        <v>664</v>
      </c>
      <c r="D84" s="13" t="s">
        <v>665</v>
      </c>
      <c r="E84" s="23">
        <f>SUMIF('CO2-qoute-data-2012'!$E$6:$E$380,NA117_CO2_GJ!$C84,'CO2-qoute-data-2012'!O$6:O$380)*1000</f>
        <v>0</v>
      </c>
      <c r="F84" s="23">
        <f>SUMIF('CO2-qoute-data-2012'!$E$6:$E$380,NA117_CO2_GJ!$C84,'CO2-qoute-data-2012'!P$6:P$380)*1000</f>
        <v>0</v>
      </c>
      <c r="G84" s="23">
        <f>SUMIF('CO2-qoute-data-2012'!$E$6:$E$380,NA117_CO2_GJ!$C84,'CO2-qoute-data-2012'!Q$6:Q$380)*1000</f>
        <v>0</v>
      </c>
      <c r="H84" s="23">
        <f>SUMIF('CO2-qoute-data-2012'!$E$6:$E$380,NA117_CO2_GJ!$C84,'CO2-qoute-data-2012'!R$6:R$380)*1000</f>
        <v>0</v>
      </c>
      <c r="I84" s="23">
        <f>SUMIF('CO2-qoute-data-2012'!$E$6:$E$380,NA117_CO2_GJ!$C84,'CO2-qoute-data-2012'!S$6:S$380)*1000</f>
        <v>0</v>
      </c>
      <c r="J84" s="23">
        <f>SUMIF('CO2-qoute-data-2012'!$E$6:$E$380,NA117_CO2_GJ!$C84,'CO2-qoute-data-2012'!T$6:T$380)*1000</f>
        <v>0</v>
      </c>
      <c r="K84" s="23">
        <f>SUMIF('CO2-qoute-data-2012'!$E$6:$E$380,NA117_CO2_GJ!$C84,'CO2-qoute-data-2012'!U$6:U$380)*1000</f>
        <v>0</v>
      </c>
      <c r="L84" s="23">
        <f>SUMIF('CO2-qoute-data-2012'!$E$6:$E$380,NA117_CO2_GJ!$C84,'CO2-qoute-data-2012'!V$6:V$380)*1000</f>
        <v>0</v>
      </c>
      <c r="M84" s="23">
        <f>SUMIF('CO2-qoute-data-2012'!$E$6:$E$380,NA117_CO2_GJ!$C84,'CO2-qoute-data-2012'!W$6:W$380)*1000</f>
        <v>0</v>
      </c>
      <c r="N84" s="23">
        <f>SUMIF('CO2-qoute-data-2012'!$E$6:$E$380,NA117_CO2_GJ!$C84,'CO2-qoute-data-2012'!X$6:X$380)*1000</f>
        <v>0</v>
      </c>
      <c r="O84" s="23">
        <f>SUMIF('CO2-qoute-data-2012'!$E$6:$E$380,NA117_CO2_GJ!$C84,'CO2-qoute-data-2012'!Y$6:Y$380)*1000</f>
        <v>0</v>
      </c>
      <c r="P84" s="23">
        <f>SUMIF('CO2-qoute-data-2012'!$E$6:$E$380,NA117_CO2_GJ!$C84,'CO2-qoute-data-2012'!Z$6:Z$380)*1000</f>
        <v>0</v>
      </c>
      <c r="Q84" s="23">
        <f>SUMIF('CO2-qoute-data-2012'!$E$6:$E$380,NA117_CO2_GJ!$C84,'CO2-qoute-data-2012'!AA$6:AA$380)*1000</f>
        <v>0</v>
      </c>
      <c r="R84" s="23">
        <f>SUMIF('CO2-qoute-data-2012'!$E$6:$E$380,NA117_CO2_GJ!$C84,'CO2-qoute-data-2012'!AB$6:AB$380)*1000</f>
        <v>0</v>
      </c>
      <c r="S84" s="23">
        <f>SUMIF('CO2-qoute-data-2012'!$E$6:$E$380,NA117_CO2_GJ!$C84,'CO2-qoute-data-2012'!AC$6:AC$380)*1000</f>
        <v>0</v>
      </c>
      <c r="T84" s="23">
        <f>SUMIF('CO2-qoute-data-2012'!$E$6:$E$380,NA117_CO2_GJ!$C84,'CO2-qoute-data-2012'!AD$6:AD$380)*1000</f>
        <v>0</v>
      </c>
      <c r="U84" s="23">
        <f>SUMIF('CO2-qoute-data-2012'!$E$6:$E$380,NA117_CO2_GJ!$C84,'CO2-qoute-data-2012'!AE$6:AE$380)*1000</f>
        <v>0</v>
      </c>
      <c r="V84" s="23">
        <f>SUMIF('CO2-qoute-data-2012'!$E$6:$E$380,NA117_CO2_GJ!$C84,'CO2-qoute-data-2012'!AF$6:AF$380)*1000</f>
        <v>0</v>
      </c>
      <c r="W84" s="23">
        <f>SUMIF('CO2-qoute-data-2012'!$E$6:$E$380,NA117_CO2_GJ!$C84,'CO2-qoute-data-2012'!AG$6:AG$380)*1000</f>
        <v>0</v>
      </c>
      <c r="X84" s="23">
        <f>SUMIF('CO2-qoute-data-2012'!$E$6:$E$380,NA117_CO2_GJ!$C84,'CO2-qoute-data-2012'!AH$6:AH$380)*1000</f>
        <v>0</v>
      </c>
      <c r="Y84" s="23">
        <f>SUMIF('CO2-qoute-data-2012'!$E$6:$E$380,NA117_CO2_GJ!$C84,'CO2-qoute-data-2012'!AI$6:AI$380)*1000</f>
        <v>0</v>
      </c>
      <c r="Z84" s="23">
        <f>SUMIF('CO2-qoute-data-2012'!$E$6:$E$380,NA117_CO2_GJ!$C84,'CO2-qoute-data-2012'!AJ$6:AJ$380)*1000</f>
        <v>0</v>
      </c>
      <c r="AA84" s="23">
        <f>SUMIF('CO2-qoute-data-2012'!$E$6:$E$380,NA117_CO2_GJ!$C84,'CO2-qoute-data-2012'!AK$6:AK$380)*1000</f>
        <v>0</v>
      </c>
      <c r="AB84" s="23">
        <f>SUMIF('CO2-qoute-data-2012'!$E$6:$E$380,NA117_CO2_GJ!$C84,'CO2-qoute-data-2012'!AL$6:AL$380)*1000</f>
        <v>0</v>
      </c>
      <c r="AC84" s="23">
        <f>SUMIF('CO2-qoute-data-2012'!$E$6:$E$380,NA117_CO2_GJ!$C84,'CO2-qoute-data-2012'!AM$6:AM$380)*1000</f>
        <v>0</v>
      </c>
      <c r="AD84" s="23">
        <f>SUMIF('CO2-qoute-data-2012'!$E$6:$E$380,NA117_CO2_GJ!$C84,'CO2-qoute-data-2012'!AN$6:AN$380)*1000</f>
        <v>0</v>
      </c>
      <c r="AE84" s="23">
        <f>SUMIF('CO2-qoute-data-2012'!$E$6:$E$380,NA117_CO2_GJ!$C84,'CO2-qoute-data-2012'!AO$6:AO$380)*1000</f>
        <v>0</v>
      </c>
      <c r="AF84" s="23">
        <f>SUMIF('CO2-qoute-data-2012'!$E$6:$E$380,NA117_CO2_GJ!$C84,'CO2-qoute-data-2012'!AP$6:AP$380)*1000</f>
        <v>0</v>
      </c>
      <c r="AG84" s="23">
        <f>SUMIF('CO2-qoute-data-2012'!$E$6:$E$380,NA117_CO2_GJ!$C84,'CO2-qoute-data-2012'!AQ$6:AQ$380)*1000</f>
        <v>0</v>
      </c>
      <c r="AH84" s="23">
        <f>SUMIF('CO2-qoute-data-2012'!$E$6:$E$380,NA117_CO2_GJ!$C84,'CO2-qoute-data-2012'!AR$6:AR$380)*1000</f>
        <v>0</v>
      </c>
      <c r="AI84" s="23">
        <f>SUMIF('CO2-qoute-data-2012'!$E$6:$E$380,NA117_CO2_GJ!$C84,'CO2-qoute-data-2012'!AS$6:AS$380)*1000</f>
        <v>0</v>
      </c>
      <c r="AJ84" s="2"/>
      <c r="AK84" s="2"/>
      <c r="AL84" s="75">
        <f t="shared" si="12"/>
        <v>4</v>
      </c>
      <c r="AM84" s="75">
        <f t="shared" si="12"/>
        <v>4</v>
      </c>
      <c r="AN84" s="75">
        <f t="shared" si="12"/>
        <v>4</v>
      </c>
      <c r="AO84" s="75">
        <f t="shared" si="12"/>
        <v>4</v>
      </c>
      <c r="AP84" s="75">
        <f t="shared" si="12"/>
        <v>4</v>
      </c>
      <c r="AQ84" s="75">
        <f t="shared" si="12"/>
        <v>4</v>
      </c>
      <c r="AR84" s="75">
        <f t="shared" si="12"/>
        <v>4</v>
      </c>
      <c r="AS84" s="75">
        <f t="shared" si="12"/>
        <v>4</v>
      </c>
      <c r="AT84" s="75">
        <f t="shared" si="12"/>
        <v>4</v>
      </c>
      <c r="AU84" s="75">
        <f t="shared" si="12"/>
        <v>4</v>
      </c>
      <c r="AV84" s="75">
        <f t="shared" si="12"/>
        <v>4</v>
      </c>
      <c r="AW84" s="75">
        <f t="shared" si="12"/>
        <v>4</v>
      </c>
      <c r="AX84" s="75">
        <f t="shared" si="12"/>
        <v>4</v>
      </c>
      <c r="AY84" s="75">
        <f t="shared" si="12"/>
        <v>4</v>
      </c>
      <c r="AZ84" s="75">
        <f t="shared" si="11"/>
        <v>4</v>
      </c>
      <c r="BA84" s="75">
        <f t="shared" si="11"/>
        <v>4</v>
      </c>
      <c r="BB84" s="75">
        <f t="shared" si="11"/>
        <v>4</v>
      </c>
      <c r="BC84" s="75">
        <f t="shared" si="11"/>
        <v>4</v>
      </c>
      <c r="BD84" s="75">
        <f t="shared" si="11"/>
        <v>4</v>
      </c>
      <c r="BE84" s="75">
        <f t="shared" si="11"/>
        <v>4</v>
      </c>
      <c r="BF84" s="75">
        <f t="shared" si="11"/>
        <v>4</v>
      </c>
      <c r="BG84" s="75">
        <f t="shared" si="11"/>
        <v>4</v>
      </c>
      <c r="BH84" s="75">
        <f t="shared" si="11"/>
        <v>4</v>
      </c>
      <c r="BI84" s="75">
        <f t="shared" si="11"/>
        <v>4</v>
      </c>
      <c r="BJ84" s="75">
        <f t="shared" si="11"/>
        <v>4</v>
      </c>
      <c r="BK84" s="75">
        <f t="shared" si="11"/>
        <v>4</v>
      </c>
      <c r="BL84" s="75">
        <f t="shared" si="11"/>
        <v>4</v>
      </c>
      <c r="BM84" s="75">
        <f t="shared" si="11"/>
        <v>4</v>
      </c>
      <c r="BN84" s="75">
        <f t="shared" si="11"/>
        <v>4</v>
      </c>
      <c r="BO84" s="75">
        <f t="shared" si="11"/>
        <v>4</v>
      </c>
      <c r="BP84" s="75">
        <f t="shared" si="8"/>
        <v>4</v>
      </c>
    </row>
    <row r="85" spans="2:68">
      <c r="B85" s="72">
        <v>4</v>
      </c>
      <c r="C85" s="12" t="s">
        <v>666</v>
      </c>
      <c r="D85" s="13" t="s">
        <v>667</v>
      </c>
      <c r="E85" s="23">
        <f>SUMIF('CO2-qoute-data-2012'!$E$6:$E$380,NA117_CO2_GJ!$C85,'CO2-qoute-data-2012'!O$6:O$380)*1000</f>
        <v>0</v>
      </c>
      <c r="F85" s="23">
        <f>SUMIF('CO2-qoute-data-2012'!$E$6:$E$380,NA117_CO2_GJ!$C85,'CO2-qoute-data-2012'!P$6:P$380)*1000</f>
        <v>0</v>
      </c>
      <c r="G85" s="23">
        <f>SUMIF('CO2-qoute-data-2012'!$E$6:$E$380,NA117_CO2_GJ!$C85,'CO2-qoute-data-2012'!Q$6:Q$380)*1000</f>
        <v>0</v>
      </c>
      <c r="H85" s="23">
        <f>SUMIF('CO2-qoute-data-2012'!$E$6:$E$380,NA117_CO2_GJ!$C85,'CO2-qoute-data-2012'!R$6:R$380)*1000</f>
        <v>0</v>
      </c>
      <c r="I85" s="23">
        <f>SUMIF('CO2-qoute-data-2012'!$E$6:$E$380,NA117_CO2_GJ!$C85,'CO2-qoute-data-2012'!S$6:S$380)*1000</f>
        <v>0</v>
      </c>
      <c r="J85" s="23">
        <f>SUMIF('CO2-qoute-data-2012'!$E$6:$E$380,NA117_CO2_GJ!$C85,'CO2-qoute-data-2012'!T$6:T$380)*1000</f>
        <v>0</v>
      </c>
      <c r="K85" s="23">
        <f>SUMIF('CO2-qoute-data-2012'!$E$6:$E$380,NA117_CO2_GJ!$C85,'CO2-qoute-data-2012'!U$6:U$380)*1000</f>
        <v>0</v>
      </c>
      <c r="L85" s="23">
        <f>SUMIF('CO2-qoute-data-2012'!$E$6:$E$380,NA117_CO2_GJ!$C85,'CO2-qoute-data-2012'!V$6:V$380)*1000</f>
        <v>0</v>
      </c>
      <c r="M85" s="23">
        <f>SUMIF('CO2-qoute-data-2012'!$E$6:$E$380,NA117_CO2_GJ!$C85,'CO2-qoute-data-2012'!W$6:W$380)*1000</f>
        <v>0</v>
      </c>
      <c r="N85" s="23">
        <f>SUMIF('CO2-qoute-data-2012'!$E$6:$E$380,NA117_CO2_GJ!$C85,'CO2-qoute-data-2012'!X$6:X$380)*1000</f>
        <v>0</v>
      </c>
      <c r="O85" s="23">
        <f>SUMIF('CO2-qoute-data-2012'!$E$6:$E$380,NA117_CO2_GJ!$C85,'CO2-qoute-data-2012'!Y$6:Y$380)*1000</f>
        <v>0</v>
      </c>
      <c r="P85" s="23">
        <f>SUMIF('CO2-qoute-data-2012'!$E$6:$E$380,NA117_CO2_GJ!$C85,'CO2-qoute-data-2012'!Z$6:Z$380)*1000</f>
        <v>0</v>
      </c>
      <c r="Q85" s="23">
        <f>SUMIF('CO2-qoute-data-2012'!$E$6:$E$380,NA117_CO2_GJ!$C85,'CO2-qoute-data-2012'!AA$6:AA$380)*1000</f>
        <v>0</v>
      </c>
      <c r="R85" s="23">
        <f>SUMIF('CO2-qoute-data-2012'!$E$6:$E$380,NA117_CO2_GJ!$C85,'CO2-qoute-data-2012'!AB$6:AB$380)*1000</f>
        <v>0</v>
      </c>
      <c r="S85" s="23">
        <f>SUMIF('CO2-qoute-data-2012'!$E$6:$E$380,NA117_CO2_GJ!$C85,'CO2-qoute-data-2012'!AC$6:AC$380)*1000</f>
        <v>0</v>
      </c>
      <c r="T85" s="23">
        <f>SUMIF('CO2-qoute-data-2012'!$E$6:$E$380,NA117_CO2_GJ!$C85,'CO2-qoute-data-2012'!AD$6:AD$380)*1000</f>
        <v>0</v>
      </c>
      <c r="U85" s="23">
        <f>SUMIF('CO2-qoute-data-2012'!$E$6:$E$380,NA117_CO2_GJ!$C85,'CO2-qoute-data-2012'!AE$6:AE$380)*1000</f>
        <v>0</v>
      </c>
      <c r="V85" s="23">
        <f>SUMIF('CO2-qoute-data-2012'!$E$6:$E$380,NA117_CO2_GJ!$C85,'CO2-qoute-data-2012'!AF$6:AF$380)*1000</f>
        <v>0</v>
      </c>
      <c r="W85" s="23">
        <f>SUMIF('CO2-qoute-data-2012'!$E$6:$E$380,NA117_CO2_GJ!$C85,'CO2-qoute-data-2012'!AG$6:AG$380)*1000</f>
        <v>0</v>
      </c>
      <c r="X85" s="23">
        <f>SUMIF('CO2-qoute-data-2012'!$E$6:$E$380,NA117_CO2_GJ!$C85,'CO2-qoute-data-2012'!AH$6:AH$380)*1000</f>
        <v>0</v>
      </c>
      <c r="Y85" s="23">
        <f>SUMIF('CO2-qoute-data-2012'!$E$6:$E$380,NA117_CO2_GJ!$C85,'CO2-qoute-data-2012'!AI$6:AI$380)*1000</f>
        <v>0</v>
      </c>
      <c r="Z85" s="23">
        <f>SUMIF('CO2-qoute-data-2012'!$E$6:$E$380,NA117_CO2_GJ!$C85,'CO2-qoute-data-2012'!AJ$6:AJ$380)*1000</f>
        <v>0</v>
      </c>
      <c r="AA85" s="23">
        <f>SUMIF('CO2-qoute-data-2012'!$E$6:$E$380,NA117_CO2_GJ!$C85,'CO2-qoute-data-2012'!AK$6:AK$380)*1000</f>
        <v>0</v>
      </c>
      <c r="AB85" s="23">
        <f>SUMIF('CO2-qoute-data-2012'!$E$6:$E$380,NA117_CO2_GJ!$C85,'CO2-qoute-data-2012'!AL$6:AL$380)*1000</f>
        <v>0</v>
      </c>
      <c r="AC85" s="23">
        <f>SUMIF('CO2-qoute-data-2012'!$E$6:$E$380,NA117_CO2_GJ!$C85,'CO2-qoute-data-2012'!AM$6:AM$380)*1000</f>
        <v>0</v>
      </c>
      <c r="AD85" s="23">
        <f>SUMIF('CO2-qoute-data-2012'!$E$6:$E$380,NA117_CO2_GJ!$C85,'CO2-qoute-data-2012'!AN$6:AN$380)*1000</f>
        <v>0</v>
      </c>
      <c r="AE85" s="23">
        <f>SUMIF('CO2-qoute-data-2012'!$E$6:$E$380,NA117_CO2_GJ!$C85,'CO2-qoute-data-2012'!AO$6:AO$380)*1000</f>
        <v>0</v>
      </c>
      <c r="AF85" s="23">
        <f>SUMIF('CO2-qoute-data-2012'!$E$6:$E$380,NA117_CO2_GJ!$C85,'CO2-qoute-data-2012'!AP$6:AP$380)*1000</f>
        <v>0</v>
      </c>
      <c r="AG85" s="23">
        <f>SUMIF('CO2-qoute-data-2012'!$E$6:$E$380,NA117_CO2_GJ!$C85,'CO2-qoute-data-2012'!AQ$6:AQ$380)*1000</f>
        <v>0</v>
      </c>
      <c r="AH85" s="23">
        <f>SUMIF('CO2-qoute-data-2012'!$E$6:$E$380,NA117_CO2_GJ!$C85,'CO2-qoute-data-2012'!AR$6:AR$380)*1000</f>
        <v>0</v>
      </c>
      <c r="AI85" s="23">
        <f>SUMIF('CO2-qoute-data-2012'!$E$6:$E$380,NA117_CO2_GJ!$C85,'CO2-qoute-data-2012'!AS$6:AS$380)*1000</f>
        <v>0</v>
      </c>
      <c r="AJ85" s="2"/>
      <c r="AK85" s="2"/>
      <c r="AL85" s="75">
        <f t="shared" si="12"/>
        <v>4</v>
      </c>
      <c r="AM85" s="75">
        <f t="shared" si="12"/>
        <v>4</v>
      </c>
      <c r="AN85" s="75">
        <f t="shared" si="12"/>
        <v>4</v>
      </c>
      <c r="AO85" s="75">
        <f t="shared" si="12"/>
        <v>4</v>
      </c>
      <c r="AP85" s="75">
        <f t="shared" si="12"/>
        <v>4</v>
      </c>
      <c r="AQ85" s="75">
        <f t="shared" si="12"/>
        <v>4</v>
      </c>
      <c r="AR85" s="75">
        <f t="shared" si="12"/>
        <v>4</v>
      </c>
      <c r="AS85" s="75">
        <f t="shared" si="12"/>
        <v>4</v>
      </c>
      <c r="AT85" s="75">
        <f t="shared" si="12"/>
        <v>4</v>
      </c>
      <c r="AU85" s="75">
        <f t="shared" si="12"/>
        <v>4</v>
      </c>
      <c r="AV85" s="75">
        <f t="shared" si="12"/>
        <v>4</v>
      </c>
      <c r="AW85" s="75">
        <f t="shared" si="12"/>
        <v>4</v>
      </c>
      <c r="AX85" s="75">
        <f t="shared" si="12"/>
        <v>4</v>
      </c>
      <c r="AY85" s="75">
        <f t="shared" si="12"/>
        <v>4</v>
      </c>
      <c r="AZ85" s="75">
        <f t="shared" si="11"/>
        <v>4</v>
      </c>
      <c r="BA85" s="75">
        <f t="shared" si="11"/>
        <v>4</v>
      </c>
      <c r="BB85" s="75">
        <f t="shared" si="11"/>
        <v>4</v>
      </c>
      <c r="BC85" s="75">
        <f t="shared" si="11"/>
        <v>4</v>
      </c>
      <c r="BD85" s="75">
        <f t="shared" si="11"/>
        <v>4</v>
      </c>
      <c r="BE85" s="75">
        <f t="shared" si="11"/>
        <v>4</v>
      </c>
      <c r="BF85" s="75">
        <f t="shared" si="11"/>
        <v>4</v>
      </c>
      <c r="BG85" s="75">
        <f t="shared" si="11"/>
        <v>4</v>
      </c>
      <c r="BH85" s="75">
        <f t="shared" si="11"/>
        <v>4</v>
      </c>
      <c r="BI85" s="75">
        <f t="shared" si="11"/>
        <v>4</v>
      </c>
      <c r="BJ85" s="75">
        <f t="shared" si="11"/>
        <v>4</v>
      </c>
      <c r="BK85" s="75">
        <f t="shared" si="11"/>
        <v>4</v>
      </c>
      <c r="BL85" s="75">
        <f t="shared" si="11"/>
        <v>4</v>
      </c>
      <c r="BM85" s="75">
        <f t="shared" si="11"/>
        <v>4</v>
      </c>
      <c r="BN85" s="75">
        <f t="shared" si="11"/>
        <v>4</v>
      </c>
      <c r="BO85" s="75">
        <f t="shared" si="11"/>
        <v>4</v>
      </c>
      <c r="BP85" s="75">
        <f t="shared" si="8"/>
        <v>4</v>
      </c>
    </row>
    <row r="86" spans="2:68">
      <c r="B86" s="72">
        <v>4</v>
      </c>
      <c r="C86" s="12" t="s">
        <v>668</v>
      </c>
      <c r="D86" s="13" t="s">
        <v>669</v>
      </c>
      <c r="E86" s="23">
        <f>SUMIF('CO2-qoute-data-2012'!$E$6:$E$380,NA117_CO2_GJ!$C86,'CO2-qoute-data-2012'!O$6:O$380)*1000</f>
        <v>0</v>
      </c>
      <c r="F86" s="23">
        <f>SUMIF('CO2-qoute-data-2012'!$E$6:$E$380,NA117_CO2_GJ!$C86,'CO2-qoute-data-2012'!P$6:P$380)*1000</f>
        <v>0</v>
      </c>
      <c r="G86" s="23">
        <f>SUMIF('CO2-qoute-data-2012'!$E$6:$E$380,NA117_CO2_GJ!$C86,'CO2-qoute-data-2012'!Q$6:Q$380)*1000</f>
        <v>0</v>
      </c>
      <c r="H86" s="23">
        <f>SUMIF('CO2-qoute-data-2012'!$E$6:$E$380,NA117_CO2_GJ!$C86,'CO2-qoute-data-2012'!R$6:R$380)*1000</f>
        <v>0</v>
      </c>
      <c r="I86" s="23">
        <f>SUMIF('CO2-qoute-data-2012'!$E$6:$E$380,NA117_CO2_GJ!$C86,'CO2-qoute-data-2012'!S$6:S$380)*1000</f>
        <v>0</v>
      </c>
      <c r="J86" s="23">
        <f>SUMIF('CO2-qoute-data-2012'!$E$6:$E$380,NA117_CO2_GJ!$C86,'CO2-qoute-data-2012'!T$6:T$380)*1000</f>
        <v>0</v>
      </c>
      <c r="K86" s="23">
        <f>SUMIF('CO2-qoute-data-2012'!$E$6:$E$380,NA117_CO2_GJ!$C86,'CO2-qoute-data-2012'!U$6:U$380)*1000</f>
        <v>0</v>
      </c>
      <c r="L86" s="23">
        <f>SUMIF('CO2-qoute-data-2012'!$E$6:$E$380,NA117_CO2_GJ!$C86,'CO2-qoute-data-2012'!V$6:V$380)*1000</f>
        <v>0</v>
      </c>
      <c r="M86" s="23">
        <f>SUMIF('CO2-qoute-data-2012'!$E$6:$E$380,NA117_CO2_GJ!$C86,'CO2-qoute-data-2012'!W$6:W$380)*1000</f>
        <v>0</v>
      </c>
      <c r="N86" s="23">
        <f>SUMIF('CO2-qoute-data-2012'!$E$6:$E$380,NA117_CO2_GJ!$C86,'CO2-qoute-data-2012'!X$6:X$380)*1000</f>
        <v>0</v>
      </c>
      <c r="O86" s="23">
        <f>SUMIF('CO2-qoute-data-2012'!$E$6:$E$380,NA117_CO2_GJ!$C86,'CO2-qoute-data-2012'!Y$6:Y$380)*1000</f>
        <v>0</v>
      </c>
      <c r="P86" s="23">
        <f>SUMIF('CO2-qoute-data-2012'!$E$6:$E$380,NA117_CO2_GJ!$C86,'CO2-qoute-data-2012'!Z$6:Z$380)*1000</f>
        <v>0</v>
      </c>
      <c r="Q86" s="23">
        <f>SUMIF('CO2-qoute-data-2012'!$E$6:$E$380,NA117_CO2_GJ!$C86,'CO2-qoute-data-2012'!AA$6:AA$380)*1000</f>
        <v>0</v>
      </c>
      <c r="R86" s="23">
        <f>SUMIF('CO2-qoute-data-2012'!$E$6:$E$380,NA117_CO2_GJ!$C86,'CO2-qoute-data-2012'!AB$6:AB$380)*1000</f>
        <v>0</v>
      </c>
      <c r="S86" s="23">
        <f>SUMIF('CO2-qoute-data-2012'!$E$6:$E$380,NA117_CO2_GJ!$C86,'CO2-qoute-data-2012'!AC$6:AC$380)*1000</f>
        <v>0</v>
      </c>
      <c r="T86" s="23">
        <f>SUMIF('CO2-qoute-data-2012'!$E$6:$E$380,NA117_CO2_GJ!$C86,'CO2-qoute-data-2012'!AD$6:AD$380)*1000</f>
        <v>0</v>
      </c>
      <c r="U86" s="23">
        <f>SUMIF('CO2-qoute-data-2012'!$E$6:$E$380,NA117_CO2_GJ!$C86,'CO2-qoute-data-2012'!AE$6:AE$380)*1000</f>
        <v>0</v>
      </c>
      <c r="V86" s="23">
        <f>SUMIF('CO2-qoute-data-2012'!$E$6:$E$380,NA117_CO2_GJ!$C86,'CO2-qoute-data-2012'!AF$6:AF$380)*1000</f>
        <v>0</v>
      </c>
      <c r="W86" s="23">
        <f>SUMIF('CO2-qoute-data-2012'!$E$6:$E$380,NA117_CO2_GJ!$C86,'CO2-qoute-data-2012'!AG$6:AG$380)*1000</f>
        <v>0</v>
      </c>
      <c r="X86" s="23">
        <f>SUMIF('CO2-qoute-data-2012'!$E$6:$E$380,NA117_CO2_GJ!$C86,'CO2-qoute-data-2012'!AH$6:AH$380)*1000</f>
        <v>0</v>
      </c>
      <c r="Y86" s="23">
        <f>SUMIF('CO2-qoute-data-2012'!$E$6:$E$380,NA117_CO2_GJ!$C86,'CO2-qoute-data-2012'!AI$6:AI$380)*1000</f>
        <v>0</v>
      </c>
      <c r="Z86" s="23">
        <f>SUMIF('CO2-qoute-data-2012'!$E$6:$E$380,NA117_CO2_GJ!$C86,'CO2-qoute-data-2012'!AJ$6:AJ$380)*1000</f>
        <v>0</v>
      </c>
      <c r="AA86" s="23">
        <f>SUMIF('CO2-qoute-data-2012'!$E$6:$E$380,NA117_CO2_GJ!$C86,'CO2-qoute-data-2012'!AK$6:AK$380)*1000</f>
        <v>0</v>
      </c>
      <c r="AB86" s="23">
        <f>SUMIF('CO2-qoute-data-2012'!$E$6:$E$380,NA117_CO2_GJ!$C86,'CO2-qoute-data-2012'!AL$6:AL$380)*1000</f>
        <v>0</v>
      </c>
      <c r="AC86" s="23">
        <f>SUMIF('CO2-qoute-data-2012'!$E$6:$E$380,NA117_CO2_GJ!$C86,'CO2-qoute-data-2012'!AM$6:AM$380)*1000</f>
        <v>0</v>
      </c>
      <c r="AD86" s="23">
        <f>SUMIF('CO2-qoute-data-2012'!$E$6:$E$380,NA117_CO2_GJ!$C86,'CO2-qoute-data-2012'!AN$6:AN$380)*1000</f>
        <v>0</v>
      </c>
      <c r="AE86" s="23">
        <f>SUMIF('CO2-qoute-data-2012'!$E$6:$E$380,NA117_CO2_GJ!$C86,'CO2-qoute-data-2012'!AO$6:AO$380)*1000</f>
        <v>0</v>
      </c>
      <c r="AF86" s="23">
        <f>SUMIF('CO2-qoute-data-2012'!$E$6:$E$380,NA117_CO2_GJ!$C86,'CO2-qoute-data-2012'!AP$6:AP$380)*1000</f>
        <v>0</v>
      </c>
      <c r="AG86" s="23">
        <f>SUMIF('CO2-qoute-data-2012'!$E$6:$E$380,NA117_CO2_GJ!$C86,'CO2-qoute-data-2012'!AQ$6:AQ$380)*1000</f>
        <v>0</v>
      </c>
      <c r="AH86" s="23">
        <f>SUMIF('CO2-qoute-data-2012'!$E$6:$E$380,NA117_CO2_GJ!$C86,'CO2-qoute-data-2012'!AR$6:AR$380)*1000</f>
        <v>0</v>
      </c>
      <c r="AI86" s="23">
        <f>SUMIF('CO2-qoute-data-2012'!$E$6:$E$380,NA117_CO2_GJ!$C86,'CO2-qoute-data-2012'!AS$6:AS$380)*1000</f>
        <v>0</v>
      </c>
      <c r="AJ86" s="2"/>
      <c r="AK86" s="2"/>
      <c r="AL86" s="75">
        <f t="shared" si="12"/>
        <v>4</v>
      </c>
      <c r="AM86" s="75">
        <f t="shared" si="12"/>
        <v>4</v>
      </c>
      <c r="AN86" s="75">
        <f t="shared" si="12"/>
        <v>4</v>
      </c>
      <c r="AO86" s="75">
        <f t="shared" si="12"/>
        <v>4</v>
      </c>
      <c r="AP86" s="75">
        <f t="shared" si="12"/>
        <v>4</v>
      </c>
      <c r="AQ86" s="75">
        <f t="shared" si="12"/>
        <v>4</v>
      </c>
      <c r="AR86" s="75">
        <f t="shared" si="12"/>
        <v>4</v>
      </c>
      <c r="AS86" s="75">
        <f t="shared" si="12"/>
        <v>4</v>
      </c>
      <c r="AT86" s="75">
        <f t="shared" si="12"/>
        <v>4</v>
      </c>
      <c r="AU86" s="75">
        <f t="shared" si="12"/>
        <v>4</v>
      </c>
      <c r="AV86" s="75">
        <f t="shared" si="12"/>
        <v>4</v>
      </c>
      <c r="AW86" s="75">
        <f t="shared" si="12"/>
        <v>4</v>
      </c>
      <c r="AX86" s="75">
        <f t="shared" si="12"/>
        <v>4</v>
      </c>
      <c r="AY86" s="75">
        <f t="shared" si="12"/>
        <v>4</v>
      </c>
      <c r="AZ86" s="75">
        <f t="shared" si="11"/>
        <v>4</v>
      </c>
      <c r="BA86" s="75">
        <f t="shared" si="11"/>
        <v>4</v>
      </c>
      <c r="BB86" s="75">
        <f t="shared" si="11"/>
        <v>4</v>
      </c>
      <c r="BC86" s="75">
        <f t="shared" si="11"/>
        <v>4</v>
      </c>
      <c r="BD86" s="75">
        <f t="shared" si="11"/>
        <v>4</v>
      </c>
      <c r="BE86" s="75">
        <f t="shared" si="11"/>
        <v>4</v>
      </c>
      <c r="BF86" s="75">
        <f t="shared" si="11"/>
        <v>4</v>
      </c>
      <c r="BG86" s="75">
        <f t="shared" si="11"/>
        <v>4</v>
      </c>
      <c r="BH86" s="75">
        <f t="shared" si="11"/>
        <v>4</v>
      </c>
      <c r="BI86" s="75">
        <f t="shared" si="11"/>
        <v>4</v>
      </c>
      <c r="BJ86" s="75">
        <f t="shared" si="11"/>
        <v>4</v>
      </c>
      <c r="BK86" s="75">
        <f t="shared" si="11"/>
        <v>4</v>
      </c>
      <c r="BL86" s="75">
        <f t="shared" si="11"/>
        <v>4</v>
      </c>
      <c r="BM86" s="75">
        <f t="shared" si="11"/>
        <v>4</v>
      </c>
      <c r="BN86" s="75">
        <f t="shared" si="11"/>
        <v>4</v>
      </c>
      <c r="BO86" s="75">
        <f t="shared" si="11"/>
        <v>4</v>
      </c>
      <c r="BP86" s="75">
        <f t="shared" si="8"/>
        <v>4</v>
      </c>
    </row>
    <row r="87" spans="2:68">
      <c r="B87" s="72">
        <v>4</v>
      </c>
      <c r="C87" s="10" t="s">
        <v>670</v>
      </c>
      <c r="D87" s="11" t="s">
        <v>671</v>
      </c>
      <c r="E87" s="23">
        <f>SUMIF('CO2-qoute-data-2012'!$E$6:$E$380,NA117_CO2_GJ!$C87,'CO2-qoute-data-2012'!O$6:O$380)*1000</f>
        <v>0</v>
      </c>
      <c r="F87" s="23">
        <f>SUMIF('CO2-qoute-data-2012'!$E$6:$E$380,NA117_CO2_GJ!$C87,'CO2-qoute-data-2012'!P$6:P$380)*1000</f>
        <v>3997.8972000000003</v>
      </c>
      <c r="G87" s="23">
        <f>SUMIF('CO2-qoute-data-2012'!$E$6:$E$380,NA117_CO2_GJ!$C87,'CO2-qoute-data-2012'!Q$6:Q$380)*1000</f>
        <v>0</v>
      </c>
      <c r="H87" s="23">
        <f>SUMIF('CO2-qoute-data-2012'!$E$6:$E$380,NA117_CO2_GJ!$C87,'CO2-qoute-data-2012'!R$6:R$380)*1000</f>
        <v>0</v>
      </c>
      <c r="I87" s="23">
        <f>SUMIF('CO2-qoute-data-2012'!$E$6:$E$380,NA117_CO2_GJ!$C87,'CO2-qoute-data-2012'!S$6:S$380)*1000</f>
        <v>0</v>
      </c>
      <c r="J87" s="23">
        <f>SUMIF('CO2-qoute-data-2012'!$E$6:$E$380,NA117_CO2_GJ!$C87,'CO2-qoute-data-2012'!T$6:T$380)*1000</f>
        <v>0</v>
      </c>
      <c r="K87" s="23">
        <f>SUMIF('CO2-qoute-data-2012'!$E$6:$E$380,NA117_CO2_GJ!$C87,'CO2-qoute-data-2012'!U$6:U$380)*1000</f>
        <v>0</v>
      </c>
      <c r="L87" s="23">
        <f>SUMIF('CO2-qoute-data-2012'!$E$6:$E$380,NA117_CO2_GJ!$C87,'CO2-qoute-data-2012'!V$6:V$380)*1000</f>
        <v>0</v>
      </c>
      <c r="M87" s="23">
        <f>SUMIF('CO2-qoute-data-2012'!$E$6:$E$380,NA117_CO2_GJ!$C87,'CO2-qoute-data-2012'!W$6:W$380)*1000</f>
        <v>0</v>
      </c>
      <c r="N87" s="23">
        <f>SUMIF('CO2-qoute-data-2012'!$E$6:$E$380,NA117_CO2_GJ!$C87,'CO2-qoute-data-2012'!X$6:X$380)*1000</f>
        <v>0</v>
      </c>
      <c r="O87" s="23">
        <f>SUMIF('CO2-qoute-data-2012'!$E$6:$E$380,NA117_CO2_GJ!$C87,'CO2-qoute-data-2012'!Y$6:Y$380)*1000</f>
        <v>0</v>
      </c>
      <c r="P87" s="23">
        <f>SUMIF('CO2-qoute-data-2012'!$E$6:$E$380,NA117_CO2_GJ!$C87,'CO2-qoute-data-2012'!Z$6:Z$380)*1000</f>
        <v>0</v>
      </c>
      <c r="Q87" s="23">
        <f>SUMIF('CO2-qoute-data-2012'!$E$6:$E$380,NA117_CO2_GJ!$C87,'CO2-qoute-data-2012'!AA$6:AA$380)*1000</f>
        <v>0</v>
      </c>
      <c r="R87" s="23">
        <f>SUMIF('CO2-qoute-data-2012'!$E$6:$E$380,NA117_CO2_GJ!$C87,'CO2-qoute-data-2012'!AB$6:AB$380)*1000</f>
        <v>0</v>
      </c>
      <c r="S87" s="23">
        <f>SUMIF('CO2-qoute-data-2012'!$E$6:$E$380,NA117_CO2_GJ!$C87,'CO2-qoute-data-2012'!AC$6:AC$380)*1000</f>
        <v>0</v>
      </c>
      <c r="T87" s="23">
        <f>SUMIF('CO2-qoute-data-2012'!$E$6:$E$380,NA117_CO2_GJ!$C87,'CO2-qoute-data-2012'!AD$6:AD$380)*1000</f>
        <v>0</v>
      </c>
      <c r="U87" s="23">
        <f>SUMIF('CO2-qoute-data-2012'!$E$6:$E$380,NA117_CO2_GJ!$C87,'CO2-qoute-data-2012'!AE$6:AE$380)*1000</f>
        <v>0</v>
      </c>
      <c r="V87" s="23">
        <f>SUMIF('CO2-qoute-data-2012'!$E$6:$E$380,NA117_CO2_GJ!$C87,'CO2-qoute-data-2012'!AF$6:AF$380)*1000</f>
        <v>0</v>
      </c>
      <c r="W87" s="23">
        <f>SUMIF('CO2-qoute-data-2012'!$E$6:$E$380,NA117_CO2_GJ!$C87,'CO2-qoute-data-2012'!AG$6:AG$380)*1000</f>
        <v>0</v>
      </c>
      <c r="X87" s="23">
        <f>SUMIF('CO2-qoute-data-2012'!$E$6:$E$380,NA117_CO2_GJ!$C87,'CO2-qoute-data-2012'!AH$6:AH$380)*1000</f>
        <v>0</v>
      </c>
      <c r="Y87" s="23">
        <f>SUMIF('CO2-qoute-data-2012'!$E$6:$E$380,NA117_CO2_GJ!$C87,'CO2-qoute-data-2012'!AI$6:AI$380)*1000</f>
        <v>0</v>
      </c>
      <c r="Z87" s="23">
        <f>SUMIF('CO2-qoute-data-2012'!$E$6:$E$380,NA117_CO2_GJ!$C87,'CO2-qoute-data-2012'!AJ$6:AJ$380)*1000</f>
        <v>0</v>
      </c>
      <c r="AA87" s="23">
        <f>SUMIF('CO2-qoute-data-2012'!$E$6:$E$380,NA117_CO2_GJ!$C87,'CO2-qoute-data-2012'!AK$6:AK$380)*1000</f>
        <v>0</v>
      </c>
      <c r="AB87" s="23">
        <f>SUMIF('CO2-qoute-data-2012'!$E$6:$E$380,NA117_CO2_GJ!$C87,'CO2-qoute-data-2012'!AL$6:AL$380)*1000</f>
        <v>0</v>
      </c>
      <c r="AC87" s="23">
        <f>SUMIF('CO2-qoute-data-2012'!$E$6:$E$380,NA117_CO2_GJ!$C87,'CO2-qoute-data-2012'!AM$6:AM$380)*1000</f>
        <v>0</v>
      </c>
      <c r="AD87" s="23">
        <f>SUMIF('CO2-qoute-data-2012'!$E$6:$E$380,NA117_CO2_GJ!$C87,'CO2-qoute-data-2012'!AN$6:AN$380)*1000</f>
        <v>0</v>
      </c>
      <c r="AE87" s="23">
        <f>SUMIF('CO2-qoute-data-2012'!$E$6:$E$380,NA117_CO2_GJ!$C87,'CO2-qoute-data-2012'!AO$6:AO$380)*1000</f>
        <v>0</v>
      </c>
      <c r="AF87" s="23">
        <f>SUMIF('CO2-qoute-data-2012'!$E$6:$E$380,NA117_CO2_GJ!$C87,'CO2-qoute-data-2012'!AP$6:AP$380)*1000</f>
        <v>0</v>
      </c>
      <c r="AG87" s="23">
        <f>SUMIF('CO2-qoute-data-2012'!$E$6:$E$380,NA117_CO2_GJ!$C87,'CO2-qoute-data-2012'!AQ$6:AQ$380)*1000</f>
        <v>0</v>
      </c>
      <c r="AH87" s="23">
        <f>SUMIF('CO2-qoute-data-2012'!$E$6:$E$380,NA117_CO2_GJ!$C87,'CO2-qoute-data-2012'!AR$6:AR$380)*1000</f>
        <v>0</v>
      </c>
      <c r="AI87" s="23">
        <f>SUMIF('CO2-qoute-data-2012'!$E$6:$E$380,NA117_CO2_GJ!$C87,'CO2-qoute-data-2012'!AS$6:AS$380)*1000</f>
        <v>0</v>
      </c>
      <c r="AJ87" s="2"/>
      <c r="AK87" s="2"/>
      <c r="AL87" s="75">
        <f t="shared" si="12"/>
        <v>4</v>
      </c>
      <c r="AM87" s="75">
        <f t="shared" si="12"/>
        <v>4</v>
      </c>
      <c r="AN87" s="75">
        <f t="shared" si="12"/>
        <v>4</v>
      </c>
      <c r="AO87" s="75">
        <f t="shared" si="12"/>
        <v>4</v>
      </c>
      <c r="AP87" s="75">
        <f t="shared" si="12"/>
        <v>4</v>
      </c>
      <c r="AQ87" s="75">
        <f t="shared" si="12"/>
        <v>4</v>
      </c>
      <c r="AR87" s="75">
        <f t="shared" si="12"/>
        <v>4</v>
      </c>
      <c r="AS87" s="75">
        <f t="shared" si="12"/>
        <v>4</v>
      </c>
      <c r="AT87" s="75">
        <f t="shared" si="12"/>
        <v>4</v>
      </c>
      <c r="AU87" s="75">
        <f t="shared" si="12"/>
        <v>4</v>
      </c>
      <c r="AV87" s="75">
        <f t="shared" si="12"/>
        <v>4</v>
      </c>
      <c r="AW87" s="75">
        <f t="shared" si="12"/>
        <v>4</v>
      </c>
      <c r="AX87" s="75">
        <f t="shared" si="12"/>
        <v>4</v>
      </c>
      <c r="AY87" s="75">
        <f t="shared" si="12"/>
        <v>4</v>
      </c>
      <c r="AZ87" s="75">
        <f t="shared" si="11"/>
        <v>4</v>
      </c>
      <c r="BA87" s="75">
        <f t="shared" si="11"/>
        <v>4</v>
      </c>
      <c r="BB87" s="75">
        <f t="shared" si="11"/>
        <v>4</v>
      </c>
      <c r="BC87" s="75">
        <f t="shared" si="11"/>
        <v>4</v>
      </c>
      <c r="BD87" s="75">
        <f t="shared" si="11"/>
        <v>4</v>
      </c>
      <c r="BE87" s="75">
        <f t="shared" si="11"/>
        <v>4</v>
      </c>
      <c r="BF87" s="75">
        <f t="shared" si="11"/>
        <v>4</v>
      </c>
      <c r="BG87" s="75">
        <f t="shared" si="11"/>
        <v>4</v>
      </c>
      <c r="BH87" s="75">
        <f t="shared" si="11"/>
        <v>4</v>
      </c>
      <c r="BI87" s="75">
        <f t="shared" si="11"/>
        <v>4</v>
      </c>
      <c r="BJ87" s="75">
        <f t="shared" si="11"/>
        <v>4</v>
      </c>
      <c r="BK87" s="75">
        <f t="shared" si="11"/>
        <v>4</v>
      </c>
      <c r="BL87" s="75">
        <f t="shared" si="11"/>
        <v>4</v>
      </c>
      <c r="BM87" s="75">
        <f t="shared" si="11"/>
        <v>4</v>
      </c>
      <c r="BN87" s="75">
        <f t="shared" si="11"/>
        <v>4</v>
      </c>
      <c r="BO87" s="75">
        <f t="shared" si="11"/>
        <v>4</v>
      </c>
      <c r="BP87" s="75">
        <f t="shared" si="8"/>
        <v>4</v>
      </c>
    </row>
    <row r="88" spans="2:68">
      <c r="B88" s="72">
        <v>13</v>
      </c>
      <c r="C88" s="10" t="s">
        <v>672</v>
      </c>
      <c r="D88" s="11" t="s">
        <v>673</v>
      </c>
      <c r="E88" s="23">
        <f>SUMIF('CO2-qoute-data-2012'!$E$6:$E$380,NA117_CO2_GJ!$C88,'CO2-qoute-data-2012'!O$6:O$380)*1000</f>
        <v>0</v>
      </c>
      <c r="F88" s="23">
        <f>SUMIF('CO2-qoute-data-2012'!$E$6:$E$380,NA117_CO2_GJ!$C88,'CO2-qoute-data-2012'!P$6:P$380)*1000</f>
        <v>0</v>
      </c>
      <c r="G88" s="23">
        <f>SUMIF('CO2-qoute-data-2012'!$E$6:$E$380,NA117_CO2_GJ!$C88,'CO2-qoute-data-2012'!Q$6:Q$380)*1000</f>
        <v>0</v>
      </c>
      <c r="H88" s="23">
        <f>SUMIF('CO2-qoute-data-2012'!$E$6:$E$380,NA117_CO2_GJ!$C88,'CO2-qoute-data-2012'!R$6:R$380)*1000</f>
        <v>0</v>
      </c>
      <c r="I88" s="23">
        <f>SUMIF('CO2-qoute-data-2012'!$E$6:$E$380,NA117_CO2_GJ!$C88,'CO2-qoute-data-2012'!S$6:S$380)*1000</f>
        <v>0</v>
      </c>
      <c r="J88" s="23">
        <f>SUMIF('CO2-qoute-data-2012'!$E$6:$E$380,NA117_CO2_GJ!$C88,'CO2-qoute-data-2012'!T$6:T$380)*1000</f>
        <v>0</v>
      </c>
      <c r="K88" s="23">
        <f>SUMIF('CO2-qoute-data-2012'!$E$6:$E$380,NA117_CO2_GJ!$C88,'CO2-qoute-data-2012'!U$6:U$380)*1000</f>
        <v>0</v>
      </c>
      <c r="L88" s="23">
        <f>SUMIF('CO2-qoute-data-2012'!$E$6:$E$380,NA117_CO2_GJ!$C88,'CO2-qoute-data-2012'!V$6:V$380)*1000</f>
        <v>0</v>
      </c>
      <c r="M88" s="23">
        <f>SUMIF('CO2-qoute-data-2012'!$E$6:$E$380,NA117_CO2_GJ!$C88,'CO2-qoute-data-2012'!W$6:W$380)*1000</f>
        <v>0</v>
      </c>
      <c r="N88" s="23">
        <f>SUMIF('CO2-qoute-data-2012'!$E$6:$E$380,NA117_CO2_GJ!$C88,'CO2-qoute-data-2012'!X$6:X$380)*1000</f>
        <v>0</v>
      </c>
      <c r="O88" s="23">
        <f>SUMIF('CO2-qoute-data-2012'!$E$6:$E$380,NA117_CO2_GJ!$C88,'CO2-qoute-data-2012'!Y$6:Y$380)*1000</f>
        <v>0</v>
      </c>
      <c r="P88" s="23">
        <f>SUMIF('CO2-qoute-data-2012'!$E$6:$E$380,NA117_CO2_GJ!$C88,'CO2-qoute-data-2012'!Z$6:Z$380)*1000</f>
        <v>0</v>
      </c>
      <c r="Q88" s="23">
        <f>SUMIF('CO2-qoute-data-2012'!$E$6:$E$380,NA117_CO2_GJ!$C88,'CO2-qoute-data-2012'!AA$6:AA$380)*1000</f>
        <v>0</v>
      </c>
      <c r="R88" s="23">
        <f>SUMIF('CO2-qoute-data-2012'!$E$6:$E$380,NA117_CO2_GJ!$C88,'CO2-qoute-data-2012'!AB$6:AB$380)*1000</f>
        <v>0</v>
      </c>
      <c r="S88" s="23">
        <f>SUMIF('CO2-qoute-data-2012'!$E$6:$E$380,NA117_CO2_GJ!$C88,'CO2-qoute-data-2012'!AC$6:AC$380)*1000</f>
        <v>0</v>
      </c>
      <c r="T88" s="23">
        <f>SUMIF('CO2-qoute-data-2012'!$E$6:$E$380,NA117_CO2_GJ!$C88,'CO2-qoute-data-2012'!AD$6:AD$380)*1000</f>
        <v>0</v>
      </c>
      <c r="U88" s="23">
        <f>SUMIF('CO2-qoute-data-2012'!$E$6:$E$380,NA117_CO2_GJ!$C88,'CO2-qoute-data-2012'!AE$6:AE$380)*1000</f>
        <v>0</v>
      </c>
      <c r="V88" s="23">
        <f>SUMIF('CO2-qoute-data-2012'!$E$6:$E$380,NA117_CO2_GJ!$C88,'CO2-qoute-data-2012'!AF$6:AF$380)*1000</f>
        <v>0</v>
      </c>
      <c r="W88" s="23">
        <f>SUMIF('CO2-qoute-data-2012'!$E$6:$E$380,NA117_CO2_GJ!$C88,'CO2-qoute-data-2012'!AG$6:AG$380)*1000</f>
        <v>0</v>
      </c>
      <c r="X88" s="23">
        <f>SUMIF('CO2-qoute-data-2012'!$E$6:$E$380,NA117_CO2_GJ!$C88,'CO2-qoute-data-2012'!AH$6:AH$380)*1000</f>
        <v>0</v>
      </c>
      <c r="Y88" s="23">
        <f>SUMIF('CO2-qoute-data-2012'!$E$6:$E$380,NA117_CO2_GJ!$C88,'CO2-qoute-data-2012'!AI$6:AI$380)*1000</f>
        <v>0</v>
      </c>
      <c r="Z88" s="23">
        <f>SUMIF('CO2-qoute-data-2012'!$E$6:$E$380,NA117_CO2_GJ!$C88,'CO2-qoute-data-2012'!AJ$6:AJ$380)*1000</f>
        <v>0</v>
      </c>
      <c r="AA88" s="23">
        <f>SUMIF('CO2-qoute-data-2012'!$E$6:$E$380,NA117_CO2_GJ!$C88,'CO2-qoute-data-2012'!AK$6:AK$380)*1000</f>
        <v>0</v>
      </c>
      <c r="AB88" s="23">
        <f>SUMIF('CO2-qoute-data-2012'!$E$6:$E$380,NA117_CO2_GJ!$C88,'CO2-qoute-data-2012'!AL$6:AL$380)*1000</f>
        <v>0</v>
      </c>
      <c r="AC88" s="23">
        <f>SUMIF('CO2-qoute-data-2012'!$E$6:$E$380,NA117_CO2_GJ!$C88,'CO2-qoute-data-2012'!AM$6:AM$380)*1000</f>
        <v>0</v>
      </c>
      <c r="AD88" s="23">
        <f>SUMIF('CO2-qoute-data-2012'!$E$6:$E$380,NA117_CO2_GJ!$C88,'CO2-qoute-data-2012'!AN$6:AN$380)*1000</f>
        <v>0</v>
      </c>
      <c r="AE88" s="23">
        <f>SUMIF('CO2-qoute-data-2012'!$E$6:$E$380,NA117_CO2_GJ!$C88,'CO2-qoute-data-2012'!AO$6:AO$380)*1000</f>
        <v>0</v>
      </c>
      <c r="AF88" s="23">
        <f>SUMIF('CO2-qoute-data-2012'!$E$6:$E$380,NA117_CO2_GJ!$C88,'CO2-qoute-data-2012'!AP$6:AP$380)*1000</f>
        <v>0</v>
      </c>
      <c r="AG88" s="23">
        <f>SUMIF('CO2-qoute-data-2012'!$E$6:$E$380,NA117_CO2_GJ!$C88,'CO2-qoute-data-2012'!AQ$6:AQ$380)*1000</f>
        <v>0</v>
      </c>
      <c r="AH88" s="23">
        <f>SUMIF('CO2-qoute-data-2012'!$E$6:$E$380,NA117_CO2_GJ!$C88,'CO2-qoute-data-2012'!AR$6:AR$380)*1000</f>
        <v>0</v>
      </c>
      <c r="AI88" s="23">
        <f>SUMIF('CO2-qoute-data-2012'!$E$6:$E$380,NA117_CO2_GJ!$C88,'CO2-qoute-data-2012'!AS$6:AS$380)*1000</f>
        <v>0</v>
      </c>
      <c r="AJ88" s="2"/>
      <c r="AK88" s="2"/>
      <c r="AL88" s="75">
        <f t="shared" si="12"/>
        <v>13</v>
      </c>
      <c r="AM88" s="75">
        <f t="shared" si="12"/>
        <v>13</v>
      </c>
      <c r="AN88" s="75">
        <f t="shared" si="12"/>
        <v>13</v>
      </c>
      <c r="AO88" s="75">
        <f t="shared" si="12"/>
        <v>13</v>
      </c>
      <c r="AP88" s="75">
        <f t="shared" si="12"/>
        <v>13</v>
      </c>
      <c r="AQ88" s="75">
        <f t="shared" si="12"/>
        <v>13</v>
      </c>
      <c r="AR88" s="75">
        <f t="shared" si="12"/>
        <v>13</v>
      </c>
      <c r="AS88" s="75">
        <f t="shared" si="12"/>
        <v>13</v>
      </c>
      <c r="AT88" s="75">
        <f t="shared" si="12"/>
        <v>13</v>
      </c>
      <c r="AU88" s="75">
        <f t="shared" si="12"/>
        <v>13</v>
      </c>
      <c r="AV88" s="75">
        <f t="shared" si="12"/>
        <v>13</v>
      </c>
      <c r="AW88" s="75">
        <f t="shared" si="12"/>
        <v>13</v>
      </c>
      <c r="AX88" s="75">
        <f t="shared" si="12"/>
        <v>13</v>
      </c>
      <c r="AY88" s="75">
        <f t="shared" si="12"/>
        <v>13</v>
      </c>
      <c r="AZ88" s="75">
        <f t="shared" si="11"/>
        <v>13</v>
      </c>
      <c r="BA88" s="75">
        <f t="shared" si="11"/>
        <v>13</v>
      </c>
      <c r="BB88" s="75">
        <f t="shared" si="11"/>
        <v>13</v>
      </c>
      <c r="BC88" s="75">
        <f t="shared" si="11"/>
        <v>13</v>
      </c>
      <c r="BD88" s="75">
        <f t="shared" si="11"/>
        <v>13</v>
      </c>
      <c r="BE88" s="75">
        <f t="shared" si="11"/>
        <v>13</v>
      </c>
      <c r="BF88" s="75">
        <f t="shared" si="11"/>
        <v>13</v>
      </c>
      <c r="BG88" s="75">
        <f t="shared" si="11"/>
        <v>13</v>
      </c>
      <c r="BH88" s="75">
        <f t="shared" si="11"/>
        <v>13</v>
      </c>
      <c r="BI88" s="75">
        <f t="shared" si="11"/>
        <v>13</v>
      </c>
      <c r="BJ88" s="75">
        <f t="shared" si="11"/>
        <v>13</v>
      </c>
      <c r="BK88" s="75">
        <f t="shared" si="11"/>
        <v>13</v>
      </c>
      <c r="BL88" s="75">
        <f t="shared" si="11"/>
        <v>13</v>
      </c>
      <c r="BM88" s="75">
        <f t="shared" si="11"/>
        <v>13</v>
      </c>
      <c r="BN88" s="75">
        <f t="shared" si="11"/>
        <v>13</v>
      </c>
      <c r="BO88" s="75">
        <f t="shared" si="11"/>
        <v>13</v>
      </c>
      <c r="BP88" s="75">
        <f t="shared" si="8"/>
        <v>13</v>
      </c>
    </row>
    <row r="89" spans="2:68">
      <c r="B89" s="72">
        <v>13</v>
      </c>
      <c r="C89" s="10" t="s">
        <v>674</v>
      </c>
      <c r="D89" s="11" t="s">
        <v>675</v>
      </c>
      <c r="E89" s="23">
        <f>SUMIF('CO2-qoute-data-2012'!$E$6:$E$380,NA117_CO2_GJ!$C89,'CO2-qoute-data-2012'!O$6:O$380)*1000</f>
        <v>0</v>
      </c>
      <c r="F89" s="23">
        <f>SUMIF('CO2-qoute-data-2012'!$E$6:$E$380,NA117_CO2_GJ!$C89,'CO2-qoute-data-2012'!P$6:P$380)*1000</f>
        <v>0</v>
      </c>
      <c r="G89" s="23">
        <f>SUMIF('CO2-qoute-data-2012'!$E$6:$E$380,NA117_CO2_GJ!$C89,'CO2-qoute-data-2012'!Q$6:Q$380)*1000</f>
        <v>0</v>
      </c>
      <c r="H89" s="23">
        <f>SUMIF('CO2-qoute-data-2012'!$E$6:$E$380,NA117_CO2_GJ!$C89,'CO2-qoute-data-2012'!R$6:R$380)*1000</f>
        <v>0</v>
      </c>
      <c r="I89" s="23">
        <f>SUMIF('CO2-qoute-data-2012'!$E$6:$E$380,NA117_CO2_GJ!$C89,'CO2-qoute-data-2012'!S$6:S$380)*1000</f>
        <v>0</v>
      </c>
      <c r="J89" s="23">
        <f>SUMIF('CO2-qoute-data-2012'!$E$6:$E$380,NA117_CO2_GJ!$C89,'CO2-qoute-data-2012'!T$6:T$380)*1000</f>
        <v>0</v>
      </c>
      <c r="K89" s="23">
        <f>SUMIF('CO2-qoute-data-2012'!$E$6:$E$380,NA117_CO2_GJ!$C89,'CO2-qoute-data-2012'!U$6:U$380)*1000</f>
        <v>0</v>
      </c>
      <c r="L89" s="23">
        <f>SUMIF('CO2-qoute-data-2012'!$E$6:$E$380,NA117_CO2_GJ!$C89,'CO2-qoute-data-2012'!V$6:V$380)*1000</f>
        <v>0</v>
      </c>
      <c r="M89" s="23">
        <f>SUMIF('CO2-qoute-data-2012'!$E$6:$E$380,NA117_CO2_GJ!$C89,'CO2-qoute-data-2012'!W$6:W$380)*1000</f>
        <v>0</v>
      </c>
      <c r="N89" s="23">
        <f>SUMIF('CO2-qoute-data-2012'!$E$6:$E$380,NA117_CO2_GJ!$C89,'CO2-qoute-data-2012'!X$6:X$380)*1000</f>
        <v>0</v>
      </c>
      <c r="O89" s="23">
        <f>SUMIF('CO2-qoute-data-2012'!$E$6:$E$380,NA117_CO2_GJ!$C89,'CO2-qoute-data-2012'!Y$6:Y$380)*1000</f>
        <v>0</v>
      </c>
      <c r="P89" s="23">
        <f>SUMIF('CO2-qoute-data-2012'!$E$6:$E$380,NA117_CO2_GJ!$C89,'CO2-qoute-data-2012'!Z$6:Z$380)*1000</f>
        <v>0</v>
      </c>
      <c r="Q89" s="23">
        <f>SUMIF('CO2-qoute-data-2012'!$E$6:$E$380,NA117_CO2_GJ!$C89,'CO2-qoute-data-2012'!AA$6:AA$380)*1000</f>
        <v>0</v>
      </c>
      <c r="R89" s="23">
        <f>SUMIF('CO2-qoute-data-2012'!$E$6:$E$380,NA117_CO2_GJ!$C89,'CO2-qoute-data-2012'!AB$6:AB$380)*1000</f>
        <v>0</v>
      </c>
      <c r="S89" s="23">
        <f>SUMIF('CO2-qoute-data-2012'!$E$6:$E$380,NA117_CO2_GJ!$C89,'CO2-qoute-data-2012'!AC$6:AC$380)*1000</f>
        <v>0</v>
      </c>
      <c r="T89" s="23">
        <f>SUMIF('CO2-qoute-data-2012'!$E$6:$E$380,NA117_CO2_GJ!$C89,'CO2-qoute-data-2012'!AD$6:AD$380)*1000</f>
        <v>0</v>
      </c>
      <c r="U89" s="23">
        <f>SUMIF('CO2-qoute-data-2012'!$E$6:$E$380,NA117_CO2_GJ!$C89,'CO2-qoute-data-2012'!AE$6:AE$380)*1000</f>
        <v>0</v>
      </c>
      <c r="V89" s="23">
        <f>SUMIF('CO2-qoute-data-2012'!$E$6:$E$380,NA117_CO2_GJ!$C89,'CO2-qoute-data-2012'!AF$6:AF$380)*1000</f>
        <v>0</v>
      </c>
      <c r="W89" s="23">
        <f>SUMIF('CO2-qoute-data-2012'!$E$6:$E$380,NA117_CO2_GJ!$C89,'CO2-qoute-data-2012'!AG$6:AG$380)*1000</f>
        <v>0</v>
      </c>
      <c r="X89" s="23">
        <f>SUMIF('CO2-qoute-data-2012'!$E$6:$E$380,NA117_CO2_GJ!$C89,'CO2-qoute-data-2012'!AH$6:AH$380)*1000</f>
        <v>0</v>
      </c>
      <c r="Y89" s="23">
        <f>SUMIF('CO2-qoute-data-2012'!$E$6:$E$380,NA117_CO2_GJ!$C89,'CO2-qoute-data-2012'!AI$6:AI$380)*1000</f>
        <v>0</v>
      </c>
      <c r="Z89" s="23">
        <f>SUMIF('CO2-qoute-data-2012'!$E$6:$E$380,NA117_CO2_GJ!$C89,'CO2-qoute-data-2012'!AJ$6:AJ$380)*1000</f>
        <v>0</v>
      </c>
      <c r="AA89" s="23">
        <f>SUMIF('CO2-qoute-data-2012'!$E$6:$E$380,NA117_CO2_GJ!$C89,'CO2-qoute-data-2012'!AK$6:AK$380)*1000</f>
        <v>0</v>
      </c>
      <c r="AB89" s="23">
        <f>SUMIF('CO2-qoute-data-2012'!$E$6:$E$380,NA117_CO2_GJ!$C89,'CO2-qoute-data-2012'!AL$6:AL$380)*1000</f>
        <v>0</v>
      </c>
      <c r="AC89" s="23">
        <f>SUMIF('CO2-qoute-data-2012'!$E$6:$E$380,NA117_CO2_GJ!$C89,'CO2-qoute-data-2012'!AM$6:AM$380)*1000</f>
        <v>0</v>
      </c>
      <c r="AD89" s="23">
        <f>SUMIF('CO2-qoute-data-2012'!$E$6:$E$380,NA117_CO2_GJ!$C89,'CO2-qoute-data-2012'!AN$6:AN$380)*1000</f>
        <v>0</v>
      </c>
      <c r="AE89" s="23">
        <f>SUMIF('CO2-qoute-data-2012'!$E$6:$E$380,NA117_CO2_GJ!$C89,'CO2-qoute-data-2012'!AO$6:AO$380)*1000</f>
        <v>0</v>
      </c>
      <c r="AF89" s="23">
        <f>SUMIF('CO2-qoute-data-2012'!$E$6:$E$380,NA117_CO2_GJ!$C89,'CO2-qoute-data-2012'!AP$6:AP$380)*1000</f>
        <v>0</v>
      </c>
      <c r="AG89" s="23">
        <f>SUMIF('CO2-qoute-data-2012'!$E$6:$E$380,NA117_CO2_GJ!$C89,'CO2-qoute-data-2012'!AQ$6:AQ$380)*1000</f>
        <v>0</v>
      </c>
      <c r="AH89" s="23">
        <f>SUMIF('CO2-qoute-data-2012'!$E$6:$E$380,NA117_CO2_GJ!$C89,'CO2-qoute-data-2012'!AR$6:AR$380)*1000</f>
        <v>0</v>
      </c>
      <c r="AI89" s="23">
        <f>SUMIF('CO2-qoute-data-2012'!$E$6:$E$380,NA117_CO2_GJ!$C89,'CO2-qoute-data-2012'!AS$6:AS$380)*1000</f>
        <v>0</v>
      </c>
      <c r="AJ89" s="2"/>
      <c r="AK89" s="2"/>
      <c r="AL89" s="75">
        <f t="shared" si="12"/>
        <v>13</v>
      </c>
      <c r="AM89" s="75">
        <f t="shared" si="12"/>
        <v>13</v>
      </c>
      <c r="AN89" s="75">
        <f t="shared" si="12"/>
        <v>13</v>
      </c>
      <c r="AO89" s="75">
        <f t="shared" si="12"/>
        <v>13</v>
      </c>
      <c r="AP89" s="75">
        <f t="shared" si="12"/>
        <v>13</v>
      </c>
      <c r="AQ89" s="75">
        <f t="shared" si="12"/>
        <v>13</v>
      </c>
      <c r="AR89" s="75">
        <f t="shared" si="12"/>
        <v>13</v>
      </c>
      <c r="AS89" s="75">
        <f t="shared" si="12"/>
        <v>13</v>
      </c>
      <c r="AT89" s="75">
        <f t="shared" si="12"/>
        <v>13</v>
      </c>
      <c r="AU89" s="75">
        <f t="shared" si="12"/>
        <v>13</v>
      </c>
      <c r="AV89" s="75">
        <f t="shared" si="12"/>
        <v>13</v>
      </c>
      <c r="AW89" s="75">
        <f t="shared" si="12"/>
        <v>13</v>
      </c>
      <c r="AX89" s="75">
        <f t="shared" si="12"/>
        <v>13</v>
      </c>
      <c r="AY89" s="75">
        <f t="shared" si="12"/>
        <v>13</v>
      </c>
      <c r="AZ89" s="75">
        <f t="shared" si="11"/>
        <v>13</v>
      </c>
      <c r="BA89" s="75">
        <f t="shared" si="11"/>
        <v>13</v>
      </c>
      <c r="BB89" s="75">
        <f t="shared" si="11"/>
        <v>13</v>
      </c>
      <c r="BC89" s="75">
        <f t="shared" si="11"/>
        <v>13</v>
      </c>
      <c r="BD89" s="75">
        <f t="shared" si="11"/>
        <v>13</v>
      </c>
      <c r="BE89" s="75">
        <f t="shared" si="11"/>
        <v>13</v>
      </c>
      <c r="BF89" s="75">
        <f t="shared" si="11"/>
        <v>13</v>
      </c>
      <c r="BG89" s="75">
        <f t="shared" si="11"/>
        <v>13</v>
      </c>
      <c r="BH89" s="75">
        <f t="shared" si="11"/>
        <v>13</v>
      </c>
      <c r="BI89" s="75">
        <f t="shared" si="11"/>
        <v>13</v>
      </c>
      <c r="BJ89" s="75">
        <f t="shared" si="11"/>
        <v>13</v>
      </c>
      <c r="BK89" s="75">
        <f t="shared" si="11"/>
        <v>13</v>
      </c>
      <c r="BL89" s="75">
        <f t="shared" si="11"/>
        <v>13</v>
      </c>
      <c r="BM89" s="75">
        <f t="shared" si="11"/>
        <v>13</v>
      </c>
      <c r="BN89" s="75">
        <f t="shared" si="11"/>
        <v>13</v>
      </c>
      <c r="BO89" s="75">
        <f t="shared" si="11"/>
        <v>13</v>
      </c>
      <c r="BP89" s="75">
        <f t="shared" si="8"/>
        <v>13</v>
      </c>
    </row>
    <row r="90" spans="2:68">
      <c r="B90" s="72">
        <v>4</v>
      </c>
      <c r="C90" s="10" t="s">
        <v>676</v>
      </c>
      <c r="D90" s="11" t="s">
        <v>677</v>
      </c>
      <c r="E90" s="23">
        <f>SUMIF('CO2-qoute-data-2012'!$E$6:$E$380,NA117_CO2_GJ!$C90,'CO2-qoute-data-2012'!O$6:O$380)*1000</f>
        <v>0</v>
      </c>
      <c r="F90" s="23">
        <f>SUMIF('CO2-qoute-data-2012'!$E$6:$E$380,NA117_CO2_GJ!$C90,'CO2-qoute-data-2012'!P$6:P$380)*1000</f>
        <v>0</v>
      </c>
      <c r="G90" s="23">
        <f>SUMIF('CO2-qoute-data-2012'!$E$6:$E$380,NA117_CO2_GJ!$C90,'CO2-qoute-data-2012'!Q$6:Q$380)*1000</f>
        <v>0</v>
      </c>
      <c r="H90" s="23">
        <f>SUMIF('CO2-qoute-data-2012'!$E$6:$E$380,NA117_CO2_GJ!$C90,'CO2-qoute-data-2012'!R$6:R$380)*1000</f>
        <v>0</v>
      </c>
      <c r="I90" s="23">
        <f>SUMIF('CO2-qoute-data-2012'!$E$6:$E$380,NA117_CO2_GJ!$C90,'CO2-qoute-data-2012'!S$6:S$380)*1000</f>
        <v>0</v>
      </c>
      <c r="J90" s="23">
        <f>SUMIF('CO2-qoute-data-2012'!$E$6:$E$380,NA117_CO2_GJ!$C90,'CO2-qoute-data-2012'!T$6:T$380)*1000</f>
        <v>0</v>
      </c>
      <c r="K90" s="23">
        <f>SUMIF('CO2-qoute-data-2012'!$E$6:$E$380,NA117_CO2_GJ!$C90,'CO2-qoute-data-2012'!U$6:U$380)*1000</f>
        <v>0</v>
      </c>
      <c r="L90" s="23">
        <f>SUMIF('CO2-qoute-data-2012'!$E$6:$E$380,NA117_CO2_GJ!$C90,'CO2-qoute-data-2012'!V$6:V$380)*1000</f>
        <v>0</v>
      </c>
      <c r="M90" s="23">
        <f>SUMIF('CO2-qoute-data-2012'!$E$6:$E$380,NA117_CO2_GJ!$C90,'CO2-qoute-data-2012'!W$6:W$380)*1000</f>
        <v>0</v>
      </c>
      <c r="N90" s="23">
        <f>SUMIF('CO2-qoute-data-2012'!$E$6:$E$380,NA117_CO2_GJ!$C90,'CO2-qoute-data-2012'!X$6:X$380)*1000</f>
        <v>0</v>
      </c>
      <c r="O90" s="23">
        <f>SUMIF('CO2-qoute-data-2012'!$E$6:$E$380,NA117_CO2_GJ!$C90,'CO2-qoute-data-2012'!Y$6:Y$380)*1000</f>
        <v>0</v>
      </c>
      <c r="P90" s="23">
        <f>SUMIF('CO2-qoute-data-2012'!$E$6:$E$380,NA117_CO2_GJ!$C90,'CO2-qoute-data-2012'!Z$6:Z$380)*1000</f>
        <v>0</v>
      </c>
      <c r="Q90" s="23">
        <f>SUMIF('CO2-qoute-data-2012'!$E$6:$E$380,NA117_CO2_GJ!$C90,'CO2-qoute-data-2012'!AA$6:AA$380)*1000</f>
        <v>0</v>
      </c>
      <c r="R90" s="23">
        <f>SUMIF('CO2-qoute-data-2012'!$E$6:$E$380,NA117_CO2_GJ!$C90,'CO2-qoute-data-2012'!AB$6:AB$380)*1000</f>
        <v>0</v>
      </c>
      <c r="S90" s="23">
        <f>SUMIF('CO2-qoute-data-2012'!$E$6:$E$380,NA117_CO2_GJ!$C90,'CO2-qoute-data-2012'!AC$6:AC$380)*1000</f>
        <v>0</v>
      </c>
      <c r="T90" s="23">
        <f>SUMIF('CO2-qoute-data-2012'!$E$6:$E$380,NA117_CO2_GJ!$C90,'CO2-qoute-data-2012'!AD$6:AD$380)*1000</f>
        <v>0</v>
      </c>
      <c r="U90" s="23">
        <f>SUMIF('CO2-qoute-data-2012'!$E$6:$E$380,NA117_CO2_GJ!$C90,'CO2-qoute-data-2012'!AE$6:AE$380)*1000</f>
        <v>0</v>
      </c>
      <c r="V90" s="23">
        <f>SUMIF('CO2-qoute-data-2012'!$E$6:$E$380,NA117_CO2_GJ!$C90,'CO2-qoute-data-2012'!AF$6:AF$380)*1000</f>
        <v>0</v>
      </c>
      <c r="W90" s="23">
        <f>SUMIF('CO2-qoute-data-2012'!$E$6:$E$380,NA117_CO2_GJ!$C90,'CO2-qoute-data-2012'!AG$6:AG$380)*1000</f>
        <v>0</v>
      </c>
      <c r="X90" s="23">
        <f>SUMIF('CO2-qoute-data-2012'!$E$6:$E$380,NA117_CO2_GJ!$C90,'CO2-qoute-data-2012'!AH$6:AH$380)*1000</f>
        <v>0</v>
      </c>
      <c r="Y90" s="23">
        <f>SUMIF('CO2-qoute-data-2012'!$E$6:$E$380,NA117_CO2_GJ!$C90,'CO2-qoute-data-2012'!AI$6:AI$380)*1000</f>
        <v>0</v>
      </c>
      <c r="Z90" s="23">
        <f>SUMIF('CO2-qoute-data-2012'!$E$6:$E$380,NA117_CO2_GJ!$C90,'CO2-qoute-data-2012'!AJ$6:AJ$380)*1000</f>
        <v>0</v>
      </c>
      <c r="AA90" s="23">
        <f>SUMIF('CO2-qoute-data-2012'!$E$6:$E$380,NA117_CO2_GJ!$C90,'CO2-qoute-data-2012'!AK$6:AK$380)*1000</f>
        <v>0</v>
      </c>
      <c r="AB90" s="23">
        <f>SUMIF('CO2-qoute-data-2012'!$E$6:$E$380,NA117_CO2_GJ!$C90,'CO2-qoute-data-2012'!AL$6:AL$380)*1000</f>
        <v>0</v>
      </c>
      <c r="AC90" s="23">
        <f>SUMIF('CO2-qoute-data-2012'!$E$6:$E$380,NA117_CO2_GJ!$C90,'CO2-qoute-data-2012'!AM$6:AM$380)*1000</f>
        <v>0</v>
      </c>
      <c r="AD90" s="23">
        <f>SUMIF('CO2-qoute-data-2012'!$E$6:$E$380,NA117_CO2_GJ!$C90,'CO2-qoute-data-2012'!AN$6:AN$380)*1000</f>
        <v>0</v>
      </c>
      <c r="AE90" s="23">
        <f>SUMIF('CO2-qoute-data-2012'!$E$6:$E$380,NA117_CO2_GJ!$C90,'CO2-qoute-data-2012'!AO$6:AO$380)*1000</f>
        <v>0</v>
      </c>
      <c r="AF90" s="23">
        <f>SUMIF('CO2-qoute-data-2012'!$E$6:$E$380,NA117_CO2_GJ!$C90,'CO2-qoute-data-2012'!AP$6:AP$380)*1000</f>
        <v>0</v>
      </c>
      <c r="AG90" s="23">
        <f>SUMIF('CO2-qoute-data-2012'!$E$6:$E$380,NA117_CO2_GJ!$C90,'CO2-qoute-data-2012'!AQ$6:AQ$380)*1000</f>
        <v>0</v>
      </c>
      <c r="AH90" s="23">
        <f>SUMIF('CO2-qoute-data-2012'!$E$6:$E$380,NA117_CO2_GJ!$C90,'CO2-qoute-data-2012'!AR$6:AR$380)*1000</f>
        <v>0</v>
      </c>
      <c r="AI90" s="23">
        <f>SUMIF('CO2-qoute-data-2012'!$E$6:$E$380,NA117_CO2_GJ!$C90,'CO2-qoute-data-2012'!AS$6:AS$380)*1000</f>
        <v>0</v>
      </c>
      <c r="AJ90" s="2"/>
      <c r="AK90" s="2"/>
      <c r="AL90" s="75">
        <f t="shared" si="12"/>
        <v>4</v>
      </c>
      <c r="AM90" s="75">
        <f t="shared" si="12"/>
        <v>4</v>
      </c>
      <c r="AN90" s="75">
        <f t="shared" si="12"/>
        <v>4</v>
      </c>
      <c r="AO90" s="75">
        <f t="shared" si="12"/>
        <v>4</v>
      </c>
      <c r="AP90" s="75">
        <f t="shared" si="12"/>
        <v>4</v>
      </c>
      <c r="AQ90" s="75">
        <f t="shared" si="12"/>
        <v>4</v>
      </c>
      <c r="AR90" s="75">
        <f t="shared" si="12"/>
        <v>4</v>
      </c>
      <c r="AS90" s="75">
        <f t="shared" si="12"/>
        <v>4</v>
      </c>
      <c r="AT90" s="75">
        <f t="shared" si="12"/>
        <v>4</v>
      </c>
      <c r="AU90" s="75">
        <f t="shared" si="12"/>
        <v>4</v>
      </c>
      <c r="AV90" s="75">
        <f t="shared" si="12"/>
        <v>4</v>
      </c>
      <c r="AW90" s="75">
        <f t="shared" si="12"/>
        <v>4</v>
      </c>
      <c r="AX90" s="75">
        <f t="shared" si="12"/>
        <v>4</v>
      </c>
      <c r="AY90" s="75">
        <f t="shared" si="12"/>
        <v>4</v>
      </c>
      <c r="AZ90" s="75">
        <f t="shared" si="11"/>
        <v>4</v>
      </c>
      <c r="BA90" s="75">
        <f t="shared" si="11"/>
        <v>4</v>
      </c>
      <c r="BB90" s="75">
        <f t="shared" si="11"/>
        <v>4</v>
      </c>
      <c r="BC90" s="75">
        <f t="shared" si="11"/>
        <v>4</v>
      </c>
      <c r="BD90" s="75">
        <f t="shared" si="11"/>
        <v>4</v>
      </c>
      <c r="BE90" s="75">
        <f t="shared" si="11"/>
        <v>4</v>
      </c>
      <c r="BF90" s="75">
        <f t="shared" si="11"/>
        <v>4</v>
      </c>
      <c r="BG90" s="75">
        <f t="shared" si="11"/>
        <v>4</v>
      </c>
      <c r="BH90" s="75">
        <f t="shared" si="11"/>
        <v>4</v>
      </c>
      <c r="BI90" s="75">
        <f t="shared" si="11"/>
        <v>4</v>
      </c>
      <c r="BJ90" s="75">
        <f t="shared" si="11"/>
        <v>4</v>
      </c>
      <c r="BK90" s="75">
        <f t="shared" si="11"/>
        <v>4</v>
      </c>
      <c r="BL90" s="75">
        <f t="shared" si="11"/>
        <v>4</v>
      </c>
      <c r="BM90" s="75">
        <f t="shared" si="11"/>
        <v>4</v>
      </c>
      <c r="BN90" s="75">
        <f t="shared" si="11"/>
        <v>4</v>
      </c>
      <c r="BO90" s="75">
        <f t="shared" ref="BO90:BO109" si="13">$B90</f>
        <v>4</v>
      </c>
      <c r="BP90" s="75">
        <f t="shared" si="8"/>
        <v>4</v>
      </c>
    </row>
    <row r="91" spans="2:68">
      <c r="B91" s="72">
        <v>4</v>
      </c>
      <c r="C91" s="10" t="s">
        <v>678</v>
      </c>
      <c r="D91" s="11" t="s">
        <v>679</v>
      </c>
      <c r="E91" s="23">
        <f>SUMIF('CO2-qoute-data-2012'!$E$6:$E$380,NA117_CO2_GJ!$C91,'CO2-qoute-data-2012'!O$6:O$380)*1000</f>
        <v>0</v>
      </c>
      <c r="F91" s="23">
        <f>SUMIF('CO2-qoute-data-2012'!$E$6:$E$380,NA117_CO2_GJ!$C91,'CO2-qoute-data-2012'!P$6:P$380)*1000</f>
        <v>0</v>
      </c>
      <c r="G91" s="23">
        <f>SUMIF('CO2-qoute-data-2012'!$E$6:$E$380,NA117_CO2_GJ!$C91,'CO2-qoute-data-2012'!Q$6:Q$380)*1000</f>
        <v>0</v>
      </c>
      <c r="H91" s="23">
        <f>SUMIF('CO2-qoute-data-2012'!$E$6:$E$380,NA117_CO2_GJ!$C91,'CO2-qoute-data-2012'!R$6:R$380)*1000</f>
        <v>0</v>
      </c>
      <c r="I91" s="23">
        <f>SUMIF('CO2-qoute-data-2012'!$E$6:$E$380,NA117_CO2_GJ!$C91,'CO2-qoute-data-2012'!S$6:S$380)*1000</f>
        <v>0</v>
      </c>
      <c r="J91" s="23">
        <f>SUMIF('CO2-qoute-data-2012'!$E$6:$E$380,NA117_CO2_GJ!$C91,'CO2-qoute-data-2012'!T$6:T$380)*1000</f>
        <v>0</v>
      </c>
      <c r="K91" s="23">
        <f>SUMIF('CO2-qoute-data-2012'!$E$6:$E$380,NA117_CO2_GJ!$C91,'CO2-qoute-data-2012'!U$6:U$380)*1000</f>
        <v>0</v>
      </c>
      <c r="L91" s="23">
        <f>SUMIF('CO2-qoute-data-2012'!$E$6:$E$380,NA117_CO2_GJ!$C91,'CO2-qoute-data-2012'!V$6:V$380)*1000</f>
        <v>0</v>
      </c>
      <c r="M91" s="23">
        <f>SUMIF('CO2-qoute-data-2012'!$E$6:$E$380,NA117_CO2_GJ!$C91,'CO2-qoute-data-2012'!W$6:W$380)*1000</f>
        <v>0</v>
      </c>
      <c r="N91" s="23">
        <f>SUMIF('CO2-qoute-data-2012'!$E$6:$E$380,NA117_CO2_GJ!$C91,'CO2-qoute-data-2012'!X$6:X$380)*1000</f>
        <v>0</v>
      </c>
      <c r="O91" s="23">
        <f>SUMIF('CO2-qoute-data-2012'!$E$6:$E$380,NA117_CO2_GJ!$C91,'CO2-qoute-data-2012'!Y$6:Y$380)*1000</f>
        <v>0</v>
      </c>
      <c r="P91" s="23">
        <f>SUMIF('CO2-qoute-data-2012'!$E$6:$E$380,NA117_CO2_GJ!$C91,'CO2-qoute-data-2012'!Z$6:Z$380)*1000</f>
        <v>0</v>
      </c>
      <c r="Q91" s="23">
        <f>SUMIF('CO2-qoute-data-2012'!$E$6:$E$380,NA117_CO2_GJ!$C91,'CO2-qoute-data-2012'!AA$6:AA$380)*1000</f>
        <v>0</v>
      </c>
      <c r="R91" s="23">
        <f>SUMIF('CO2-qoute-data-2012'!$E$6:$E$380,NA117_CO2_GJ!$C91,'CO2-qoute-data-2012'!AB$6:AB$380)*1000</f>
        <v>0</v>
      </c>
      <c r="S91" s="23">
        <f>SUMIF('CO2-qoute-data-2012'!$E$6:$E$380,NA117_CO2_GJ!$C91,'CO2-qoute-data-2012'!AC$6:AC$380)*1000</f>
        <v>0</v>
      </c>
      <c r="T91" s="23">
        <f>SUMIF('CO2-qoute-data-2012'!$E$6:$E$380,NA117_CO2_GJ!$C91,'CO2-qoute-data-2012'!AD$6:AD$380)*1000</f>
        <v>0</v>
      </c>
      <c r="U91" s="23">
        <f>SUMIF('CO2-qoute-data-2012'!$E$6:$E$380,NA117_CO2_GJ!$C91,'CO2-qoute-data-2012'!AE$6:AE$380)*1000</f>
        <v>0</v>
      </c>
      <c r="V91" s="23">
        <f>SUMIF('CO2-qoute-data-2012'!$E$6:$E$380,NA117_CO2_GJ!$C91,'CO2-qoute-data-2012'!AF$6:AF$380)*1000</f>
        <v>0</v>
      </c>
      <c r="W91" s="23">
        <f>SUMIF('CO2-qoute-data-2012'!$E$6:$E$380,NA117_CO2_GJ!$C91,'CO2-qoute-data-2012'!AG$6:AG$380)*1000</f>
        <v>0</v>
      </c>
      <c r="X91" s="23">
        <f>SUMIF('CO2-qoute-data-2012'!$E$6:$E$380,NA117_CO2_GJ!$C91,'CO2-qoute-data-2012'!AH$6:AH$380)*1000</f>
        <v>0</v>
      </c>
      <c r="Y91" s="23">
        <f>SUMIF('CO2-qoute-data-2012'!$E$6:$E$380,NA117_CO2_GJ!$C91,'CO2-qoute-data-2012'!AI$6:AI$380)*1000</f>
        <v>0</v>
      </c>
      <c r="Z91" s="23">
        <f>SUMIF('CO2-qoute-data-2012'!$E$6:$E$380,NA117_CO2_GJ!$C91,'CO2-qoute-data-2012'!AJ$6:AJ$380)*1000</f>
        <v>0</v>
      </c>
      <c r="AA91" s="23">
        <f>SUMIF('CO2-qoute-data-2012'!$E$6:$E$380,NA117_CO2_GJ!$C91,'CO2-qoute-data-2012'!AK$6:AK$380)*1000</f>
        <v>0</v>
      </c>
      <c r="AB91" s="23">
        <f>SUMIF('CO2-qoute-data-2012'!$E$6:$E$380,NA117_CO2_GJ!$C91,'CO2-qoute-data-2012'!AL$6:AL$380)*1000</f>
        <v>0</v>
      </c>
      <c r="AC91" s="23">
        <f>SUMIF('CO2-qoute-data-2012'!$E$6:$E$380,NA117_CO2_GJ!$C91,'CO2-qoute-data-2012'!AM$6:AM$380)*1000</f>
        <v>0</v>
      </c>
      <c r="AD91" s="23">
        <f>SUMIF('CO2-qoute-data-2012'!$E$6:$E$380,NA117_CO2_GJ!$C91,'CO2-qoute-data-2012'!AN$6:AN$380)*1000</f>
        <v>0</v>
      </c>
      <c r="AE91" s="23">
        <f>SUMIF('CO2-qoute-data-2012'!$E$6:$E$380,NA117_CO2_GJ!$C91,'CO2-qoute-data-2012'!AO$6:AO$380)*1000</f>
        <v>0</v>
      </c>
      <c r="AF91" s="23">
        <f>SUMIF('CO2-qoute-data-2012'!$E$6:$E$380,NA117_CO2_GJ!$C91,'CO2-qoute-data-2012'!AP$6:AP$380)*1000</f>
        <v>0</v>
      </c>
      <c r="AG91" s="23">
        <f>SUMIF('CO2-qoute-data-2012'!$E$6:$E$380,NA117_CO2_GJ!$C91,'CO2-qoute-data-2012'!AQ$6:AQ$380)*1000</f>
        <v>0</v>
      </c>
      <c r="AH91" s="23">
        <f>SUMIF('CO2-qoute-data-2012'!$E$6:$E$380,NA117_CO2_GJ!$C91,'CO2-qoute-data-2012'!AR$6:AR$380)*1000</f>
        <v>0</v>
      </c>
      <c r="AI91" s="23">
        <f>SUMIF('CO2-qoute-data-2012'!$E$6:$E$380,NA117_CO2_GJ!$C91,'CO2-qoute-data-2012'!AS$6:AS$380)*1000</f>
        <v>0</v>
      </c>
      <c r="AJ91" s="2"/>
      <c r="AK91" s="2"/>
      <c r="AL91" s="75">
        <f t="shared" si="12"/>
        <v>4</v>
      </c>
      <c r="AM91" s="75">
        <f t="shared" si="12"/>
        <v>4</v>
      </c>
      <c r="AN91" s="75">
        <f t="shared" si="12"/>
        <v>4</v>
      </c>
      <c r="AO91" s="75">
        <f t="shared" si="12"/>
        <v>4</v>
      </c>
      <c r="AP91" s="75">
        <f t="shared" si="12"/>
        <v>4</v>
      </c>
      <c r="AQ91" s="75">
        <f t="shared" si="12"/>
        <v>4</v>
      </c>
      <c r="AR91" s="75">
        <f t="shared" si="12"/>
        <v>4</v>
      </c>
      <c r="AS91" s="75">
        <f t="shared" si="12"/>
        <v>4</v>
      </c>
      <c r="AT91" s="75">
        <f t="shared" si="12"/>
        <v>4</v>
      </c>
      <c r="AU91" s="75">
        <f t="shared" si="12"/>
        <v>4</v>
      </c>
      <c r="AV91" s="75">
        <f t="shared" si="12"/>
        <v>4</v>
      </c>
      <c r="AW91" s="75">
        <f t="shared" si="12"/>
        <v>4</v>
      </c>
      <c r="AX91" s="75">
        <f t="shared" si="12"/>
        <v>4</v>
      </c>
      <c r="AY91" s="75">
        <f t="shared" si="12"/>
        <v>4</v>
      </c>
      <c r="AZ91" s="75">
        <f t="shared" si="12"/>
        <v>4</v>
      </c>
      <c r="BA91" s="75">
        <f t="shared" ref="BA91:BN106" si="14">$B91</f>
        <v>4</v>
      </c>
      <c r="BB91" s="75">
        <f t="shared" si="14"/>
        <v>4</v>
      </c>
      <c r="BC91" s="75">
        <f t="shared" si="14"/>
        <v>4</v>
      </c>
      <c r="BD91" s="75">
        <f t="shared" si="14"/>
        <v>4</v>
      </c>
      <c r="BE91" s="75">
        <f t="shared" si="14"/>
        <v>4</v>
      </c>
      <c r="BF91" s="75">
        <f t="shared" si="14"/>
        <v>4</v>
      </c>
      <c r="BG91" s="75">
        <f t="shared" si="14"/>
        <v>4</v>
      </c>
      <c r="BH91" s="75">
        <f t="shared" si="14"/>
        <v>4</v>
      </c>
      <c r="BI91" s="75">
        <f t="shared" si="14"/>
        <v>4</v>
      </c>
      <c r="BJ91" s="75">
        <f t="shared" si="14"/>
        <v>4</v>
      </c>
      <c r="BK91" s="75">
        <f t="shared" si="14"/>
        <v>4</v>
      </c>
      <c r="BL91" s="75">
        <f t="shared" si="14"/>
        <v>4</v>
      </c>
      <c r="BM91" s="75">
        <f t="shared" si="14"/>
        <v>4</v>
      </c>
      <c r="BN91" s="75">
        <f t="shared" si="14"/>
        <v>4</v>
      </c>
      <c r="BO91" s="75">
        <f t="shared" si="13"/>
        <v>4</v>
      </c>
      <c r="BP91" s="75">
        <f t="shared" si="8"/>
        <v>4</v>
      </c>
    </row>
    <row r="92" spans="2:68">
      <c r="B92" s="72">
        <v>4</v>
      </c>
      <c r="C92" s="10" t="s">
        <v>680</v>
      </c>
      <c r="D92" s="11" t="s">
        <v>681</v>
      </c>
      <c r="E92" s="23">
        <f>SUMIF('CO2-qoute-data-2012'!$E$6:$E$380,NA117_CO2_GJ!$C92,'CO2-qoute-data-2012'!O$6:O$380)*1000</f>
        <v>0</v>
      </c>
      <c r="F92" s="23">
        <f>SUMIF('CO2-qoute-data-2012'!$E$6:$E$380,NA117_CO2_GJ!$C92,'CO2-qoute-data-2012'!P$6:P$380)*1000</f>
        <v>0</v>
      </c>
      <c r="G92" s="23">
        <f>SUMIF('CO2-qoute-data-2012'!$E$6:$E$380,NA117_CO2_GJ!$C92,'CO2-qoute-data-2012'!Q$6:Q$380)*1000</f>
        <v>0</v>
      </c>
      <c r="H92" s="23">
        <f>SUMIF('CO2-qoute-data-2012'!$E$6:$E$380,NA117_CO2_GJ!$C92,'CO2-qoute-data-2012'!R$6:R$380)*1000</f>
        <v>0</v>
      </c>
      <c r="I92" s="23">
        <f>SUMIF('CO2-qoute-data-2012'!$E$6:$E$380,NA117_CO2_GJ!$C92,'CO2-qoute-data-2012'!S$6:S$380)*1000</f>
        <v>0</v>
      </c>
      <c r="J92" s="23">
        <f>SUMIF('CO2-qoute-data-2012'!$E$6:$E$380,NA117_CO2_GJ!$C92,'CO2-qoute-data-2012'!T$6:T$380)*1000</f>
        <v>0</v>
      </c>
      <c r="K92" s="23">
        <f>SUMIF('CO2-qoute-data-2012'!$E$6:$E$380,NA117_CO2_GJ!$C92,'CO2-qoute-data-2012'!U$6:U$380)*1000</f>
        <v>0</v>
      </c>
      <c r="L92" s="23">
        <f>SUMIF('CO2-qoute-data-2012'!$E$6:$E$380,NA117_CO2_GJ!$C92,'CO2-qoute-data-2012'!V$6:V$380)*1000</f>
        <v>0</v>
      </c>
      <c r="M92" s="23">
        <f>SUMIF('CO2-qoute-data-2012'!$E$6:$E$380,NA117_CO2_GJ!$C92,'CO2-qoute-data-2012'!W$6:W$380)*1000</f>
        <v>0</v>
      </c>
      <c r="N92" s="23">
        <f>SUMIF('CO2-qoute-data-2012'!$E$6:$E$380,NA117_CO2_GJ!$C92,'CO2-qoute-data-2012'!X$6:X$380)*1000</f>
        <v>0</v>
      </c>
      <c r="O92" s="23">
        <f>SUMIF('CO2-qoute-data-2012'!$E$6:$E$380,NA117_CO2_GJ!$C92,'CO2-qoute-data-2012'!Y$6:Y$380)*1000</f>
        <v>0</v>
      </c>
      <c r="P92" s="23">
        <f>SUMIF('CO2-qoute-data-2012'!$E$6:$E$380,NA117_CO2_GJ!$C92,'CO2-qoute-data-2012'!Z$6:Z$380)*1000</f>
        <v>0</v>
      </c>
      <c r="Q92" s="23">
        <f>SUMIF('CO2-qoute-data-2012'!$E$6:$E$380,NA117_CO2_GJ!$C92,'CO2-qoute-data-2012'!AA$6:AA$380)*1000</f>
        <v>0</v>
      </c>
      <c r="R92" s="23">
        <f>SUMIF('CO2-qoute-data-2012'!$E$6:$E$380,NA117_CO2_GJ!$C92,'CO2-qoute-data-2012'!AB$6:AB$380)*1000</f>
        <v>0</v>
      </c>
      <c r="S92" s="23">
        <f>SUMIF('CO2-qoute-data-2012'!$E$6:$E$380,NA117_CO2_GJ!$C92,'CO2-qoute-data-2012'!AC$6:AC$380)*1000</f>
        <v>0</v>
      </c>
      <c r="T92" s="23">
        <f>SUMIF('CO2-qoute-data-2012'!$E$6:$E$380,NA117_CO2_GJ!$C92,'CO2-qoute-data-2012'!AD$6:AD$380)*1000</f>
        <v>0</v>
      </c>
      <c r="U92" s="23">
        <f>SUMIF('CO2-qoute-data-2012'!$E$6:$E$380,NA117_CO2_GJ!$C92,'CO2-qoute-data-2012'!AE$6:AE$380)*1000</f>
        <v>0</v>
      </c>
      <c r="V92" s="23">
        <f>SUMIF('CO2-qoute-data-2012'!$E$6:$E$380,NA117_CO2_GJ!$C92,'CO2-qoute-data-2012'!AF$6:AF$380)*1000</f>
        <v>0</v>
      </c>
      <c r="W92" s="23">
        <f>SUMIF('CO2-qoute-data-2012'!$E$6:$E$380,NA117_CO2_GJ!$C92,'CO2-qoute-data-2012'!AG$6:AG$380)*1000</f>
        <v>0</v>
      </c>
      <c r="X92" s="23">
        <f>SUMIF('CO2-qoute-data-2012'!$E$6:$E$380,NA117_CO2_GJ!$C92,'CO2-qoute-data-2012'!AH$6:AH$380)*1000</f>
        <v>0</v>
      </c>
      <c r="Y92" s="23">
        <f>SUMIF('CO2-qoute-data-2012'!$E$6:$E$380,NA117_CO2_GJ!$C92,'CO2-qoute-data-2012'!AI$6:AI$380)*1000</f>
        <v>0</v>
      </c>
      <c r="Z92" s="23">
        <f>SUMIF('CO2-qoute-data-2012'!$E$6:$E$380,NA117_CO2_GJ!$C92,'CO2-qoute-data-2012'!AJ$6:AJ$380)*1000</f>
        <v>0</v>
      </c>
      <c r="AA92" s="23">
        <f>SUMIF('CO2-qoute-data-2012'!$E$6:$E$380,NA117_CO2_GJ!$C92,'CO2-qoute-data-2012'!AK$6:AK$380)*1000</f>
        <v>0</v>
      </c>
      <c r="AB92" s="23">
        <f>SUMIF('CO2-qoute-data-2012'!$E$6:$E$380,NA117_CO2_GJ!$C92,'CO2-qoute-data-2012'!AL$6:AL$380)*1000</f>
        <v>0</v>
      </c>
      <c r="AC92" s="23">
        <f>SUMIF('CO2-qoute-data-2012'!$E$6:$E$380,NA117_CO2_GJ!$C92,'CO2-qoute-data-2012'!AM$6:AM$380)*1000</f>
        <v>0</v>
      </c>
      <c r="AD92" s="23">
        <f>SUMIF('CO2-qoute-data-2012'!$E$6:$E$380,NA117_CO2_GJ!$C92,'CO2-qoute-data-2012'!AN$6:AN$380)*1000</f>
        <v>0</v>
      </c>
      <c r="AE92" s="23">
        <f>SUMIF('CO2-qoute-data-2012'!$E$6:$E$380,NA117_CO2_GJ!$C92,'CO2-qoute-data-2012'!AO$6:AO$380)*1000</f>
        <v>0</v>
      </c>
      <c r="AF92" s="23">
        <f>SUMIF('CO2-qoute-data-2012'!$E$6:$E$380,NA117_CO2_GJ!$C92,'CO2-qoute-data-2012'!AP$6:AP$380)*1000</f>
        <v>0</v>
      </c>
      <c r="AG92" s="23">
        <f>SUMIF('CO2-qoute-data-2012'!$E$6:$E$380,NA117_CO2_GJ!$C92,'CO2-qoute-data-2012'!AQ$6:AQ$380)*1000</f>
        <v>0</v>
      </c>
      <c r="AH92" s="23">
        <f>SUMIF('CO2-qoute-data-2012'!$E$6:$E$380,NA117_CO2_GJ!$C92,'CO2-qoute-data-2012'!AR$6:AR$380)*1000</f>
        <v>0</v>
      </c>
      <c r="AI92" s="23">
        <f>SUMIF('CO2-qoute-data-2012'!$E$6:$E$380,NA117_CO2_GJ!$C92,'CO2-qoute-data-2012'!AS$6:AS$380)*1000</f>
        <v>0</v>
      </c>
      <c r="AJ92" s="2"/>
      <c r="AK92" s="2"/>
      <c r="AL92" s="75">
        <f t="shared" ref="AL92:AZ107" si="15">$B92</f>
        <v>4</v>
      </c>
      <c r="AM92" s="75">
        <f t="shared" si="15"/>
        <v>4</v>
      </c>
      <c r="AN92" s="75">
        <f t="shared" si="15"/>
        <v>4</v>
      </c>
      <c r="AO92" s="75">
        <f t="shared" si="15"/>
        <v>4</v>
      </c>
      <c r="AP92" s="75">
        <f t="shared" si="15"/>
        <v>4</v>
      </c>
      <c r="AQ92" s="75">
        <f t="shared" si="15"/>
        <v>4</v>
      </c>
      <c r="AR92" s="75">
        <f t="shared" si="15"/>
        <v>4</v>
      </c>
      <c r="AS92" s="75">
        <f t="shared" si="15"/>
        <v>4</v>
      </c>
      <c r="AT92" s="75">
        <f t="shared" si="15"/>
        <v>4</v>
      </c>
      <c r="AU92" s="75">
        <f t="shared" si="15"/>
        <v>4</v>
      </c>
      <c r="AV92" s="75">
        <f t="shared" si="15"/>
        <v>4</v>
      </c>
      <c r="AW92" s="75">
        <f t="shared" si="15"/>
        <v>4</v>
      </c>
      <c r="AX92" s="75">
        <f t="shared" si="15"/>
        <v>4</v>
      </c>
      <c r="AY92" s="75">
        <f t="shared" si="15"/>
        <v>4</v>
      </c>
      <c r="AZ92" s="75">
        <f t="shared" si="15"/>
        <v>4</v>
      </c>
      <c r="BA92" s="75">
        <f t="shared" si="14"/>
        <v>4</v>
      </c>
      <c r="BB92" s="75">
        <f t="shared" si="14"/>
        <v>4</v>
      </c>
      <c r="BC92" s="75">
        <f t="shared" si="14"/>
        <v>4</v>
      </c>
      <c r="BD92" s="75">
        <f t="shared" si="14"/>
        <v>4</v>
      </c>
      <c r="BE92" s="75">
        <f t="shared" si="14"/>
        <v>4</v>
      </c>
      <c r="BF92" s="75">
        <f t="shared" si="14"/>
        <v>4</v>
      </c>
      <c r="BG92" s="75">
        <f t="shared" si="14"/>
        <v>4</v>
      </c>
      <c r="BH92" s="75">
        <f t="shared" si="14"/>
        <v>4</v>
      </c>
      <c r="BI92" s="75">
        <f t="shared" si="14"/>
        <v>4</v>
      </c>
      <c r="BJ92" s="75">
        <f t="shared" si="14"/>
        <v>4</v>
      </c>
      <c r="BK92" s="75">
        <f t="shared" si="14"/>
        <v>4</v>
      </c>
      <c r="BL92" s="75">
        <f t="shared" si="14"/>
        <v>4</v>
      </c>
      <c r="BM92" s="75">
        <f t="shared" si="14"/>
        <v>4</v>
      </c>
      <c r="BN92" s="75">
        <f t="shared" si="14"/>
        <v>4</v>
      </c>
      <c r="BO92" s="75">
        <f t="shared" si="13"/>
        <v>4</v>
      </c>
      <c r="BP92" s="75">
        <f t="shared" si="8"/>
        <v>4</v>
      </c>
    </row>
    <row r="93" spans="2:68">
      <c r="B93" s="72">
        <v>4</v>
      </c>
      <c r="C93" s="10" t="s">
        <v>682</v>
      </c>
      <c r="D93" s="11" t="s">
        <v>683</v>
      </c>
      <c r="E93" s="23">
        <f>SUMIF('CO2-qoute-data-2012'!$E$6:$E$380,NA117_CO2_GJ!$C93,'CO2-qoute-data-2012'!O$6:O$380)*1000</f>
        <v>0</v>
      </c>
      <c r="F93" s="23">
        <f>SUMIF('CO2-qoute-data-2012'!$E$6:$E$380,NA117_CO2_GJ!$C93,'CO2-qoute-data-2012'!P$6:P$380)*1000</f>
        <v>0</v>
      </c>
      <c r="G93" s="23">
        <f>SUMIF('CO2-qoute-data-2012'!$E$6:$E$380,NA117_CO2_GJ!$C93,'CO2-qoute-data-2012'!Q$6:Q$380)*1000</f>
        <v>0</v>
      </c>
      <c r="H93" s="23">
        <f>SUMIF('CO2-qoute-data-2012'!$E$6:$E$380,NA117_CO2_GJ!$C93,'CO2-qoute-data-2012'!R$6:R$380)*1000</f>
        <v>0</v>
      </c>
      <c r="I93" s="23">
        <f>SUMIF('CO2-qoute-data-2012'!$E$6:$E$380,NA117_CO2_GJ!$C93,'CO2-qoute-data-2012'!S$6:S$380)*1000</f>
        <v>0</v>
      </c>
      <c r="J93" s="23">
        <f>SUMIF('CO2-qoute-data-2012'!$E$6:$E$380,NA117_CO2_GJ!$C93,'CO2-qoute-data-2012'!T$6:T$380)*1000</f>
        <v>0</v>
      </c>
      <c r="K93" s="23">
        <f>SUMIF('CO2-qoute-data-2012'!$E$6:$E$380,NA117_CO2_GJ!$C93,'CO2-qoute-data-2012'!U$6:U$380)*1000</f>
        <v>0</v>
      </c>
      <c r="L93" s="23">
        <f>SUMIF('CO2-qoute-data-2012'!$E$6:$E$380,NA117_CO2_GJ!$C93,'CO2-qoute-data-2012'!V$6:V$380)*1000</f>
        <v>0</v>
      </c>
      <c r="M93" s="23">
        <f>SUMIF('CO2-qoute-data-2012'!$E$6:$E$380,NA117_CO2_GJ!$C93,'CO2-qoute-data-2012'!W$6:W$380)*1000</f>
        <v>0</v>
      </c>
      <c r="N93" s="23">
        <f>SUMIF('CO2-qoute-data-2012'!$E$6:$E$380,NA117_CO2_GJ!$C93,'CO2-qoute-data-2012'!X$6:X$380)*1000</f>
        <v>0</v>
      </c>
      <c r="O93" s="23">
        <f>SUMIF('CO2-qoute-data-2012'!$E$6:$E$380,NA117_CO2_GJ!$C93,'CO2-qoute-data-2012'!Y$6:Y$380)*1000</f>
        <v>0</v>
      </c>
      <c r="P93" s="23">
        <f>SUMIF('CO2-qoute-data-2012'!$E$6:$E$380,NA117_CO2_GJ!$C93,'CO2-qoute-data-2012'!Z$6:Z$380)*1000</f>
        <v>0</v>
      </c>
      <c r="Q93" s="23">
        <f>SUMIF('CO2-qoute-data-2012'!$E$6:$E$380,NA117_CO2_GJ!$C93,'CO2-qoute-data-2012'!AA$6:AA$380)*1000</f>
        <v>0</v>
      </c>
      <c r="R93" s="23">
        <f>SUMIF('CO2-qoute-data-2012'!$E$6:$E$380,NA117_CO2_GJ!$C93,'CO2-qoute-data-2012'!AB$6:AB$380)*1000</f>
        <v>0</v>
      </c>
      <c r="S93" s="23">
        <f>SUMIF('CO2-qoute-data-2012'!$E$6:$E$380,NA117_CO2_GJ!$C93,'CO2-qoute-data-2012'!AC$6:AC$380)*1000</f>
        <v>0</v>
      </c>
      <c r="T93" s="23">
        <f>SUMIF('CO2-qoute-data-2012'!$E$6:$E$380,NA117_CO2_GJ!$C93,'CO2-qoute-data-2012'!AD$6:AD$380)*1000</f>
        <v>0</v>
      </c>
      <c r="U93" s="23">
        <f>SUMIF('CO2-qoute-data-2012'!$E$6:$E$380,NA117_CO2_GJ!$C93,'CO2-qoute-data-2012'!AE$6:AE$380)*1000</f>
        <v>0</v>
      </c>
      <c r="V93" s="23">
        <f>SUMIF('CO2-qoute-data-2012'!$E$6:$E$380,NA117_CO2_GJ!$C93,'CO2-qoute-data-2012'!AF$6:AF$380)*1000</f>
        <v>0</v>
      </c>
      <c r="W93" s="23">
        <f>SUMIF('CO2-qoute-data-2012'!$E$6:$E$380,NA117_CO2_GJ!$C93,'CO2-qoute-data-2012'!AG$6:AG$380)*1000</f>
        <v>0</v>
      </c>
      <c r="X93" s="23">
        <f>SUMIF('CO2-qoute-data-2012'!$E$6:$E$380,NA117_CO2_GJ!$C93,'CO2-qoute-data-2012'!AH$6:AH$380)*1000</f>
        <v>0</v>
      </c>
      <c r="Y93" s="23">
        <f>SUMIF('CO2-qoute-data-2012'!$E$6:$E$380,NA117_CO2_GJ!$C93,'CO2-qoute-data-2012'!AI$6:AI$380)*1000</f>
        <v>0</v>
      </c>
      <c r="Z93" s="23">
        <f>SUMIF('CO2-qoute-data-2012'!$E$6:$E$380,NA117_CO2_GJ!$C93,'CO2-qoute-data-2012'!AJ$6:AJ$380)*1000</f>
        <v>0</v>
      </c>
      <c r="AA93" s="23">
        <f>SUMIF('CO2-qoute-data-2012'!$E$6:$E$380,NA117_CO2_GJ!$C93,'CO2-qoute-data-2012'!AK$6:AK$380)*1000</f>
        <v>0</v>
      </c>
      <c r="AB93" s="23">
        <f>SUMIF('CO2-qoute-data-2012'!$E$6:$E$380,NA117_CO2_GJ!$C93,'CO2-qoute-data-2012'!AL$6:AL$380)*1000</f>
        <v>0</v>
      </c>
      <c r="AC93" s="23">
        <f>SUMIF('CO2-qoute-data-2012'!$E$6:$E$380,NA117_CO2_GJ!$C93,'CO2-qoute-data-2012'!AM$6:AM$380)*1000</f>
        <v>0</v>
      </c>
      <c r="AD93" s="23">
        <f>SUMIF('CO2-qoute-data-2012'!$E$6:$E$380,NA117_CO2_GJ!$C93,'CO2-qoute-data-2012'!AN$6:AN$380)*1000</f>
        <v>0</v>
      </c>
      <c r="AE93" s="23">
        <f>SUMIF('CO2-qoute-data-2012'!$E$6:$E$380,NA117_CO2_GJ!$C93,'CO2-qoute-data-2012'!AO$6:AO$380)*1000</f>
        <v>0</v>
      </c>
      <c r="AF93" s="23">
        <f>SUMIF('CO2-qoute-data-2012'!$E$6:$E$380,NA117_CO2_GJ!$C93,'CO2-qoute-data-2012'!AP$6:AP$380)*1000</f>
        <v>0</v>
      </c>
      <c r="AG93" s="23">
        <f>SUMIF('CO2-qoute-data-2012'!$E$6:$E$380,NA117_CO2_GJ!$C93,'CO2-qoute-data-2012'!AQ$6:AQ$380)*1000</f>
        <v>0</v>
      </c>
      <c r="AH93" s="23">
        <f>SUMIF('CO2-qoute-data-2012'!$E$6:$E$380,NA117_CO2_GJ!$C93,'CO2-qoute-data-2012'!AR$6:AR$380)*1000</f>
        <v>0</v>
      </c>
      <c r="AI93" s="23">
        <f>SUMIF('CO2-qoute-data-2012'!$E$6:$E$380,NA117_CO2_GJ!$C93,'CO2-qoute-data-2012'!AS$6:AS$380)*1000</f>
        <v>0</v>
      </c>
      <c r="AJ93" s="2"/>
      <c r="AK93" s="2"/>
      <c r="AL93" s="75">
        <f t="shared" si="15"/>
        <v>4</v>
      </c>
      <c r="AM93" s="75">
        <f t="shared" si="15"/>
        <v>4</v>
      </c>
      <c r="AN93" s="75">
        <f t="shared" si="15"/>
        <v>4</v>
      </c>
      <c r="AO93" s="75">
        <f t="shared" si="15"/>
        <v>4</v>
      </c>
      <c r="AP93" s="75">
        <f t="shared" si="15"/>
        <v>4</v>
      </c>
      <c r="AQ93" s="75">
        <f t="shared" si="15"/>
        <v>4</v>
      </c>
      <c r="AR93" s="75">
        <f t="shared" si="15"/>
        <v>4</v>
      </c>
      <c r="AS93" s="75">
        <f t="shared" si="15"/>
        <v>4</v>
      </c>
      <c r="AT93" s="75">
        <f t="shared" si="15"/>
        <v>4</v>
      </c>
      <c r="AU93" s="75">
        <f t="shared" si="15"/>
        <v>4</v>
      </c>
      <c r="AV93" s="75">
        <f t="shared" si="15"/>
        <v>4</v>
      </c>
      <c r="AW93" s="75">
        <f t="shared" si="15"/>
        <v>4</v>
      </c>
      <c r="AX93" s="75">
        <f t="shared" si="15"/>
        <v>4</v>
      </c>
      <c r="AY93" s="75">
        <f t="shared" si="15"/>
        <v>4</v>
      </c>
      <c r="AZ93" s="75">
        <f t="shared" si="15"/>
        <v>4</v>
      </c>
      <c r="BA93" s="75">
        <f t="shared" si="14"/>
        <v>4</v>
      </c>
      <c r="BB93" s="75">
        <f t="shared" si="14"/>
        <v>4</v>
      </c>
      <c r="BC93" s="75">
        <f t="shared" si="14"/>
        <v>4</v>
      </c>
      <c r="BD93" s="75">
        <f t="shared" si="14"/>
        <v>4</v>
      </c>
      <c r="BE93" s="75">
        <f t="shared" si="14"/>
        <v>4</v>
      </c>
      <c r="BF93" s="75">
        <f t="shared" si="14"/>
        <v>4</v>
      </c>
      <c r="BG93" s="75">
        <f t="shared" si="14"/>
        <v>4</v>
      </c>
      <c r="BH93" s="75">
        <f t="shared" si="14"/>
        <v>4</v>
      </c>
      <c r="BI93" s="75">
        <f t="shared" si="14"/>
        <v>4</v>
      </c>
      <c r="BJ93" s="75">
        <f t="shared" si="14"/>
        <v>4</v>
      </c>
      <c r="BK93" s="75">
        <f t="shared" si="14"/>
        <v>4</v>
      </c>
      <c r="BL93" s="75">
        <f t="shared" si="14"/>
        <v>4</v>
      </c>
      <c r="BM93" s="75">
        <f t="shared" si="14"/>
        <v>4</v>
      </c>
      <c r="BN93" s="75">
        <f t="shared" si="14"/>
        <v>4</v>
      </c>
      <c r="BO93" s="75">
        <f t="shared" si="13"/>
        <v>4</v>
      </c>
      <c r="BP93" s="75">
        <f t="shared" si="8"/>
        <v>4</v>
      </c>
    </row>
    <row r="94" spans="2:68">
      <c r="B94" s="72">
        <v>4</v>
      </c>
      <c r="C94" s="14" t="s">
        <v>684</v>
      </c>
      <c r="D94" s="15" t="s">
        <v>685</v>
      </c>
      <c r="E94" s="23">
        <f>SUMIF('CO2-qoute-data-2012'!$E$6:$E$380,NA117_CO2_GJ!$C94,'CO2-qoute-data-2012'!O$6:O$380)*1000</f>
        <v>0</v>
      </c>
      <c r="F94" s="23">
        <f>SUMIF('CO2-qoute-data-2012'!$E$6:$E$380,NA117_CO2_GJ!$C94,'CO2-qoute-data-2012'!P$6:P$380)*1000</f>
        <v>0</v>
      </c>
      <c r="G94" s="23">
        <f>SUMIF('CO2-qoute-data-2012'!$E$6:$E$380,NA117_CO2_GJ!$C94,'CO2-qoute-data-2012'!Q$6:Q$380)*1000</f>
        <v>0</v>
      </c>
      <c r="H94" s="23">
        <f>SUMIF('CO2-qoute-data-2012'!$E$6:$E$380,NA117_CO2_GJ!$C94,'CO2-qoute-data-2012'!R$6:R$380)*1000</f>
        <v>0</v>
      </c>
      <c r="I94" s="23">
        <f>SUMIF('CO2-qoute-data-2012'!$E$6:$E$380,NA117_CO2_GJ!$C94,'CO2-qoute-data-2012'!S$6:S$380)*1000</f>
        <v>0</v>
      </c>
      <c r="J94" s="23">
        <f>SUMIF('CO2-qoute-data-2012'!$E$6:$E$380,NA117_CO2_GJ!$C94,'CO2-qoute-data-2012'!T$6:T$380)*1000</f>
        <v>0</v>
      </c>
      <c r="K94" s="23">
        <f>SUMIF('CO2-qoute-data-2012'!$E$6:$E$380,NA117_CO2_GJ!$C94,'CO2-qoute-data-2012'!U$6:U$380)*1000</f>
        <v>0</v>
      </c>
      <c r="L94" s="23">
        <f>SUMIF('CO2-qoute-data-2012'!$E$6:$E$380,NA117_CO2_GJ!$C94,'CO2-qoute-data-2012'!V$6:V$380)*1000</f>
        <v>0</v>
      </c>
      <c r="M94" s="23">
        <f>SUMIF('CO2-qoute-data-2012'!$E$6:$E$380,NA117_CO2_GJ!$C94,'CO2-qoute-data-2012'!W$6:W$380)*1000</f>
        <v>0</v>
      </c>
      <c r="N94" s="23">
        <f>SUMIF('CO2-qoute-data-2012'!$E$6:$E$380,NA117_CO2_GJ!$C94,'CO2-qoute-data-2012'!X$6:X$380)*1000</f>
        <v>0</v>
      </c>
      <c r="O94" s="23">
        <f>SUMIF('CO2-qoute-data-2012'!$E$6:$E$380,NA117_CO2_GJ!$C94,'CO2-qoute-data-2012'!Y$6:Y$380)*1000</f>
        <v>0</v>
      </c>
      <c r="P94" s="23">
        <f>SUMIF('CO2-qoute-data-2012'!$E$6:$E$380,NA117_CO2_GJ!$C94,'CO2-qoute-data-2012'!Z$6:Z$380)*1000</f>
        <v>0</v>
      </c>
      <c r="Q94" s="23">
        <f>SUMIF('CO2-qoute-data-2012'!$E$6:$E$380,NA117_CO2_GJ!$C94,'CO2-qoute-data-2012'!AA$6:AA$380)*1000</f>
        <v>0</v>
      </c>
      <c r="R94" s="23">
        <f>SUMIF('CO2-qoute-data-2012'!$E$6:$E$380,NA117_CO2_GJ!$C94,'CO2-qoute-data-2012'!AB$6:AB$380)*1000</f>
        <v>0</v>
      </c>
      <c r="S94" s="23">
        <f>SUMIF('CO2-qoute-data-2012'!$E$6:$E$380,NA117_CO2_GJ!$C94,'CO2-qoute-data-2012'!AC$6:AC$380)*1000</f>
        <v>0</v>
      </c>
      <c r="T94" s="23">
        <f>SUMIF('CO2-qoute-data-2012'!$E$6:$E$380,NA117_CO2_GJ!$C94,'CO2-qoute-data-2012'!AD$6:AD$380)*1000</f>
        <v>0</v>
      </c>
      <c r="U94" s="23">
        <f>SUMIF('CO2-qoute-data-2012'!$E$6:$E$380,NA117_CO2_GJ!$C94,'CO2-qoute-data-2012'!AE$6:AE$380)*1000</f>
        <v>0</v>
      </c>
      <c r="V94" s="23">
        <f>SUMIF('CO2-qoute-data-2012'!$E$6:$E$380,NA117_CO2_GJ!$C94,'CO2-qoute-data-2012'!AF$6:AF$380)*1000</f>
        <v>0</v>
      </c>
      <c r="W94" s="23">
        <f>SUMIF('CO2-qoute-data-2012'!$E$6:$E$380,NA117_CO2_GJ!$C94,'CO2-qoute-data-2012'!AG$6:AG$380)*1000</f>
        <v>0</v>
      </c>
      <c r="X94" s="23">
        <f>SUMIF('CO2-qoute-data-2012'!$E$6:$E$380,NA117_CO2_GJ!$C94,'CO2-qoute-data-2012'!AH$6:AH$380)*1000</f>
        <v>0</v>
      </c>
      <c r="Y94" s="23">
        <f>SUMIF('CO2-qoute-data-2012'!$E$6:$E$380,NA117_CO2_GJ!$C94,'CO2-qoute-data-2012'!AI$6:AI$380)*1000</f>
        <v>0</v>
      </c>
      <c r="Z94" s="23">
        <f>SUMIF('CO2-qoute-data-2012'!$E$6:$E$380,NA117_CO2_GJ!$C94,'CO2-qoute-data-2012'!AJ$6:AJ$380)*1000</f>
        <v>0</v>
      </c>
      <c r="AA94" s="23">
        <f>SUMIF('CO2-qoute-data-2012'!$E$6:$E$380,NA117_CO2_GJ!$C94,'CO2-qoute-data-2012'!AK$6:AK$380)*1000</f>
        <v>0</v>
      </c>
      <c r="AB94" s="23">
        <f>SUMIF('CO2-qoute-data-2012'!$E$6:$E$380,NA117_CO2_GJ!$C94,'CO2-qoute-data-2012'!AL$6:AL$380)*1000</f>
        <v>0</v>
      </c>
      <c r="AC94" s="23">
        <f>SUMIF('CO2-qoute-data-2012'!$E$6:$E$380,NA117_CO2_GJ!$C94,'CO2-qoute-data-2012'!AM$6:AM$380)*1000</f>
        <v>0</v>
      </c>
      <c r="AD94" s="23">
        <f>SUMIF('CO2-qoute-data-2012'!$E$6:$E$380,NA117_CO2_GJ!$C94,'CO2-qoute-data-2012'!AN$6:AN$380)*1000</f>
        <v>0</v>
      </c>
      <c r="AE94" s="23">
        <f>SUMIF('CO2-qoute-data-2012'!$E$6:$E$380,NA117_CO2_GJ!$C94,'CO2-qoute-data-2012'!AO$6:AO$380)*1000</f>
        <v>0</v>
      </c>
      <c r="AF94" s="23">
        <f>SUMIF('CO2-qoute-data-2012'!$E$6:$E$380,NA117_CO2_GJ!$C94,'CO2-qoute-data-2012'!AP$6:AP$380)*1000</f>
        <v>0</v>
      </c>
      <c r="AG94" s="23">
        <f>SUMIF('CO2-qoute-data-2012'!$E$6:$E$380,NA117_CO2_GJ!$C94,'CO2-qoute-data-2012'!AQ$6:AQ$380)*1000</f>
        <v>0</v>
      </c>
      <c r="AH94" s="23">
        <f>SUMIF('CO2-qoute-data-2012'!$E$6:$E$380,NA117_CO2_GJ!$C94,'CO2-qoute-data-2012'!AR$6:AR$380)*1000</f>
        <v>0</v>
      </c>
      <c r="AI94" s="23">
        <f>SUMIF('CO2-qoute-data-2012'!$E$6:$E$380,NA117_CO2_GJ!$C94,'CO2-qoute-data-2012'!AS$6:AS$380)*1000</f>
        <v>0</v>
      </c>
      <c r="AJ94" s="2"/>
      <c r="AK94" s="2"/>
      <c r="AL94" s="75">
        <f t="shared" si="15"/>
        <v>4</v>
      </c>
      <c r="AM94" s="75">
        <f t="shared" si="15"/>
        <v>4</v>
      </c>
      <c r="AN94" s="75">
        <f t="shared" si="15"/>
        <v>4</v>
      </c>
      <c r="AO94" s="75">
        <f t="shared" si="15"/>
        <v>4</v>
      </c>
      <c r="AP94" s="75">
        <f t="shared" si="15"/>
        <v>4</v>
      </c>
      <c r="AQ94" s="75">
        <f t="shared" si="15"/>
        <v>4</v>
      </c>
      <c r="AR94" s="75">
        <f t="shared" si="15"/>
        <v>4</v>
      </c>
      <c r="AS94" s="75">
        <f t="shared" si="15"/>
        <v>4</v>
      </c>
      <c r="AT94" s="75">
        <f t="shared" si="15"/>
        <v>4</v>
      </c>
      <c r="AU94" s="75">
        <f t="shared" si="15"/>
        <v>4</v>
      </c>
      <c r="AV94" s="75">
        <f t="shared" si="15"/>
        <v>4</v>
      </c>
      <c r="AW94" s="75">
        <f t="shared" si="15"/>
        <v>4</v>
      </c>
      <c r="AX94" s="75">
        <f t="shared" si="15"/>
        <v>4</v>
      </c>
      <c r="AY94" s="75">
        <f t="shared" si="15"/>
        <v>4</v>
      </c>
      <c r="AZ94" s="75">
        <f t="shared" si="15"/>
        <v>4</v>
      </c>
      <c r="BA94" s="75">
        <f t="shared" si="14"/>
        <v>4</v>
      </c>
      <c r="BB94" s="75">
        <f t="shared" si="14"/>
        <v>4</v>
      </c>
      <c r="BC94" s="75">
        <f t="shared" si="14"/>
        <v>4</v>
      </c>
      <c r="BD94" s="75">
        <f t="shared" si="14"/>
        <v>4</v>
      </c>
      <c r="BE94" s="75">
        <f t="shared" si="14"/>
        <v>4</v>
      </c>
      <c r="BF94" s="75">
        <f t="shared" si="14"/>
        <v>4</v>
      </c>
      <c r="BG94" s="75">
        <f t="shared" si="14"/>
        <v>4</v>
      </c>
      <c r="BH94" s="75">
        <f t="shared" si="14"/>
        <v>4</v>
      </c>
      <c r="BI94" s="75">
        <f t="shared" si="14"/>
        <v>4</v>
      </c>
      <c r="BJ94" s="75">
        <f t="shared" si="14"/>
        <v>4</v>
      </c>
      <c r="BK94" s="75">
        <f t="shared" si="14"/>
        <v>4</v>
      </c>
      <c r="BL94" s="75">
        <f t="shared" si="14"/>
        <v>4</v>
      </c>
      <c r="BM94" s="75">
        <f t="shared" si="14"/>
        <v>4</v>
      </c>
      <c r="BN94" s="75">
        <f t="shared" si="14"/>
        <v>4</v>
      </c>
      <c r="BO94" s="75">
        <f t="shared" si="13"/>
        <v>4</v>
      </c>
      <c r="BP94" s="75">
        <f t="shared" si="8"/>
        <v>4</v>
      </c>
    </row>
    <row r="95" spans="2:68">
      <c r="B95" s="72">
        <v>5</v>
      </c>
      <c r="C95" s="14" t="s">
        <v>686</v>
      </c>
      <c r="D95" s="15" t="s">
        <v>687</v>
      </c>
      <c r="E95" s="23">
        <f>SUMIF('CO2-qoute-data-2012'!$E$6:$E$380,NA117_CO2_GJ!$C95,'CO2-qoute-data-2012'!O$6:O$380)*1000</f>
        <v>0</v>
      </c>
      <c r="F95" s="23">
        <f>SUMIF('CO2-qoute-data-2012'!$E$6:$E$380,NA117_CO2_GJ!$C95,'CO2-qoute-data-2012'!P$6:P$380)*1000</f>
        <v>0</v>
      </c>
      <c r="G95" s="23">
        <f>SUMIF('CO2-qoute-data-2012'!$E$6:$E$380,NA117_CO2_GJ!$C95,'CO2-qoute-data-2012'!Q$6:Q$380)*1000</f>
        <v>0</v>
      </c>
      <c r="H95" s="23">
        <f>SUMIF('CO2-qoute-data-2012'!$E$6:$E$380,NA117_CO2_GJ!$C95,'CO2-qoute-data-2012'!R$6:R$380)*1000</f>
        <v>0</v>
      </c>
      <c r="I95" s="23">
        <f>SUMIF('CO2-qoute-data-2012'!$E$6:$E$380,NA117_CO2_GJ!$C95,'CO2-qoute-data-2012'!S$6:S$380)*1000</f>
        <v>0</v>
      </c>
      <c r="J95" s="23">
        <f>SUMIF('CO2-qoute-data-2012'!$E$6:$E$380,NA117_CO2_GJ!$C95,'CO2-qoute-data-2012'!T$6:T$380)*1000</f>
        <v>0</v>
      </c>
      <c r="K95" s="23">
        <f>SUMIF('CO2-qoute-data-2012'!$E$6:$E$380,NA117_CO2_GJ!$C95,'CO2-qoute-data-2012'!U$6:U$380)*1000</f>
        <v>0</v>
      </c>
      <c r="L95" s="23">
        <f>SUMIF('CO2-qoute-data-2012'!$E$6:$E$380,NA117_CO2_GJ!$C95,'CO2-qoute-data-2012'!V$6:V$380)*1000</f>
        <v>0</v>
      </c>
      <c r="M95" s="23">
        <f>SUMIF('CO2-qoute-data-2012'!$E$6:$E$380,NA117_CO2_GJ!$C95,'CO2-qoute-data-2012'!W$6:W$380)*1000</f>
        <v>0</v>
      </c>
      <c r="N95" s="23">
        <f>SUMIF('CO2-qoute-data-2012'!$E$6:$E$380,NA117_CO2_GJ!$C95,'CO2-qoute-data-2012'!X$6:X$380)*1000</f>
        <v>0</v>
      </c>
      <c r="O95" s="23">
        <f>SUMIF('CO2-qoute-data-2012'!$E$6:$E$380,NA117_CO2_GJ!$C95,'CO2-qoute-data-2012'!Y$6:Y$380)*1000</f>
        <v>0</v>
      </c>
      <c r="P95" s="23">
        <f>SUMIF('CO2-qoute-data-2012'!$E$6:$E$380,NA117_CO2_GJ!$C95,'CO2-qoute-data-2012'!Z$6:Z$380)*1000</f>
        <v>0</v>
      </c>
      <c r="Q95" s="23">
        <f>SUMIF('CO2-qoute-data-2012'!$E$6:$E$380,NA117_CO2_GJ!$C95,'CO2-qoute-data-2012'!AA$6:AA$380)*1000</f>
        <v>0</v>
      </c>
      <c r="R95" s="23">
        <f>SUMIF('CO2-qoute-data-2012'!$E$6:$E$380,NA117_CO2_GJ!$C95,'CO2-qoute-data-2012'!AB$6:AB$380)*1000</f>
        <v>0</v>
      </c>
      <c r="S95" s="23">
        <f>SUMIF('CO2-qoute-data-2012'!$E$6:$E$380,NA117_CO2_GJ!$C95,'CO2-qoute-data-2012'!AC$6:AC$380)*1000</f>
        <v>0</v>
      </c>
      <c r="T95" s="23">
        <f>SUMIF('CO2-qoute-data-2012'!$E$6:$E$380,NA117_CO2_GJ!$C95,'CO2-qoute-data-2012'!AD$6:AD$380)*1000</f>
        <v>0</v>
      </c>
      <c r="U95" s="23">
        <f>SUMIF('CO2-qoute-data-2012'!$E$6:$E$380,NA117_CO2_GJ!$C95,'CO2-qoute-data-2012'!AE$6:AE$380)*1000</f>
        <v>0</v>
      </c>
      <c r="V95" s="23">
        <f>SUMIF('CO2-qoute-data-2012'!$E$6:$E$380,NA117_CO2_GJ!$C95,'CO2-qoute-data-2012'!AF$6:AF$380)*1000</f>
        <v>0</v>
      </c>
      <c r="W95" s="23">
        <f>SUMIF('CO2-qoute-data-2012'!$E$6:$E$380,NA117_CO2_GJ!$C95,'CO2-qoute-data-2012'!AG$6:AG$380)*1000</f>
        <v>0</v>
      </c>
      <c r="X95" s="23">
        <f>SUMIF('CO2-qoute-data-2012'!$E$6:$E$380,NA117_CO2_GJ!$C95,'CO2-qoute-data-2012'!AH$6:AH$380)*1000</f>
        <v>0</v>
      </c>
      <c r="Y95" s="23">
        <f>SUMIF('CO2-qoute-data-2012'!$E$6:$E$380,NA117_CO2_GJ!$C95,'CO2-qoute-data-2012'!AI$6:AI$380)*1000</f>
        <v>0</v>
      </c>
      <c r="Z95" s="23">
        <f>SUMIF('CO2-qoute-data-2012'!$E$6:$E$380,NA117_CO2_GJ!$C95,'CO2-qoute-data-2012'!AJ$6:AJ$380)*1000</f>
        <v>0</v>
      </c>
      <c r="AA95" s="23">
        <f>SUMIF('CO2-qoute-data-2012'!$E$6:$E$380,NA117_CO2_GJ!$C95,'CO2-qoute-data-2012'!AK$6:AK$380)*1000</f>
        <v>0</v>
      </c>
      <c r="AB95" s="23">
        <f>SUMIF('CO2-qoute-data-2012'!$E$6:$E$380,NA117_CO2_GJ!$C95,'CO2-qoute-data-2012'!AL$6:AL$380)*1000</f>
        <v>0</v>
      </c>
      <c r="AC95" s="23">
        <f>SUMIF('CO2-qoute-data-2012'!$E$6:$E$380,NA117_CO2_GJ!$C95,'CO2-qoute-data-2012'!AM$6:AM$380)*1000</f>
        <v>0</v>
      </c>
      <c r="AD95" s="23">
        <f>SUMIF('CO2-qoute-data-2012'!$E$6:$E$380,NA117_CO2_GJ!$C95,'CO2-qoute-data-2012'!AN$6:AN$380)*1000</f>
        <v>0</v>
      </c>
      <c r="AE95" s="23">
        <f>SUMIF('CO2-qoute-data-2012'!$E$6:$E$380,NA117_CO2_GJ!$C95,'CO2-qoute-data-2012'!AO$6:AO$380)*1000</f>
        <v>0</v>
      </c>
      <c r="AF95" s="23">
        <f>SUMIF('CO2-qoute-data-2012'!$E$6:$E$380,NA117_CO2_GJ!$C95,'CO2-qoute-data-2012'!AP$6:AP$380)*1000</f>
        <v>0</v>
      </c>
      <c r="AG95" s="23">
        <f>SUMIF('CO2-qoute-data-2012'!$E$6:$E$380,NA117_CO2_GJ!$C95,'CO2-qoute-data-2012'!AQ$6:AQ$380)*1000</f>
        <v>0</v>
      </c>
      <c r="AH95" s="23">
        <f>SUMIF('CO2-qoute-data-2012'!$E$6:$E$380,NA117_CO2_GJ!$C95,'CO2-qoute-data-2012'!AR$6:AR$380)*1000</f>
        <v>0</v>
      </c>
      <c r="AI95" s="23">
        <f>SUMIF('CO2-qoute-data-2012'!$E$6:$E$380,NA117_CO2_GJ!$C95,'CO2-qoute-data-2012'!AS$6:AS$380)*1000</f>
        <v>0</v>
      </c>
      <c r="AJ95" s="2"/>
      <c r="AK95" s="2"/>
      <c r="AL95" s="75">
        <f t="shared" si="15"/>
        <v>5</v>
      </c>
      <c r="AM95" s="75">
        <f t="shared" si="15"/>
        <v>5</v>
      </c>
      <c r="AN95" s="75">
        <f t="shared" si="15"/>
        <v>5</v>
      </c>
      <c r="AO95" s="75">
        <f t="shared" si="15"/>
        <v>5</v>
      </c>
      <c r="AP95" s="75">
        <f t="shared" si="15"/>
        <v>5</v>
      </c>
      <c r="AQ95" s="75">
        <f t="shared" si="15"/>
        <v>5</v>
      </c>
      <c r="AR95" s="75">
        <f t="shared" si="15"/>
        <v>5</v>
      </c>
      <c r="AS95" s="75">
        <f t="shared" si="15"/>
        <v>5</v>
      </c>
      <c r="AT95" s="75">
        <f t="shared" si="15"/>
        <v>5</v>
      </c>
      <c r="AU95" s="75">
        <f t="shared" si="15"/>
        <v>5</v>
      </c>
      <c r="AV95" s="75">
        <f t="shared" si="15"/>
        <v>5</v>
      </c>
      <c r="AW95" s="75">
        <f t="shared" si="15"/>
        <v>5</v>
      </c>
      <c r="AX95" s="75">
        <f t="shared" si="15"/>
        <v>5</v>
      </c>
      <c r="AY95" s="75">
        <f t="shared" si="15"/>
        <v>5</v>
      </c>
      <c r="AZ95" s="75">
        <f t="shared" si="15"/>
        <v>5</v>
      </c>
      <c r="BA95" s="75">
        <f t="shared" si="14"/>
        <v>5</v>
      </c>
      <c r="BB95" s="75">
        <f t="shared" si="14"/>
        <v>5</v>
      </c>
      <c r="BC95" s="75">
        <f t="shared" si="14"/>
        <v>5</v>
      </c>
      <c r="BD95" s="75">
        <f t="shared" si="14"/>
        <v>5</v>
      </c>
      <c r="BE95" s="75">
        <f t="shared" si="14"/>
        <v>5</v>
      </c>
      <c r="BF95" s="75">
        <f t="shared" si="14"/>
        <v>5</v>
      </c>
      <c r="BG95" s="75">
        <f t="shared" si="14"/>
        <v>5</v>
      </c>
      <c r="BH95" s="75">
        <f t="shared" si="14"/>
        <v>5</v>
      </c>
      <c r="BI95" s="75">
        <f t="shared" si="14"/>
        <v>5</v>
      </c>
      <c r="BJ95" s="75">
        <f t="shared" si="14"/>
        <v>5</v>
      </c>
      <c r="BK95" s="75">
        <f t="shared" si="14"/>
        <v>5</v>
      </c>
      <c r="BL95" s="75">
        <f t="shared" si="14"/>
        <v>5</v>
      </c>
      <c r="BM95" s="75">
        <f t="shared" si="14"/>
        <v>5</v>
      </c>
      <c r="BN95" s="75">
        <f t="shared" si="14"/>
        <v>5</v>
      </c>
      <c r="BO95" s="75">
        <f t="shared" si="13"/>
        <v>5</v>
      </c>
      <c r="BP95" s="75">
        <f t="shared" si="8"/>
        <v>5</v>
      </c>
    </row>
    <row r="96" spans="2:68">
      <c r="B96" s="72">
        <v>4</v>
      </c>
      <c r="C96" s="10" t="s">
        <v>688</v>
      </c>
      <c r="D96" s="11" t="s">
        <v>689</v>
      </c>
      <c r="E96" s="23">
        <f>SUMIF('CO2-qoute-data-2012'!$E$6:$E$380,NA117_CO2_GJ!$C96,'CO2-qoute-data-2012'!O$6:O$380)*1000</f>
        <v>0</v>
      </c>
      <c r="F96" s="23">
        <f>SUMIF('CO2-qoute-data-2012'!$E$6:$E$380,NA117_CO2_GJ!$C96,'CO2-qoute-data-2012'!P$6:P$380)*1000</f>
        <v>0</v>
      </c>
      <c r="G96" s="23">
        <f>SUMIF('CO2-qoute-data-2012'!$E$6:$E$380,NA117_CO2_GJ!$C96,'CO2-qoute-data-2012'!Q$6:Q$380)*1000</f>
        <v>0</v>
      </c>
      <c r="H96" s="23">
        <f>SUMIF('CO2-qoute-data-2012'!$E$6:$E$380,NA117_CO2_GJ!$C96,'CO2-qoute-data-2012'!R$6:R$380)*1000</f>
        <v>0</v>
      </c>
      <c r="I96" s="23">
        <f>SUMIF('CO2-qoute-data-2012'!$E$6:$E$380,NA117_CO2_GJ!$C96,'CO2-qoute-data-2012'!S$6:S$380)*1000</f>
        <v>0</v>
      </c>
      <c r="J96" s="23">
        <f>SUMIF('CO2-qoute-data-2012'!$E$6:$E$380,NA117_CO2_GJ!$C96,'CO2-qoute-data-2012'!T$6:T$380)*1000</f>
        <v>0</v>
      </c>
      <c r="K96" s="23">
        <f>SUMIF('CO2-qoute-data-2012'!$E$6:$E$380,NA117_CO2_GJ!$C96,'CO2-qoute-data-2012'!U$6:U$380)*1000</f>
        <v>0</v>
      </c>
      <c r="L96" s="23">
        <f>SUMIF('CO2-qoute-data-2012'!$E$6:$E$380,NA117_CO2_GJ!$C96,'CO2-qoute-data-2012'!V$6:V$380)*1000</f>
        <v>0</v>
      </c>
      <c r="M96" s="23">
        <f>SUMIF('CO2-qoute-data-2012'!$E$6:$E$380,NA117_CO2_GJ!$C96,'CO2-qoute-data-2012'!W$6:W$380)*1000</f>
        <v>0</v>
      </c>
      <c r="N96" s="23">
        <f>SUMIF('CO2-qoute-data-2012'!$E$6:$E$380,NA117_CO2_GJ!$C96,'CO2-qoute-data-2012'!X$6:X$380)*1000</f>
        <v>0</v>
      </c>
      <c r="O96" s="23">
        <f>SUMIF('CO2-qoute-data-2012'!$E$6:$E$380,NA117_CO2_GJ!$C96,'CO2-qoute-data-2012'!Y$6:Y$380)*1000</f>
        <v>0</v>
      </c>
      <c r="P96" s="23">
        <f>SUMIF('CO2-qoute-data-2012'!$E$6:$E$380,NA117_CO2_GJ!$C96,'CO2-qoute-data-2012'!Z$6:Z$380)*1000</f>
        <v>0</v>
      </c>
      <c r="Q96" s="23">
        <f>SUMIF('CO2-qoute-data-2012'!$E$6:$E$380,NA117_CO2_GJ!$C96,'CO2-qoute-data-2012'!AA$6:AA$380)*1000</f>
        <v>0</v>
      </c>
      <c r="R96" s="23">
        <f>SUMIF('CO2-qoute-data-2012'!$E$6:$E$380,NA117_CO2_GJ!$C96,'CO2-qoute-data-2012'!AB$6:AB$380)*1000</f>
        <v>0</v>
      </c>
      <c r="S96" s="23">
        <f>SUMIF('CO2-qoute-data-2012'!$E$6:$E$380,NA117_CO2_GJ!$C96,'CO2-qoute-data-2012'!AC$6:AC$380)*1000</f>
        <v>0</v>
      </c>
      <c r="T96" s="23">
        <f>SUMIF('CO2-qoute-data-2012'!$E$6:$E$380,NA117_CO2_GJ!$C96,'CO2-qoute-data-2012'!AD$6:AD$380)*1000</f>
        <v>0</v>
      </c>
      <c r="U96" s="23">
        <f>SUMIF('CO2-qoute-data-2012'!$E$6:$E$380,NA117_CO2_GJ!$C96,'CO2-qoute-data-2012'!AE$6:AE$380)*1000</f>
        <v>0</v>
      </c>
      <c r="V96" s="23">
        <f>SUMIF('CO2-qoute-data-2012'!$E$6:$E$380,NA117_CO2_GJ!$C96,'CO2-qoute-data-2012'!AF$6:AF$380)*1000</f>
        <v>0</v>
      </c>
      <c r="W96" s="23">
        <f>SUMIF('CO2-qoute-data-2012'!$E$6:$E$380,NA117_CO2_GJ!$C96,'CO2-qoute-data-2012'!AG$6:AG$380)*1000</f>
        <v>0</v>
      </c>
      <c r="X96" s="23">
        <f>SUMIF('CO2-qoute-data-2012'!$E$6:$E$380,NA117_CO2_GJ!$C96,'CO2-qoute-data-2012'!AH$6:AH$380)*1000</f>
        <v>0</v>
      </c>
      <c r="Y96" s="23">
        <f>SUMIF('CO2-qoute-data-2012'!$E$6:$E$380,NA117_CO2_GJ!$C96,'CO2-qoute-data-2012'!AI$6:AI$380)*1000</f>
        <v>0</v>
      </c>
      <c r="Z96" s="23">
        <f>SUMIF('CO2-qoute-data-2012'!$E$6:$E$380,NA117_CO2_GJ!$C96,'CO2-qoute-data-2012'!AJ$6:AJ$380)*1000</f>
        <v>0</v>
      </c>
      <c r="AA96" s="23">
        <f>SUMIF('CO2-qoute-data-2012'!$E$6:$E$380,NA117_CO2_GJ!$C96,'CO2-qoute-data-2012'!AK$6:AK$380)*1000</f>
        <v>0</v>
      </c>
      <c r="AB96" s="23">
        <f>SUMIF('CO2-qoute-data-2012'!$E$6:$E$380,NA117_CO2_GJ!$C96,'CO2-qoute-data-2012'!AL$6:AL$380)*1000</f>
        <v>0</v>
      </c>
      <c r="AC96" s="23">
        <f>SUMIF('CO2-qoute-data-2012'!$E$6:$E$380,NA117_CO2_GJ!$C96,'CO2-qoute-data-2012'!AM$6:AM$380)*1000</f>
        <v>0</v>
      </c>
      <c r="AD96" s="23">
        <f>SUMIF('CO2-qoute-data-2012'!$E$6:$E$380,NA117_CO2_GJ!$C96,'CO2-qoute-data-2012'!AN$6:AN$380)*1000</f>
        <v>0</v>
      </c>
      <c r="AE96" s="23">
        <f>SUMIF('CO2-qoute-data-2012'!$E$6:$E$380,NA117_CO2_GJ!$C96,'CO2-qoute-data-2012'!AO$6:AO$380)*1000</f>
        <v>0</v>
      </c>
      <c r="AF96" s="23">
        <f>SUMIF('CO2-qoute-data-2012'!$E$6:$E$380,NA117_CO2_GJ!$C96,'CO2-qoute-data-2012'!AP$6:AP$380)*1000</f>
        <v>0</v>
      </c>
      <c r="AG96" s="23">
        <f>SUMIF('CO2-qoute-data-2012'!$E$6:$E$380,NA117_CO2_GJ!$C96,'CO2-qoute-data-2012'!AQ$6:AQ$380)*1000</f>
        <v>0</v>
      </c>
      <c r="AH96" s="23">
        <f>SUMIF('CO2-qoute-data-2012'!$E$6:$E$380,NA117_CO2_GJ!$C96,'CO2-qoute-data-2012'!AR$6:AR$380)*1000</f>
        <v>0</v>
      </c>
      <c r="AI96" s="23">
        <f>SUMIF('CO2-qoute-data-2012'!$E$6:$E$380,NA117_CO2_GJ!$C96,'CO2-qoute-data-2012'!AS$6:AS$380)*1000</f>
        <v>0</v>
      </c>
      <c r="AJ96" s="2"/>
      <c r="AK96" s="2"/>
      <c r="AL96" s="75">
        <f t="shared" si="15"/>
        <v>4</v>
      </c>
      <c r="AM96" s="75">
        <f t="shared" si="15"/>
        <v>4</v>
      </c>
      <c r="AN96" s="75">
        <f t="shared" si="15"/>
        <v>4</v>
      </c>
      <c r="AO96" s="75">
        <f t="shared" si="15"/>
        <v>4</v>
      </c>
      <c r="AP96" s="75">
        <f t="shared" si="15"/>
        <v>4</v>
      </c>
      <c r="AQ96" s="75">
        <f t="shared" si="15"/>
        <v>4</v>
      </c>
      <c r="AR96" s="75">
        <f t="shared" si="15"/>
        <v>4</v>
      </c>
      <c r="AS96" s="75">
        <f t="shared" si="15"/>
        <v>4</v>
      </c>
      <c r="AT96" s="75">
        <f t="shared" si="15"/>
        <v>4</v>
      </c>
      <c r="AU96" s="75">
        <f t="shared" si="15"/>
        <v>4</v>
      </c>
      <c r="AV96" s="75">
        <f t="shared" si="15"/>
        <v>4</v>
      </c>
      <c r="AW96" s="75">
        <f t="shared" si="15"/>
        <v>4</v>
      </c>
      <c r="AX96" s="75">
        <f t="shared" si="15"/>
        <v>4</v>
      </c>
      <c r="AY96" s="75">
        <f t="shared" si="15"/>
        <v>4</v>
      </c>
      <c r="AZ96" s="75">
        <f t="shared" si="15"/>
        <v>4</v>
      </c>
      <c r="BA96" s="75">
        <f t="shared" si="14"/>
        <v>4</v>
      </c>
      <c r="BB96" s="75">
        <f t="shared" si="14"/>
        <v>4</v>
      </c>
      <c r="BC96" s="75">
        <f t="shared" si="14"/>
        <v>4</v>
      </c>
      <c r="BD96" s="75">
        <f t="shared" si="14"/>
        <v>4</v>
      </c>
      <c r="BE96" s="75">
        <f t="shared" si="14"/>
        <v>4</v>
      </c>
      <c r="BF96" s="75">
        <f t="shared" si="14"/>
        <v>4</v>
      </c>
      <c r="BG96" s="75">
        <f t="shared" si="14"/>
        <v>4</v>
      </c>
      <c r="BH96" s="75">
        <f t="shared" si="14"/>
        <v>4</v>
      </c>
      <c r="BI96" s="75">
        <f t="shared" si="14"/>
        <v>4</v>
      </c>
      <c r="BJ96" s="75">
        <f t="shared" si="14"/>
        <v>4</v>
      </c>
      <c r="BK96" s="75">
        <f t="shared" si="14"/>
        <v>4</v>
      </c>
      <c r="BL96" s="75">
        <f t="shared" si="14"/>
        <v>4</v>
      </c>
      <c r="BM96" s="75">
        <f t="shared" si="14"/>
        <v>4</v>
      </c>
      <c r="BN96" s="75">
        <f t="shared" si="14"/>
        <v>4</v>
      </c>
      <c r="BO96" s="75">
        <f t="shared" si="13"/>
        <v>4</v>
      </c>
      <c r="BP96" s="75">
        <f t="shared" si="8"/>
        <v>4</v>
      </c>
    </row>
    <row r="97" spans="2:68">
      <c r="B97" s="72">
        <v>4</v>
      </c>
      <c r="C97" s="10" t="s">
        <v>690</v>
      </c>
      <c r="D97" s="11" t="s">
        <v>691</v>
      </c>
      <c r="E97" s="23">
        <f>SUMIF('CO2-qoute-data-2012'!$E$6:$E$380,NA117_CO2_GJ!$C97,'CO2-qoute-data-2012'!O$6:O$380)*1000</f>
        <v>0</v>
      </c>
      <c r="F97" s="23">
        <f>SUMIF('CO2-qoute-data-2012'!$E$6:$E$380,NA117_CO2_GJ!$C97,'CO2-qoute-data-2012'!P$6:P$380)*1000</f>
        <v>0</v>
      </c>
      <c r="G97" s="23">
        <f>SUMIF('CO2-qoute-data-2012'!$E$6:$E$380,NA117_CO2_GJ!$C97,'CO2-qoute-data-2012'!Q$6:Q$380)*1000</f>
        <v>0</v>
      </c>
      <c r="H97" s="23">
        <f>SUMIF('CO2-qoute-data-2012'!$E$6:$E$380,NA117_CO2_GJ!$C97,'CO2-qoute-data-2012'!R$6:R$380)*1000</f>
        <v>0</v>
      </c>
      <c r="I97" s="23">
        <f>SUMIF('CO2-qoute-data-2012'!$E$6:$E$380,NA117_CO2_GJ!$C97,'CO2-qoute-data-2012'!S$6:S$380)*1000</f>
        <v>0</v>
      </c>
      <c r="J97" s="23">
        <f>SUMIF('CO2-qoute-data-2012'!$E$6:$E$380,NA117_CO2_GJ!$C97,'CO2-qoute-data-2012'!T$6:T$380)*1000</f>
        <v>0</v>
      </c>
      <c r="K97" s="23">
        <f>SUMIF('CO2-qoute-data-2012'!$E$6:$E$380,NA117_CO2_GJ!$C97,'CO2-qoute-data-2012'!U$6:U$380)*1000</f>
        <v>0</v>
      </c>
      <c r="L97" s="23">
        <f>SUMIF('CO2-qoute-data-2012'!$E$6:$E$380,NA117_CO2_GJ!$C97,'CO2-qoute-data-2012'!V$6:V$380)*1000</f>
        <v>0</v>
      </c>
      <c r="M97" s="23">
        <f>SUMIF('CO2-qoute-data-2012'!$E$6:$E$380,NA117_CO2_GJ!$C97,'CO2-qoute-data-2012'!W$6:W$380)*1000</f>
        <v>0</v>
      </c>
      <c r="N97" s="23">
        <f>SUMIF('CO2-qoute-data-2012'!$E$6:$E$380,NA117_CO2_GJ!$C97,'CO2-qoute-data-2012'!X$6:X$380)*1000</f>
        <v>0</v>
      </c>
      <c r="O97" s="23">
        <f>SUMIF('CO2-qoute-data-2012'!$E$6:$E$380,NA117_CO2_GJ!$C97,'CO2-qoute-data-2012'!Y$6:Y$380)*1000</f>
        <v>0</v>
      </c>
      <c r="P97" s="23">
        <f>SUMIF('CO2-qoute-data-2012'!$E$6:$E$380,NA117_CO2_GJ!$C97,'CO2-qoute-data-2012'!Z$6:Z$380)*1000</f>
        <v>0</v>
      </c>
      <c r="Q97" s="23">
        <f>SUMIF('CO2-qoute-data-2012'!$E$6:$E$380,NA117_CO2_GJ!$C97,'CO2-qoute-data-2012'!AA$6:AA$380)*1000</f>
        <v>0</v>
      </c>
      <c r="R97" s="23">
        <f>SUMIF('CO2-qoute-data-2012'!$E$6:$E$380,NA117_CO2_GJ!$C97,'CO2-qoute-data-2012'!AB$6:AB$380)*1000</f>
        <v>0</v>
      </c>
      <c r="S97" s="23">
        <f>SUMIF('CO2-qoute-data-2012'!$E$6:$E$380,NA117_CO2_GJ!$C97,'CO2-qoute-data-2012'!AC$6:AC$380)*1000</f>
        <v>0</v>
      </c>
      <c r="T97" s="23">
        <f>SUMIF('CO2-qoute-data-2012'!$E$6:$E$380,NA117_CO2_GJ!$C97,'CO2-qoute-data-2012'!AD$6:AD$380)*1000</f>
        <v>0</v>
      </c>
      <c r="U97" s="23">
        <f>SUMIF('CO2-qoute-data-2012'!$E$6:$E$380,NA117_CO2_GJ!$C97,'CO2-qoute-data-2012'!AE$6:AE$380)*1000</f>
        <v>0</v>
      </c>
      <c r="V97" s="23">
        <f>SUMIF('CO2-qoute-data-2012'!$E$6:$E$380,NA117_CO2_GJ!$C97,'CO2-qoute-data-2012'!AF$6:AF$380)*1000</f>
        <v>0</v>
      </c>
      <c r="W97" s="23">
        <f>SUMIF('CO2-qoute-data-2012'!$E$6:$E$380,NA117_CO2_GJ!$C97,'CO2-qoute-data-2012'!AG$6:AG$380)*1000</f>
        <v>0</v>
      </c>
      <c r="X97" s="23">
        <f>SUMIF('CO2-qoute-data-2012'!$E$6:$E$380,NA117_CO2_GJ!$C97,'CO2-qoute-data-2012'!AH$6:AH$380)*1000</f>
        <v>0</v>
      </c>
      <c r="Y97" s="23">
        <f>SUMIF('CO2-qoute-data-2012'!$E$6:$E$380,NA117_CO2_GJ!$C97,'CO2-qoute-data-2012'!AI$6:AI$380)*1000</f>
        <v>0</v>
      </c>
      <c r="Z97" s="23">
        <f>SUMIF('CO2-qoute-data-2012'!$E$6:$E$380,NA117_CO2_GJ!$C97,'CO2-qoute-data-2012'!AJ$6:AJ$380)*1000</f>
        <v>0</v>
      </c>
      <c r="AA97" s="23">
        <f>SUMIF('CO2-qoute-data-2012'!$E$6:$E$380,NA117_CO2_GJ!$C97,'CO2-qoute-data-2012'!AK$6:AK$380)*1000</f>
        <v>0</v>
      </c>
      <c r="AB97" s="23">
        <f>SUMIF('CO2-qoute-data-2012'!$E$6:$E$380,NA117_CO2_GJ!$C97,'CO2-qoute-data-2012'!AL$6:AL$380)*1000</f>
        <v>0</v>
      </c>
      <c r="AC97" s="23">
        <f>SUMIF('CO2-qoute-data-2012'!$E$6:$E$380,NA117_CO2_GJ!$C97,'CO2-qoute-data-2012'!AM$6:AM$380)*1000</f>
        <v>0</v>
      </c>
      <c r="AD97" s="23">
        <f>SUMIF('CO2-qoute-data-2012'!$E$6:$E$380,NA117_CO2_GJ!$C97,'CO2-qoute-data-2012'!AN$6:AN$380)*1000</f>
        <v>0</v>
      </c>
      <c r="AE97" s="23">
        <f>SUMIF('CO2-qoute-data-2012'!$E$6:$E$380,NA117_CO2_GJ!$C97,'CO2-qoute-data-2012'!AO$6:AO$380)*1000</f>
        <v>0</v>
      </c>
      <c r="AF97" s="23">
        <f>SUMIF('CO2-qoute-data-2012'!$E$6:$E$380,NA117_CO2_GJ!$C97,'CO2-qoute-data-2012'!AP$6:AP$380)*1000</f>
        <v>0</v>
      </c>
      <c r="AG97" s="23">
        <f>SUMIF('CO2-qoute-data-2012'!$E$6:$E$380,NA117_CO2_GJ!$C97,'CO2-qoute-data-2012'!AQ$6:AQ$380)*1000</f>
        <v>0</v>
      </c>
      <c r="AH97" s="23">
        <f>SUMIF('CO2-qoute-data-2012'!$E$6:$E$380,NA117_CO2_GJ!$C97,'CO2-qoute-data-2012'!AR$6:AR$380)*1000</f>
        <v>0</v>
      </c>
      <c r="AI97" s="23">
        <f>SUMIF('CO2-qoute-data-2012'!$E$6:$E$380,NA117_CO2_GJ!$C97,'CO2-qoute-data-2012'!AS$6:AS$380)*1000</f>
        <v>0</v>
      </c>
      <c r="AJ97" s="2"/>
      <c r="AK97" s="2"/>
      <c r="AL97" s="75">
        <f t="shared" si="15"/>
        <v>4</v>
      </c>
      <c r="AM97" s="75">
        <f t="shared" si="15"/>
        <v>4</v>
      </c>
      <c r="AN97" s="75">
        <f t="shared" si="15"/>
        <v>4</v>
      </c>
      <c r="AO97" s="75">
        <f t="shared" si="15"/>
        <v>4</v>
      </c>
      <c r="AP97" s="75">
        <f t="shared" si="15"/>
        <v>4</v>
      </c>
      <c r="AQ97" s="75">
        <f t="shared" si="15"/>
        <v>4</v>
      </c>
      <c r="AR97" s="75">
        <f t="shared" si="15"/>
        <v>4</v>
      </c>
      <c r="AS97" s="75">
        <f t="shared" si="15"/>
        <v>4</v>
      </c>
      <c r="AT97" s="75">
        <f t="shared" si="15"/>
        <v>4</v>
      </c>
      <c r="AU97" s="75">
        <f t="shared" si="15"/>
        <v>4</v>
      </c>
      <c r="AV97" s="75">
        <f t="shared" si="15"/>
        <v>4</v>
      </c>
      <c r="AW97" s="75">
        <f t="shared" si="15"/>
        <v>4</v>
      </c>
      <c r="AX97" s="75">
        <f t="shared" si="15"/>
        <v>4</v>
      </c>
      <c r="AY97" s="75">
        <f t="shared" si="15"/>
        <v>4</v>
      </c>
      <c r="AZ97" s="75">
        <f t="shared" si="15"/>
        <v>4</v>
      </c>
      <c r="BA97" s="75">
        <f t="shared" si="14"/>
        <v>4</v>
      </c>
      <c r="BB97" s="75">
        <f t="shared" si="14"/>
        <v>4</v>
      </c>
      <c r="BC97" s="75">
        <f t="shared" si="14"/>
        <v>4</v>
      </c>
      <c r="BD97" s="75">
        <f t="shared" si="14"/>
        <v>4</v>
      </c>
      <c r="BE97" s="75">
        <f t="shared" si="14"/>
        <v>4</v>
      </c>
      <c r="BF97" s="75">
        <f t="shared" si="14"/>
        <v>4</v>
      </c>
      <c r="BG97" s="75">
        <f t="shared" si="14"/>
        <v>4</v>
      </c>
      <c r="BH97" s="75">
        <f t="shared" si="14"/>
        <v>4</v>
      </c>
      <c r="BI97" s="75">
        <f t="shared" si="14"/>
        <v>4</v>
      </c>
      <c r="BJ97" s="75">
        <f t="shared" si="14"/>
        <v>4</v>
      </c>
      <c r="BK97" s="75">
        <f t="shared" si="14"/>
        <v>4</v>
      </c>
      <c r="BL97" s="75">
        <f t="shared" si="14"/>
        <v>4</v>
      </c>
      <c r="BM97" s="75">
        <f t="shared" si="14"/>
        <v>4</v>
      </c>
      <c r="BN97" s="75">
        <f t="shared" si="14"/>
        <v>4</v>
      </c>
      <c r="BO97" s="75">
        <f t="shared" si="13"/>
        <v>4</v>
      </c>
      <c r="BP97" s="75">
        <f t="shared" si="8"/>
        <v>4</v>
      </c>
    </row>
    <row r="98" spans="2:68">
      <c r="B98" s="72">
        <v>4</v>
      </c>
      <c r="C98" s="16" t="s">
        <v>692</v>
      </c>
      <c r="D98" s="17" t="s">
        <v>693</v>
      </c>
      <c r="E98" s="23">
        <f>SUMIF('CO2-qoute-data-2012'!$E$6:$E$380,NA117_CO2_GJ!$C98,'CO2-qoute-data-2012'!O$6:O$380)*1000</f>
        <v>0</v>
      </c>
      <c r="F98" s="23">
        <f>SUMIF('CO2-qoute-data-2012'!$E$6:$E$380,NA117_CO2_GJ!$C98,'CO2-qoute-data-2012'!P$6:P$380)*1000</f>
        <v>0</v>
      </c>
      <c r="G98" s="23">
        <f>SUMIF('CO2-qoute-data-2012'!$E$6:$E$380,NA117_CO2_GJ!$C98,'CO2-qoute-data-2012'!Q$6:Q$380)*1000</f>
        <v>0</v>
      </c>
      <c r="H98" s="23">
        <f>SUMIF('CO2-qoute-data-2012'!$E$6:$E$380,NA117_CO2_GJ!$C98,'CO2-qoute-data-2012'!R$6:R$380)*1000</f>
        <v>0</v>
      </c>
      <c r="I98" s="23">
        <f>SUMIF('CO2-qoute-data-2012'!$E$6:$E$380,NA117_CO2_GJ!$C98,'CO2-qoute-data-2012'!S$6:S$380)*1000</f>
        <v>0</v>
      </c>
      <c r="J98" s="23">
        <f>SUMIF('CO2-qoute-data-2012'!$E$6:$E$380,NA117_CO2_GJ!$C98,'CO2-qoute-data-2012'!T$6:T$380)*1000</f>
        <v>0</v>
      </c>
      <c r="K98" s="23">
        <f>SUMIF('CO2-qoute-data-2012'!$E$6:$E$380,NA117_CO2_GJ!$C98,'CO2-qoute-data-2012'!U$6:U$380)*1000</f>
        <v>0</v>
      </c>
      <c r="L98" s="23">
        <f>SUMIF('CO2-qoute-data-2012'!$E$6:$E$380,NA117_CO2_GJ!$C98,'CO2-qoute-data-2012'!V$6:V$380)*1000</f>
        <v>0</v>
      </c>
      <c r="M98" s="23">
        <f>SUMIF('CO2-qoute-data-2012'!$E$6:$E$380,NA117_CO2_GJ!$C98,'CO2-qoute-data-2012'!W$6:W$380)*1000</f>
        <v>0</v>
      </c>
      <c r="N98" s="23">
        <f>SUMIF('CO2-qoute-data-2012'!$E$6:$E$380,NA117_CO2_GJ!$C98,'CO2-qoute-data-2012'!X$6:X$380)*1000</f>
        <v>0</v>
      </c>
      <c r="O98" s="23">
        <f>SUMIF('CO2-qoute-data-2012'!$E$6:$E$380,NA117_CO2_GJ!$C98,'CO2-qoute-data-2012'!Y$6:Y$380)*1000</f>
        <v>0</v>
      </c>
      <c r="P98" s="23">
        <f>SUMIF('CO2-qoute-data-2012'!$E$6:$E$380,NA117_CO2_GJ!$C98,'CO2-qoute-data-2012'!Z$6:Z$380)*1000</f>
        <v>0</v>
      </c>
      <c r="Q98" s="23">
        <f>SUMIF('CO2-qoute-data-2012'!$E$6:$E$380,NA117_CO2_GJ!$C98,'CO2-qoute-data-2012'!AA$6:AA$380)*1000</f>
        <v>0</v>
      </c>
      <c r="R98" s="23">
        <f>SUMIF('CO2-qoute-data-2012'!$E$6:$E$380,NA117_CO2_GJ!$C98,'CO2-qoute-data-2012'!AB$6:AB$380)*1000</f>
        <v>0</v>
      </c>
      <c r="S98" s="23">
        <f>SUMIF('CO2-qoute-data-2012'!$E$6:$E$380,NA117_CO2_GJ!$C98,'CO2-qoute-data-2012'!AC$6:AC$380)*1000</f>
        <v>0</v>
      </c>
      <c r="T98" s="23">
        <f>SUMIF('CO2-qoute-data-2012'!$E$6:$E$380,NA117_CO2_GJ!$C98,'CO2-qoute-data-2012'!AD$6:AD$380)*1000</f>
        <v>0</v>
      </c>
      <c r="U98" s="23">
        <f>SUMIF('CO2-qoute-data-2012'!$E$6:$E$380,NA117_CO2_GJ!$C98,'CO2-qoute-data-2012'!AE$6:AE$380)*1000</f>
        <v>0</v>
      </c>
      <c r="V98" s="23">
        <f>SUMIF('CO2-qoute-data-2012'!$E$6:$E$380,NA117_CO2_GJ!$C98,'CO2-qoute-data-2012'!AF$6:AF$380)*1000</f>
        <v>0</v>
      </c>
      <c r="W98" s="23">
        <f>SUMIF('CO2-qoute-data-2012'!$E$6:$E$380,NA117_CO2_GJ!$C98,'CO2-qoute-data-2012'!AG$6:AG$380)*1000</f>
        <v>0</v>
      </c>
      <c r="X98" s="23">
        <f>SUMIF('CO2-qoute-data-2012'!$E$6:$E$380,NA117_CO2_GJ!$C98,'CO2-qoute-data-2012'!AH$6:AH$380)*1000</f>
        <v>0</v>
      </c>
      <c r="Y98" s="23">
        <f>SUMIF('CO2-qoute-data-2012'!$E$6:$E$380,NA117_CO2_GJ!$C98,'CO2-qoute-data-2012'!AI$6:AI$380)*1000</f>
        <v>0</v>
      </c>
      <c r="Z98" s="23">
        <f>SUMIF('CO2-qoute-data-2012'!$E$6:$E$380,NA117_CO2_GJ!$C98,'CO2-qoute-data-2012'!AJ$6:AJ$380)*1000</f>
        <v>0</v>
      </c>
      <c r="AA98" s="23">
        <f>SUMIF('CO2-qoute-data-2012'!$E$6:$E$380,NA117_CO2_GJ!$C98,'CO2-qoute-data-2012'!AK$6:AK$380)*1000</f>
        <v>0</v>
      </c>
      <c r="AB98" s="23">
        <f>SUMIF('CO2-qoute-data-2012'!$E$6:$E$380,NA117_CO2_GJ!$C98,'CO2-qoute-data-2012'!AL$6:AL$380)*1000</f>
        <v>0</v>
      </c>
      <c r="AC98" s="23">
        <f>SUMIF('CO2-qoute-data-2012'!$E$6:$E$380,NA117_CO2_GJ!$C98,'CO2-qoute-data-2012'!AM$6:AM$380)*1000</f>
        <v>0</v>
      </c>
      <c r="AD98" s="23">
        <f>SUMIF('CO2-qoute-data-2012'!$E$6:$E$380,NA117_CO2_GJ!$C98,'CO2-qoute-data-2012'!AN$6:AN$380)*1000</f>
        <v>0</v>
      </c>
      <c r="AE98" s="23">
        <f>SUMIF('CO2-qoute-data-2012'!$E$6:$E$380,NA117_CO2_GJ!$C98,'CO2-qoute-data-2012'!AO$6:AO$380)*1000</f>
        <v>0</v>
      </c>
      <c r="AF98" s="23">
        <f>SUMIF('CO2-qoute-data-2012'!$E$6:$E$380,NA117_CO2_GJ!$C98,'CO2-qoute-data-2012'!AP$6:AP$380)*1000</f>
        <v>0</v>
      </c>
      <c r="AG98" s="23">
        <f>SUMIF('CO2-qoute-data-2012'!$E$6:$E$380,NA117_CO2_GJ!$C98,'CO2-qoute-data-2012'!AQ$6:AQ$380)*1000</f>
        <v>0</v>
      </c>
      <c r="AH98" s="23">
        <f>SUMIF('CO2-qoute-data-2012'!$E$6:$E$380,NA117_CO2_GJ!$C98,'CO2-qoute-data-2012'!AR$6:AR$380)*1000</f>
        <v>0</v>
      </c>
      <c r="AI98" s="23">
        <f>SUMIF('CO2-qoute-data-2012'!$E$6:$E$380,NA117_CO2_GJ!$C98,'CO2-qoute-data-2012'!AS$6:AS$380)*1000</f>
        <v>0</v>
      </c>
      <c r="AJ98" s="2"/>
      <c r="AK98" s="2"/>
      <c r="AL98" s="75">
        <f t="shared" si="15"/>
        <v>4</v>
      </c>
      <c r="AM98" s="75">
        <f t="shared" si="15"/>
        <v>4</v>
      </c>
      <c r="AN98" s="75">
        <f t="shared" si="15"/>
        <v>4</v>
      </c>
      <c r="AO98" s="75">
        <f t="shared" si="15"/>
        <v>4</v>
      </c>
      <c r="AP98" s="75">
        <f t="shared" si="15"/>
        <v>4</v>
      </c>
      <c r="AQ98" s="75">
        <f t="shared" si="15"/>
        <v>4</v>
      </c>
      <c r="AR98" s="75">
        <f t="shared" si="15"/>
        <v>4</v>
      </c>
      <c r="AS98" s="75">
        <f t="shared" si="15"/>
        <v>4</v>
      </c>
      <c r="AT98" s="75">
        <f t="shared" si="15"/>
        <v>4</v>
      </c>
      <c r="AU98" s="75">
        <f t="shared" si="15"/>
        <v>4</v>
      </c>
      <c r="AV98" s="75">
        <f t="shared" si="15"/>
        <v>4</v>
      </c>
      <c r="AW98" s="75">
        <f t="shared" si="15"/>
        <v>4</v>
      </c>
      <c r="AX98" s="75">
        <f t="shared" si="15"/>
        <v>4</v>
      </c>
      <c r="AY98" s="75">
        <f t="shared" si="15"/>
        <v>4</v>
      </c>
      <c r="AZ98" s="75">
        <f t="shared" si="15"/>
        <v>4</v>
      </c>
      <c r="BA98" s="75">
        <f t="shared" si="14"/>
        <v>4</v>
      </c>
      <c r="BB98" s="75">
        <f t="shared" si="14"/>
        <v>4</v>
      </c>
      <c r="BC98" s="75">
        <f t="shared" si="14"/>
        <v>4</v>
      </c>
      <c r="BD98" s="75">
        <f t="shared" si="14"/>
        <v>4</v>
      </c>
      <c r="BE98" s="75">
        <f t="shared" si="14"/>
        <v>4</v>
      </c>
      <c r="BF98" s="75">
        <f t="shared" si="14"/>
        <v>4</v>
      </c>
      <c r="BG98" s="75">
        <f t="shared" si="14"/>
        <v>4</v>
      </c>
      <c r="BH98" s="75">
        <f t="shared" si="14"/>
        <v>4</v>
      </c>
      <c r="BI98" s="75">
        <f t="shared" si="14"/>
        <v>4</v>
      </c>
      <c r="BJ98" s="75">
        <f t="shared" si="14"/>
        <v>4</v>
      </c>
      <c r="BK98" s="75">
        <f t="shared" si="14"/>
        <v>4</v>
      </c>
      <c r="BL98" s="75">
        <f t="shared" si="14"/>
        <v>4</v>
      </c>
      <c r="BM98" s="75">
        <f t="shared" si="14"/>
        <v>4</v>
      </c>
      <c r="BN98" s="75">
        <f t="shared" si="14"/>
        <v>4</v>
      </c>
      <c r="BO98" s="75">
        <f t="shared" si="13"/>
        <v>4</v>
      </c>
      <c r="BP98" s="75">
        <f t="shared" si="8"/>
        <v>4</v>
      </c>
    </row>
    <row r="99" spans="2:68">
      <c r="B99" s="72">
        <v>4</v>
      </c>
      <c r="C99" s="10" t="s">
        <v>694</v>
      </c>
      <c r="D99" s="11" t="s">
        <v>695</v>
      </c>
      <c r="E99" s="23">
        <f>SUMIF('CO2-qoute-data-2012'!$E$6:$E$380,NA117_CO2_GJ!$C99,'CO2-qoute-data-2012'!O$6:O$380)*1000</f>
        <v>0</v>
      </c>
      <c r="F99" s="23">
        <f>SUMIF('CO2-qoute-data-2012'!$E$6:$E$380,NA117_CO2_GJ!$C99,'CO2-qoute-data-2012'!P$6:P$380)*1000</f>
        <v>0</v>
      </c>
      <c r="G99" s="23">
        <f>SUMIF('CO2-qoute-data-2012'!$E$6:$E$380,NA117_CO2_GJ!$C99,'CO2-qoute-data-2012'!Q$6:Q$380)*1000</f>
        <v>0</v>
      </c>
      <c r="H99" s="23">
        <f>SUMIF('CO2-qoute-data-2012'!$E$6:$E$380,NA117_CO2_GJ!$C99,'CO2-qoute-data-2012'!R$6:R$380)*1000</f>
        <v>0</v>
      </c>
      <c r="I99" s="23">
        <f>SUMIF('CO2-qoute-data-2012'!$E$6:$E$380,NA117_CO2_GJ!$C99,'CO2-qoute-data-2012'!S$6:S$380)*1000</f>
        <v>0</v>
      </c>
      <c r="J99" s="23">
        <f>SUMIF('CO2-qoute-data-2012'!$E$6:$E$380,NA117_CO2_GJ!$C99,'CO2-qoute-data-2012'!T$6:T$380)*1000</f>
        <v>0</v>
      </c>
      <c r="K99" s="23">
        <f>SUMIF('CO2-qoute-data-2012'!$E$6:$E$380,NA117_CO2_GJ!$C99,'CO2-qoute-data-2012'!U$6:U$380)*1000</f>
        <v>0</v>
      </c>
      <c r="L99" s="23">
        <f>SUMIF('CO2-qoute-data-2012'!$E$6:$E$380,NA117_CO2_GJ!$C99,'CO2-qoute-data-2012'!V$6:V$380)*1000</f>
        <v>0</v>
      </c>
      <c r="M99" s="23">
        <f>SUMIF('CO2-qoute-data-2012'!$E$6:$E$380,NA117_CO2_GJ!$C99,'CO2-qoute-data-2012'!W$6:W$380)*1000</f>
        <v>0</v>
      </c>
      <c r="N99" s="23">
        <f>SUMIF('CO2-qoute-data-2012'!$E$6:$E$380,NA117_CO2_GJ!$C99,'CO2-qoute-data-2012'!X$6:X$380)*1000</f>
        <v>0</v>
      </c>
      <c r="O99" s="23">
        <f>SUMIF('CO2-qoute-data-2012'!$E$6:$E$380,NA117_CO2_GJ!$C99,'CO2-qoute-data-2012'!Y$6:Y$380)*1000</f>
        <v>0</v>
      </c>
      <c r="P99" s="23">
        <f>SUMIF('CO2-qoute-data-2012'!$E$6:$E$380,NA117_CO2_GJ!$C99,'CO2-qoute-data-2012'!Z$6:Z$380)*1000</f>
        <v>0</v>
      </c>
      <c r="Q99" s="23">
        <f>SUMIF('CO2-qoute-data-2012'!$E$6:$E$380,NA117_CO2_GJ!$C99,'CO2-qoute-data-2012'!AA$6:AA$380)*1000</f>
        <v>0</v>
      </c>
      <c r="R99" s="23">
        <f>SUMIF('CO2-qoute-data-2012'!$E$6:$E$380,NA117_CO2_GJ!$C99,'CO2-qoute-data-2012'!AB$6:AB$380)*1000</f>
        <v>0</v>
      </c>
      <c r="S99" s="23">
        <f>SUMIF('CO2-qoute-data-2012'!$E$6:$E$380,NA117_CO2_GJ!$C99,'CO2-qoute-data-2012'!AC$6:AC$380)*1000</f>
        <v>0</v>
      </c>
      <c r="T99" s="23">
        <f>SUMIF('CO2-qoute-data-2012'!$E$6:$E$380,NA117_CO2_GJ!$C99,'CO2-qoute-data-2012'!AD$6:AD$380)*1000</f>
        <v>0</v>
      </c>
      <c r="U99" s="23">
        <f>SUMIF('CO2-qoute-data-2012'!$E$6:$E$380,NA117_CO2_GJ!$C99,'CO2-qoute-data-2012'!AE$6:AE$380)*1000</f>
        <v>0</v>
      </c>
      <c r="V99" s="23">
        <f>SUMIF('CO2-qoute-data-2012'!$E$6:$E$380,NA117_CO2_GJ!$C99,'CO2-qoute-data-2012'!AF$6:AF$380)*1000</f>
        <v>0</v>
      </c>
      <c r="W99" s="23">
        <f>SUMIF('CO2-qoute-data-2012'!$E$6:$E$380,NA117_CO2_GJ!$C99,'CO2-qoute-data-2012'!AG$6:AG$380)*1000</f>
        <v>0</v>
      </c>
      <c r="X99" s="23">
        <f>SUMIF('CO2-qoute-data-2012'!$E$6:$E$380,NA117_CO2_GJ!$C99,'CO2-qoute-data-2012'!AH$6:AH$380)*1000</f>
        <v>0</v>
      </c>
      <c r="Y99" s="23">
        <f>SUMIF('CO2-qoute-data-2012'!$E$6:$E$380,NA117_CO2_GJ!$C99,'CO2-qoute-data-2012'!AI$6:AI$380)*1000</f>
        <v>0</v>
      </c>
      <c r="Z99" s="23">
        <f>SUMIF('CO2-qoute-data-2012'!$E$6:$E$380,NA117_CO2_GJ!$C99,'CO2-qoute-data-2012'!AJ$6:AJ$380)*1000</f>
        <v>0</v>
      </c>
      <c r="AA99" s="23">
        <f>SUMIF('CO2-qoute-data-2012'!$E$6:$E$380,NA117_CO2_GJ!$C99,'CO2-qoute-data-2012'!AK$6:AK$380)*1000</f>
        <v>0</v>
      </c>
      <c r="AB99" s="23">
        <f>SUMIF('CO2-qoute-data-2012'!$E$6:$E$380,NA117_CO2_GJ!$C99,'CO2-qoute-data-2012'!AL$6:AL$380)*1000</f>
        <v>0</v>
      </c>
      <c r="AC99" s="23">
        <f>SUMIF('CO2-qoute-data-2012'!$E$6:$E$380,NA117_CO2_GJ!$C99,'CO2-qoute-data-2012'!AM$6:AM$380)*1000</f>
        <v>0</v>
      </c>
      <c r="AD99" s="23">
        <f>SUMIF('CO2-qoute-data-2012'!$E$6:$E$380,NA117_CO2_GJ!$C99,'CO2-qoute-data-2012'!AN$6:AN$380)*1000</f>
        <v>0</v>
      </c>
      <c r="AE99" s="23">
        <f>SUMIF('CO2-qoute-data-2012'!$E$6:$E$380,NA117_CO2_GJ!$C99,'CO2-qoute-data-2012'!AO$6:AO$380)*1000</f>
        <v>0</v>
      </c>
      <c r="AF99" s="23">
        <f>SUMIF('CO2-qoute-data-2012'!$E$6:$E$380,NA117_CO2_GJ!$C99,'CO2-qoute-data-2012'!AP$6:AP$380)*1000</f>
        <v>0</v>
      </c>
      <c r="AG99" s="23">
        <f>SUMIF('CO2-qoute-data-2012'!$E$6:$E$380,NA117_CO2_GJ!$C99,'CO2-qoute-data-2012'!AQ$6:AQ$380)*1000</f>
        <v>0</v>
      </c>
      <c r="AH99" s="23">
        <f>SUMIF('CO2-qoute-data-2012'!$E$6:$E$380,NA117_CO2_GJ!$C99,'CO2-qoute-data-2012'!AR$6:AR$380)*1000</f>
        <v>0</v>
      </c>
      <c r="AI99" s="23">
        <f>SUMIF('CO2-qoute-data-2012'!$E$6:$E$380,NA117_CO2_GJ!$C99,'CO2-qoute-data-2012'!AS$6:AS$380)*1000</f>
        <v>0</v>
      </c>
      <c r="AJ99" s="2"/>
      <c r="AK99" s="2"/>
      <c r="AL99" s="75">
        <f t="shared" si="15"/>
        <v>4</v>
      </c>
      <c r="AM99" s="75">
        <f t="shared" si="15"/>
        <v>4</v>
      </c>
      <c r="AN99" s="75">
        <f t="shared" si="15"/>
        <v>4</v>
      </c>
      <c r="AO99" s="75">
        <f t="shared" si="15"/>
        <v>4</v>
      </c>
      <c r="AP99" s="75">
        <f t="shared" si="15"/>
        <v>4</v>
      </c>
      <c r="AQ99" s="75">
        <f t="shared" si="15"/>
        <v>4</v>
      </c>
      <c r="AR99" s="75">
        <f t="shared" si="15"/>
        <v>4</v>
      </c>
      <c r="AS99" s="75">
        <f t="shared" si="15"/>
        <v>4</v>
      </c>
      <c r="AT99" s="75">
        <f t="shared" si="15"/>
        <v>4</v>
      </c>
      <c r="AU99" s="75">
        <f t="shared" si="15"/>
        <v>4</v>
      </c>
      <c r="AV99" s="75">
        <f t="shared" si="15"/>
        <v>4</v>
      </c>
      <c r="AW99" s="75">
        <f t="shared" si="15"/>
        <v>4</v>
      </c>
      <c r="AX99" s="75">
        <f t="shared" si="15"/>
        <v>4</v>
      </c>
      <c r="AY99" s="75">
        <f t="shared" si="15"/>
        <v>4</v>
      </c>
      <c r="AZ99" s="75">
        <f t="shared" si="15"/>
        <v>4</v>
      </c>
      <c r="BA99" s="75">
        <f t="shared" si="14"/>
        <v>4</v>
      </c>
      <c r="BB99" s="75">
        <f t="shared" si="14"/>
        <v>4</v>
      </c>
      <c r="BC99" s="75">
        <f t="shared" si="14"/>
        <v>4</v>
      </c>
      <c r="BD99" s="75">
        <f t="shared" si="14"/>
        <v>4</v>
      </c>
      <c r="BE99" s="75">
        <f t="shared" si="14"/>
        <v>4</v>
      </c>
      <c r="BF99" s="75">
        <f t="shared" si="14"/>
        <v>4</v>
      </c>
      <c r="BG99" s="75">
        <f t="shared" si="14"/>
        <v>4</v>
      </c>
      <c r="BH99" s="75">
        <f t="shared" si="14"/>
        <v>4</v>
      </c>
      <c r="BI99" s="75">
        <f t="shared" si="14"/>
        <v>4</v>
      </c>
      <c r="BJ99" s="75">
        <f t="shared" si="14"/>
        <v>4</v>
      </c>
      <c r="BK99" s="75">
        <f t="shared" si="14"/>
        <v>4</v>
      </c>
      <c r="BL99" s="75">
        <f t="shared" si="14"/>
        <v>4</v>
      </c>
      <c r="BM99" s="75">
        <f t="shared" si="14"/>
        <v>4</v>
      </c>
      <c r="BN99" s="75">
        <f t="shared" si="14"/>
        <v>4</v>
      </c>
      <c r="BO99" s="75">
        <f t="shared" si="13"/>
        <v>4</v>
      </c>
      <c r="BP99" s="75">
        <f t="shared" si="8"/>
        <v>4</v>
      </c>
    </row>
    <row r="100" spans="2:68">
      <c r="B100" s="72">
        <v>4</v>
      </c>
      <c r="C100" s="10" t="s">
        <v>696</v>
      </c>
      <c r="D100" s="11" t="s">
        <v>697</v>
      </c>
      <c r="E100" s="23">
        <f>SUMIF('CO2-qoute-data-2012'!$E$6:$E$380,NA117_CO2_GJ!$C100,'CO2-qoute-data-2012'!O$6:O$380)*1000</f>
        <v>0</v>
      </c>
      <c r="F100" s="23">
        <f>SUMIF('CO2-qoute-data-2012'!$E$6:$E$380,NA117_CO2_GJ!$C100,'CO2-qoute-data-2012'!P$6:P$380)*1000</f>
        <v>0</v>
      </c>
      <c r="G100" s="23">
        <f>SUMIF('CO2-qoute-data-2012'!$E$6:$E$380,NA117_CO2_GJ!$C100,'CO2-qoute-data-2012'!Q$6:Q$380)*1000</f>
        <v>0</v>
      </c>
      <c r="H100" s="23">
        <f>SUMIF('CO2-qoute-data-2012'!$E$6:$E$380,NA117_CO2_GJ!$C100,'CO2-qoute-data-2012'!R$6:R$380)*1000</f>
        <v>0</v>
      </c>
      <c r="I100" s="23">
        <f>SUMIF('CO2-qoute-data-2012'!$E$6:$E$380,NA117_CO2_GJ!$C100,'CO2-qoute-data-2012'!S$6:S$380)*1000</f>
        <v>0</v>
      </c>
      <c r="J100" s="23">
        <f>SUMIF('CO2-qoute-data-2012'!$E$6:$E$380,NA117_CO2_GJ!$C100,'CO2-qoute-data-2012'!T$6:T$380)*1000</f>
        <v>0</v>
      </c>
      <c r="K100" s="23">
        <f>SUMIF('CO2-qoute-data-2012'!$E$6:$E$380,NA117_CO2_GJ!$C100,'CO2-qoute-data-2012'!U$6:U$380)*1000</f>
        <v>0</v>
      </c>
      <c r="L100" s="23">
        <f>SUMIF('CO2-qoute-data-2012'!$E$6:$E$380,NA117_CO2_GJ!$C100,'CO2-qoute-data-2012'!V$6:V$380)*1000</f>
        <v>0</v>
      </c>
      <c r="M100" s="23">
        <f>SUMIF('CO2-qoute-data-2012'!$E$6:$E$380,NA117_CO2_GJ!$C100,'CO2-qoute-data-2012'!W$6:W$380)*1000</f>
        <v>0</v>
      </c>
      <c r="N100" s="23">
        <f>SUMIF('CO2-qoute-data-2012'!$E$6:$E$380,NA117_CO2_GJ!$C100,'CO2-qoute-data-2012'!X$6:X$380)*1000</f>
        <v>0</v>
      </c>
      <c r="O100" s="23">
        <f>SUMIF('CO2-qoute-data-2012'!$E$6:$E$380,NA117_CO2_GJ!$C100,'CO2-qoute-data-2012'!Y$6:Y$380)*1000</f>
        <v>0</v>
      </c>
      <c r="P100" s="23">
        <f>SUMIF('CO2-qoute-data-2012'!$E$6:$E$380,NA117_CO2_GJ!$C100,'CO2-qoute-data-2012'!Z$6:Z$380)*1000</f>
        <v>0</v>
      </c>
      <c r="Q100" s="23">
        <f>SUMIF('CO2-qoute-data-2012'!$E$6:$E$380,NA117_CO2_GJ!$C100,'CO2-qoute-data-2012'!AA$6:AA$380)*1000</f>
        <v>0</v>
      </c>
      <c r="R100" s="23">
        <f>SUMIF('CO2-qoute-data-2012'!$E$6:$E$380,NA117_CO2_GJ!$C100,'CO2-qoute-data-2012'!AB$6:AB$380)*1000</f>
        <v>0</v>
      </c>
      <c r="S100" s="23">
        <f>SUMIF('CO2-qoute-data-2012'!$E$6:$E$380,NA117_CO2_GJ!$C100,'CO2-qoute-data-2012'!AC$6:AC$380)*1000</f>
        <v>0</v>
      </c>
      <c r="T100" s="23">
        <f>SUMIF('CO2-qoute-data-2012'!$E$6:$E$380,NA117_CO2_GJ!$C100,'CO2-qoute-data-2012'!AD$6:AD$380)*1000</f>
        <v>0</v>
      </c>
      <c r="U100" s="23">
        <f>SUMIF('CO2-qoute-data-2012'!$E$6:$E$380,NA117_CO2_GJ!$C100,'CO2-qoute-data-2012'!AE$6:AE$380)*1000</f>
        <v>0</v>
      </c>
      <c r="V100" s="23">
        <f>SUMIF('CO2-qoute-data-2012'!$E$6:$E$380,NA117_CO2_GJ!$C100,'CO2-qoute-data-2012'!AF$6:AF$380)*1000</f>
        <v>0</v>
      </c>
      <c r="W100" s="23">
        <f>SUMIF('CO2-qoute-data-2012'!$E$6:$E$380,NA117_CO2_GJ!$C100,'CO2-qoute-data-2012'!AG$6:AG$380)*1000</f>
        <v>0</v>
      </c>
      <c r="X100" s="23">
        <f>SUMIF('CO2-qoute-data-2012'!$E$6:$E$380,NA117_CO2_GJ!$C100,'CO2-qoute-data-2012'!AH$6:AH$380)*1000</f>
        <v>0</v>
      </c>
      <c r="Y100" s="23">
        <f>SUMIF('CO2-qoute-data-2012'!$E$6:$E$380,NA117_CO2_GJ!$C100,'CO2-qoute-data-2012'!AI$6:AI$380)*1000</f>
        <v>0</v>
      </c>
      <c r="Z100" s="23">
        <f>SUMIF('CO2-qoute-data-2012'!$E$6:$E$380,NA117_CO2_GJ!$C100,'CO2-qoute-data-2012'!AJ$6:AJ$380)*1000</f>
        <v>0</v>
      </c>
      <c r="AA100" s="23">
        <f>SUMIF('CO2-qoute-data-2012'!$E$6:$E$380,NA117_CO2_GJ!$C100,'CO2-qoute-data-2012'!AK$6:AK$380)*1000</f>
        <v>0</v>
      </c>
      <c r="AB100" s="23">
        <f>SUMIF('CO2-qoute-data-2012'!$E$6:$E$380,NA117_CO2_GJ!$C100,'CO2-qoute-data-2012'!AL$6:AL$380)*1000</f>
        <v>0</v>
      </c>
      <c r="AC100" s="23">
        <f>SUMIF('CO2-qoute-data-2012'!$E$6:$E$380,NA117_CO2_GJ!$C100,'CO2-qoute-data-2012'!AM$6:AM$380)*1000</f>
        <v>0</v>
      </c>
      <c r="AD100" s="23">
        <f>SUMIF('CO2-qoute-data-2012'!$E$6:$E$380,NA117_CO2_GJ!$C100,'CO2-qoute-data-2012'!AN$6:AN$380)*1000</f>
        <v>0</v>
      </c>
      <c r="AE100" s="23">
        <f>SUMIF('CO2-qoute-data-2012'!$E$6:$E$380,NA117_CO2_GJ!$C100,'CO2-qoute-data-2012'!AO$6:AO$380)*1000</f>
        <v>0</v>
      </c>
      <c r="AF100" s="23">
        <f>SUMIF('CO2-qoute-data-2012'!$E$6:$E$380,NA117_CO2_GJ!$C100,'CO2-qoute-data-2012'!AP$6:AP$380)*1000</f>
        <v>0</v>
      </c>
      <c r="AG100" s="23">
        <f>SUMIF('CO2-qoute-data-2012'!$E$6:$E$380,NA117_CO2_GJ!$C100,'CO2-qoute-data-2012'!AQ$6:AQ$380)*1000</f>
        <v>0</v>
      </c>
      <c r="AH100" s="23">
        <f>SUMIF('CO2-qoute-data-2012'!$E$6:$E$380,NA117_CO2_GJ!$C100,'CO2-qoute-data-2012'!AR$6:AR$380)*1000</f>
        <v>0</v>
      </c>
      <c r="AI100" s="23">
        <f>SUMIF('CO2-qoute-data-2012'!$E$6:$E$380,NA117_CO2_GJ!$C100,'CO2-qoute-data-2012'!AS$6:AS$380)*1000</f>
        <v>0</v>
      </c>
      <c r="AJ100" s="2"/>
      <c r="AK100" s="2"/>
      <c r="AL100" s="75">
        <f t="shared" si="15"/>
        <v>4</v>
      </c>
      <c r="AM100" s="75">
        <f t="shared" si="15"/>
        <v>4</v>
      </c>
      <c r="AN100" s="75">
        <f t="shared" si="15"/>
        <v>4</v>
      </c>
      <c r="AO100" s="75">
        <f t="shared" si="15"/>
        <v>4</v>
      </c>
      <c r="AP100" s="75">
        <f t="shared" si="15"/>
        <v>4</v>
      </c>
      <c r="AQ100" s="75">
        <f t="shared" si="15"/>
        <v>4</v>
      </c>
      <c r="AR100" s="75">
        <f t="shared" si="15"/>
        <v>4</v>
      </c>
      <c r="AS100" s="75">
        <f t="shared" si="15"/>
        <v>4</v>
      </c>
      <c r="AT100" s="75">
        <f t="shared" si="15"/>
        <v>4</v>
      </c>
      <c r="AU100" s="75">
        <f t="shared" si="15"/>
        <v>4</v>
      </c>
      <c r="AV100" s="75">
        <f t="shared" si="15"/>
        <v>4</v>
      </c>
      <c r="AW100" s="75">
        <f t="shared" si="15"/>
        <v>4</v>
      </c>
      <c r="AX100" s="75">
        <f t="shared" si="15"/>
        <v>4</v>
      </c>
      <c r="AY100" s="75">
        <f t="shared" si="15"/>
        <v>4</v>
      </c>
      <c r="AZ100" s="75">
        <f t="shared" si="15"/>
        <v>4</v>
      </c>
      <c r="BA100" s="75">
        <f t="shared" si="14"/>
        <v>4</v>
      </c>
      <c r="BB100" s="75">
        <f t="shared" si="14"/>
        <v>4</v>
      </c>
      <c r="BC100" s="75">
        <f t="shared" si="14"/>
        <v>4</v>
      </c>
      <c r="BD100" s="75">
        <f t="shared" si="14"/>
        <v>4</v>
      </c>
      <c r="BE100" s="75">
        <f t="shared" si="14"/>
        <v>4</v>
      </c>
      <c r="BF100" s="75">
        <f t="shared" si="14"/>
        <v>4</v>
      </c>
      <c r="BG100" s="75">
        <f t="shared" si="14"/>
        <v>4</v>
      </c>
      <c r="BH100" s="75">
        <f t="shared" si="14"/>
        <v>4</v>
      </c>
      <c r="BI100" s="75">
        <f t="shared" si="14"/>
        <v>4</v>
      </c>
      <c r="BJ100" s="75">
        <f t="shared" si="14"/>
        <v>4</v>
      </c>
      <c r="BK100" s="75">
        <f t="shared" si="14"/>
        <v>4</v>
      </c>
      <c r="BL100" s="75">
        <f t="shared" si="14"/>
        <v>4</v>
      </c>
      <c r="BM100" s="75">
        <f t="shared" si="14"/>
        <v>4</v>
      </c>
      <c r="BN100" s="75">
        <f t="shared" si="14"/>
        <v>4</v>
      </c>
      <c r="BO100" s="75">
        <f t="shared" si="13"/>
        <v>4</v>
      </c>
      <c r="BP100" s="75">
        <f t="shared" si="8"/>
        <v>4</v>
      </c>
    </row>
    <row r="101" spans="2:68">
      <c r="B101" s="72">
        <v>4</v>
      </c>
      <c r="C101" s="10" t="s">
        <v>698</v>
      </c>
      <c r="D101" s="11" t="s">
        <v>699</v>
      </c>
      <c r="E101" s="23">
        <f>SUMIF('CO2-qoute-data-2012'!$E$6:$E$380,NA117_CO2_GJ!$C101,'CO2-qoute-data-2012'!O$6:O$380)*1000</f>
        <v>0</v>
      </c>
      <c r="F101" s="23">
        <f>SUMIF('CO2-qoute-data-2012'!$E$6:$E$380,NA117_CO2_GJ!$C101,'CO2-qoute-data-2012'!P$6:P$380)*1000</f>
        <v>0</v>
      </c>
      <c r="G101" s="23">
        <f>SUMIF('CO2-qoute-data-2012'!$E$6:$E$380,NA117_CO2_GJ!$C101,'CO2-qoute-data-2012'!Q$6:Q$380)*1000</f>
        <v>0</v>
      </c>
      <c r="H101" s="23">
        <f>SUMIF('CO2-qoute-data-2012'!$E$6:$E$380,NA117_CO2_GJ!$C101,'CO2-qoute-data-2012'!R$6:R$380)*1000</f>
        <v>0</v>
      </c>
      <c r="I101" s="23">
        <f>SUMIF('CO2-qoute-data-2012'!$E$6:$E$380,NA117_CO2_GJ!$C101,'CO2-qoute-data-2012'!S$6:S$380)*1000</f>
        <v>0</v>
      </c>
      <c r="J101" s="23">
        <f>SUMIF('CO2-qoute-data-2012'!$E$6:$E$380,NA117_CO2_GJ!$C101,'CO2-qoute-data-2012'!T$6:T$380)*1000</f>
        <v>0</v>
      </c>
      <c r="K101" s="23">
        <f>SUMIF('CO2-qoute-data-2012'!$E$6:$E$380,NA117_CO2_GJ!$C101,'CO2-qoute-data-2012'!U$6:U$380)*1000</f>
        <v>0</v>
      </c>
      <c r="L101" s="23">
        <f>SUMIF('CO2-qoute-data-2012'!$E$6:$E$380,NA117_CO2_GJ!$C101,'CO2-qoute-data-2012'!V$6:V$380)*1000</f>
        <v>0</v>
      </c>
      <c r="M101" s="23">
        <f>SUMIF('CO2-qoute-data-2012'!$E$6:$E$380,NA117_CO2_GJ!$C101,'CO2-qoute-data-2012'!W$6:W$380)*1000</f>
        <v>0</v>
      </c>
      <c r="N101" s="23">
        <f>SUMIF('CO2-qoute-data-2012'!$E$6:$E$380,NA117_CO2_GJ!$C101,'CO2-qoute-data-2012'!X$6:X$380)*1000</f>
        <v>0</v>
      </c>
      <c r="O101" s="23">
        <f>SUMIF('CO2-qoute-data-2012'!$E$6:$E$380,NA117_CO2_GJ!$C101,'CO2-qoute-data-2012'!Y$6:Y$380)*1000</f>
        <v>0</v>
      </c>
      <c r="P101" s="23">
        <f>SUMIF('CO2-qoute-data-2012'!$E$6:$E$380,NA117_CO2_GJ!$C101,'CO2-qoute-data-2012'!Z$6:Z$380)*1000</f>
        <v>0</v>
      </c>
      <c r="Q101" s="23">
        <f>SUMIF('CO2-qoute-data-2012'!$E$6:$E$380,NA117_CO2_GJ!$C101,'CO2-qoute-data-2012'!AA$6:AA$380)*1000</f>
        <v>0</v>
      </c>
      <c r="R101" s="23">
        <f>SUMIF('CO2-qoute-data-2012'!$E$6:$E$380,NA117_CO2_GJ!$C101,'CO2-qoute-data-2012'!AB$6:AB$380)*1000</f>
        <v>0</v>
      </c>
      <c r="S101" s="23">
        <f>SUMIF('CO2-qoute-data-2012'!$E$6:$E$380,NA117_CO2_GJ!$C101,'CO2-qoute-data-2012'!AC$6:AC$380)*1000</f>
        <v>0</v>
      </c>
      <c r="T101" s="23">
        <f>SUMIF('CO2-qoute-data-2012'!$E$6:$E$380,NA117_CO2_GJ!$C101,'CO2-qoute-data-2012'!AD$6:AD$380)*1000</f>
        <v>0</v>
      </c>
      <c r="U101" s="23">
        <f>SUMIF('CO2-qoute-data-2012'!$E$6:$E$380,NA117_CO2_GJ!$C101,'CO2-qoute-data-2012'!AE$6:AE$380)*1000</f>
        <v>0</v>
      </c>
      <c r="V101" s="23">
        <f>SUMIF('CO2-qoute-data-2012'!$E$6:$E$380,NA117_CO2_GJ!$C101,'CO2-qoute-data-2012'!AF$6:AF$380)*1000</f>
        <v>0</v>
      </c>
      <c r="W101" s="23">
        <f>SUMIF('CO2-qoute-data-2012'!$E$6:$E$380,NA117_CO2_GJ!$C101,'CO2-qoute-data-2012'!AG$6:AG$380)*1000</f>
        <v>0</v>
      </c>
      <c r="X101" s="23">
        <f>SUMIF('CO2-qoute-data-2012'!$E$6:$E$380,NA117_CO2_GJ!$C101,'CO2-qoute-data-2012'!AH$6:AH$380)*1000</f>
        <v>0</v>
      </c>
      <c r="Y101" s="23">
        <f>SUMIF('CO2-qoute-data-2012'!$E$6:$E$380,NA117_CO2_GJ!$C101,'CO2-qoute-data-2012'!AI$6:AI$380)*1000</f>
        <v>0</v>
      </c>
      <c r="Z101" s="23">
        <f>SUMIF('CO2-qoute-data-2012'!$E$6:$E$380,NA117_CO2_GJ!$C101,'CO2-qoute-data-2012'!AJ$6:AJ$380)*1000</f>
        <v>0</v>
      </c>
      <c r="AA101" s="23">
        <f>SUMIF('CO2-qoute-data-2012'!$E$6:$E$380,NA117_CO2_GJ!$C101,'CO2-qoute-data-2012'!AK$6:AK$380)*1000</f>
        <v>0</v>
      </c>
      <c r="AB101" s="23">
        <f>SUMIF('CO2-qoute-data-2012'!$E$6:$E$380,NA117_CO2_GJ!$C101,'CO2-qoute-data-2012'!AL$6:AL$380)*1000</f>
        <v>0</v>
      </c>
      <c r="AC101" s="23">
        <f>SUMIF('CO2-qoute-data-2012'!$E$6:$E$380,NA117_CO2_GJ!$C101,'CO2-qoute-data-2012'!AM$6:AM$380)*1000</f>
        <v>0</v>
      </c>
      <c r="AD101" s="23">
        <f>SUMIF('CO2-qoute-data-2012'!$E$6:$E$380,NA117_CO2_GJ!$C101,'CO2-qoute-data-2012'!AN$6:AN$380)*1000</f>
        <v>0</v>
      </c>
      <c r="AE101" s="23">
        <f>SUMIF('CO2-qoute-data-2012'!$E$6:$E$380,NA117_CO2_GJ!$C101,'CO2-qoute-data-2012'!AO$6:AO$380)*1000</f>
        <v>0</v>
      </c>
      <c r="AF101" s="23">
        <f>SUMIF('CO2-qoute-data-2012'!$E$6:$E$380,NA117_CO2_GJ!$C101,'CO2-qoute-data-2012'!AP$6:AP$380)*1000</f>
        <v>0</v>
      </c>
      <c r="AG101" s="23">
        <f>SUMIF('CO2-qoute-data-2012'!$E$6:$E$380,NA117_CO2_GJ!$C101,'CO2-qoute-data-2012'!AQ$6:AQ$380)*1000</f>
        <v>0</v>
      </c>
      <c r="AH101" s="23">
        <f>SUMIF('CO2-qoute-data-2012'!$E$6:$E$380,NA117_CO2_GJ!$C101,'CO2-qoute-data-2012'!AR$6:AR$380)*1000</f>
        <v>0</v>
      </c>
      <c r="AI101" s="23">
        <f>SUMIF('CO2-qoute-data-2012'!$E$6:$E$380,NA117_CO2_GJ!$C101,'CO2-qoute-data-2012'!AS$6:AS$380)*1000</f>
        <v>0</v>
      </c>
      <c r="AJ101" s="2"/>
      <c r="AK101" s="2"/>
      <c r="AL101" s="75">
        <f t="shared" si="15"/>
        <v>4</v>
      </c>
      <c r="AM101" s="75">
        <f t="shared" si="15"/>
        <v>4</v>
      </c>
      <c r="AN101" s="75">
        <f t="shared" si="15"/>
        <v>4</v>
      </c>
      <c r="AO101" s="75">
        <f t="shared" si="15"/>
        <v>4</v>
      </c>
      <c r="AP101" s="75">
        <f t="shared" si="15"/>
        <v>4</v>
      </c>
      <c r="AQ101" s="75">
        <f t="shared" si="15"/>
        <v>4</v>
      </c>
      <c r="AR101" s="75">
        <f t="shared" si="15"/>
        <v>4</v>
      </c>
      <c r="AS101" s="75">
        <f t="shared" si="15"/>
        <v>4</v>
      </c>
      <c r="AT101" s="75">
        <f t="shared" si="15"/>
        <v>4</v>
      </c>
      <c r="AU101" s="75">
        <f t="shared" si="15"/>
        <v>4</v>
      </c>
      <c r="AV101" s="75">
        <f t="shared" si="15"/>
        <v>4</v>
      </c>
      <c r="AW101" s="75">
        <f t="shared" si="15"/>
        <v>4</v>
      </c>
      <c r="AX101" s="75">
        <f t="shared" si="15"/>
        <v>4</v>
      </c>
      <c r="AY101" s="75">
        <f t="shared" si="15"/>
        <v>4</v>
      </c>
      <c r="AZ101" s="75">
        <f t="shared" si="15"/>
        <v>4</v>
      </c>
      <c r="BA101" s="75">
        <f t="shared" si="14"/>
        <v>4</v>
      </c>
      <c r="BB101" s="75">
        <f t="shared" si="14"/>
        <v>4</v>
      </c>
      <c r="BC101" s="75">
        <f t="shared" si="14"/>
        <v>4</v>
      </c>
      <c r="BD101" s="75">
        <f t="shared" si="14"/>
        <v>4</v>
      </c>
      <c r="BE101" s="75">
        <f t="shared" si="14"/>
        <v>4</v>
      </c>
      <c r="BF101" s="75">
        <f t="shared" si="14"/>
        <v>4</v>
      </c>
      <c r="BG101" s="75">
        <f t="shared" si="14"/>
        <v>4</v>
      </c>
      <c r="BH101" s="75">
        <f t="shared" si="14"/>
        <v>4</v>
      </c>
      <c r="BI101" s="75">
        <f t="shared" si="14"/>
        <v>4</v>
      </c>
      <c r="BJ101" s="75">
        <f t="shared" si="14"/>
        <v>4</v>
      </c>
      <c r="BK101" s="75">
        <f t="shared" si="14"/>
        <v>4</v>
      </c>
      <c r="BL101" s="75">
        <f t="shared" si="14"/>
        <v>4</v>
      </c>
      <c r="BM101" s="75">
        <f t="shared" si="14"/>
        <v>4</v>
      </c>
      <c r="BN101" s="75">
        <f t="shared" si="14"/>
        <v>4</v>
      </c>
      <c r="BO101" s="75">
        <f t="shared" si="13"/>
        <v>4</v>
      </c>
      <c r="BP101" s="75">
        <f t="shared" si="8"/>
        <v>4</v>
      </c>
    </row>
    <row r="102" spans="2:68">
      <c r="B102" s="72">
        <v>4</v>
      </c>
      <c r="C102" s="10" t="s">
        <v>700</v>
      </c>
      <c r="D102" s="11" t="s">
        <v>701</v>
      </c>
      <c r="E102" s="23">
        <f>SUMIF('CO2-qoute-data-2012'!$E$6:$E$380,NA117_CO2_GJ!$C102,'CO2-qoute-data-2012'!O$6:O$380)*1000</f>
        <v>0</v>
      </c>
      <c r="F102" s="23">
        <f>SUMIF('CO2-qoute-data-2012'!$E$6:$E$380,NA117_CO2_GJ!$C102,'CO2-qoute-data-2012'!P$6:P$380)*1000</f>
        <v>0</v>
      </c>
      <c r="G102" s="23">
        <f>SUMIF('CO2-qoute-data-2012'!$E$6:$E$380,NA117_CO2_GJ!$C102,'CO2-qoute-data-2012'!Q$6:Q$380)*1000</f>
        <v>0</v>
      </c>
      <c r="H102" s="23">
        <f>SUMIF('CO2-qoute-data-2012'!$E$6:$E$380,NA117_CO2_GJ!$C102,'CO2-qoute-data-2012'!R$6:R$380)*1000</f>
        <v>0</v>
      </c>
      <c r="I102" s="23">
        <f>SUMIF('CO2-qoute-data-2012'!$E$6:$E$380,NA117_CO2_GJ!$C102,'CO2-qoute-data-2012'!S$6:S$380)*1000</f>
        <v>0</v>
      </c>
      <c r="J102" s="23">
        <f>SUMIF('CO2-qoute-data-2012'!$E$6:$E$380,NA117_CO2_GJ!$C102,'CO2-qoute-data-2012'!T$6:T$380)*1000</f>
        <v>0</v>
      </c>
      <c r="K102" s="23">
        <f>SUMIF('CO2-qoute-data-2012'!$E$6:$E$380,NA117_CO2_GJ!$C102,'CO2-qoute-data-2012'!U$6:U$380)*1000</f>
        <v>0</v>
      </c>
      <c r="L102" s="23">
        <f>SUMIF('CO2-qoute-data-2012'!$E$6:$E$380,NA117_CO2_GJ!$C102,'CO2-qoute-data-2012'!V$6:V$380)*1000</f>
        <v>0</v>
      </c>
      <c r="M102" s="23">
        <f>SUMIF('CO2-qoute-data-2012'!$E$6:$E$380,NA117_CO2_GJ!$C102,'CO2-qoute-data-2012'!W$6:W$380)*1000</f>
        <v>0</v>
      </c>
      <c r="N102" s="23">
        <f>SUMIF('CO2-qoute-data-2012'!$E$6:$E$380,NA117_CO2_GJ!$C102,'CO2-qoute-data-2012'!X$6:X$380)*1000</f>
        <v>0</v>
      </c>
      <c r="O102" s="23">
        <f>SUMIF('CO2-qoute-data-2012'!$E$6:$E$380,NA117_CO2_GJ!$C102,'CO2-qoute-data-2012'!Y$6:Y$380)*1000</f>
        <v>0</v>
      </c>
      <c r="P102" s="23">
        <f>SUMIF('CO2-qoute-data-2012'!$E$6:$E$380,NA117_CO2_GJ!$C102,'CO2-qoute-data-2012'!Z$6:Z$380)*1000</f>
        <v>0</v>
      </c>
      <c r="Q102" s="23">
        <f>SUMIF('CO2-qoute-data-2012'!$E$6:$E$380,NA117_CO2_GJ!$C102,'CO2-qoute-data-2012'!AA$6:AA$380)*1000</f>
        <v>0</v>
      </c>
      <c r="R102" s="23">
        <f>SUMIF('CO2-qoute-data-2012'!$E$6:$E$380,NA117_CO2_GJ!$C102,'CO2-qoute-data-2012'!AB$6:AB$380)*1000</f>
        <v>0</v>
      </c>
      <c r="S102" s="23">
        <f>SUMIF('CO2-qoute-data-2012'!$E$6:$E$380,NA117_CO2_GJ!$C102,'CO2-qoute-data-2012'!AC$6:AC$380)*1000</f>
        <v>0</v>
      </c>
      <c r="T102" s="23">
        <f>SUMIF('CO2-qoute-data-2012'!$E$6:$E$380,NA117_CO2_GJ!$C102,'CO2-qoute-data-2012'!AD$6:AD$380)*1000</f>
        <v>0</v>
      </c>
      <c r="U102" s="23">
        <f>SUMIF('CO2-qoute-data-2012'!$E$6:$E$380,NA117_CO2_GJ!$C102,'CO2-qoute-data-2012'!AE$6:AE$380)*1000</f>
        <v>0</v>
      </c>
      <c r="V102" s="23">
        <f>SUMIF('CO2-qoute-data-2012'!$E$6:$E$380,NA117_CO2_GJ!$C102,'CO2-qoute-data-2012'!AF$6:AF$380)*1000</f>
        <v>0</v>
      </c>
      <c r="W102" s="23">
        <f>SUMIF('CO2-qoute-data-2012'!$E$6:$E$380,NA117_CO2_GJ!$C102,'CO2-qoute-data-2012'!AG$6:AG$380)*1000</f>
        <v>0</v>
      </c>
      <c r="X102" s="23">
        <f>SUMIF('CO2-qoute-data-2012'!$E$6:$E$380,NA117_CO2_GJ!$C102,'CO2-qoute-data-2012'!AH$6:AH$380)*1000</f>
        <v>0</v>
      </c>
      <c r="Y102" s="23">
        <f>SUMIF('CO2-qoute-data-2012'!$E$6:$E$380,NA117_CO2_GJ!$C102,'CO2-qoute-data-2012'!AI$6:AI$380)*1000</f>
        <v>0</v>
      </c>
      <c r="Z102" s="23">
        <f>SUMIF('CO2-qoute-data-2012'!$E$6:$E$380,NA117_CO2_GJ!$C102,'CO2-qoute-data-2012'!AJ$6:AJ$380)*1000</f>
        <v>0</v>
      </c>
      <c r="AA102" s="23">
        <f>SUMIF('CO2-qoute-data-2012'!$E$6:$E$380,NA117_CO2_GJ!$C102,'CO2-qoute-data-2012'!AK$6:AK$380)*1000</f>
        <v>0</v>
      </c>
      <c r="AB102" s="23">
        <f>SUMIF('CO2-qoute-data-2012'!$E$6:$E$380,NA117_CO2_GJ!$C102,'CO2-qoute-data-2012'!AL$6:AL$380)*1000</f>
        <v>0</v>
      </c>
      <c r="AC102" s="23">
        <f>SUMIF('CO2-qoute-data-2012'!$E$6:$E$380,NA117_CO2_GJ!$C102,'CO2-qoute-data-2012'!AM$6:AM$380)*1000</f>
        <v>0</v>
      </c>
      <c r="AD102" s="23">
        <f>SUMIF('CO2-qoute-data-2012'!$E$6:$E$380,NA117_CO2_GJ!$C102,'CO2-qoute-data-2012'!AN$6:AN$380)*1000</f>
        <v>0</v>
      </c>
      <c r="AE102" s="23">
        <f>SUMIF('CO2-qoute-data-2012'!$E$6:$E$380,NA117_CO2_GJ!$C102,'CO2-qoute-data-2012'!AO$6:AO$380)*1000</f>
        <v>0</v>
      </c>
      <c r="AF102" s="23">
        <f>SUMIF('CO2-qoute-data-2012'!$E$6:$E$380,NA117_CO2_GJ!$C102,'CO2-qoute-data-2012'!AP$6:AP$380)*1000</f>
        <v>0</v>
      </c>
      <c r="AG102" s="23">
        <f>SUMIF('CO2-qoute-data-2012'!$E$6:$E$380,NA117_CO2_GJ!$C102,'CO2-qoute-data-2012'!AQ$6:AQ$380)*1000</f>
        <v>0</v>
      </c>
      <c r="AH102" s="23">
        <f>SUMIF('CO2-qoute-data-2012'!$E$6:$E$380,NA117_CO2_GJ!$C102,'CO2-qoute-data-2012'!AR$6:AR$380)*1000</f>
        <v>0</v>
      </c>
      <c r="AI102" s="23">
        <f>SUMIF('CO2-qoute-data-2012'!$E$6:$E$380,NA117_CO2_GJ!$C102,'CO2-qoute-data-2012'!AS$6:AS$380)*1000</f>
        <v>0</v>
      </c>
      <c r="AJ102" s="2"/>
      <c r="AK102" s="2"/>
      <c r="AL102" s="75">
        <f t="shared" si="15"/>
        <v>4</v>
      </c>
      <c r="AM102" s="75">
        <f t="shared" si="15"/>
        <v>4</v>
      </c>
      <c r="AN102" s="75">
        <f t="shared" si="15"/>
        <v>4</v>
      </c>
      <c r="AO102" s="75">
        <f t="shared" si="15"/>
        <v>4</v>
      </c>
      <c r="AP102" s="75">
        <f t="shared" si="15"/>
        <v>4</v>
      </c>
      <c r="AQ102" s="75">
        <f t="shared" si="15"/>
        <v>4</v>
      </c>
      <c r="AR102" s="75">
        <f t="shared" si="15"/>
        <v>4</v>
      </c>
      <c r="AS102" s="75">
        <f t="shared" si="15"/>
        <v>4</v>
      </c>
      <c r="AT102" s="75">
        <f t="shared" si="15"/>
        <v>4</v>
      </c>
      <c r="AU102" s="75">
        <f t="shared" si="15"/>
        <v>4</v>
      </c>
      <c r="AV102" s="75">
        <f t="shared" si="15"/>
        <v>4</v>
      </c>
      <c r="AW102" s="75">
        <f t="shared" si="15"/>
        <v>4</v>
      </c>
      <c r="AX102" s="75">
        <f t="shared" si="15"/>
        <v>4</v>
      </c>
      <c r="AY102" s="75">
        <f t="shared" si="15"/>
        <v>4</v>
      </c>
      <c r="AZ102" s="75">
        <f t="shared" si="15"/>
        <v>4</v>
      </c>
      <c r="BA102" s="75">
        <f t="shared" si="14"/>
        <v>4</v>
      </c>
      <c r="BB102" s="75">
        <f t="shared" si="14"/>
        <v>4</v>
      </c>
      <c r="BC102" s="75">
        <f t="shared" si="14"/>
        <v>4</v>
      </c>
      <c r="BD102" s="75">
        <f t="shared" si="14"/>
        <v>4</v>
      </c>
      <c r="BE102" s="75">
        <f t="shared" si="14"/>
        <v>4</v>
      </c>
      <c r="BF102" s="75">
        <f t="shared" si="14"/>
        <v>4</v>
      </c>
      <c r="BG102" s="75">
        <f t="shared" si="14"/>
        <v>4</v>
      </c>
      <c r="BH102" s="75">
        <f t="shared" si="14"/>
        <v>4</v>
      </c>
      <c r="BI102" s="75">
        <f t="shared" si="14"/>
        <v>4</v>
      </c>
      <c r="BJ102" s="75">
        <f t="shared" si="14"/>
        <v>4</v>
      </c>
      <c r="BK102" s="75">
        <f t="shared" si="14"/>
        <v>4</v>
      </c>
      <c r="BL102" s="75">
        <f t="shared" si="14"/>
        <v>4</v>
      </c>
      <c r="BM102" s="75">
        <f t="shared" si="14"/>
        <v>4</v>
      </c>
      <c r="BN102" s="75">
        <f t="shared" si="14"/>
        <v>4</v>
      </c>
      <c r="BO102" s="75">
        <f t="shared" si="13"/>
        <v>4</v>
      </c>
      <c r="BP102" s="75">
        <f t="shared" si="8"/>
        <v>4</v>
      </c>
    </row>
    <row r="103" spans="2:68">
      <c r="B103" s="72">
        <v>4</v>
      </c>
      <c r="C103" s="10" t="s">
        <v>702</v>
      </c>
      <c r="D103" s="11" t="s">
        <v>703</v>
      </c>
      <c r="E103" s="23">
        <f>SUMIF('CO2-qoute-data-2012'!$E$6:$E$380,NA117_CO2_GJ!$C103,'CO2-qoute-data-2012'!O$6:O$380)*1000</f>
        <v>0</v>
      </c>
      <c r="F103" s="23">
        <f>SUMIF('CO2-qoute-data-2012'!$E$6:$E$380,NA117_CO2_GJ!$C103,'CO2-qoute-data-2012'!P$6:P$380)*1000</f>
        <v>0</v>
      </c>
      <c r="G103" s="23">
        <f>SUMIF('CO2-qoute-data-2012'!$E$6:$E$380,NA117_CO2_GJ!$C103,'CO2-qoute-data-2012'!Q$6:Q$380)*1000</f>
        <v>0</v>
      </c>
      <c r="H103" s="23">
        <f>SUMIF('CO2-qoute-data-2012'!$E$6:$E$380,NA117_CO2_GJ!$C103,'CO2-qoute-data-2012'!R$6:R$380)*1000</f>
        <v>0</v>
      </c>
      <c r="I103" s="23">
        <f>SUMIF('CO2-qoute-data-2012'!$E$6:$E$380,NA117_CO2_GJ!$C103,'CO2-qoute-data-2012'!S$6:S$380)*1000</f>
        <v>0</v>
      </c>
      <c r="J103" s="23">
        <f>SUMIF('CO2-qoute-data-2012'!$E$6:$E$380,NA117_CO2_GJ!$C103,'CO2-qoute-data-2012'!T$6:T$380)*1000</f>
        <v>0</v>
      </c>
      <c r="K103" s="23">
        <f>SUMIF('CO2-qoute-data-2012'!$E$6:$E$380,NA117_CO2_GJ!$C103,'CO2-qoute-data-2012'!U$6:U$380)*1000</f>
        <v>0</v>
      </c>
      <c r="L103" s="23">
        <f>SUMIF('CO2-qoute-data-2012'!$E$6:$E$380,NA117_CO2_GJ!$C103,'CO2-qoute-data-2012'!V$6:V$380)*1000</f>
        <v>0</v>
      </c>
      <c r="M103" s="23">
        <f>SUMIF('CO2-qoute-data-2012'!$E$6:$E$380,NA117_CO2_GJ!$C103,'CO2-qoute-data-2012'!W$6:W$380)*1000</f>
        <v>0</v>
      </c>
      <c r="N103" s="23">
        <f>SUMIF('CO2-qoute-data-2012'!$E$6:$E$380,NA117_CO2_GJ!$C103,'CO2-qoute-data-2012'!X$6:X$380)*1000</f>
        <v>0</v>
      </c>
      <c r="O103" s="23">
        <f>SUMIF('CO2-qoute-data-2012'!$E$6:$E$380,NA117_CO2_GJ!$C103,'CO2-qoute-data-2012'!Y$6:Y$380)*1000</f>
        <v>0</v>
      </c>
      <c r="P103" s="23">
        <f>SUMIF('CO2-qoute-data-2012'!$E$6:$E$380,NA117_CO2_GJ!$C103,'CO2-qoute-data-2012'!Z$6:Z$380)*1000</f>
        <v>0</v>
      </c>
      <c r="Q103" s="23">
        <f>SUMIF('CO2-qoute-data-2012'!$E$6:$E$380,NA117_CO2_GJ!$C103,'CO2-qoute-data-2012'!AA$6:AA$380)*1000</f>
        <v>0</v>
      </c>
      <c r="R103" s="23">
        <f>SUMIF('CO2-qoute-data-2012'!$E$6:$E$380,NA117_CO2_GJ!$C103,'CO2-qoute-data-2012'!AB$6:AB$380)*1000</f>
        <v>0</v>
      </c>
      <c r="S103" s="23">
        <f>SUMIF('CO2-qoute-data-2012'!$E$6:$E$380,NA117_CO2_GJ!$C103,'CO2-qoute-data-2012'!AC$6:AC$380)*1000</f>
        <v>0</v>
      </c>
      <c r="T103" s="23">
        <f>SUMIF('CO2-qoute-data-2012'!$E$6:$E$380,NA117_CO2_GJ!$C103,'CO2-qoute-data-2012'!AD$6:AD$380)*1000</f>
        <v>0</v>
      </c>
      <c r="U103" s="23">
        <f>SUMIF('CO2-qoute-data-2012'!$E$6:$E$380,NA117_CO2_GJ!$C103,'CO2-qoute-data-2012'!AE$6:AE$380)*1000</f>
        <v>0</v>
      </c>
      <c r="V103" s="23">
        <f>SUMIF('CO2-qoute-data-2012'!$E$6:$E$380,NA117_CO2_GJ!$C103,'CO2-qoute-data-2012'!AF$6:AF$380)*1000</f>
        <v>0</v>
      </c>
      <c r="W103" s="23">
        <f>SUMIF('CO2-qoute-data-2012'!$E$6:$E$380,NA117_CO2_GJ!$C103,'CO2-qoute-data-2012'!AG$6:AG$380)*1000</f>
        <v>0</v>
      </c>
      <c r="X103" s="23">
        <f>SUMIF('CO2-qoute-data-2012'!$E$6:$E$380,NA117_CO2_GJ!$C103,'CO2-qoute-data-2012'!AH$6:AH$380)*1000</f>
        <v>0</v>
      </c>
      <c r="Y103" s="23">
        <f>SUMIF('CO2-qoute-data-2012'!$E$6:$E$380,NA117_CO2_GJ!$C103,'CO2-qoute-data-2012'!AI$6:AI$380)*1000</f>
        <v>0</v>
      </c>
      <c r="Z103" s="23">
        <f>SUMIF('CO2-qoute-data-2012'!$E$6:$E$380,NA117_CO2_GJ!$C103,'CO2-qoute-data-2012'!AJ$6:AJ$380)*1000</f>
        <v>0</v>
      </c>
      <c r="AA103" s="23">
        <f>SUMIF('CO2-qoute-data-2012'!$E$6:$E$380,NA117_CO2_GJ!$C103,'CO2-qoute-data-2012'!AK$6:AK$380)*1000</f>
        <v>0</v>
      </c>
      <c r="AB103" s="23">
        <f>SUMIF('CO2-qoute-data-2012'!$E$6:$E$380,NA117_CO2_GJ!$C103,'CO2-qoute-data-2012'!AL$6:AL$380)*1000</f>
        <v>0</v>
      </c>
      <c r="AC103" s="23">
        <f>SUMIF('CO2-qoute-data-2012'!$E$6:$E$380,NA117_CO2_GJ!$C103,'CO2-qoute-data-2012'!AM$6:AM$380)*1000</f>
        <v>0</v>
      </c>
      <c r="AD103" s="23">
        <f>SUMIF('CO2-qoute-data-2012'!$E$6:$E$380,NA117_CO2_GJ!$C103,'CO2-qoute-data-2012'!AN$6:AN$380)*1000</f>
        <v>0</v>
      </c>
      <c r="AE103" s="23">
        <f>SUMIF('CO2-qoute-data-2012'!$E$6:$E$380,NA117_CO2_GJ!$C103,'CO2-qoute-data-2012'!AO$6:AO$380)*1000</f>
        <v>0</v>
      </c>
      <c r="AF103" s="23">
        <f>SUMIF('CO2-qoute-data-2012'!$E$6:$E$380,NA117_CO2_GJ!$C103,'CO2-qoute-data-2012'!AP$6:AP$380)*1000</f>
        <v>0</v>
      </c>
      <c r="AG103" s="23">
        <f>SUMIF('CO2-qoute-data-2012'!$E$6:$E$380,NA117_CO2_GJ!$C103,'CO2-qoute-data-2012'!AQ$6:AQ$380)*1000</f>
        <v>0</v>
      </c>
      <c r="AH103" s="23">
        <f>SUMIF('CO2-qoute-data-2012'!$E$6:$E$380,NA117_CO2_GJ!$C103,'CO2-qoute-data-2012'!AR$6:AR$380)*1000</f>
        <v>0</v>
      </c>
      <c r="AI103" s="23">
        <f>SUMIF('CO2-qoute-data-2012'!$E$6:$E$380,NA117_CO2_GJ!$C103,'CO2-qoute-data-2012'!AS$6:AS$380)*1000</f>
        <v>0</v>
      </c>
      <c r="AJ103" s="2"/>
      <c r="AK103" s="2"/>
      <c r="AL103" s="75">
        <f t="shared" si="15"/>
        <v>4</v>
      </c>
      <c r="AM103" s="75">
        <f t="shared" si="15"/>
        <v>4</v>
      </c>
      <c r="AN103" s="75">
        <f t="shared" si="15"/>
        <v>4</v>
      </c>
      <c r="AO103" s="75">
        <f t="shared" si="15"/>
        <v>4</v>
      </c>
      <c r="AP103" s="75">
        <f t="shared" si="15"/>
        <v>4</v>
      </c>
      <c r="AQ103" s="75">
        <f t="shared" si="15"/>
        <v>4</v>
      </c>
      <c r="AR103" s="75">
        <f t="shared" si="15"/>
        <v>4</v>
      </c>
      <c r="AS103" s="75">
        <f t="shared" si="15"/>
        <v>4</v>
      </c>
      <c r="AT103" s="75">
        <f t="shared" si="15"/>
        <v>4</v>
      </c>
      <c r="AU103" s="75">
        <f t="shared" si="15"/>
        <v>4</v>
      </c>
      <c r="AV103" s="75">
        <f t="shared" si="15"/>
        <v>4</v>
      </c>
      <c r="AW103" s="75">
        <f t="shared" si="15"/>
        <v>4</v>
      </c>
      <c r="AX103" s="75">
        <f t="shared" si="15"/>
        <v>4</v>
      </c>
      <c r="AY103" s="75">
        <f t="shared" si="15"/>
        <v>4</v>
      </c>
      <c r="AZ103" s="75">
        <f t="shared" si="15"/>
        <v>4</v>
      </c>
      <c r="BA103" s="75">
        <f t="shared" si="14"/>
        <v>4</v>
      </c>
      <c r="BB103" s="75">
        <f t="shared" si="14"/>
        <v>4</v>
      </c>
      <c r="BC103" s="75">
        <f t="shared" si="14"/>
        <v>4</v>
      </c>
      <c r="BD103" s="75">
        <f t="shared" si="14"/>
        <v>4</v>
      </c>
      <c r="BE103" s="75">
        <f t="shared" si="14"/>
        <v>4</v>
      </c>
      <c r="BF103" s="75">
        <f t="shared" si="14"/>
        <v>4</v>
      </c>
      <c r="BG103" s="75">
        <f t="shared" si="14"/>
        <v>4</v>
      </c>
      <c r="BH103" s="75">
        <f t="shared" si="14"/>
        <v>4</v>
      </c>
      <c r="BI103" s="75">
        <f t="shared" si="14"/>
        <v>4</v>
      </c>
      <c r="BJ103" s="75">
        <f t="shared" si="14"/>
        <v>4</v>
      </c>
      <c r="BK103" s="75">
        <f t="shared" si="14"/>
        <v>4</v>
      </c>
      <c r="BL103" s="75">
        <f t="shared" si="14"/>
        <v>4</v>
      </c>
      <c r="BM103" s="75">
        <f t="shared" si="14"/>
        <v>4</v>
      </c>
      <c r="BN103" s="75">
        <f t="shared" si="14"/>
        <v>4</v>
      </c>
      <c r="BO103" s="75">
        <f t="shared" si="13"/>
        <v>4</v>
      </c>
      <c r="BP103" s="75">
        <f t="shared" si="8"/>
        <v>4</v>
      </c>
    </row>
    <row r="104" spans="2:68">
      <c r="B104" s="72">
        <v>4</v>
      </c>
      <c r="C104" s="10" t="s">
        <v>704</v>
      </c>
      <c r="D104" s="11" t="s">
        <v>705</v>
      </c>
      <c r="E104" s="23">
        <f>SUMIF('CO2-qoute-data-2012'!$E$6:$E$380,NA117_CO2_GJ!$C104,'CO2-qoute-data-2012'!O$6:O$380)*1000</f>
        <v>0</v>
      </c>
      <c r="F104" s="23">
        <f>SUMIF('CO2-qoute-data-2012'!$E$6:$E$380,NA117_CO2_GJ!$C104,'CO2-qoute-data-2012'!P$6:P$380)*1000</f>
        <v>0</v>
      </c>
      <c r="G104" s="23">
        <f>SUMIF('CO2-qoute-data-2012'!$E$6:$E$380,NA117_CO2_GJ!$C104,'CO2-qoute-data-2012'!Q$6:Q$380)*1000</f>
        <v>0</v>
      </c>
      <c r="H104" s="23">
        <f>SUMIF('CO2-qoute-data-2012'!$E$6:$E$380,NA117_CO2_GJ!$C104,'CO2-qoute-data-2012'!R$6:R$380)*1000</f>
        <v>0</v>
      </c>
      <c r="I104" s="23">
        <f>SUMIF('CO2-qoute-data-2012'!$E$6:$E$380,NA117_CO2_GJ!$C104,'CO2-qoute-data-2012'!S$6:S$380)*1000</f>
        <v>0</v>
      </c>
      <c r="J104" s="23">
        <f>SUMIF('CO2-qoute-data-2012'!$E$6:$E$380,NA117_CO2_GJ!$C104,'CO2-qoute-data-2012'!T$6:T$380)*1000</f>
        <v>0</v>
      </c>
      <c r="K104" s="23">
        <f>SUMIF('CO2-qoute-data-2012'!$E$6:$E$380,NA117_CO2_GJ!$C104,'CO2-qoute-data-2012'!U$6:U$380)*1000</f>
        <v>0</v>
      </c>
      <c r="L104" s="23">
        <f>SUMIF('CO2-qoute-data-2012'!$E$6:$E$380,NA117_CO2_GJ!$C104,'CO2-qoute-data-2012'!V$6:V$380)*1000</f>
        <v>0</v>
      </c>
      <c r="M104" s="23">
        <f>SUMIF('CO2-qoute-data-2012'!$E$6:$E$380,NA117_CO2_GJ!$C104,'CO2-qoute-data-2012'!W$6:W$380)*1000</f>
        <v>0</v>
      </c>
      <c r="N104" s="23">
        <f>SUMIF('CO2-qoute-data-2012'!$E$6:$E$380,NA117_CO2_GJ!$C104,'CO2-qoute-data-2012'!X$6:X$380)*1000</f>
        <v>0</v>
      </c>
      <c r="O104" s="23">
        <f>SUMIF('CO2-qoute-data-2012'!$E$6:$E$380,NA117_CO2_GJ!$C104,'CO2-qoute-data-2012'!Y$6:Y$380)*1000</f>
        <v>0</v>
      </c>
      <c r="P104" s="23">
        <f>SUMIF('CO2-qoute-data-2012'!$E$6:$E$380,NA117_CO2_GJ!$C104,'CO2-qoute-data-2012'!Z$6:Z$380)*1000</f>
        <v>0</v>
      </c>
      <c r="Q104" s="23">
        <f>SUMIF('CO2-qoute-data-2012'!$E$6:$E$380,NA117_CO2_GJ!$C104,'CO2-qoute-data-2012'!AA$6:AA$380)*1000</f>
        <v>0</v>
      </c>
      <c r="R104" s="23">
        <f>SUMIF('CO2-qoute-data-2012'!$E$6:$E$380,NA117_CO2_GJ!$C104,'CO2-qoute-data-2012'!AB$6:AB$380)*1000</f>
        <v>0</v>
      </c>
      <c r="S104" s="23">
        <f>SUMIF('CO2-qoute-data-2012'!$E$6:$E$380,NA117_CO2_GJ!$C104,'CO2-qoute-data-2012'!AC$6:AC$380)*1000</f>
        <v>0</v>
      </c>
      <c r="T104" s="23">
        <f>SUMIF('CO2-qoute-data-2012'!$E$6:$E$380,NA117_CO2_GJ!$C104,'CO2-qoute-data-2012'!AD$6:AD$380)*1000</f>
        <v>0</v>
      </c>
      <c r="U104" s="23">
        <f>SUMIF('CO2-qoute-data-2012'!$E$6:$E$380,NA117_CO2_GJ!$C104,'CO2-qoute-data-2012'!AE$6:AE$380)*1000</f>
        <v>0</v>
      </c>
      <c r="V104" s="23">
        <f>SUMIF('CO2-qoute-data-2012'!$E$6:$E$380,NA117_CO2_GJ!$C104,'CO2-qoute-data-2012'!AF$6:AF$380)*1000</f>
        <v>0</v>
      </c>
      <c r="W104" s="23">
        <f>SUMIF('CO2-qoute-data-2012'!$E$6:$E$380,NA117_CO2_GJ!$C104,'CO2-qoute-data-2012'!AG$6:AG$380)*1000</f>
        <v>0</v>
      </c>
      <c r="X104" s="23">
        <f>SUMIF('CO2-qoute-data-2012'!$E$6:$E$380,NA117_CO2_GJ!$C104,'CO2-qoute-data-2012'!AH$6:AH$380)*1000</f>
        <v>0</v>
      </c>
      <c r="Y104" s="23">
        <f>SUMIF('CO2-qoute-data-2012'!$E$6:$E$380,NA117_CO2_GJ!$C104,'CO2-qoute-data-2012'!AI$6:AI$380)*1000</f>
        <v>0</v>
      </c>
      <c r="Z104" s="23">
        <f>SUMIF('CO2-qoute-data-2012'!$E$6:$E$380,NA117_CO2_GJ!$C104,'CO2-qoute-data-2012'!AJ$6:AJ$380)*1000</f>
        <v>0</v>
      </c>
      <c r="AA104" s="23">
        <f>SUMIF('CO2-qoute-data-2012'!$E$6:$E$380,NA117_CO2_GJ!$C104,'CO2-qoute-data-2012'!AK$6:AK$380)*1000</f>
        <v>0</v>
      </c>
      <c r="AB104" s="23">
        <f>SUMIF('CO2-qoute-data-2012'!$E$6:$E$380,NA117_CO2_GJ!$C104,'CO2-qoute-data-2012'!AL$6:AL$380)*1000</f>
        <v>0</v>
      </c>
      <c r="AC104" s="23">
        <f>SUMIF('CO2-qoute-data-2012'!$E$6:$E$380,NA117_CO2_GJ!$C104,'CO2-qoute-data-2012'!AM$6:AM$380)*1000</f>
        <v>0</v>
      </c>
      <c r="AD104" s="23">
        <f>SUMIF('CO2-qoute-data-2012'!$E$6:$E$380,NA117_CO2_GJ!$C104,'CO2-qoute-data-2012'!AN$6:AN$380)*1000</f>
        <v>0</v>
      </c>
      <c r="AE104" s="23">
        <f>SUMIF('CO2-qoute-data-2012'!$E$6:$E$380,NA117_CO2_GJ!$C104,'CO2-qoute-data-2012'!AO$6:AO$380)*1000</f>
        <v>0</v>
      </c>
      <c r="AF104" s="23">
        <f>SUMIF('CO2-qoute-data-2012'!$E$6:$E$380,NA117_CO2_GJ!$C104,'CO2-qoute-data-2012'!AP$6:AP$380)*1000</f>
        <v>0</v>
      </c>
      <c r="AG104" s="23">
        <f>SUMIF('CO2-qoute-data-2012'!$E$6:$E$380,NA117_CO2_GJ!$C104,'CO2-qoute-data-2012'!AQ$6:AQ$380)*1000</f>
        <v>0</v>
      </c>
      <c r="AH104" s="23">
        <f>SUMIF('CO2-qoute-data-2012'!$E$6:$E$380,NA117_CO2_GJ!$C104,'CO2-qoute-data-2012'!AR$6:AR$380)*1000</f>
        <v>0</v>
      </c>
      <c r="AI104" s="23">
        <f>SUMIF('CO2-qoute-data-2012'!$E$6:$E$380,NA117_CO2_GJ!$C104,'CO2-qoute-data-2012'!AS$6:AS$380)*1000</f>
        <v>0</v>
      </c>
      <c r="AJ104" s="2"/>
      <c r="AK104" s="2"/>
      <c r="AL104" s="75">
        <f t="shared" si="15"/>
        <v>4</v>
      </c>
      <c r="AM104" s="75">
        <f t="shared" si="15"/>
        <v>4</v>
      </c>
      <c r="AN104" s="75">
        <f t="shared" si="15"/>
        <v>4</v>
      </c>
      <c r="AO104" s="75">
        <f t="shared" si="15"/>
        <v>4</v>
      </c>
      <c r="AP104" s="75">
        <f t="shared" si="15"/>
        <v>4</v>
      </c>
      <c r="AQ104" s="75">
        <f t="shared" si="15"/>
        <v>4</v>
      </c>
      <c r="AR104" s="75">
        <f t="shared" si="15"/>
        <v>4</v>
      </c>
      <c r="AS104" s="75">
        <f t="shared" si="15"/>
        <v>4</v>
      </c>
      <c r="AT104" s="75">
        <f t="shared" si="15"/>
        <v>4</v>
      </c>
      <c r="AU104" s="75">
        <f t="shared" si="15"/>
        <v>4</v>
      </c>
      <c r="AV104" s="75">
        <f t="shared" si="15"/>
        <v>4</v>
      </c>
      <c r="AW104" s="75">
        <f t="shared" si="15"/>
        <v>4</v>
      </c>
      <c r="AX104" s="75">
        <f t="shared" si="15"/>
        <v>4</v>
      </c>
      <c r="AY104" s="75">
        <f t="shared" si="15"/>
        <v>4</v>
      </c>
      <c r="AZ104" s="75">
        <f t="shared" si="15"/>
        <v>4</v>
      </c>
      <c r="BA104" s="75">
        <f t="shared" si="14"/>
        <v>4</v>
      </c>
      <c r="BB104" s="75">
        <f t="shared" si="14"/>
        <v>4</v>
      </c>
      <c r="BC104" s="75">
        <f t="shared" si="14"/>
        <v>4</v>
      </c>
      <c r="BD104" s="75">
        <f t="shared" si="14"/>
        <v>4</v>
      </c>
      <c r="BE104" s="75">
        <f t="shared" si="14"/>
        <v>4</v>
      </c>
      <c r="BF104" s="75">
        <f t="shared" si="14"/>
        <v>4</v>
      </c>
      <c r="BG104" s="75">
        <f t="shared" si="14"/>
        <v>4</v>
      </c>
      <c r="BH104" s="75">
        <f t="shared" si="14"/>
        <v>4</v>
      </c>
      <c r="BI104" s="75">
        <f t="shared" si="14"/>
        <v>4</v>
      </c>
      <c r="BJ104" s="75">
        <f t="shared" si="14"/>
        <v>4</v>
      </c>
      <c r="BK104" s="75">
        <f t="shared" si="14"/>
        <v>4</v>
      </c>
      <c r="BL104" s="75">
        <f t="shared" si="14"/>
        <v>4</v>
      </c>
      <c r="BM104" s="75">
        <f t="shared" si="14"/>
        <v>4</v>
      </c>
      <c r="BN104" s="75">
        <f t="shared" si="14"/>
        <v>4</v>
      </c>
      <c r="BO104" s="75">
        <f t="shared" si="13"/>
        <v>4</v>
      </c>
      <c r="BP104" s="75">
        <f t="shared" si="8"/>
        <v>4</v>
      </c>
    </row>
    <row r="105" spans="2:68">
      <c r="B105" s="72">
        <v>5</v>
      </c>
      <c r="C105" s="10" t="s">
        <v>706</v>
      </c>
      <c r="D105" s="11" t="s">
        <v>707</v>
      </c>
      <c r="E105" s="23">
        <f>SUMIF('CO2-qoute-data-2012'!$E$6:$E$380,NA117_CO2_GJ!$C105,'CO2-qoute-data-2012'!O$6:O$380)*1000</f>
        <v>0</v>
      </c>
      <c r="F105" s="23">
        <f>SUMIF('CO2-qoute-data-2012'!$E$6:$E$380,NA117_CO2_GJ!$C105,'CO2-qoute-data-2012'!P$6:P$380)*1000</f>
        <v>0</v>
      </c>
      <c r="G105" s="23">
        <f>SUMIF('CO2-qoute-data-2012'!$E$6:$E$380,NA117_CO2_GJ!$C105,'CO2-qoute-data-2012'!Q$6:Q$380)*1000</f>
        <v>0</v>
      </c>
      <c r="H105" s="23">
        <f>SUMIF('CO2-qoute-data-2012'!$E$6:$E$380,NA117_CO2_GJ!$C105,'CO2-qoute-data-2012'!R$6:R$380)*1000</f>
        <v>0</v>
      </c>
      <c r="I105" s="23">
        <f>SUMIF('CO2-qoute-data-2012'!$E$6:$E$380,NA117_CO2_GJ!$C105,'CO2-qoute-data-2012'!S$6:S$380)*1000</f>
        <v>0</v>
      </c>
      <c r="J105" s="23">
        <f>SUMIF('CO2-qoute-data-2012'!$E$6:$E$380,NA117_CO2_GJ!$C105,'CO2-qoute-data-2012'!T$6:T$380)*1000</f>
        <v>0</v>
      </c>
      <c r="K105" s="23">
        <f>SUMIF('CO2-qoute-data-2012'!$E$6:$E$380,NA117_CO2_GJ!$C105,'CO2-qoute-data-2012'!U$6:U$380)*1000</f>
        <v>0</v>
      </c>
      <c r="L105" s="23">
        <f>SUMIF('CO2-qoute-data-2012'!$E$6:$E$380,NA117_CO2_GJ!$C105,'CO2-qoute-data-2012'!V$6:V$380)*1000</f>
        <v>0</v>
      </c>
      <c r="M105" s="23">
        <f>SUMIF('CO2-qoute-data-2012'!$E$6:$E$380,NA117_CO2_GJ!$C105,'CO2-qoute-data-2012'!W$6:W$380)*1000</f>
        <v>0</v>
      </c>
      <c r="N105" s="23">
        <f>SUMIF('CO2-qoute-data-2012'!$E$6:$E$380,NA117_CO2_GJ!$C105,'CO2-qoute-data-2012'!X$6:X$380)*1000</f>
        <v>0</v>
      </c>
      <c r="O105" s="23">
        <f>SUMIF('CO2-qoute-data-2012'!$E$6:$E$380,NA117_CO2_GJ!$C105,'CO2-qoute-data-2012'!Y$6:Y$380)*1000</f>
        <v>0</v>
      </c>
      <c r="P105" s="23">
        <f>SUMIF('CO2-qoute-data-2012'!$E$6:$E$380,NA117_CO2_GJ!$C105,'CO2-qoute-data-2012'!Z$6:Z$380)*1000</f>
        <v>0</v>
      </c>
      <c r="Q105" s="23">
        <f>SUMIF('CO2-qoute-data-2012'!$E$6:$E$380,NA117_CO2_GJ!$C105,'CO2-qoute-data-2012'!AA$6:AA$380)*1000</f>
        <v>0</v>
      </c>
      <c r="R105" s="23">
        <f>SUMIF('CO2-qoute-data-2012'!$E$6:$E$380,NA117_CO2_GJ!$C105,'CO2-qoute-data-2012'!AB$6:AB$380)*1000</f>
        <v>0</v>
      </c>
      <c r="S105" s="23">
        <f>SUMIF('CO2-qoute-data-2012'!$E$6:$E$380,NA117_CO2_GJ!$C105,'CO2-qoute-data-2012'!AC$6:AC$380)*1000</f>
        <v>0</v>
      </c>
      <c r="T105" s="23">
        <f>SUMIF('CO2-qoute-data-2012'!$E$6:$E$380,NA117_CO2_GJ!$C105,'CO2-qoute-data-2012'!AD$6:AD$380)*1000</f>
        <v>0</v>
      </c>
      <c r="U105" s="23">
        <f>SUMIF('CO2-qoute-data-2012'!$E$6:$E$380,NA117_CO2_GJ!$C105,'CO2-qoute-data-2012'!AE$6:AE$380)*1000</f>
        <v>0</v>
      </c>
      <c r="V105" s="23">
        <f>SUMIF('CO2-qoute-data-2012'!$E$6:$E$380,NA117_CO2_GJ!$C105,'CO2-qoute-data-2012'!AF$6:AF$380)*1000</f>
        <v>0</v>
      </c>
      <c r="W105" s="23">
        <f>SUMIF('CO2-qoute-data-2012'!$E$6:$E$380,NA117_CO2_GJ!$C105,'CO2-qoute-data-2012'!AG$6:AG$380)*1000</f>
        <v>0</v>
      </c>
      <c r="X105" s="23">
        <f>SUMIF('CO2-qoute-data-2012'!$E$6:$E$380,NA117_CO2_GJ!$C105,'CO2-qoute-data-2012'!AH$6:AH$380)*1000</f>
        <v>0</v>
      </c>
      <c r="Y105" s="23">
        <f>SUMIF('CO2-qoute-data-2012'!$E$6:$E$380,NA117_CO2_GJ!$C105,'CO2-qoute-data-2012'!AI$6:AI$380)*1000</f>
        <v>0</v>
      </c>
      <c r="Z105" s="23">
        <f>SUMIF('CO2-qoute-data-2012'!$E$6:$E$380,NA117_CO2_GJ!$C105,'CO2-qoute-data-2012'!AJ$6:AJ$380)*1000</f>
        <v>0</v>
      </c>
      <c r="AA105" s="23">
        <f>SUMIF('CO2-qoute-data-2012'!$E$6:$E$380,NA117_CO2_GJ!$C105,'CO2-qoute-data-2012'!AK$6:AK$380)*1000</f>
        <v>0</v>
      </c>
      <c r="AB105" s="23">
        <f>SUMIF('CO2-qoute-data-2012'!$E$6:$E$380,NA117_CO2_GJ!$C105,'CO2-qoute-data-2012'!AL$6:AL$380)*1000</f>
        <v>0</v>
      </c>
      <c r="AC105" s="23">
        <f>SUMIF('CO2-qoute-data-2012'!$E$6:$E$380,NA117_CO2_GJ!$C105,'CO2-qoute-data-2012'!AM$6:AM$380)*1000</f>
        <v>0</v>
      </c>
      <c r="AD105" s="23">
        <f>SUMIF('CO2-qoute-data-2012'!$E$6:$E$380,NA117_CO2_GJ!$C105,'CO2-qoute-data-2012'!AN$6:AN$380)*1000</f>
        <v>0</v>
      </c>
      <c r="AE105" s="23">
        <f>SUMIF('CO2-qoute-data-2012'!$E$6:$E$380,NA117_CO2_GJ!$C105,'CO2-qoute-data-2012'!AO$6:AO$380)*1000</f>
        <v>0</v>
      </c>
      <c r="AF105" s="23">
        <f>SUMIF('CO2-qoute-data-2012'!$E$6:$E$380,NA117_CO2_GJ!$C105,'CO2-qoute-data-2012'!AP$6:AP$380)*1000</f>
        <v>0</v>
      </c>
      <c r="AG105" s="23">
        <f>SUMIF('CO2-qoute-data-2012'!$E$6:$E$380,NA117_CO2_GJ!$C105,'CO2-qoute-data-2012'!AQ$6:AQ$380)*1000</f>
        <v>0</v>
      </c>
      <c r="AH105" s="23">
        <f>SUMIF('CO2-qoute-data-2012'!$E$6:$E$380,NA117_CO2_GJ!$C105,'CO2-qoute-data-2012'!AR$6:AR$380)*1000</f>
        <v>0</v>
      </c>
      <c r="AI105" s="23">
        <f>SUMIF('CO2-qoute-data-2012'!$E$6:$E$380,NA117_CO2_GJ!$C105,'CO2-qoute-data-2012'!AS$6:AS$380)*1000</f>
        <v>0</v>
      </c>
      <c r="AJ105" s="2"/>
      <c r="AK105" s="2"/>
      <c r="AL105" s="75">
        <f t="shared" si="15"/>
        <v>5</v>
      </c>
      <c r="AM105" s="75">
        <f t="shared" si="15"/>
        <v>5</v>
      </c>
      <c r="AN105" s="75">
        <f t="shared" si="15"/>
        <v>5</v>
      </c>
      <c r="AO105" s="75">
        <f t="shared" si="15"/>
        <v>5</v>
      </c>
      <c r="AP105" s="75">
        <f t="shared" si="15"/>
        <v>5</v>
      </c>
      <c r="AQ105" s="75">
        <f t="shared" si="15"/>
        <v>5</v>
      </c>
      <c r="AR105" s="75">
        <f t="shared" si="15"/>
        <v>5</v>
      </c>
      <c r="AS105" s="75">
        <f t="shared" si="15"/>
        <v>5</v>
      </c>
      <c r="AT105" s="75">
        <f t="shared" si="15"/>
        <v>5</v>
      </c>
      <c r="AU105" s="75">
        <f t="shared" si="15"/>
        <v>5</v>
      </c>
      <c r="AV105" s="75">
        <f t="shared" si="15"/>
        <v>5</v>
      </c>
      <c r="AW105" s="75">
        <f t="shared" si="15"/>
        <v>5</v>
      </c>
      <c r="AX105" s="75">
        <f t="shared" si="15"/>
        <v>5</v>
      </c>
      <c r="AY105" s="75">
        <f t="shared" si="15"/>
        <v>5</v>
      </c>
      <c r="AZ105" s="75">
        <f t="shared" si="15"/>
        <v>5</v>
      </c>
      <c r="BA105" s="75">
        <f t="shared" si="14"/>
        <v>5</v>
      </c>
      <c r="BB105" s="75">
        <f t="shared" si="14"/>
        <v>5</v>
      </c>
      <c r="BC105" s="75">
        <f t="shared" si="14"/>
        <v>5</v>
      </c>
      <c r="BD105" s="75">
        <f t="shared" si="14"/>
        <v>5</v>
      </c>
      <c r="BE105" s="75">
        <f t="shared" si="14"/>
        <v>5</v>
      </c>
      <c r="BF105" s="75">
        <f t="shared" si="14"/>
        <v>5</v>
      </c>
      <c r="BG105" s="75">
        <f t="shared" si="14"/>
        <v>5</v>
      </c>
      <c r="BH105" s="75">
        <f t="shared" si="14"/>
        <v>5</v>
      </c>
      <c r="BI105" s="75">
        <f t="shared" si="14"/>
        <v>5</v>
      </c>
      <c r="BJ105" s="75">
        <f t="shared" si="14"/>
        <v>5</v>
      </c>
      <c r="BK105" s="75">
        <f t="shared" si="14"/>
        <v>5</v>
      </c>
      <c r="BL105" s="75">
        <f t="shared" si="14"/>
        <v>5</v>
      </c>
      <c r="BM105" s="75">
        <f t="shared" si="14"/>
        <v>5</v>
      </c>
      <c r="BN105" s="75">
        <f t="shared" si="14"/>
        <v>5</v>
      </c>
      <c r="BO105" s="75">
        <f t="shared" si="13"/>
        <v>5</v>
      </c>
      <c r="BP105" s="75">
        <f t="shared" si="8"/>
        <v>5</v>
      </c>
    </row>
    <row r="106" spans="2:68">
      <c r="B106" s="72">
        <v>5</v>
      </c>
      <c r="C106" s="16" t="s">
        <v>708</v>
      </c>
      <c r="D106" s="17" t="s">
        <v>709</v>
      </c>
      <c r="E106" s="23">
        <f>SUMIF('CO2-qoute-data-2012'!$E$6:$E$380,NA117_CO2_GJ!$C106,'CO2-qoute-data-2012'!O$6:O$380)*1000</f>
        <v>0</v>
      </c>
      <c r="F106" s="23">
        <f>SUMIF('CO2-qoute-data-2012'!$E$6:$E$380,NA117_CO2_GJ!$C106,'CO2-qoute-data-2012'!P$6:P$380)*1000</f>
        <v>0</v>
      </c>
      <c r="G106" s="23">
        <f>SUMIF('CO2-qoute-data-2012'!$E$6:$E$380,NA117_CO2_GJ!$C106,'CO2-qoute-data-2012'!Q$6:Q$380)*1000</f>
        <v>0</v>
      </c>
      <c r="H106" s="23">
        <f>SUMIF('CO2-qoute-data-2012'!$E$6:$E$380,NA117_CO2_GJ!$C106,'CO2-qoute-data-2012'!R$6:R$380)*1000</f>
        <v>0</v>
      </c>
      <c r="I106" s="23">
        <f>SUMIF('CO2-qoute-data-2012'!$E$6:$E$380,NA117_CO2_GJ!$C106,'CO2-qoute-data-2012'!S$6:S$380)*1000</f>
        <v>0</v>
      </c>
      <c r="J106" s="23">
        <f>SUMIF('CO2-qoute-data-2012'!$E$6:$E$380,NA117_CO2_GJ!$C106,'CO2-qoute-data-2012'!T$6:T$380)*1000</f>
        <v>0</v>
      </c>
      <c r="K106" s="23">
        <f>SUMIF('CO2-qoute-data-2012'!$E$6:$E$380,NA117_CO2_GJ!$C106,'CO2-qoute-data-2012'!U$6:U$380)*1000</f>
        <v>0</v>
      </c>
      <c r="L106" s="23">
        <f>SUMIF('CO2-qoute-data-2012'!$E$6:$E$380,NA117_CO2_GJ!$C106,'CO2-qoute-data-2012'!V$6:V$380)*1000</f>
        <v>0</v>
      </c>
      <c r="M106" s="23">
        <f>SUMIF('CO2-qoute-data-2012'!$E$6:$E$380,NA117_CO2_GJ!$C106,'CO2-qoute-data-2012'!W$6:W$380)*1000</f>
        <v>0</v>
      </c>
      <c r="N106" s="23">
        <f>SUMIF('CO2-qoute-data-2012'!$E$6:$E$380,NA117_CO2_GJ!$C106,'CO2-qoute-data-2012'!X$6:X$380)*1000</f>
        <v>0</v>
      </c>
      <c r="O106" s="23">
        <f>SUMIF('CO2-qoute-data-2012'!$E$6:$E$380,NA117_CO2_GJ!$C106,'CO2-qoute-data-2012'!Y$6:Y$380)*1000</f>
        <v>0</v>
      </c>
      <c r="P106" s="23">
        <f>SUMIF('CO2-qoute-data-2012'!$E$6:$E$380,NA117_CO2_GJ!$C106,'CO2-qoute-data-2012'!Z$6:Z$380)*1000</f>
        <v>0</v>
      </c>
      <c r="Q106" s="23">
        <f>SUMIF('CO2-qoute-data-2012'!$E$6:$E$380,NA117_CO2_GJ!$C106,'CO2-qoute-data-2012'!AA$6:AA$380)*1000</f>
        <v>0</v>
      </c>
      <c r="R106" s="23">
        <f>SUMIF('CO2-qoute-data-2012'!$E$6:$E$380,NA117_CO2_GJ!$C106,'CO2-qoute-data-2012'!AB$6:AB$380)*1000</f>
        <v>0</v>
      </c>
      <c r="S106" s="23">
        <f>SUMIF('CO2-qoute-data-2012'!$E$6:$E$380,NA117_CO2_GJ!$C106,'CO2-qoute-data-2012'!AC$6:AC$380)*1000</f>
        <v>0</v>
      </c>
      <c r="T106" s="23">
        <f>SUMIF('CO2-qoute-data-2012'!$E$6:$E$380,NA117_CO2_GJ!$C106,'CO2-qoute-data-2012'!AD$6:AD$380)*1000</f>
        <v>0</v>
      </c>
      <c r="U106" s="23">
        <f>SUMIF('CO2-qoute-data-2012'!$E$6:$E$380,NA117_CO2_GJ!$C106,'CO2-qoute-data-2012'!AE$6:AE$380)*1000</f>
        <v>0</v>
      </c>
      <c r="V106" s="23">
        <f>SUMIF('CO2-qoute-data-2012'!$E$6:$E$380,NA117_CO2_GJ!$C106,'CO2-qoute-data-2012'!AF$6:AF$380)*1000</f>
        <v>0</v>
      </c>
      <c r="W106" s="23">
        <f>SUMIF('CO2-qoute-data-2012'!$E$6:$E$380,NA117_CO2_GJ!$C106,'CO2-qoute-data-2012'!AG$6:AG$380)*1000</f>
        <v>0</v>
      </c>
      <c r="X106" s="23">
        <f>SUMIF('CO2-qoute-data-2012'!$E$6:$E$380,NA117_CO2_GJ!$C106,'CO2-qoute-data-2012'!AH$6:AH$380)*1000</f>
        <v>0</v>
      </c>
      <c r="Y106" s="23">
        <f>SUMIF('CO2-qoute-data-2012'!$E$6:$E$380,NA117_CO2_GJ!$C106,'CO2-qoute-data-2012'!AI$6:AI$380)*1000</f>
        <v>0</v>
      </c>
      <c r="Z106" s="23">
        <f>SUMIF('CO2-qoute-data-2012'!$E$6:$E$380,NA117_CO2_GJ!$C106,'CO2-qoute-data-2012'!AJ$6:AJ$380)*1000</f>
        <v>0</v>
      </c>
      <c r="AA106" s="23">
        <f>SUMIF('CO2-qoute-data-2012'!$E$6:$E$380,NA117_CO2_GJ!$C106,'CO2-qoute-data-2012'!AK$6:AK$380)*1000</f>
        <v>0</v>
      </c>
      <c r="AB106" s="23">
        <f>SUMIF('CO2-qoute-data-2012'!$E$6:$E$380,NA117_CO2_GJ!$C106,'CO2-qoute-data-2012'!AL$6:AL$380)*1000</f>
        <v>0</v>
      </c>
      <c r="AC106" s="23">
        <f>SUMIF('CO2-qoute-data-2012'!$E$6:$E$380,NA117_CO2_GJ!$C106,'CO2-qoute-data-2012'!AM$6:AM$380)*1000</f>
        <v>0</v>
      </c>
      <c r="AD106" s="23">
        <f>SUMIF('CO2-qoute-data-2012'!$E$6:$E$380,NA117_CO2_GJ!$C106,'CO2-qoute-data-2012'!AN$6:AN$380)*1000</f>
        <v>0</v>
      </c>
      <c r="AE106" s="23">
        <f>SUMIF('CO2-qoute-data-2012'!$E$6:$E$380,NA117_CO2_GJ!$C106,'CO2-qoute-data-2012'!AO$6:AO$380)*1000</f>
        <v>0</v>
      </c>
      <c r="AF106" s="23">
        <f>SUMIF('CO2-qoute-data-2012'!$E$6:$E$380,NA117_CO2_GJ!$C106,'CO2-qoute-data-2012'!AP$6:AP$380)*1000</f>
        <v>0</v>
      </c>
      <c r="AG106" s="23">
        <f>SUMIF('CO2-qoute-data-2012'!$E$6:$E$380,NA117_CO2_GJ!$C106,'CO2-qoute-data-2012'!AQ$6:AQ$380)*1000</f>
        <v>0</v>
      </c>
      <c r="AH106" s="23">
        <f>SUMIF('CO2-qoute-data-2012'!$E$6:$E$380,NA117_CO2_GJ!$C106,'CO2-qoute-data-2012'!AR$6:AR$380)*1000</f>
        <v>0</v>
      </c>
      <c r="AI106" s="23">
        <f>SUMIF('CO2-qoute-data-2012'!$E$6:$E$380,NA117_CO2_GJ!$C106,'CO2-qoute-data-2012'!AS$6:AS$380)*1000</f>
        <v>0</v>
      </c>
      <c r="AJ106" s="2"/>
      <c r="AK106" s="2"/>
      <c r="AL106" s="75">
        <f t="shared" si="15"/>
        <v>5</v>
      </c>
      <c r="AM106" s="75">
        <f t="shared" si="15"/>
        <v>5</v>
      </c>
      <c r="AN106" s="75">
        <f t="shared" si="15"/>
        <v>5</v>
      </c>
      <c r="AO106" s="75">
        <f t="shared" si="15"/>
        <v>5</v>
      </c>
      <c r="AP106" s="75">
        <f t="shared" si="15"/>
        <v>5</v>
      </c>
      <c r="AQ106" s="75">
        <f t="shared" si="15"/>
        <v>5</v>
      </c>
      <c r="AR106" s="75">
        <f t="shared" si="15"/>
        <v>5</v>
      </c>
      <c r="AS106" s="75">
        <f t="shared" si="15"/>
        <v>5</v>
      </c>
      <c r="AT106" s="75">
        <f t="shared" si="15"/>
        <v>5</v>
      </c>
      <c r="AU106" s="75">
        <f t="shared" si="15"/>
        <v>5</v>
      </c>
      <c r="AV106" s="75">
        <f t="shared" si="15"/>
        <v>5</v>
      </c>
      <c r="AW106" s="75">
        <f t="shared" si="15"/>
        <v>5</v>
      </c>
      <c r="AX106" s="75">
        <f t="shared" si="15"/>
        <v>5</v>
      </c>
      <c r="AY106" s="75">
        <f t="shared" si="15"/>
        <v>5</v>
      </c>
      <c r="AZ106" s="75">
        <f t="shared" si="15"/>
        <v>5</v>
      </c>
      <c r="BA106" s="75">
        <f t="shared" si="14"/>
        <v>5</v>
      </c>
      <c r="BB106" s="75">
        <f t="shared" si="14"/>
        <v>5</v>
      </c>
      <c r="BC106" s="75">
        <f t="shared" si="14"/>
        <v>5</v>
      </c>
      <c r="BD106" s="75">
        <f t="shared" si="14"/>
        <v>5</v>
      </c>
      <c r="BE106" s="75">
        <f t="shared" si="14"/>
        <v>5</v>
      </c>
      <c r="BF106" s="75">
        <f t="shared" si="14"/>
        <v>5</v>
      </c>
      <c r="BG106" s="75">
        <f t="shared" si="14"/>
        <v>5</v>
      </c>
      <c r="BH106" s="75">
        <f t="shared" si="14"/>
        <v>5</v>
      </c>
      <c r="BI106" s="75">
        <f t="shared" si="14"/>
        <v>5</v>
      </c>
      <c r="BJ106" s="75">
        <f t="shared" si="14"/>
        <v>5</v>
      </c>
      <c r="BK106" s="75">
        <f t="shared" si="14"/>
        <v>5</v>
      </c>
      <c r="BL106" s="75">
        <f t="shared" si="14"/>
        <v>5</v>
      </c>
      <c r="BM106" s="75">
        <f t="shared" si="14"/>
        <v>5</v>
      </c>
      <c r="BN106" s="75">
        <f t="shared" si="14"/>
        <v>5</v>
      </c>
      <c r="BO106" s="75">
        <f t="shared" si="13"/>
        <v>5</v>
      </c>
      <c r="BP106" s="75">
        <f t="shared" si="8"/>
        <v>5</v>
      </c>
    </row>
    <row r="107" spans="2:68">
      <c r="B107" s="72">
        <v>4</v>
      </c>
      <c r="C107" s="10" t="s">
        <v>710</v>
      </c>
      <c r="D107" s="11" t="s">
        <v>711</v>
      </c>
      <c r="E107" s="23">
        <f>SUMIF('CO2-qoute-data-2012'!$E$6:$E$380,NA117_CO2_GJ!$C107,'CO2-qoute-data-2012'!O$6:O$380)*1000</f>
        <v>0</v>
      </c>
      <c r="F107" s="23">
        <f>SUMIF('CO2-qoute-data-2012'!$E$6:$E$380,NA117_CO2_GJ!$C107,'CO2-qoute-data-2012'!P$6:P$380)*1000</f>
        <v>0</v>
      </c>
      <c r="G107" s="23">
        <f>SUMIF('CO2-qoute-data-2012'!$E$6:$E$380,NA117_CO2_GJ!$C107,'CO2-qoute-data-2012'!Q$6:Q$380)*1000</f>
        <v>0</v>
      </c>
      <c r="H107" s="23">
        <f>SUMIF('CO2-qoute-data-2012'!$E$6:$E$380,NA117_CO2_GJ!$C107,'CO2-qoute-data-2012'!R$6:R$380)*1000</f>
        <v>0</v>
      </c>
      <c r="I107" s="23">
        <f>SUMIF('CO2-qoute-data-2012'!$E$6:$E$380,NA117_CO2_GJ!$C107,'CO2-qoute-data-2012'!S$6:S$380)*1000</f>
        <v>0</v>
      </c>
      <c r="J107" s="23">
        <f>SUMIF('CO2-qoute-data-2012'!$E$6:$E$380,NA117_CO2_GJ!$C107,'CO2-qoute-data-2012'!T$6:T$380)*1000</f>
        <v>0</v>
      </c>
      <c r="K107" s="23">
        <f>SUMIF('CO2-qoute-data-2012'!$E$6:$E$380,NA117_CO2_GJ!$C107,'CO2-qoute-data-2012'!U$6:U$380)*1000</f>
        <v>0</v>
      </c>
      <c r="L107" s="23">
        <f>SUMIF('CO2-qoute-data-2012'!$E$6:$E$380,NA117_CO2_GJ!$C107,'CO2-qoute-data-2012'!V$6:V$380)*1000</f>
        <v>0</v>
      </c>
      <c r="M107" s="23">
        <f>SUMIF('CO2-qoute-data-2012'!$E$6:$E$380,NA117_CO2_GJ!$C107,'CO2-qoute-data-2012'!W$6:W$380)*1000</f>
        <v>0</v>
      </c>
      <c r="N107" s="23">
        <f>SUMIF('CO2-qoute-data-2012'!$E$6:$E$380,NA117_CO2_GJ!$C107,'CO2-qoute-data-2012'!X$6:X$380)*1000</f>
        <v>0</v>
      </c>
      <c r="O107" s="23">
        <f>SUMIF('CO2-qoute-data-2012'!$E$6:$E$380,NA117_CO2_GJ!$C107,'CO2-qoute-data-2012'!Y$6:Y$380)*1000</f>
        <v>0</v>
      </c>
      <c r="P107" s="23">
        <f>SUMIF('CO2-qoute-data-2012'!$E$6:$E$380,NA117_CO2_GJ!$C107,'CO2-qoute-data-2012'!Z$6:Z$380)*1000</f>
        <v>0</v>
      </c>
      <c r="Q107" s="23">
        <f>SUMIF('CO2-qoute-data-2012'!$E$6:$E$380,NA117_CO2_GJ!$C107,'CO2-qoute-data-2012'!AA$6:AA$380)*1000</f>
        <v>0</v>
      </c>
      <c r="R107" s="23">
        <f>SUMIF('CO2-qoute-data-2012'!$E$6:$E$380,NA117_CO2_GJ!$C107,'CO2-qoute-data-2012'!AB$6:AB$380)*1000</f>
        <v>0</v>
      </c>
      <c r="S107" s="23">
        <f>SUMIF('CO2-qoute-data-2012'!$E$6:$E$380,NA117_CO2_GJ!$C107,'CO2-qoute-data-2012'!AC$6:AC$380)*1000</f>
        <v>0</v>
      </c>
      <c r="T107" s="23">
        <f>SUMIF('CO2-qoute-data-2012'!$E$6:$E$380,NA117_CO2_GJ!$C107,'CO2-qoute-data-2012'!AD$6:AD$380)*1000</f>
        <v>0</v>
      </c>
      <c r="U107" s="23">
        <f>SUMIF('CO2-qoute-data-2012'!$E$6:$E$380,NA117_CO2_GJ!$C107,'CO2-qoute-data-2012'!AE$6:AE$380)*1000</f>
        <v>0</v>
      </c>
      <c r="V107" s="23">
        <f>SUMIF('CO2-qoute-data-2012'!$E$6:$E$380,NA117_CO2_GJ!$C107,'CO2-qoute-data-2012'!AF$6:AF$380)*1000</f>
        <v>0</v>
      </c>
      <c r="W107" s="23">
        <f>SUMIF('CO2-qoute-data-2012'!$E$6:$E$380,NA117_CO2_GJ!$C107,'CO2-qoute-data-2012'!AG$6:AG$380)*1000</f>
        <v>0</v>
      </c>
      <c r="X107" s="23">
        <f>SUMIF('CO2-qoute-data-2012'!$E$6:$E$380,NA117_CO2_GJ!$C107,'CO2-qoute-data-2012'!AH$6:AH$380)*1000</f>
        <v>0</v>
      </c>
      <c r="Y107" s="23">
        <f>SUMIF('CO2-qoute-data-2012'!$E$6:$E$380,NA117_CO2_GJ!$C107,'CO2-qoute-data-2012'!AI$6:AI$380)*1000</f>
        <v>0</v>
      </c>
      <c r="Z107" s="23">
        <f>SUMIF('CO2-qoute-data-2012'!$E$6:$E$380,NA117_CO2_GJ!$C107,'CO2-qoute-data-2012'!AJ$6:AJ$380)*1000</f>
        <v>0</v>
      </c>
      <c r="AA107" s="23">
        <f>SUMIF('CO2-qoute-data-2012'!$E$6:$E$380,NA117_CO2_GJ!$C107,'CO2-qoute-data-2012'!AK$6:AK$380)*1000</f>
        <v>0</v>
      </c>
      <c r="AB107" s="23">
        <f>SUMIF('CO2-qoute-data-2012'!$E$6:$E$380,NA117_CO2_GJ!$C107,'CO2-qoute-data-2012'!AL$6:AL$380)*1000</f>
        <v>0</v>
      </c>
      <c r="AC107" s="23">
        <f>SUMIF('CO2-qoute-data-2012'!$E$6:$E$380,NA117_CO2_GJ!$C107,'CO2-qoute-data-2012'!AM$6:AM$380)*1000</f>
        <v>0</v>
      </c>
      <c r="AD107" s="23">
        <f>SUMIF('CO2-qoute-data-2012'!$E$6:$E$380,NA117_CO2_GJ!$C107,'CO2-qoute-data-2012'!AN$6:AN$380)*1000</f>
        <v>0</v>
      </c>
      <c r="AE107" s="23">
        <f>SUMIF('CO2-qoute-data-2012'!$E$6:$E$380,NA117_CO2_GJ!$C107,'CO2-qoute-data-2012'!AO$6:AO$380)*1000</f>
        <v>0</v>
      </c>
      <c r="AF107" s="23">
        <f>SUMIF('CO2-qoute-data-2012'!$E$6:$E$380,NA117_CO2_GJ!$C107,'CO2-qoute-data-2012'!AP$6:AP$380)*1000</f>
        <v>0</v>
      </c>
      <c r="AG107" s="23">
        <f>SUMIF('CO2-qoute-data-2012'!$E$6:$E$380,NA117_CO2_GJ!$C107,'CO2-qoute-data-2012'!AQ$6:AQ$380)*1000</f>
        <v>0</v>
      </c>
      <c r="AH107" s="23">
        <f>SUMIF('CO2-qoute-data-2012'!$E$6:$E$380,NA117_CO2_GJ!$C107,'CO2-qoute-data-2012'!AR$6:AR$380)*1000</f>
        <v>0</v>
      </c>
      <c r="AI107" s="23">
        <f>SUMIF('CO2-qoute-data-2012'!$E$6:$E$380,NA117_CO2_GJ!$C107,'CO2-qoute-data-2012'!AS$6:AS$380)*1000</f>
        <v>0</v>
      </c>
      <c r="AJ107" s="2"/>
      <c r="AK107" s="2"/>
      <c r="AL107" s="75">
        <f t="shared" si="15"/>
        <v>4</v>
      </c>
      <c r="AM107" s="75">
        <f t="shared" si="15"/>
        <v>4</v>
      </c>
      <c r="AN107" s="75">
        <f t="shared" si="15"/>
        <v>4</v>
      </c>
      <c r="AO107" s="75">
        <f t="shared" si="15"/>
        <v>4</v>
      </c>
      <c r="AP107" s="75">
        <f t="shared" si="15"/>
        <v>4</v>
      </c>
      <c r="AQ107" s="75">
        <f t="shared" si="15"/>
        <v>4</v>
      </c>
      <c r="AR107" s="75">
        <f t="shared" si="15"/>
        <v>4</v>
      </c>
      <c r="AS107" s="75">
        <f t="shared" si="15"/>
        <v>4</v>
      </c>
      <c r="AT107" s="75">
        <f t="shared" si="15"/>
        <v>4</v>
      </c>
      <c r="AU107" s="75">
        <f t="shared" si="15"/>
        <v>4</v>
      </c>
      <c r="AV107" s="75">
        <f t="shared" si="15"/>
        <v>4</v>
      </c>
      <c r="AW107" s="75">
        <f t="shared" si="15"/>
        <v>4</v>
      </c>
      <c r="AX107" s="75">
        <f t="shared" si="15"/>
        <v>4</v>
      </c>
      <c r="AY107" s="75">
        <f t="shared" si="15"/>
        <v>4</v>
      </c>
      <c r="AZ107" s="75">
        <f t="shared" ref="AZ107:BO122" si="16">$B107</f>
        <v>4</v>
      </c>
      <c r="BA107" s="75">
        <f t="shared" si="16"/>
        <v>4</v>
      </c>
      <c r="BB107" s="75">
        <f t="shared" si="16"/>
        <v>4</v>
      </c>
      <c r="BC107" s="75">
        <f t="shared" si="16"/>
        <v>4</v>
      </c>
      <c r="BD107" s="75">
        <f t="shared" si="16"/>
        <v>4</v>
      </c>
      <c r="BE107" s="75">
        <f t="shared" si="16"/>
        <v>4</v>
      </c>
      <c r="BF107" s="75">
        <f t="shared" si="16"/>
        <v>4</v>
      </c>
      <c r="BG107" s="75">
        <f t="shared" si="16"/>
        <v>4</v>
      </c>
      <c r="BH107" s="75">
        <f t="shared" si="16"/>
        <v>4</v>
      </c>
      <c r="BI107" s="75">
        <f t="shared" si="16"/>
        <v>4</v>
      </c>
      <c r="BJ107" s="75">
        <f t="shared" si="16"/>
        <v>4</v>
      </c>
      <c r="BK107" s="75">
        <f t="shared" si="16"/>
        <v>4</v>
      </c>
      <c r="BL107" s="75">
        <f t="shared" si="16"/>
        <v>4</v>
      </c>
      <c r="BM107" s="75">
        <f t="shared" si="16"/>
        <v>4</v>
      </c>
      <c r="BN107" s="75">
        <f t="shared" si="16"/>
        <v>4</v>
      </c>
      <c r="BO107" s="75">
        <f t="shared" si="13"/>
        <v>4</v>
      </c>
      <c r="BP107" s="75">
        <f t="shared" si="8"/>
        <v>4</v>
      </c>
    </row>
    <row r="108" spans="2:68">
      <c r="B108" s="72">
        <v>5</v>
      </c>
      <c r="C108" s="10" t="s">
        <v>712</v>
      </c>
      <c r="D108" s="11" t="s">
        <v>713</v>
      </c>
      <c r="E108" s="23">
        <f>SUMIF('CO2-qoute-data-2012'!$E$6:$E$380,NA117_CO2_GJ!$C108,'CO2-qoute-data-2012'!O$6:O$380)*1000</f>
        <v>0</v>
      </c>
      <c r="F108" s="23">
        <f>SUMIF('CO2-qoute-data-2012'!$E$6:$E$380,NA117_CO2_GJ!$C108,'CO2-qoute-data-2012'!P$6:P$380)*1000</f>
        <v>0</v>
      </c>
      <c r="G108" s="23">
        <f>SUMIF('CO2-qoute-data-2012'!$E$6:$E$380,NA117_CO2_GJ!$C108,'CO2-qoute-data-2012'!Q$6:Q$380)*1000</f>
        <v>0</v>
      </c>
      <c r="H108" s="23">
        <f>SUMIF('CO2-qoute-data-2012'!$E$6:$E$380,NA117_CO2_GJ!$C108,'CO2-qoute-data-2012'!R$6:R$380)*1000</f>
        <v>0</v>
      </c>
      <c r="I108" s="23">
        <f>SUMIF('CO2-qoute-data-2012'!$E$6:$E$380,NA117_CO2_GJ!$C108,'CO2-qoute-data-2012'!S$6:S$380)*1000</f>
        <v>0</v>
      </c>
      <c r="J108" s="23">
        <f>SUMIF('CO2-qoute-data-2012'!$E$6:$E$380,NA117_CO2_GJ!$C108,'CO2-qoute-data-2012'!T$6:T$380)*1000</f>
        <v>0</v>
      </c>
      <c r="K108" s="23">
        <f>SUMIF('CO2-qoute-data-2012'!$E$6:$E$380,NA117_CO2_GJ!$C108,'CO2-qoute-data-2012'!U$6:U$380)*1000</f>
        <v>0</v>
      </c>
      <c r="L108" s="23">
        <f>SUMIF('CO2-qoute-data-2012'!$E$6:$E$380,NA117_CO2_GJ!$C108,'CO2-qoute-data-2012'!V$6:V$380)*1000</f>
        <v>0</v>
      </c>
      <c r="M108" s="23">
        <f>SUMIF('CO2-qoute-data-2012'!$E$6:$E$380,NA117_CO2_GJ!$C108,'CO2-qoute-data-2012'!W$6:W$380)*1000</f>
        <v>0</v>
      </c>
      <c r="N108" s="23">
        <f>SUMIF('CO2-qoute-data-2012'!$E$6:$E$380,NA117_CO2_GJ!$C108,'CO2-qoute-data-2012'!X$6:X$380)*1000</f>
        <v>0</v>
      </c>
      <c r="O108" s="23">
        <f>SUMIF('CO2-qoute-data-2012'!$E$6:$E$380,NA117_CO2_GJ!$C108,'CO2-qoute-data-2012'!Y$6:Y$380)*1000</f>
        <v>0</v>
      </c>
      <c r="P108" s="23">
        <f>SUMIF('CO2-qoute-data-2012'!$E$6:$E$380,NA117_CO2_GJ!$C108,'CO2-qoute-data-2012'!Z$6:Z$380)*1000</f>
        <v>0</v>
      </c>
      <c r="Q108" s="23">
        <f>SUMIF('CO2-qoute-data-2012'!$E$6:$E$380,NA117_CO2_GJ!$C108,'CO2-qoute-data-2012'!AA$6:AA$380)*1000</f>
        <v>0</v>
      </c>
      <c r="R108" s="23">
        <f>SUMIF('CO2-qoute-data-2012'!$E$6:$E$380,NA117_CO2_GJ!$C108,'CO2-qoute-data-2012'!AB$6:AB$380)*1000</f>
        <v>0</v>
      </c>
      <c r="S108" s="23">
        <f>SUMIF('CO2-qoute-data-2012'!$E$6:$E$380,NA117_CO2_GJ!$C108,'CO2-qoute-data-2012'!AC$6:AC$380)*1000</f>
        <v>0</v>
      </c>
      <c r="T108" s="23">
        <f>SUMIF('CO2-qoute-data-2012'!$E$6:$E$380,NA117_CO2_GJ!$C108,'CO2-qoute-data-2012'!AD$6:AD$380)*1000</f>
        <v>0</v>
      </c>
      <c r="U108" s="23">
        <f>SUMIF('CO2-qoute-data-2012'!$E$6:$E$380,NA117_CO2_GJ!$C108,'CO2-qoute-data-2012'!AE$6:AE$380)*1000</f>
        <v>0</v>
      </c>
      <c r="V108" s="23">
        <f>SUMIF('CO2-qoute-data-2012'!$E$6:$E$380,NA117_CO2_GJ!$C108,'CO2-qoute-data-2012'!AF$6:AF$380)*1000</f>
        <v>0</v>
      </c>
      <c r="W108" s="23">
        <f>SUMIF('CO2-qoute-data-2012'!$E$6:$E$380,NA117_CO2_GJ!$C108,'CO2-qoute-data-2012'!AG$6:AG$380)*1000</f>
        <v>0</v>
      </c>
      <c r="X108" s="23">
        <f>SUMIF('CO2-qoute-data-2012'!$E$6:$E$380,NA117_CO2_GJ!$C108,'CO2-qoute-data-2012'!AH$6:AH$380)*1000</f>
        <v>0</v>
      </c>
      <c r="Y108" s="23">
        <f>SUMIF('CO2-qoute-data-2012'!$E$6:$E$380,NA117_CO2_GJ!$C108,'CO2-qoute-data-2012'!AI$6:AI$380)*1000</f>
        <v>0</v>
      </c>
      <c r="Z108" s="23">
        <f>SUMIF('CO2-qoute-data-2012'!$E$6:$E$380,NA117_CO2_GJ!$C108,'CO2-qoute-data-2012'!AJ$6:AJ$380)*1000</f>
        <v>0</v>
      </c>
      <c r="AA108" s="23">
        <f>SUMIF('CO2-qoute-data-2012'!$E$6:$E$380,NA117_CO2_GJ!$C108,'CO2-qoute-data-2012'!AK$6:AK$380)*1000</f>
        <v>0</v>
      </c>
      <c r="AB108" s="23">
        <f>SUMIF('CO2-qoute-data-2012'!$E$6:$E$380,NA117_CO2_GJ!$C108,'CO2-qoute-data-2012'!AL$6:AL$380)*1000</f>
        <v>0</v>
      </c>
      <c r="AC108" s="23">
        <f>SUMIF('CO2-qoute-data-2012'!$E$6:$E$380,NA117_CO2_GJ!$C108,'CO2-qoute-data-2012'!AM$6:AM$380)*1000</f>
        <v>0</v>
      </c>
      <c r="AD108" s="23">
        <f>SUMIF('CO2-qoute-data-2012'!$E$6:$E$380,NA117_CO2_GJ!$C108,'CO2-qoute-data-2012'!AN$6:AN$380)*1000</f>
        <v>0</v>
      </c>
      <c r="AE108" s="23">
        <f>SUMIF('CO2-qoute-data-2012'!$E$6:$E$380,NA117_CO2_GJ!$C108,'CO2-qoute-data-2012'!AO$6:AO$380)*1000</f>
        <v>0</v>
      </c>
      <c r="AF108" s="23">
        <f>SUMIF('CO2-qoute-data-2012'!$E$6:$E$380,NA117_CO2_GJ!$C108,'CO2-qoute-data-2012'!AP$6:AP$380)*1000</f>
        <v>0</v>
      </c>
      <c r="AG108" s="23">
        <f>SUMIF('CO2-qoute-data-2012'!$E$6:$E$380,NA117_CO2_GJ!$C108,'CO2-qoute-data-2012'!AQ$6:AQ$380)*1000</f>
        <v>0</v>
      </c>
      <c r="AH108" s="23">
        <f>SUMIF('CO2-qoute-data-2012'!$E$6:$E$380,NA117_CO2_GJ!$C108,'CO2-qoute-data-2012'!AR$6:AR$380)*1000</f>
        <v>0</v>
      </c>
      <c r="AI108" s="23">
        <f>SUMIF('CO2-qoute-data-2012'!$E$6:$E$380,NA117_CO2_GJ!$C108,'CO2-qoute-data-2012'!AS$6:AS$380)*1000</f>
        <v>0</v>
      </c>
      <c r="AJ108" s="2"/>
      <c r="AK108" s="2"/>
      <c r="AL108" s="75">
        <f t="shared" ref="AL108:AZ123" si="17">$B108</f>
        <v>5</v>
      </c>
      <c r="AM108" s="75">
        <f t="shared" si="17"/>
        <v>5</v>
      </c>
      <c r="AN108" s="75">
        <f t="shared" si="17"/>
        <v>5</v>
      </c>
      <c r="AO108" s="75">
        <f t="shared" si="17"/>
        <v>5</v>
      </c>
      <c r="AP108" s="75">
        <f t="shared" si="17"/>
        <v>5</v>
      </c>
      <c r="AQ108" s="75">
        <f t="shared" si="17"/>
        <v>5</v>
      </c>
      <c r="AR108" s="75">
        <f t="shared" si="17"/>
        <v>5</v>
      </c>
      <c r="AS108" s="75">
        <f t="shared" si="17"/>
        <v>5</v>
      </c>
      <c r="AT108" s="75">
        <f t="shared" si="17"/>
        <v>5</v>
      </c>
      <c r="AU108" s="75">
        <f t="shared" si="17"/>
        <v>5</v>
      </c>
      <c r="AV108" s="75">
        <f t="shared" si="17"/>
        <v>5</v>
      </c>
      <c r="AW108" s="75">
        <f t="shared" si="17"/>
        <v>5</v>
      </c>
      <c r="AX108" s="75">
        <f t="shared" si="17"/>
        <v>5</v>
      </c>
      <c r="AY108" s="75">
        <f t="shared" si="17"/>
        <v>5</v>
      </c>
      <c r="AZ108" s="75">
        <f t="shared" si="16"/>
        <v>5</v>
      </c>
      <c r="BA108" s="75">
        <f t="shared" si="16"/>
        <v>5</v>
      </c>
      <c r="BB108" s="75">
        <f t="shared" si="16"/>
        <v>5</v>
      </c>
      <c r="BC108" s="75">
        <f t="shared" si="16"/>
        <v>5</v>
      </c>
      <c r="BD108" s="75">
        <f t="shared" si="16"/>
        <v>5</v>
      </c>
      <c r="BE108" s="75">
        <f t="shared" si="16"/>
        <v>5</v>
      </c>
      <c r="BF108" s="75">
        <f t="shared" si="16"/>
        <v>5</v>
      </c>
      <c r="BG108" s="75">
        <f t="shared" si="16"/>
        <v>5</v>
      </c>
      <c r="BH108" s="75">
        <f t="shared" si="16"/>
        <v>5</v>
      </c>
      <c r="BI108" s="75">
        <f t="shared" si="16"/>
        <v>5</v>
      </c>
      <c r="BJ108" s="75">
        <f t="shared" si="16"/>
        <v>5</v>
      </c>
      <c r="BK108" s="75">
        <f t="shared" si="16"/>
        <v>5</v>
      </c>
      <c r="BL108" s="75">
        <f t="shared" si="16"/>
        <v>5</v>
      </c>
      <c r="BM108" s="75">
        <f t="shared" si="16"/>
        <v>5</v>
      </c>
      <c r="BN108" s="75">
        <f t="shared" si="16"/>
        <v>5</v>
      </c>
      <c r="BO108" s="75">
        <f t="shared" si="13"/>
        <v>5</v>
      </c>
      <c r="BP108" s="75">
        <f t="shared" si="8"/>
        <v>5</v>
      </c>
    </row>
    <row r="109" spans="2:68">
      <c r="B109" s="72">
        <v>5</v>
      </c>
      <c r="C109" s="10" t="s">
        <v>714</v>
      </c>
      <c r="D109" s="11" t="s">
        <v>715</v>
      </c>
      <c r="E109" s="23">
        <f>SUMIF('CO2-qoute-data-2012'!$E$6:$E$380,NA117_CO2_GJ!$C109,'CO2-qoute-data-2012'!O$6:O$380)*1000</f>
        <v>0</v>
      </c>
      <c r="F109" s="23">
        <f>SUMIF('CO2-qoute-data-2012'!$E$6:$E$380,NA117_CO2_GJ!$C109,'CO2-qoute-data-2012'!P$6:P$380)*1000</f>
        <v>0</v>
      </c>
      <c r="G109" s="23">
        <f>SUMIF('CO2-qoute-data-2012'!$E$6:$E$380,NA117_CO2_GJ!$C109,'CO2-qoute-data-2012'!Q$6:Q$380)*1000</f>
        <v>0</v>
      </c>
      <c r="H109" s="23">
        <f>SUMIF('CO2-qoute-data-2012'!$E$6:$E$380,NA117_CO2_GJ!$C109,'CO2-qoute-data-2012'!R$6:R$380)*1000</f>
        <v>0</v>
      </c>
      <c r="I109" s="23">
        <f>SUMIF('CO2-qoute-data-2012'!$E$6:$E$380,NA117_CO2_GJ!$C109,'CO2-qoute-data-2012'!S$6:S$380)*1000</f>
        <v>0</v>
      </c>
      <c r="J109" s="23">
        <f>SUMIF('CO2-qoute-data-2012'!$E$6:$E$380,NA117_CO2_GJ!$C109,'CO2-qoute-data-2012'!T$6:T$380)*1000</f>
        <v>0</v>
      </c>
      <c r="K109" s="23">
        <f>SUMIF('CO2-qoute-data-2012'!$E$6:$E$380,NA117_CO2_GJ!$C109,'CO2-qoute-data-2012'!U$6:U$380)*1000</f>
        <v>0</v>
      </c>
      <c r="L109" s="23">
        <f>SUMIF('CO2-qoute-data-2012'!$E$6:$E$380,NA117_CO2_GJ!$C109,'CO2-qoute-data-2012'!V$6:V$380)*1000</f>
        <v>0</v>
      </c>
      <c r="M109" s="23">
        <f>SUMIF('CO2-qoute-data-2012'!$E$6:$E$380,NA117_CO2_GJ!$C109,'CO2-qoute-data-2012'!W$6:W$380)*1000</f>
        <v>0</v>
      </c>
      <c r="N109" s="23">
        <f>SUMIF('CO2-qoute-data-2012'!$E$6:$E$380,NA117_CO2_GJ!$C109,'CO2-qoute-data-2012'!X$6:X$380)*1000</f>
        <v>0</v>
      </c>
      <c r="O109" s="23">
        <f>SUMIF('CO2-qoute-data-2012'!$E$6:$E$380,NA117_CO2_GJ!$C109,'CO2-qoute-data-2012'!Y$6:Y$380)*1000</f>
        <v>0</v>
      </c>
      <c r="P109" s="23">
        <f>SUMIF('CO2-qoute-data-2012'!$E$6:$E$380,NA117_CO2_GJ!$C109,'CO2-qoute-data-2012'!Z$6:Z$380)*1000</f>
        <v>0</v>
      </c>
      <c r="Q109" s="23">
        <f>SUMIF('CO2-qoute-data-2012'!$E$6:$E$380,NA117_CO2_GJ!$C109,'CO2-qoute-data-2012'!AA$6:AA$380)*1000</f>
        <v>0</v>
      </c>
      <c r="R109" s="23">
        <f>SUMIF('CO2-qoute-data-2012'!$E$6:$E$380,NA117_CO2_GJ!$C109,'CO2-qoute-data-2012'!AB$6:AB$380)*1000</f>
        <v>0</v>
      </c>
      <c r="S109" s="23">
        <f>SUMIF('CO2-qoute-data-2012'!$E$6:$E$380,NA117_CO2_GJ!$C109,'CO2-qoute-data-2012'!AC$6:AC$380)*1000</f>
        <v>0</v>
      </c>
      <c r="T109" s="23">
        <f>SUMIF('CO2-qoute-data-2012'!$E$6:$E$380,NA117_CO2_GJ!$C109,'CO2-qoute-data-2012'!AD$6:AD$380)*1000</f>
        <v>0</v>
      </c>
      <c r="U109" s="23">
        <f>SUMIF('CO2-qoute-data-2012'!$E$6:$E$380,NA117_CO2_GJ!$C109,'CO2-qoute-data-2012'!AE$6:AE$380)*1000</f>
        <v>0</v>
      </c>
      <c r="V109" s="23">
        <f>SUMIF('CO2-qoute-data-2012'!$E$6:$E$380,NA117_CO2_GJ!$C109,'CO2-qoute-data-2012'!AF$6:AF$380)*1000</f>
        <v>0</v>
      </c>
      <c r="W109" s="23">
        <f>SUMIF('CO2-qoute-data-2012'!$E$6:$E$380,NA117_CO2_GJ!$C109,'CO2-qoute-data-2012'!AG$6:AG$380)*1000</f>
        <v>0</v>
      </c>
      <c r="X109" s="23">
        <f>SUMIF('CO2-qoute-data-2012'!$E$6:$E$380,NA117_CO2_GJ!$C109,'CO2-qoute-data-2012'!AH$6:AH$380)*1000</f>
        <v>0</v>
      </c>
      <c r="Y109" s="23">
        <f>SUMIF('CO2-qoute-data-2012'!$E$6:$E$380,NA117_CO2_GJ!$C109,'CO2-qoute-data-2012'!AI$6:AI$380)*1000</f>
        <v>0</v>
      </c>
      <c r="Z109" s="23">
        <f>SUMIF('CO2-qoute-data-2012'!$E$6:$E$380,NA117_CO2_GJ!$C109,'CO2-qoute-data-2012'!AJ$6:AJ$380)*1000</f>
        <v>0</v>
      </c>
      <c r="AA109" s="23">
        <f>SUMIF('CO2-qoute-data-2012'!$E$6:$E$380,NA117_CO2_GJ!$C109,'CO2-qoute-data-2012'!AK$6:AK$380)*1000</f>
        <v>0</v>
      </c>
      <c r="AB109" s="23">
        <f>SUMIF('CO2-qoute-data-2012'!$E$6:$E$380,NA117_CO2_GJ!$C109,'CO2-qoute-data-2012'!AL$6:AL$380)*1000</f>
        <v>0</v>
      </c>
      <c r="AC109" s="23">
        <f>SUMIF('CO2-qoute-data-2012'!$E$6:$E$380,NA117_CO2_GJ!$C109,'CO2-qoute-data-2012'!AM$6:AM$380)*1000</f>
        <v>0</v>
      </c>
      <c r="AD109" s="23">
        <f>SUMIF('CO2-qoute-data-2012'!$E$6:$E$380,NA117_CO2_GJ!$C109,'CO2-qoute-data-2012'!AN$6:AN$380)*1000</f>
        <v>0</v>
      </c>
      <c r="AE109" s="23">
        <f>SUMIF('CO2-qoute-data-2012'!$E$6:$E$380,NA117_CO2_GJ!$C109,'CO2-qoute-data-2012'!AO$6:AO$380)*1000</f>
        <v>0</v>
      </c>
      <c r="AF109" s="23">
        <f>SUMIF('CO2-qoute-data-2012'!$E$6:$E$380,NA117_CO2_GJ!$C109,'CO2-qoute-data-2012'!AP$6:AP$380)*1000</f>
        <v>0</v>
      </c>
      <c r="AG109" s="23">
        <f>SUMIF('CO2-qoute-data-2012'!$E$6:$E$380,NA117_CO2_GJ!$C109,'CO2-qoute-data-2012'!AQ$6:AQ$380)*1000</f>
        <v>0</v>
      </c>
      <c r="AH109" s="23">
        <f>SUMIF('CO2-qoute-data-2012'!$E$6:$E$380,NA117_CO2_GJ!$C109,'CO2-qoute-data-2012'!AR$6:AR$380)*1000</f>
        <v>0</v>
      </c>
      <c r="AI109" s="23">
        <f>SUMIF('CO2-qoute-data-2012'!$E$6:$E$380,NA117_CO2_GJ!$C109,'CO2-qoute-data-2012'!AS$6:AS$380)*1000</f>
        <v>0</v>
      </c>
      <c r="AJ109" s="2"/>
      <c r="AK109" s="2"/>
      <c r="AL109" s="75">
        <f t="shared" si="17"/>
        <v>5</v>
      </c>
      <c r="AM109" s="75">
        <f t="shared" si="17"/>
        <v>5</v>
      </c>
      <c r="AN109" s="75">
        <f t="shared" si="17"/>
        <v>5</v>
      </c>
      <c r="AO109" s="75">
        <f t="shared" si="17"/>
        <v>5</v>
      </c>
      <c r="AP109" s="75">
        <f t="shared" si="17"/>
        <v>5</v>
      </c>
      <c r="AQ109" s="75">
        <f t="shared" si="17"/>
        <v>5</v>
      </c>
      <c r="AR109" s="75">
        <f t="shared" si="17"/>
        <v>5</v>
      </c>
      <c r="AS109" s="75">
        <f t="shared" si="17"/>
        <v>5</v>
      </c>
      <c r="AT109" s="75">
        <f t="shared" si="17"/>
        <v>5</v>
      </c>
      <c r="AU109" s="75">
        <f t="shared" si="17"/>
        <v>5</v>
      </c>
      <c r="AV109" s="75">
        <f t="shared" si="17"/>
        <v>5</v>
      </c>
      <c r="AW109" s="75">
        <f t="shared" si="17"/>
        <v>5</v>
      </c>
      <c r="AX109" s="75">
        <f t="shared" si="17"/>
        <v>5</v>
      </c>
      <c r="AY109" s="75">
        <f t="shared" si="17"/>
        <v>5</v>
      </c>
      <c r="AZ109" s="75">
        <f t="shared" si="16"/>
        <v>5</v>
      </c>
      <c r="BA109" s="75">
        <f t="shared" si="16"/>
        <v>5</v>
      </c>
      <c r="BB109" s="75">
        <f t="shared" si="16"/>
        <v>5</v>
      </c>
      <c r="BC109" s="75">
        <f t="shared" si="16"/>
        <v>5</v>
      </c>
      <c r="BD109" s="75">
        <f t="shared" si="16"/>
        <v>5</v>
      </c>
      <c r="BE109" s="75">
        <f t="shared" si="16"/>
        <v>5</v>
      </c>
      <c r="BF109" s="75">
        <f t="shared" si="16"/>
        <v>5</v>
      </c>
      <c r="BG109" s="75">
        <f t="shared" si="16"/>
        <v>5</v>
      </c>
      <c r="BH109" s="75">
        <f t="shared" si="16"/>
        <v>5</v>
      </c>
      <c r="BI109" s="75">
        <f t="shared" si="16"/>
        <v>5</v>
      </c>
      <c r="BJ109" s="75">
        <f t="shared" si="16"/>
        <v>5</v>
      </c>
      <c r="BK109" s="75">
        <f t="shared" si="16"/>
        <v>5</v>
      </c>
      <c r="BL109" s="75">
        <f t="shared" si="16"/>
        <v>5</v>
      </c>
      <c r="BM109" s="75">
        <f t="shared" si="16"/>
        <v>5</v>
      </c>
      <c r="BN109" s="75">
        <f t="shared" si="16"/>
        <v>5</v>
      </c>
      <c r="BO109" s="75">
        <f t="shared" si="13"/>
        <v>5</v>
      </c>
      <c r="BP109" s="75">
        <f t="shared" si="8"/>
        <v>5</v>
      </c>
    </row>
    <row r="110" spans="2:68">
      <c r="B110" s="72">
        <v>5</v>
      </c>
      <c r="C110" s="10" t="s">
        <v>716</v>
      </c>
      <c r="D110" s="11" t="s">
        <v>717</v>
      </c>
      <c r="E110" s="23">
        <f>SUMIF('CO2-qoute-data-2012'!$E$6:$E$380,NA117_CO2_GJ!$C110,'CO2-qoute-data-2012'!O$6:O$380)*1000</f>
        <v>0</v>
      </c>
      <c r="F110" s="23">
        <f>SUMIF('CO2-qoute-data-2012'!$E$6:$E$380,NA117_CO2_GJ!$C110,'CO2-qoute-data-2012'!P$6:P$380)*1000</f>
        <v>0</v>
      </c>
      <c r="G110" s="23">
        <f>SUMIF('CO2-qoute-data-2012'!$E$6:$E$380,NA117_CO2_GJ!$C110,'CO2-qoute-data-2012'!Q$6:Q$380)*1000</f>
        <v>0</v>
      </c>
      <c r="H110" s="23">
        <f>SUMIF('CO2-qoute-data-2012'!$E$6:$E$380,NA117_CO2_GJ!$C110,'CO2-qoute-data-2012'!R$6:R$380)*1000</f>
        <v>0</v>
      </c>
      <c r="I110" s="23">
        <f>SUMIF('CO2-qoute-data-2012'!$E$6:$E$380,NA117_CO2_GJ!$C110,'CO2-qoute-data-2012'!S$6:S$380)*1000</f>
        <v>0</v>
      </c>
      <c r="J110" s="23">
        <f>SUMIF('CO2-qoute-data-2012'!$E$6:$E$380,NA117_CO2_GJ!$C110,'CO2-qoute-data-2012'!T$6:T$380)*1000</f>
        <v>0</v>
      </c>
      <c r="K110" s="23">
        <f>SUMIF('CO2-qoute-data-2012'!$E$6:$E$380,NA117_CO2_GJ!$C110,'CO2-qoute-data-2012'!U$6:U$380)*1000</f>
        <v>0</v>
      </c>
      <c r="L110" s="23">
        <f>SUMIF('CO2-qoute-data-2012'!$E$6:$E$380,NA117_CO2_GJ!$C110,'CO2-qoute-data-2012'!V$6:V$380)*1000</f>
        <v>0</v>
      </c>
      <c r="M110" s="23">
        <f>SUMIF('CO2-qoute-data-2012'!$E$6:$E$380,NA117_CO2_GJ!$C110,'CO2-qoute-data-2012'!W$6:W$380)*1000</f>
        <v>0</v>
      </c>
      <c r="N110" s="23">
        <f>SUMIF('CO2-qoute-data-2012'!$E$6:$E$380,NA117_CO2_GJ!$C110,'CO2-qoute-data-2012'!X$6:X$380)*1000</f>
        <v>0</v>
      </c>
      <c r="O110" s="23">
        <f>SUMIF('CO2-qoute-data-2012'!$E$6:$E$380,NA117_CO2_GJ!$C110,'CO2-qoute-data-2012'!Y$6:Y$380)*1000</f>
        <v>0</v>
      </c>
      <c r="P110" s="23">
        <f>SUMIF('CO2-qoute-data-2012'!$E$6:$E$380,NA117_CO2_GJ!$C110,'CO2-qoute-data-2012'!Z$6:Z$380)*1000</f>
        <v>0</v>
      </c>
      <c r="Q110" s="23">
        <f>SUMIF('CO2-qoute-data-2012'!$E$6:$E$380,NA117_CO2_GJ!$C110,'CO2-qoute-data-2012'!AA$6:AA$380)*1000</f>
        <v>0</v>
      </c>
      <c r="R110" s="23">
        <f>SUMIF('CO2-qoute-data-2012'!$E$6:$E$380,NA117_CO2_GJ!$C110,'CO2-qoute-data-2012'!AB$6:AB$380)*1000</f>
        <v>0</v>
      </c>
      <c r="S110" s="23">
        <f>SUMIF('CO2-qoute-data-2012'!$E$6:$E$380,NA117_CO2_GJ!$C110,'CO2-qoute-data-2012'!AC$6:AC$380)*1000</f>
        <v>0</v>
      </c>
      <c r="T110" s="23">
        <f>SUMIF('CO2-qoute-data-2012'!$E$6:$E$380,NA117_CO2_GJ!$C110,'CO2-qoute-data-2012'!AD$6:AD$380)*1000</f>
        <v>0</v>
      </c>
      <c r="U110" s="23">
        <f>SUMIF('CO2-qoute-data-2012'!$E$6:$E$380,NA117_CO2_GJ!$C110,'CO2-qoute-data-2012'!AE$6:AE$380)*1000</f>
        <v>0</v>
      </c>
      <c r="V110" s="23">
        <f>SUMIF('CO2-qoute-data-2012'!$E$6:$E$380,NA117_CO2_GJ!$C110,'CO2-qoute-data-2012'!AF$6:AF$380)*1000</f>
        <v>0</v>
      </c>
      <c r="W110" s="23">
        <f>SUMIF('CO2-qoute-data-2012'!$E$6:$E$380,NA117_CO2_GJ!$C110,'CO2-qoute-data-2012'!AG$6:AG$380)*1000</f>
        <v>0</v>
      </c>
      <c r="X110" s="23">
        <f>SUMIF('CO2-qoute-data-2012'!$E$6:$E$380,NA117_CO2_GJ!$C110,'CO2-qoute-data-2012'!AH$6:AH$380)*1000</f>
        <v>0</v>
      </c>
      <c r="Y110" s="23">
        <f>SUMIF('CO2-qoute-data-2012'!$E$6:$E$380,NA117_CO2_GJ!$C110,'CO2-qoute-data-2012'!AI$6:AI$380)*1000</f>
        <v>0</v>
      </c>
      <c r="Z110" s="23">
        <f>SUMIF('CO2-qoute-data-2012'!$E$6:$E$380,NA117_CO2_GJ!$C110,'CO2-qoute-data-2012'!AJ$6:AJ$380)*1000</f>
        <v>0</v>
      </c>
      <c r="AA110" s="23">
        <f>SUMIF('CO2-qoute-data-2012'!$E$6:$E$380,NA117_CO2_GJ!$C110,'CO2-qoute-data-2012'!AK$6:AK$380)*1000</f>
        <v>0</v>
      </c>
      <c r="AB110" s="23">
        <f>SUMIF('CO2-qoute-data-2012'!$E$6:$E$380,NA117_CO2_GJ!$C110,'CO2-qoute-data-2012'!AL$6:AL$380)*1000</f>
        <v>0</v>
      </c>
      <c r="AC110" s="23">
        <f>SUMIF('CO2-qoute-data-2012'!$E$6:$E$380,NA117_CO2_GJ!$C110,'CO2-qoute-data-2012'!AM$6:AM$380)*1000</f>
        <v>0</v>
      </c>
      <c r="AD110" s="23">
        <f>SUMIF('CO2-qoute-data-2012'!$E$6:$E$380,NA117_CO2_GJ!$C110,'CO2-qoute-data-2012'!AN$6:AN$380)*1000</f>
        <v>0</v>
      </c>
      <c r="AE110" s="23">
        <f>SUMIF('CO2-qoute-data-2012'!$E$6:$E$380,NA117_CO2_GJ!$C110,'CO2-qoute-data-2012'!AO$6:AO$380)*1000</f>
        <v>0</v>
      </c>
      <c r="AF110" s="23">
        <f>SUMIF('CO2-qoute-data-2012'!$E$6:$E$380,NA117_CO2_GJ!$C110,'CO2-qoute-data-2012'!AP$6:AP$380)*1000</f>
        <v>0</v>
      </c>
      <c r="AG110" s="23">
        <f>SUMIF('CO2-qoute-data-2012'!$E$6:$E$380,NA117_CO2_GJ!$C110,'CO2-qoute-data-2012'!AQ$6:AQ$380)*1000</f>
        <v>0</v>
      </c>
      <c r="AH110" s="23">
        <f>SUMIF('CO2-qoute-data-2012'!$E$6:$E$380,NA117_CO2_GJ!$C110,'CO2-qoute-data-2012'!AR$6:AR$380)*1000</f>
        <v>0</v>
      </c>
      <c r="AI110" s="23">
        <f>SUMIF('CO2-qoute-data-2012'!$E$6:$E$380,NA117_CO2_GJ!$C110,'CO2-qoute-data-2012'!AS$6:AS$380)*1000</f>
        <v>0</v>
      </c>
      <c r="AJ110" s="2"/>
      <c r="AK110" s="2"/>
      <c r="AL110" s="75">
        <f t="shared" si="17"/>
        <v>5</v>
      </c>
      <c r="AM110" s="75">
        <f t="shared" si="17"/>
        <v>5</v>
      </c>
      <c r="AN110" s="75">
        <f t="shared" si="17"/>
        <v>5</v>
      </c>
      <c r="AO110" s="75">
        <f t="shared" si="17"/>
        <v>5</v>
      </c>
      <c r="AP110" s="75">
        <f t="shared" si="17"/>
        <v>5</v>
      </c>
      <c r="AQ110" s="75">
        <f t="shared" si="17"/>
        <v>5</v>
      </c>
      <c r="AR110" s="75">
        <f t="shared" si="17"/>
        <v>5</v>
      </c>
      <c r="AS110" s="75">
        <f t="shared" si="17"/>
        <v>5</v>
      </c>
      <c r="AT110" s="75">
        <f t="shared" si="17"/>
        <v>5</v>
      </c>
      <c r="AU110" s="75">
        <f t="shared" si="17"/>
        <v>5</v>
      </c>
      <c r="AV110" s="75">
        <f t="shared" si="17"/>
        <v>5</v>
      </c>
      <c r="AW110" s="75">
        <f t="shared" si="17"/>
        <v>5</v>
      </c>
      <c r="AX110" s="75">
        <f t="shared" si="17"/>
        <v>5</v>
      </c>
      <c r="AY110" s="75">
        <f t="shared" si="17"/>
        <v>5</v>
      </c>
      <c r="AZ110" s="75">
        <f t="shared" si="16"/>
        <v>5</v>
      </c>
      <c r="BA110" s="75">
        <f t="shared" si="16"/>
        <v>5</v>
      </c>
      <c r="BB110" s="75">
        <f t="shared" si="16"/>
        <v>5</v>
      </c>
      <c r="BC110" s="75">
        <f t="shared" si="16"/>
        <v>5</v>
      </c>
      <c r="BD110" s="75">
        <f t="shared" si="16"/>
        <v>5</v>
      </c>
      <c r="BE110" s="75">
        <f t="shared" si="16"/>
        <v>5</v>
      </c>
      <c r="BF110" s="75">
        <f t="shared" si="16"/>
        <v>5</v>
      </c>
      <c r="BG110" s="75">
        <f t="shared" si="16"/>
        <v>5</v>
      </c>
      <c r="BH110" s="75">
        <f t="shared" si="16"/>
        <v>5</v>
      </c>
      <c r="BI110" s="75">
        <f t="shared" si="16"/>
        <v>5</v>
      </c>
      <c r="BJ110" s="75">
        <f t="shared" si="16"/>
        <v>5</v>
      </c>
      <c r="BK110" s="75">
        <f t="shared" si="16"/>
        <v>5</v>
      </c>
      <c r="BL110" s="75">
        <f t="shared" si="16"/>
        <v>5</v>
      </c>
      <c r="BM110" s="75">
        <f t="shared" si="16"/>
        <v>5</v>
      </c>
      <c r="BN110" s="75">
        <f t="shared" si="16"/>
        <v>5</v>
      </c>
      <c r="BO110" s="75">
        <f t="shared" si="16"/>
        <v>5</v>
      </c>
      <c r="BP110" s="75">
        <f t="shared" si="8"/>
        <v>5</v>
      </c>
    </row>
    <row r="111" spans="2:68">
      <c r="B111" s="72">
        <v>5</v>
      </c>
      <c r="C111" s="14" t="s">
        <v>718</v>
      </c>
      <c r="D111" s="15" t="s">
        <v>719</v>
      </c>
      <c r="E111" s="23">
        <f>SUMIF('CO2-qoute-data-2012'!$E$6:$E$380,NA117_CO2_GJ!$C111,'CO2-qoute-data-2012'!O$6:O$380)*1000</f>
        <v>0</v>
      </c>
      <c r="F111" s="23">
        <f>SUMIF('CO2-qoute-data-2012'!$E$6:$E$380,NA117_CO2_GJ!$C111,'CO2-qoute-data-2012'!P$6:P$380)*1000</f>
        <v>0</v>
      </c>
      <c r="G111" s="23">
        <f>SUMIF('CO2-qoute-data-2012'!$E$6:$E$380,NA117_CO2_GJ!$C111,'CO2-qoute-data-2012'!Q$6:Q$380)*1000</f>
        <v>0</v>
      </c>
      <c r="H111" s="23">
        <f>SUMIF('CO2-qoute-data-2012'!$E$6:$E$380,NA117_CO2_GJ!$C111,'CO2-qoute-data-2012'!R$6:R$380)*1000</f>
        <v>0</v>
      </c>
      <c r="I111" s="23">
        <f>SUMIF('CO2-qoute-data-2012'!$E$6:$E$380,NA117_CO2_GJ!$C111,'CO2-qoute-data-2012'!S$6:S$380)*1000</f>
        <v>0</v>
      </c>
      <c r="J111" s="23">
        <f>SUMIF('CO2-qoute-data-2012'!$E$6:$E$380,NA117_CO2_GJ!$C111,'CO2-qoute-data-2012'!T$6:T$380)*1000</f>
        <v>0</v>
      </c>
      <c r="K111" s="23">
        <f>SUMIF('CO2-qoute-data-2012'!$E$6:$E$380,NA117_CO2_GJ!$C111,'CO2-qoute-data-2012'!U$6:U$380)*1000</f>
        <v>0</v>
      </c>
      <c r="L111" s="23">
        <f>SUMIF('CO2-qoute-data-2012'!$E$6:$E$380,NA117_CO2_GJ!$C111,'CO2-qoute-data-2012'!V$6:V$380)*1000</f>
        <v>0</v>
      </c>
      <c r="M111" s="23">
        <f>SUMIF('CO2-qoute-data-2012'!$E$6:$E$380,NA117_CO2_GJ!$C111,'CO2-qoute-data-2012'!W$6:W$380)*1000</f>
        <v>0</v>
      </c>
      <c r="N111" s="23">
        <f>SUMIF('CO2-qoute-data-2012'!$E$6:$E$380,NA117_CO2_GJ!$C111,'CO2-qoute-data-2012'!X$6:X$380)*1000</f>
        <v>0</v>
      </c>
      <c r="O111" s="23">
        <f>SUMIF('CO2-qoute-data-2012'!$E$6:$E$380,NA117_CO2_GJ!$C111,'CO2-qoute-data-2012'!Y$6:Y$380)*1000</f>
        <v>0</v>
      </c>
      <c r="P111" s="23">
        <f>SUMIF('CO2-qoute-data-2012'!$E$6:$E$380,NA117_CO2_GJ!$C111,'CO2-qoute-data-2012'!Z$6:Z$380)*1000</f>
        <v>0</v>
      </c>
      <c r="Q111" s="23">
        <f>SUMIF('CO2-qoute-data-2012'!$E$6:$E$380,NA117_CO2_GJ!$C111,'CO2-qoute-data-2012'!AA$6:AA$380)*1000</f>
        <v>0</v>
      </c>
      <c r="R111" s="23">
        <f>SUMIF('CO2-qoute-data-2012'!$E$6:$E$380,NA117_CO2_GJ!$C111,'CO2-qoute-data-2012'!AB$6:AB$380)*1000</f>
        <v>0</v>
      </c>
      <c r="S111" s="23">
        <f>SUMIF('CO2-qoute-data-2012'!$E$6:$E$380,NA117_CO2_GJ!$C111,'CO2-qoute-data-2012'!AC$6:AC$380)*1000</f>
        <v>0</v>
      </c>
      <c r="T111" s="23">
        <f>SUMIF('CO2-qoute-data-2012'!$E$6:$E$380,NA117_CO2_GJ!$C111,'CO2-qoute-data-2012'!AD$6:AD$380)*1000</f>
        <v>0</v>
      </c>
      <c r="U111" s="23">
        <f>SUMIF('CO2-qoute-data-2012'!$E$6:$E$380,NA117_CO2_GJ!$C111,'CO2-qoute-data-2012'!AE$6:AE$380)*1000</f>
        <v>0</v>
      </c>
      <c r="V111" s="23">
        <f>SUMIF('CO2-qoute-data-2012'!$E$6:$E$380,NA117_CO2_GJ!$C111,'CO2-qoute-data-2012'!AF$6:AF$380)*1000</f>
        <v>0</v>
      </c>
      <c r="W111" s="23">
        <f>SUMIF('CO2-qoute-data-2012'!$E$6:$E$380,NA117_CO2_GJ!$C111,'CO2-qoute-data-2012'!AG$6:AG$380)*1000</f>
        <v>0</v>
      </c>
      <c r="X111" s="23">
        <f>SUMIF('CO2-qoute-data-2012'!$E$6:$E$380,NA117_CO2_GJ!$C111,'CO2-qoute-data-2012'!AH$6:AH$380)*1000</f>
        <v>0</v>
      </c>
      <c r="Y111" s="23">
        <f>SUMIF('CO2-qoute-data-2012'!$E$6:$E$380,NA117_CO2_GJ!$C111,'CO2-qoute-data-2012'!AI$6:AI$380)*1000</f>
        <v>0</v>
      </c>
      <c r="Z111" s="23">
        <f>SUMIF('CO2-qoute-data-2012'!$E$6:$E$380,NA117_CO2_GJ!$C111,'CO2-qoute-data-2012'!AJ$6:AJ$380)*1000</f>
        <v>0</v>
      </c>
      <c r="AA111" s="23">
        <f>SUMIF('CO2-qoute-data-2012'!$E$6:$E$380,NA117_CO2_GJ!$C111,'CO2-qoute-data-2012'!AK$6:AK$380)*1000</f>
        <v>0</v>
      </c>
      <c r="AB111" s="23">
        <f>SUMIF('CO2-qoute-data-2012'!$E$6:$E$380,NA117_CO2_GJ!$C111,'CO2-qoute-data-2012'!AL$6:AL$380)*1000</f>
        <v>0</v>
      </c>
      <c r="AC111" s="23">
        <f>SUMIF('CO2-qoute-data-2012'!$E$6:$E$380,NA117_CO2_GJ!$C111,'CO2-qoute-data-2012'!AM$6:AM$380)*1000</f>
        <v>0</v>
      </c>
      <c r="AD111" s="23">
        <f>SUMIF('CO2-qoute-data-2012'!$E$6:$E$380,NA117_CO2_GJ!$C111,'CO2-qoute-data-2012'!AN$6:AN$380)*1000</f>
        <v>0</v>
      </c>
      <c r="AE111" s="23">
        <f>SUMIF('CO2-qoute-data-2012'!$E$6:$E$380,NA117_CO2_GJ!$C111,'CO2-qoute-data-2012'!AO$6:AO$380)*1000</f>
        <v>0</v>
      </c>
      <c r="AF111" s="23">
        <f>SUMIF('CO2-qoute-data-2012'!$E$6:$E$380,NA117_CO2_GJ!$C111,'CO2-qoute-data-2012'!AP$6:AP$380)*1000</f>
        <v>0</v>
      </c>
      <c r="AG111" s="23">
        <f>SUMIF('CO2-qoute-data-2012'!$E$6:$E$380,NA117_CO2_GJ!$C111,'CO2-qoute-data-2012'!AQ$6:AQ$380)*1000</f>
        <v>0</v>
      </c>
      <c r="AH111" s="23">
        <f>SUMIF('CO2-qoute-data-2012'!$E$6:$E$380,NA117_CO2_GJ!$C111,'CO2-qoute-data-2012'!AR$6:AR$380)*1000</f>
        <v>0</v>
      </c>
      <c r="AI111" s="23">
        <f>SUMIF('CO2-qoute-data-2012'!$E$6:$E$380,NA117_CO2_GJ!$C111,'CO2-qoute-data-2012'!AS$6:AS$380)*1000</f>
        <v>0</v>
      </c>
      <c r="AJ111" s="2"/>
      <c r="AK111" s="2"/>
      <c r="AL111" s="75">
        <f t="shared" si="17"/>
        <v>5</v>
      </c>
      <c r="AM111" s="75">
        <f t="shared" si="17"/>
        <v>5</v>
      </c>
      <c r="AN111" s="75">
        <f t="shared" si="17"/>
        <v>5</v>
      </c>
      <c r="AO111" s="75">
        <f t="shared" si="17"/>
        <v>5</v>
      </c>
      <c r="AP111" s="75">
        <f t="shared" si="17"/>
        <v>5</v>
      </c>
      <c r="AQ111" s="75">
        <f t="shared" si="17"/>
        <v>5</v>
      </c>
      <c r="AR111" s="75">
        <f t="shared" si="17"/>
        <v>5</v>
      </c>
      <c r="AS111" s="75">
        <f t="shared" si="17"/>
        <v>5</v>
      </c>
      <c r="AT111" s="75">
        <f t="shared" si="17"/>
        <v>5</v>
      </c>
      <c r="AU111" s="75">
        <f t="shared" si="17"/>
        <v>5</v>
      </c>
      <c r="AV111" s="75">
        <f t="shared" si="17"/>
        <v>5</v>
      </c>
      <c r="AW111" s="75">
        <f t="shared" si="17"/>
        <v>5</v>
      </c>
      <c r="AX111" s="75">
        <f t="shared" si="17"/>
        <v>5</v>
      </c>
      <c r="AY111" s="75">
        <f t="shared" si="17"/>
        <v>5</v>
      </c>
      <c r="AZ111" s="75">
        <f t="shared" si="16"/>
        <v>5</v>
      </c>
      <c r="BA111" s="75">
        <f t="shared" si="16"/>
        <v>5</v>
      </c>
      <c r="BB111" s="75">
        <f t="shared" si="16"/>
        <v>5</v>
      </c>
      <c r="BC111" s="75">
        <f t="shared" si="16"/>
        <v>5</v>
      </c>
      <c r="BD111" s="75">
        <f t="shared" si="16"/>
        <v>5</v>
      </c>
      <c r="BE111" s="75">
        <f t="shared" si="16"/>
        <v>5</v>
      </c>
      <c r="BF111" s="75">
        <f t="shared" si="16"/>
        <v>5</v>
      </c>
      <c r="BG111" s="75">
        <f t="shared" si="16"/>
        <v>5</v>
      </c>
      <c r="BH111" s="75">
        <f t="shared" si="16"/>
        <v>5</v>
      </c>
      <c r="BI111" s="75">
        <f t="shared" si="16"/>
        <v>5</v>
      </c>
      <c r="BJ111" s="75">
        <f t="shared" si="16"/>
        <v>5</v>
      </c>
      <c r="BK111" s="75">
        <f t="shared" si="16"/>
        <v>5</v>
      </c>
      <c r="BL111" s="75">
        <f t="shared" si="16"/>
        <v>5</v>
      </c>
      <c r="BM111" s="75">
        <f t="shared" si="16"/>
        <v>5</v>
      </c>
      <c r="BN111" s="75">
        <f t="shared" si="16"/>
        <v>5</v>
      </c>
      <c r="BO111" s="75">
        <f t="shared" si="16"/>
        <v>5</v>
      </c>
      <c r="BP111" s="75">
        <f t="shared" si="8"/>
        <v>5</v>
      </c>
    </row>
    <row r="112" spans="2:68">
      <c r="B112" s="72">
        <v>4</v>
      </c>
      <c r="C112" s="14" t="s">
        <v>720</v>
      </c>
      <c r="D112" s="15" t="s">
        <v>721</v>
      </c>
      <c r="E112" s="23">
        <f>SUMIF('CO2-qoute-data-2012'!$E$6:$E$380,NA117_CO2_GJ!$C112,'CO2-qoute-data-2012'!O$6:O$380)*1000</f>
        <v>0</v>
      </c>
      <c r="F112" s="23">
        <f>SUMIF('CO2-qoute-data-2012'!$E$6:$E$380,NA117_CO2_GJ!$C112,'CO2-qoute-data-2012'!P$6:P$380)*1000</f>
        <v>0</v>
      </c>
      <c r="G112" s="23">
        <f>SUMIF('CO2-qoute-data-2012'!$E$6:$E$380,NA117_CO2_GJ!$C112,'CO2-qoute-data-2012'!Q$6:Q$380)*1000</f>
        <v>0</v>
      </c>
      <c r="H112" s="23">
        <f>SUMIF('CO2-qoute-data-2012'!$E$6:$E$380,NA117_CO2_GJ!$C112,'CO2-qoute-data-2012'!R$6:R$380)*1000</f>
        <v>0</v>
      </c>
      <c r="I112" s="23">
        <f>SUMIF('CO2-qoute-data-2012'!$E$6:$E$380,NA117_CO2_GJ!$C112,'CO2-qoute-data-2012'!S$6:S$380)*1000</f>
        <v>0</v>
      </c>
      <c r="J112" s="23">
        <f>SUMIF('CO2-qoute-data-2012'!$E$6:$E$380,NA117_CO2_GJ!$C112,'CO2-qoute-data-2012'!T$6:T$380)*1000</f>
        <v>0</v>
      </c>
      <c r="K112" s="23">
        <f>SUMIF('CO2-qoute-data-2012'!$E$6:$E$380,NA117_CO2_GJ!$C112,'CO2-qoute-data-2012'!U$6:U$380)*1000</f>
        <v>0</v>
      </c>
      <c r="L112" s="23">
        <f>SUMIF('CO2-qoute-data-2012'!$E$6:$E$380,NA117_CO2_GJ!$C112,'CO2-qoute-data-2012'!V$6:V$380)*1000</f>
        <v>0</v>
      </c>
      <c r="M112" s="23">
        <f>SUMIF('CO2-qoute-data-2012'!$E$6:$E$380,NA117_CO2_GJ!$C112,'CO2-qoute-data-2012'!W$6:W$380)*1000</f>
        <v>0</v>
      </c>
      <c r="N112" s="23">
        <f>SUMIF('CO2-qoute-data-2012'!$E$6:$E$380,NA117_CO2_GJ!$C112,'CO2-qoute-data-2012'!X$6:X$380)*1000</f>
        <v>0</v>
      </c>
      <c r="O112" s="23">
        <f>SUMIF('CO2-qoute-data-2012'!$E$6:$E$380,NA117_CO2_GJ!$C112,'CO2-qoute-data-2012'!Y$6:Y$380)*1000</f>
        <v>0</v>
      </c>
      <c r="P112" s="23">
        <f>SUMIF('CO2-qoute-data-2012'!$E$6:$E$380,NA117_CO2_GJ!$C112,'CO2-qoute-data-2012'!Z$6:Z$380)*1000</f>
        <v>0</v>
      </c>
      <c r="Q112" s="23">
        <f>SUMIF('CO2-qoute-data-2012'!$E$6:$E$380,NA117_CO2_GJ!$C112,'CO2-qoute-data-2012'!AA$6:AA$380)*1000</f>
        <v>0</v>
      </c>
      <c r="R112" s="23">
        <f>SUMIF('CO2-qoute-data-2012'!$E$6:$E$380,NA117_CO2_GJ!$C112,'CO2-qoute-data-2012'!AB$6:AB$380)*1000</f>
        <v>0</v>
      </c>
      <c r="S112" s="23">
        <f>SUMIF('CO2-qoute-data-2012'!$E$6:$E$380,NA117_CO2_GJ!$C112,'CO2-qoute-data-2012'!AC$6:AC$380)*1000</f>
        <v>0</v>
      </c>
      <c r="T112" s="23">
        <f>SUMIF('CO2-qoute-data-2012'!$E$6:$E$380,NA117_CO2_GJ!$C112,'CO2-qoute-data-2012'!AD$6:AD$380)*1000</f>
        <v>0</v>
      </c>
      <c r="U112" s="23">
        <f>SUMIF('CO2-qoute-data-2012'!$E$6:$E$380,NA117_CO2_GJ!$C112,'CO2-qoute-data-2012'!AE$6:AE$380)*1000</f>
        <v>0</v>
      </c>
      <c r="V112" s="23">
        <f>SUMIF('CO2-qoute-data-2012'!$E$6:$E$380,NA117_CO2_GJ!$C112,'CO2-qoute-data-2012'!AF$6:AF$380)*1000</f>
        <v>0</v>
      </c>
      <c r="W112" s="23">
        <f>SUMIF('CO2-qoute-data-2012'!$E$6:$E$380,NA117_CO2_GJ!$C112,'CO2-qoute-data-2012'!AG$6:AG$380)*1000</f>
        <v>0</v>
      </c>
      <c r="X112" s="23">
        <f>SUMIF('CO2-qoute-data-2012'!$E$6:$E$380,NA117_CO2_GJ!$C112,'CO2-qoute-data-2012'!AH$6:AH$380)*1000</f>
        <v>0</v>
      </c>
      <c r="Y112" s="23">
        <f>SUMIF('CO2-qoute-data-2012'!$E$6:$E$380,NA117_CO2_GJ!$C112,'CO2-qoute-data-2012'!AI$6:AI$380)*1000</f>
        <v>0</v>
      </c>
      <c r="Z112" s="23">
        <f>SUMIF('CO2-qoute-data-2012'!$E$6:$E$380,NA117_CO2_GJ!$C112,'CO2-qoute-data-2012'!AJ$6:AJ$380)*1000</f>
        <v>0</v>
      </c>
      <c r="AA112" s="23">
        <f>SUMIF('CO2-qoute-data-2012'!$E$6:$E$380,NA117_CO2_GJ!$C112,'CO2-qoute-data-2012'!AK$6:AK$380)*1000</f>
        <v>0</v>
      </c>
      <c r="AB112" s="23">
        <f>SUMIF('CO2-qoute-data-2012'!$E$6:$E$380,NA117_CO2_GJ!$C112,'CO2-qoute-data-2012'!AL$6:AL$380)*1000</f>
        <v>0</v>
      </c>
      <c r="AC112" s="23">
        <f>SUMIF('CO2-qoute-data-2012'!$E$6:$E$380,NA117_CO2_GJ!$C112,'CO2-qoute-data-2012'!AM$6:AM$380)*1000</f>
        <v>0</v>
      </c>
      <c r="AD112" s="23">
        <f>SUMIF('CO2-qoute-data-2012'!$E$6:$E$380,NA117_CO2_GJ!$C112,'CO2-qoute-data-2012'!AN$6:AN$380)*1000</f>
        <v>0</v>
      </c>
      <c r="AE112" s="23">
        <f>SUMIF('CO2-qoute-data-2012'!$E$6:$E$380,NA117_CO2_GJ!$C112,'CO2-qoute-data-2012'!AO$6:AO$380)*1000</f>
        <v>0</v>
      </c>
      <c r="AF112" s="23">
        <f>SUMIF('CO2-qoute-data-2012'!$E$6:$E$380,NA117_CO2_GJ!$C112,'CO2-qoute-data-2012'!AP$6:AP$380)*1000</f>
        <v>0</v>
      </c>
      <c r="AG112" s="23">
        <f>SUMIF('CO2-qoute-data-2012'!$E$6:$E$380,NA117_CO2_GJ!$C112,'CO2-qoute-data-2012'!AQ$6:AQ$380)*1000</f>
        <v>0</v>
      </c>
      <c r="AH112" s="23">
        <f>SUMIF('CO2-qoute-data-2012'!$E$6:$E$380,NA117_CO2_GJ!$C112,'CO2-qoute-data-2012'!AR$6:AR$380)*1000</f>
        <v>0</v>
      </c>
      <c r="AI112" s="23">
        <f>SUMIF('CO2-qoute-data-2012'!$E$6:$E$380,NA117_CO2_GJ!$C112,'CO2-qoute-data-2012'!AS$6:AS$380)*1000</f>
        <v>0</v>
      </c>
      <c r="AJ112" s="2"/>
      <c r="AK112" s="2"/>
      <c r="AL112" s="75">
        <f t="shared" si="17"/>
        <v>4</v>
      </c>
      <c r="AM112" s="75">
        <f t="shared" si="17"/>
        <v>4</v>
      </c>
      <c r="AN112" s="75">
        <f t="shared" si="17"/>
        <v>4</v>
      </c>
      <c r="AO112" s="75">
        <f t="shared" si="17"/>
        <v>4</v>
      </c>
      <c r="AP112" s="75">
        <f t="shared" si="17"/>
        <v>4</v>
      </c>
      <c r="AQ112" s="75">
        <f t="shared" si="17"/>
        <v>4</v>
      </c>
      <c r="AR112" s="75">
        <f t="shared" si="17"/>
        <v>4</v>
      </c>
      <c r="AS112" s="75">
        <f t="shared" si="17"/>
        <v>4</v>
      </c>
      <c r="AT112" s="75">
        <f t="shared" si="17"/>
        <v>4</v>
      </c>
      <c r="AU112" s="75">
        <f t="shared" si="17"/>
        <v>4</v>
      </c>
      <c r="AV112" s="75">
        <f t="shared" si="17"/>
        <v>4</v>
      </c>
      <c r="AW112" s="75">
        <f t="shared" si="17"/>
        <v>4</v>
      </c>
      <c r="AX112" s="75">
        <f t="shared" si="17"/>
        <v>4</v>
      </c>
      <c r="AY112" s="75">
        <f t="shared" si="17"/>
        <v>4</v>
      </c>
      <c r="AZ112" s="75">
        <f t="shared" si="16"/>
        <v>4</v>
      </c>
      <c r="BA112" s="75">
        <f t="shared" si="16"/>
        <v>4</v>
      </c>
      <c r="BB112" s="75">
        <f t="shared" si="16"/>
        <v>4</v>
      </c>
      <c r="BC112" s="75">
        <f t="shared" si="16"/>
        <v>4</v>
      </c>
      <c r="BD112" s="75">
        <f t="shared" si="16"/>
        <v>4</v>
      </c>
      <c r="BE112" s="75">
        <f t="shared" si="16"/>
        <v>4</v>
      </c>
      <c r="BF112" s="75">
        <f t="shared" si="16"/>
        <v>4</v>
      </c>
      <c r="BG112" s="75">
        <f t="shared" si="16"/>
        <v>4</v>
      </c>
      <c r="BH112" s="75">
        <f t="shared" si="16"/>
        <v>4</v>
      </c>
      <c r="BI112" s="75">
        <f t="shared" si="16"/>
        <v>4</v>
      </c>
      <c r="BJ112" s="75">
        <f t="shared" si="16"/>
        <v>4</v>
      </c>
      <c r="BK112" s="75">
        <f t="shared" si="16"/>
        <v>4</v>
      </c>
      <c r="BL112" s="75">
        <f t="shared" si="16"/>
        <v>4</v>
      </c>
      <c r="BM112" s="75">
        <f t="shared" si="16"/>
        <v>4</v>
      </c>
      <c r="BN112" s="75">
        <f t="shared" si="16"/>
        <v>4</v>
      </c>
      <c r="BO112" s="75">
        <f t="shared" si="16"/>
        <v>4</v>
      </c>
      <c r="BP112" s="75">
        <f t="shared" si="8"/>
        <v>4</v>
      </c>
    </row>
    <row r="113" spans="2:68">
      <c r="B113" s="72">
        <v>5</v>
      </c>
      <c r="C113" s="12" t="s">
        <v>722</v>
      </c>
      <c r="D113" s="13" t="s">
        <v>723</v>
      </c>
      <c r="E113" s="23">
        <f>SUMIF('CO2-qoute-data-2012'!$E$6:$E$380,NA117_CO2_GJ!$C113,'CO2-qoute-data-2012'!O$6:O$380)*1000</f>
        <v>0</v>
      </c>
      <c r="F113" s="23">
        <f>SUMIF('CO2-qoute-data-2012'!$E$6:$E$380,NA117_CO2_GJ!$C113,'CO2-qoute-data-2012'!P$6:P$380)*1000</f>
        <v>63423.835200000001</v>
      </c>
      <c r="G113" s="23">
        <f>SUMIF('CO2-qoute-data-2012'!$E$6:$E$380,NA117_CO2_GJ!$C113,'CO2-qoute-data-2012'!Q$6:Q$380)*1000</f>
        <v>0</v>
      </c>
      <c r="H113" s="23">
        <f>SUMIF('CO2-qoute-data-2012'!$E$6:$E$380,NA117_CO2_GJ!$C113,'CO2-qoute-data-2012'!R$6:R$380)*1000</f>
        <v>5403.7796300000009</v>
      </c>
      <c r="I113" s="23">
        <f>SUMIF('CO2-qoute-data-2012'!$E$6:$E$380,NA117_CO2_GJ!$C113,'CO2-qoute-data-2012'!S$6:S$380)*1000</f>
        <v>0</v>
      </c>
      <c r="J113" s="23">
        <f>SUMIF('CO2-qoute-data-2012'!$E$6:$E$380,NA117_CO2_GJ!$C113,'CO2-qoute-data-2012'!T$6:T$380)*1000</f>
        <v>31.74</v>
      </c>
      <c r="K113" s="23">
        <f>SUMIF('CO2-qoute-data-2012'!$E$6:$E$380,NA117_CO2_GJ!$C113,'CO2-qoute-data-2012'!U$6:U$380)*1000</f>
        <v>0</v>
      </c>
      <c r="L113" s="23">
        <f>SUMIF('CO2-qoute-data-2012'!$E$6:$E$380,NA117_CO2_GJ!$C113,'CO2-qoute-data-2012'!V$6:V$380)*1000</f>
        <v>0</v>
      </c>
      <c r="M113" s="23">
        <f>SUMIF('CO2-qoute-data-2012'!$E$6:$E$380,NA117_CO2_GJ!$C113,'CO2-qoute-data-2012'!W$6:W$380)*1000</f>
        <v>0</v>
      </c>
      <c r="N113" s="23">
        <f>SUMIF('CO2-qoute-data-2012'!$E$6:$E$380,NA117_CO2_GJ!$C113,'CO2-qoute-data-2012'!X$6:X$380)*1000</f>
        <v>0</v>
      </c>
      <c r="O113" s="23">
        <f>SUMIF('CO2-qoute-data-2012'!$E$6:$E$380,NA117_CO2_GJ!$C113,'CO2-qoute-data-2012'!Y$6:Y$380)*1000</f>
        <v>0</v>
      </c>
      <c r="P113" s="23">
        <f>SUMIF('CO2-qoute-data-2012'!$E$6:$E$380,NA117_CO2_GJ!$C113,'CO2-qoute-data-2012'!Z$6:Z$380)*1000</f>
        <v>0</v>
      </c>
      <c r="Q113" s="23">
        <f>SUMIF('CO2-qoute-data-2012'!$E$6:$E$380,NA117_CO2_GJ!$C113,'CO2-qoute-data-2012'!AA$6:AA$380)*1000</f>
        <v>0</v>
      </c>
      <c r="R113" s="23">
        <f>SUMIF('CO2-qoute-data-2012'!$E$6:$E$380,NA117_CO2_GJ!$C113,'CO2-qoute-data-2012'!AB$6:AB$380)*1000</f>
        <v>0</v>
      </c>
      <c r="S113" s="23">
        <f>SUMIF('CO2-qoute-data-2012'!$E$6:$E$380,NA117_CO2_GJ!$C113,'CO2-qoute-data-2012'!AC$6:AC$380)*1000</f>
        <v>0</v>
      </c>
      <c r="T113" s="23">
        <f>SUMIF('CO2-qoute-data-2012'!$E$6:$E$380,NA117_CO2_GJ!$C113,'CO2-qoute-data-2012'!AD$6:AD$380)*1000</f>
        <v>0</v>
      </c>
      <c r="U113" s="23">
        <f>SUMIF('CO2-qoute-data-2012'!$E$6:$E$380,NA117_CO2_GJ!$C113,'CO2-qoute-data-2012'!AE$6:AE$380)*1000</f>
        <v>0</v>
      </c>
      <c r="V113" s="23">
        <f>SUMIF('CO2-qoute-data-2012'!$E$6:$E$380,NA117_CO2_GJ!$C113,'CO2-qoute-data-2012'!AF$6:AF$380)*1000</f>
        <v>0</v>
      </c>
      <c r="W113" s="23">
        <f>SUMIF('CO2-qoute-data-2012'!$E$6:$E$380,NA117_CO2_GJ!$C113,'CO2-qoute-data-2012'!AG$6:AG$380)*1000</f>
        <v>0</v>
      </c>
      <c r="X113" s="23">
        <f>SUMIF('CO2-qoute-data-2012'!$E$6:$E$380,NA117_CO2_GJ!$C113,'CO2-qoute-data-2012'!AH$6:AH$380)*1000</f>
        <v>0</v>
      </c>
      <c r="Y113" s="23">
        <f>SUMIF('CO2-qoute-data-2012'!$E$6:$E$380,NA117_CO2_GJ!$C113,'CO2-qoute-data-2012'!AI$6:AI$380)*1000</f>
        <v>0</v>
      </c>
      <c r="Z113" s="23">
        <f>SUMIF('CO2-qoute-data-2012'!$E$6:$E$380,NA117_CO2_GJ!$C113,'CO2-qoute-data-2012'!AJ$6:AJ$380)*1000</f>
        <v>0</v>
      </c>
      <c r="AA113" s="23">
        <f>SUMIF('CO2-qoute-data-2012'!$E$6:$E$380,NA117_CO2_GJ!$C113,'CO2-qoute-data-2012'!AK$6:AK$380)*1000</f>
        <v>0</v>
      </c>
      <c r="AB113" s="23">
        <f>SUMIF('CO2-qoute-data-2012'!$E$6:$E$380,NA117_CO2_GJ!$C113,'CO2-qoute-data-2012'!AL$6:AL$380)*1000</f>
        <v>0</v>
      </c>
      <c r="AC113" s="23">
        <f>SUMIF('CO2-qoute-data-2012'!$E$6:$E$380,NA117_CO2_GJ!$C113,'CO2-qoute-data-2012'!AM$6:AM$380)*1000</f>
        <v>0</v>
      </c>
      <c r="AD113" s="23">
        <f>SUMIF('CO2-qoute-data-2012'!$E$6:$E$380,NA117_CO2_GJ!$C113,'CO2-qoute-data-2012'!AN$6:AN$380)*1000</f>
        <v>0</v>
      </c>
      <c r="AE113" s="23">
        <f>SUMIF('CO2-qoute-data-2012'!$E$6:$E$380,NA117_CO2_GJ!$C113,'CO2-qoute-data-2012'!AO$6:AO$380)*1000</f>
        <v>0</v>
      </c>
      <c r="AF113" s="23">
        <f>SUMIF('CO2-qoute-data-2012'!$E$6:$E$380,NA117_CO2_GJ!$C113,'CO2-qoute-data-2012'!AP$6:AP$380)*1000</f>
        <v>0</v>
      </c>
      <c r="AG113" s="23">
        <f>SUMIF('CO2-qoute-data-2012'!$E$6:$E$380,NA117_CO2_GJ!$C113,'CO2-qoute-data-2012'!AQ$6:AQ$380)*1000</f>
        <v>0</v>
      </c>
      <c r="AH113" s="23">
        <f>SUMIF('CO2-qoute-data-2012'!$E$6:$E$380,NA117_CO2_GJ!$C113,'CO2-qoute-data-2012'!AR$6:AR$380)*1000</f>
        <v>0</v>
      </c>
      <c r="AI113" s="23">
        <f>SUMIF('CO2-qoute-data-2012'!$E$6:$E$380,NA117_CO2_GJ!$C113,'CO2-qoute-data-2012'!AS$6:AS$380)*1000</f>
        <v>0</v>
      </c>
      <c r="AJ113" s="2"/>
      <c r="AK113" s="2"/>
      <c r="AL113" s="75">
        <f t="shared" si="17"/>
        <v>5</v>
      </c>
      <c r="AM113" s="75">
        <f t="shared" si="17"/>
        <v>5</v>
      </c>
      <c r="AN113" s="75">
        <f t="shared" si="17"/>
        <v>5</v>
      </c>
      <c r="AO113" s="75">
        <f t="shared" si="17"/>
        <v>5</v>
      </c>
      <c r="AP113" s="75">
        <f t="shared" si="17"/>
        <v>5</v>
      </c>
      <c r="AQ113" s="75">
        <f t="shared" si="17"/>
        <v>5</v>
      </c>
      <c r="AR113" s="75">
        <f t="shared" si="17"/>
        <v>5</v>
      </c>
      <c r="AS113" s="75">
        <f t="shared" si="17"/>
        <v>5</v>
      </c>
      <c r="AT113" s="75">
        <f t="shared" si="17"/>
        <v>5</v>
      </c>
      <c r="AU113" s="75">
        <f t="shared" si="17"/>
        <v>5</v>
      </c>
      <c r="AV113" s="75">
        <f t="shared" si="17"/>
        <v>5</v>
      </c>
      <c r="AW113" s="75">
        <f t="shared" si="17"/>
        <v>5</v>
      </c>
      <c r="AX113" s="75">
        <f t="shared" si="17"/>
        <v>5</v>
      </c>
      <c r="AY113" s="75">
        <f t="shared" si="17"/>
        <v>5</v>
      </c>
      <c r="AZ113" s="75">
        <f t="shared" si="16"/>
        <v>5</v>
      </c>
      <c r="BA113" s="75">
        <f t="shared" si="16"/>
        <v>5</v>
      </c>
      <c r="BB113" s="75">
        <f t="shared" si="16"/>
        <v>5</v>
      </c>
      <c r="BC113" s="75">
        <f t="shared" si="16"/>
        <v>5</v>
      </c>
      <c r="BD113" s="75">
        <f t="shared" si="16"/>
        <v>5</v>
      </c>
      <c r="BE113" s="75">
        <f t="shared" si="16"/>
        <v>5</v>
      </c>
      <c r="BF113" s="75">
        <f t="shared" si="16"/>
        <v>5</v>
      </c>
      <c r="BG113" s="75">
        <f t="shared" si="16"/>
        <v>5</v>
      </c>
      <c r="BH113" s="75">
        <f t="shared" si="16"/>
        <v>5</v>
      </c>
      <c r="BI113" s="75">
        <f t="shared" si="16"/>
        <v>5</v>
      </c>
      <c r="BJ113" s="75">
        <f t="shared" si="16"/>
        <v>5</v>
      </c>
      <c r="BK113" s="75">
        <f t="shared" si="16"/>
        <v>5</v>
      </c>
      <c r="BL113" s="75">
        <f t="shared" si="16"/>
        <v>5</v>
      </c>
      <c r="BM113" s="75">
        <f t="shared" si="16"/>
        <v>5</v>
      </c>
      <c r="BN113" s="75">
        <f t="shared" si="16"/>
        <v>5</v>
      </c>
      <c r="BO113" s="75">
        <f t="shared" si="16"/>
        <v>5</v>
      </c>
      <c r="BP113" s="75">
        <f t="shared" si="8"/>
        <v>5</v>
      </c>
    </row>
    <row r="114" spans="2:68">
      <c r="B114" s="72">
        <v>5</v>
      </c>
      <c r="C114" s="16" t="s">
        <v>724</v>
      </c>
      <c r="D114" s="17" t="s">
        <v>725</v>
      </c>
      <c r="E114" s="23">
        <f>SUMIF('CO2-qoute-data-2012'!$E$6:$E$380,NA117_CO2_GJ!$C114,'CO2-qoute-data-2012'!O$6:O$380)*1000</f>
        <v>0</v>
      </c>
      <c r="F114" s="23">
        <f>SUMIF('CO2-qoute-data-2012'!$E$6:$E$380,NA117_CO2_GJ!$C114,'CO2-qoute-data-2012'!P$6:P$380)*1000</f>
        <v>0</v>
      </c>
      <c r="G114" s="23">
        <f>SUMIF('CO2-qoute-data-2012'!$E$6:$E$380,NA117_CO2_GJ!$C114,'CO2-qoute-data-2012'!Q$6:Q$380)*1000</f>
        <v>0</v>
      </c>
      <c r="H114" s="23">
        <f>SUMIF('CO2-qoute-data-2012'!$E$6:$E$380,NA117_CO2_GJ!$C114,'CO2-qoute-data-2012'!R$6:R$380)*1000</f>
        <v>0</v>
      </c>
      <c r="I114" s="23">
        <f>SUMIF('CO2-qoute-data-2012'!$E$6:$E$380,NA117_CO2_GJ!$C114,'CO2-qoute-data-2012'!S$6:S$380)*1000</f>
        <v>0</v>
      </c>
      <c r="J114" s="23">
        <f>SUMIF('CO2-qoute-data-2012'!$E$6:$E$380,NA117_CO2_GJ!$C114,'CO2-qoute-data-2012'!T$6:T$380)*1000</f>
        <v>0</v>
      </c>
      <c r="K114" s="23">
        <f>SUMIF('CO2-qoute-data-2012'!$E$6:$E$380,NA117_CO2_GJ!$C114,'CO2-qoute-data-2012'!U$6:U$380)*1000</f>
        <v>0</v>
      </c>
      <c r="L114" s="23">
        <f>SUMIF('CO2-qoute-data-2012'!$E$6:$E$380,NA117_CO2_GJ!$C114,'CO2-qoute-data-2012'!V$6:V$380)*1000</f>
        <v>0</v>
      </c>
      <c r="M114" s="23">
        <f>SUMIF('CO2-qoute-data-2012'!$E$6:$E$380,NA117_CO2_GJ!$C114,'CO2-qoute-data-2012'!W$6:W$380)*1000</f>
        <v>0</v>
      </c>
      <c r="N114" s="23">
        <f>SUMIF('CO2-qoute-data-2012'!$E$6:$E$380,NA117_CO2_GJ!$C114,'CO2-qoute-data-2012'!X$6:X$380)*1000</f>
        <v>0</v>
      </c>
      <c r="O114" s="23">
        <f>SUMIF('CO2-qoute-data-2012'!$E$6:$E$380,NA117_CO2_GJ!$C114,'CO2-qoute-data-2012'!Y$6:Y$380)*1000</f>
        <v>0</v>
      </c>
      <c r="P114" s="23">
        <f>SUMIF('CO2-qoute-data-2012'!$E$6:$E$380,NA117_CO2_GJ!$C114,'CO2-qoute-data-2012'!Z$6:Z$380)*1000</f>
        <v>0</v>
      </c>
      <c r="Q114" s="23">
        <f>SUMIF('CO2-qoute-data-2012'!$E$6:$E$380,NA117_CO2_GJ!$C114,'CO2-qoute-data-2012'!AA$6:AA$380)*1000</f>
        <v>0</v>
      </c>
      <c r="R114" s="23">
        <f>SUMIF('CO2-qoute-data-2012'!$E$6:$E$380,NA117_CO2_GJ!$C114,'CO2-qoute-data-2012'!AB$6:AB$380)*1000</f>
        <v>0</v>
      </c>
      <c r="S114" s="23">
        <f>SUMIF('CO2-qoute-data-2012'!$E$6:$E$380,NA117_CO2_GJ!$C114,'CO2-qoute-data-2012'!AC$6:AC$380)*1000</f>
        <v>0</v>
      </c>
      <c r="T114" s="23">
        <f>SUMIF('CO2-qoute-data-2012'!$E$6:$E$380,NA117_CO2_GJ!$C114,'CO2-qoute-data-2012'!AD$6:AD$380)*1000</f>
        <v>0</v>
      </c>
      <c r="U114" s="23">
        <f>SUMIF('CO2-qoute-data-2012'!$E$6:$E$380,NA117_CO2_GJ!$C114,'CO2-qoute-data-2012'!AE$6:AE$380)*1000</f>
        <v>0</v>
      </c>
      <c r="V114" s="23">
        <f>SUMIF('CO2-qoute-data-2012'!$E$6:$E$380,NA117_CO2_GJ!$C114,'CO2-qoute-data-2012'!AF$6:AF$380)*1000</f>
        <v>0</v>
      </c>
      <c r="W114" s="23">
        <f>SUMIF('CO2-qoute-data-2012'!$E$6:$E$380,NA117_CO2_GJ!$C114,'CO2-qoute-data-2012'!AG$6:AG$380)*1000</f>
        <v>0</v>
      </c>
      <c r="X114" s="23">
        <f>SUMIF('CO2-qoute-data-2012'!$E$6:$E$380,NA117_CO2_GJ!$C114,'CO2-qoute-data-2012'!AH$6:AH$380)*1000</f>
        <v>0</v>
      </c>
      <c r="Y114" s="23">
        <f>SUMIF('CO2-qoute-data-2012'!$E$6:$E$380,NA117_CO2_GJ!$C114,'CO2-qoute-data-2012'!AI$6:AI$380)*1000</f>
        <v>0</v>
      </c>
      <c r="Z114" s="23">
        <f>SUMIF('CO2-qoute-data-2012'!$E$6:$E$380,NA117_CO2_GJ!$C114,'CO2-qoute-data-2012'!AJ$6:AJ$380)*1000</f>
        <v>0</v>
      </c>
      <c r="AA114" s="23">
        <f>SUMIF('CO2-qoute-data-2012'!$E$6:$E$380,NA117_CO2_GJ!$C114,'CO2-qoute-data-2012'!AK$6:AK$380)*1000</f>
        <v>0</v>
      </c>
      <c r="AB114" s="23">
        <f>SUMIF('CO2-qoute-data-2012'!$E$6:$E$380,NA117_CO2_GJ!$C114,'CO2-qoute-data-2012'!AL$6:AL$380)*1000</f>
        <v>0</v>
      </c>
      <c r="AC114" s="23">
        <f>SUMIF('CO2-qoute-data-2012'!$E$6:$E$380,NA117_CO2_GJ!$C114,'CO2-qoute-data-2012'!AM$6:AM$380)*1000</f>
        <v>0</v>
      </c>
      <c r="AD114" s="23">
        <f>SUMIF('CO2-qoute-data-2012'!$E$6:$E$380,NA117_CO2_GJ!$C114,'CO2-qoute-data-2012'!AN$6:AN$380)*1000</f>
        <v>0</v>
      </c>
      <c r="AE114" s="23">
        <f>SUMIF('CO2-qoute-data-2012'!$E$6:$E$380,NA117_CO2_GJ!$C114,'CO2-qoute-data-2012'!AO$6:AO$380)*1000</f>
        <v>0</v>
      </c>
      <c r="AF114" s="23">
        <f>SUMIF('CO2-qoute-data-2012'!$E$6:$E$380,NA117_CO2_GJ!$C114,'CO2-qoute-data-2012'!AP$6:AP$380)*1000</f>
        <v>0</v>
      </c>
      <c r="AG114" s="23">
        <f>SUMIF('CO2-qoute-data-2012'!$E$6:$E$380,NA117_CO2_GJ!$C114,'CO2-qoute-data-2012'!AQ$6:AQ$380)*1000</f>
        <v>0</v>
      </c>
      <c r="AH114" s="23">
        <f>SUMIF('CO2-qoute-data-2012'!$E$6:$E$380,NA117_CO2_GJ!$C114,'CO2-qoute-data-2012'!AR$6:AR$380)*1000</f>
        <v>0</v>
      </c>
      <c r="AI114" s="23">
        <f>SUMIF('CO2-qoute-data-2012'!$E$6:$E$380,NA117_CO2_GJ!$C114,'CO2-qoute-data-2012'!AS$6:AS$380)*1000</f>
        <v>0</v>
      </c>
      <c r="AJ114" s="2"/>
      <c r="AK114" s="2"/>
      <c r="AL114" s="75">
        <f t="shared" si="17"/>
        <v>5</v>
      </c>
      <c r="AM114" s="75">
        <f t="shared" si="17"/>
        <v>5</v>
      </c>
      <c r="AN114" s="75">
        <f t="shared" si="17"/>
        <v>5</v>
      </c>
      <c r="AO114" s="75">
        <f t="shared" si="17"/>
        <v>5</v>
      </c>
      <c r="AP114" s="75">
        <f t="shared" si="17"/>
        <v>5</v>
      </c>
      <c r="AQ114" s="75">
        <f t="shared" si="17"/>
        <v>5</v>
      </c>
      <c r="AR114" s="75">
        <f t="shared" si="17"/>
        <v>5</v>
      </c>
      <c r="AS114" s="75">
        <f t="shared" si="17"/>
        <v>5</v>
      </c>
      <c r="AT114" s="75">
        <f t="shared" si="17"/>
        <v>5</v>
      </c>
      <c r="AU114" s="75">
        <f t="shared" si="17"/>
        <v>5</v>
      </c>
      <c r="AV114" s="75">
        <f t="shared" si="17"/>
        <v>5</v>
      </c>
      <c r="AW114" s="75">
        <f t="shared" si="17"/>
        <v>5</v>
      </c>
      <c r="AX114" s="75">
        <f t="shared" si="17"/>
        <v>5</v>
      </c>
      <c r="AY114" s="75">
        <f t="shared" si="17"/>
        <v>5</v>
      </c>
      <c r="AZ114" s="75">
        <f t="shared" si="16"/>
        <v>5</v>
      </c>
      <c r="BA114" s="75">
        <f t="shared" si="16"/>
        <v>5</v>
      </c>
      <c r="BB114" s="75">
        <f t="shared" si="16"/>
        <v>5</v>
      </c>
      <c r="BC114" s="75">
        <f t="shared" si="16"/>
        <v>5</v>
      </c>
      <c r="BD114" s="75">
        <f t="shared" si="16"/>
        <v>5</v>
      </c>
      <c r="BE114" s="75">
        <f t="shared" si="16"/>
        <v>5</v>
      </c>
      <c r="BF114" s="75">
        <f t="shared" si="16"/>
        <v>5</v>
      </c>
      <c r="BG114" s="75">
        <f t="shared" si="16"/>
        <v>5</v>
      </c>
      <c r="BH114" s="75">
        <f t="shared" si="16"/>
        <v>5</v>
      </c>
      <c r="BI114" s="75">
        <f t="shared" si="16"/>
        <v>5</v>
      </c>
      <c r="BJ114" s="75">
        <f t="shared" si="16"/>
        <v>5</v>
      </c>
      <c r="BK114" s="75">
        <f t="shared" si="16"/>
        <v>5</v>
      </c>
      <c r="BL114" s="75">
        <f t="shared" si="16"/>
        <v>5</v>
      </c>
      <c r="BM114" s="75">
        <f t="shared" si="16"/>
        <v>5</v>
      </c>
      <c r="BN114" s="75">
        <f t="shared" si="16"/>
        <v>5</v>
      </c>
      <c r="BO114" s="75">
        <f t="shared" si="16"/>
        <v>5</v>
      </c>
      <c r="BP114" s="75">
        <f t="shared" si="8"/>
        <v>5</v>
      </c>
    </row>
    <row r="115" spans="2:68">
      <c r="B115" s="72">
        <v>5</v>
      </c>
      <c r="C115" s="12" t="s">
        <v>726</v>
      </c>
      <c r="D115" s="13" t="s">
        <v>727</v>
      </c>
      <c r="E115" s="23">
        <f>SUMIF('CO2-qoute-data-2012'!$E$6:$E$380,NA117_CO2_GJ!$C115,'CO2-qoute-data-2012'!O$6:O$380)*1000</f>
        <v>0</v>
      </c>
      <c r="F115" s="23">
        <f>SUMIF('CO2-qoute-data-2012'!$E$6:$E$380,NA117_CO2_GJ!$C115,'CO2-qoute-data-2012'!P$6:P$380)*1000</f>
        <v>0</v>
      </c>
      <c r="G115" s="23">
        <f>SUMIF('CO2-qoute-data-2012'!$E$6:$E$380,NA117_CO2_GJ!$C115,'CO2-qoute-data-2012'!Q$6:Q$380)*1000</f>
        <v>0</v>
      </c>
      <c r="H115" s="23">
        <f>SUMIF('CO2-qoute-data-2012'!$E$6:$E$380,NA117_CO2_GJ!$C115,'CO2-qoute-data-2012'!R$6:R$380)*1000</f>
        <v>0</v>
      </c>
      <c r="I115" s="23">
        <f>SUMIF('CO2-qoute-data-2012'!$E$6:$E$380,NA117_CO2_GJ!$C115,'CO2-qoute-data-2012'!S$6:S$380)*1000</f>
        <v>0</v>
      </c>
      <c r="J115" s="23">
        <f>SUMIF('CO2-qoute-data-2012'!$E$6:$E$380,NA117_CO2_GJ!$C115,'CO2-qoute-data-2012'!T$6:T$380)*1000</f>
        <v>0</v>
      </c>
      <c r="K115" s="23">
        <f>SUMIF('CO2-qoute-data-2012'!$E$6:$E$380,NA117_CO2_GJ!$C115,'CO2-qoute-data-2012'!U$6:U$380)*1000</f>
        <v>0</v>
      </c>
      <c r="L115" s="23">
        <f>SUMIF('CO2-qoute-data-2012'!$E$6:$E$380,NA117_CO2_GJ!$C115,'CO2-qoute-data-2012'!V$6:V$380)*1000</f>
        <v>0</v>
      </c>
      <c r="M115" s="23">
        <f>SUMIF('CO2-qoute-data-2012'!$E$6:$E$380,NA117_CO2_GJ!$C115,'CO2-qoute-data-2012'!W$6:W$380)*1000</f>
        <v>0</v>
      </c>
      <c r="N115" s="23">
        <f>SUMIF('CO2-qoute-data-2012'!$E$6:$E$380,NA117_CO2_GJ!$C115,'CO2-qoute-data-2012'!X$6:X$380)*1000</f>
        <v>0</v>
      </c>
      <c r="O115" s="23">
        <f>SUMIF('CO2-qoute-data-2012'!$E$6:$E$380,NA117_CO2_GJ!$C115,'CO2-qoute-data-2012'!Y$6:Y$380)*1000</f>
        <v>0</v>
      </c>
      <c r="P115" s="23">
        <f>SUMIF('CO2-qoute-data-2012'!$E$6:$E$380,NA117_CO2_GJ!$C115,'CO2-qoute-data-2012'!Z$6:Z$380)*1000</f>
        <v>0</v>
      </c>
      <c r="Q115" s="23">
        <f>SUMIF('CO2-qoute-data-2012'!$E$6:$E$380,NA117_CO2_GJ!$C115,'CO2-qoute-data-2012'!AA$6:AA$380)*1000</f>
        <v>0</v>
      </c>
      <c r="R115" s="23">
        <f>SUMIF('CO2-qoute-data-2012'!$E$6:$E$380,NA117_CO2_GJ!$C115,'CO2-qoute-data-2012'!AB$6:AB$380)*1000</f>
        <v>0</v>
      </c>
      <c r="S115" s="23">
        <f>SUMIF('CO2-qoute-data-2012'!$E$6:$E$380,NA117_CO2_GJ!$C115,'CO2-qoute-data-2012'!AC$6:AC$380)*1000</f>
        <v>0</v>
      </c>
      <c r="T115" s="23">
        <f>SUMIF('CO2-qoute-data-2012'!$E$6:$E$380,NA117_CO2_GJ!$C115,'CO2-qoute-data-2012'!AD$6:AD$380)*1000</f>
        <v>0</v>
      </c>
      <c r="U115" s="23">
        <f>SUMIF('CO2-qoute-data-2012'!$E$6:$E$380,NA117_CO2_GJ!$C115,'CO2-qoute-data-2012'!AE$6:AE$380)*1000</f>
        <v>0</v>
      </c>
      <c r="V115" s="23">
        <f>SUMIF('CO2-qoute-data-2012'!$E$6:$E$380,NA117_CO2_GJ!$C115,'CO2-qoute-data-2012'!AF$6:AF$380)*1000</f>
        <v>0</v>
      </c>
      <c r="W115" s="23">
        <f>SUMIF('CO2-qoute-data-2012'!$E$6:$E$380,NA117_CO2_GJ!$C115,'CO2-qoute-data-2012'!AG$6:AG$380)*1000</f>
        <v>0</v>
      </c>
      <c r="X115" s="23">
        <f>SUMIF('CO2-qoute-data-2012'!$E$6:$E$380,NA117_CO2_GJ!$C115,'CO2-qoute-data-2012'!AH$6:AH$380)*1000</f>
        <v>0</v>
      </c>
      <c r="Y115" s="23">
        <f>SUMIF('CO2-qoute-data-2012'!$E$6:$E$380,NA117_CO2_GJ!$C115,'CO2-qoute-data-2012'!AI$6:AI$380)*1000</f>
        <v>0</v>
      </c>
      <c r="Z115" s="23">
        <f>SUMIF('CO2-qoute-data-2012'!$E$6:$E$380,NA117_CO2_GJ!$C115,'CO2-qoute-data-2012'!AJ$6:AJ$380)*1000</f>
        <v>0</v>
      </c>
      <c r="AA115" s="23">
        <f>SUMIF('CO2-qoute-data-2012'!$E$6:$E$380,NA117_CO2_GJ!$C115,'CO2-qoute-data-2012'!AK$6:AK$380)*1000</f>
        <v>0</v>
      </c>
      <c r="AB115" s="23">
        <f>SUMIF('CO2-qoute-data-2012'!$E$6:$E$380,NA117_CO2_GJ!$C115,'CO2-qoute-data-2012'!AL$6:AL$380)*1000</f>
        <v>0</v>
      </c>
      <c r="AC115" s="23">
        <f>SUMIF('CO2-qoute-data-2012'!$E$6:$E$380,NA117_CO2_GJ!$C115,'CO2-qoute-data-2012'!AM$6:AM$380)*1000</f>
        <v>0</v>
      </c>
      <c r="AD115" s="23">
        <f>SUMIF('CO2-qoute-data-2012'!$E$6:$E$380,NA117_CO2_GJ!$C115,'CO2-qoute-data-2012'!AN$6:AN$380)*1000</f>
        <v>0</v>
      </c>
      <c r="AE115" s="23">
        <f>SUMIF('CO2-qoute-data-2012'!$E$6:$E$380,NA117_CO2_GJ!$C115,'CO2-qoute-data-2012'!AO$6:AO$380)*1000</f>
        <v>0</v>
      </c>
      <c r="AF115" s="23">
        <f>SUMIF('CO2-qoute-data-2012'!$E$6:$E$380,NA117_CO2_GJ!$C115,'CO2-qoute-data-2012'!AP$6:AP$380)*1000</f>
        <v>0</v>
      </c>
      <c r="AG115" s="23">
        <f>SUMIF('CO2-qoute-data-2012'!$E$6:$E$380,NA117_CO2_GJ!$C115,'CO2-qoute-data-2012'!AQ$6:AQ$380)*1000</f>
        <v>0</v>
      </c>
      <c r="AH115" s="23">
        <f>SUMIF('CO2-qoute-data-2012'!$E$6:$E$380,NA117_CO2_GJ!$C115,'CO2-qoute-data-2012'!AR$6:AR$380)*1000</f>
        <v>0</v>
      </c>
      <c r="AI115" s="23">
        <f>SUMIF('CO2-qoute-data-2012'!$E$6:$E$380,NA117_CO2_GJ!$C115,'CO2-qoute-data-2012'!AS$6:AS$380)*1000</f>
        <v>0</v>
      </c>
      <c r="AJ115" s="2"/>
      <c r="AK115" s="2"/>
      <c r="AL115" s="75">
        <f t="shared" si="17"/>
        <v>5</v>
      </c>
      <c r="AM115" s="75">
        <f t="shared" si="17"/>
        <v>5</v>
      </c>
      <c r="AN115" s="75">
        <f t="shared" si="17"/>
        <v>5</v>
      </c>
      <c r="AO115" s="75">
        <f t="shared" si="17"/>
        <v>5</v>
      </c>
      <c r="AP115" s="75">
        <f t="shared" si="17"/>
        <v>5</v>
      </c>
      <c r="AQ115" s="75">
        <f t="shared" si="17"/>
        <v>5</v>
      </c>
      <c r="AR115" s="75">
        <f t="shared" si="17"/>
        <v>5</v>
      </c>
      <c r="AS115" s="75">
        <f t="shared" si="17"/>
        <v>5</v>
      </c>
      <c r="AT115" s="75">
        <f t="shared" si="17"/>
        <v>5</v>
      </c>
      <c r="AU115" s="75">
        <f t="shared" si="17"/>
        <v>5</v>
      </c>
      <c r="AV115" s="75">
        <f t="shared" si="17"/>
        <v>5</v>
      </c>
      <c r="AW115" s="75">
        <f t="shared" si="17"/>
        <v>5</v>
      </c>
      <c r="AX115" s="75">
        <f t="shared" si="17"/>
        <v>5</v>
      </c>
      <c r="AY115" s="75">
        <f t="shared" si="17"/>
        <v>5</v>
      </c>
      <c r="AZ115" s="75">
        <f t="shared" si="16"/>
        <v>5</v>
      </c>
      <c r="BA115" s="75">
        <f t="shared" si="16"/>
        <v>5</v>
      </c>
      <c r="BB115" s="75">
        <f t="shared" si="16"/>
        <v>5</v>
      </c>
      <c r="BC115" s="75">
        <f t="shared" si="16"/>
        <v>5</v>
      </c>
      <c r="BD115" s="75">
        <f t="shared" si="16"/>
        <v>5</v>
      </c>
      <c r="BE115" s="75">
        <f t="shared" si="16"/>
        <v>5</v>
      </c>
      <c r="BF115" s="75">
        <f t="shared" si="16"/>
        <v>5</v>
      </c>
      <c r="BG115" s="75">
        <f t="shared" si="16"/>
        <v>5</v>
      </c>
      <c r="BH115" s="75">
        <f t="shared" si="16"/>
        <v>5</v>
      </c>
      <c r="BI115" s="75">
        <f t="shared" si="16"/>
        <v>5</v>
      </c>
      <c r="BJ115" s="75">
        <f t="shared" si="16"/>
        <v>5</v>
      </c>
      <c r="BK115" s="75">
        <f t="shared" si="16"/>
        <v>5</v>
      </c>
      <c r="BL115" s="75">
        <f t="shared" si="16"/>
        <v>5</v>
      </c>
      <c r="BM115" s="75">
        <f t="shared" si="16"/>
        <v>5</v>
      </c>
      <c r="BN115" s="75">
        <f t="shared" si="16"/>
        <v>5</v>
      </c>
      <c r="BO115" s="75">
        <f t="shared" si="16"/>
        <v>5</v>
      </c>
      <c r="BP115" s="75">
        <f t="shared" si="8"/>
        <v>5</v>
      </c>
    </row>
    <row r="116" spans="2:68">
      <c r="B116" s="72">
        <v>5</v>
      </c>
      <c r="C116" s="12" t="s">
        <v>728</v>
      </c>
      <c r="D116" s="13" t="s">
        <v>729</v>
      </c>
      <c r="E116" s="23">
        <f>SUMIF('CO2-qoute-data-2012'!$E$6:$E$380,NA117_CO2_GJ!$C116,'CO2-qoute-data-2012'!O$6:O$380)*1000</f>
        <v>0</v>
      </c>
      <c r="F116" s="23">
        <f>SUMIF('CO2-qoute-data-2012'!$E$6:$E$380,NA117_CO2_GJ!$C116,'CO2-qoute-data-2012'!P$6:P$380)*1000</f>
        <v>0</v>
      </c>
      <c r="G116" s="23">
        <f>SUMIF('CO2-qoute-data-2012'!$E$6:$E$380,NA117_CO2_GJ!$C116,'CO2-qoute-data-2012'!Q$6:Q$380)*1000</f>
        <v>0</v>
      </c>
      <c r="H116" s="23">
        <f>SUMIF('CO2-qoute-data-2012'!$E$6:$E$380,NA117_CO2_GJ!$C116,'CO2-qoute-data-2012'!R$6:R$380)*1000</f>
        <v>0</v>
      </c>
      <c r="I116" s="23">
        <f>SUMIF('CO2-qoute-data-2012'!$E$6:$E$380,NA117_CO2_GJ!$C116,'CO2-qoute-data-2012'!S$6:S$380)*1000</f>
        <v>0</v>
      </c>
      <c r="J116" s="23">
        <f>SUMIF('CO2-qoute-data-2012'!$E$6:$E$380,NA117_CO2_GJ!$C116,'CO2-qoute-data-2012'!T$6:T$380)*1000</f>
        <v>0</v>
      </c>
      <c r="K116" s="23">
        <f>SUMIF('CO2-qoute-data-2012'!$E$6:$E$380,NA117_CO2_GJ!$C116,'CO2-qoute-data-2012'!U$6:U$380)*1000</f>
        <v>0</v>
      </c>
      <c r="L116" s="23">
        <f>SUMIF('CO2-qoute-data-2012'!$E$6:$E$380,NA117_CO2_GJ!$C116,'CO2-qoute-data-2012'!V$6:V$380)*1000</f>
        <v>0</v>
      </c>
      <c r="M116" s="23">
        <f>SUMIF('CO2-qoute-data-2012'!$E$6:$E$380,NA117_CO2_GJ!$C116,'CO2-qoute-data-2012'!W$6:W$380)*1000</f>
        <v>0</v>
      </c>
      <c r="N116" s="23">
        <f>SUMIF('CO2-qoute-data-2012'!$E$6:$E$380,NA117_CO2_GJ!$C116,'CO2-qoute-data-2012'!X$6:X$380)*1000</f>
        <v>0</v>
      </c>
      <c r="O116" s="23">
        <f>SUMIF('CO2-qoute-data-2012'!$E$6:$E$380,NA117_CO2_GJ!$C116,'CO2-qoute-data-2012'!Y$6:Y$380)*1000</f>
        <v>0</v>
      </c>
      <c r="P116" s="23">
        <f>SUMIF('CO2-qoute-data-2012'!$E$6:$E$380,NA117_CO2_GJ!$C116,'CO2-qoute-data-2012'!Z$6:Z$380)*1000</f>
        <v>0</v>
      </c>
      <c r="Q116" s="23">
        <f>SUMIF('CO2-qoute-data-2012'!$E$6:$E$380,NA117_CO2_GJ!$C116,'CO2-qoute-data-2012'!AA$6:AA$380)*1000</f>
        <v>0</v>
      </c>
      <c r="R116" s="23">
        <f>SUMIF('CO2-qoute-data-2012'!$E$6:$E$380,NA117_CO2_GJ!$C116,'CO2-qoute-data-2012'!AB$6:AB$380)*1000</f>
        <v>0</v>
      </c>
      <c r="S116" s="23">
        <f>SUMIF('CO2-qoute-data-2012'!$E$6:$E$380,NA117_CO2_GJ!$C116,'CO2-qoute-data-2012'!AC$6:AC$380)*1000</f>
        <v>0</v>
      </c>
      <c r="T116" s="23">
        <f>SUMIF('CO2-qoute-data-2012'!$E$6:$E$380,NA117_CO2_GJ!$C116,'CO2-qoute-data-2012'!AD$6:AD$380)*1000</f>
        <v>0</v>
      </c>
      <c r="U116" s="23">
        <f>SUMIF('CO2-qoute-data-2012'!$E$6:$E$380,NA117_CO2_GJ!$C116,'CO2-qoute-data-2012'!AE$6:AE$380)*1000</f>
        <v>0</v>
      </c>
      <c r="V116" s="23">
        <f>SUMIF('CO2-qoute-data-2012'!$E$6:$E$380,NA117_CO2_GJ!$C116,'CO2-qoute-data-2012'!AF$6:AF$380)*1000</f>
        <v>0</v>
      </c>
      <c r="W116" s="23">
        <f>SUMIF('CO2-qoute-data-2012'!$E$6:$E$380,NA117_CO2_GJ!$C116,'CO2-qoute-data-2012'!AG$6:AG$380)*1000</f>
        <v>0</v>
      </c>
      <c r="X116" s="23">
        <f>SUMIF('CO2-qoute-data-2012'!$E$6:$E$380,NA117_CO2_GJ!$C116,'CO2-qoute-data-2012'!AH$6:AH$380)*1000</f>
        <v>0</v>
      </c>
      <c r="Y116" s="23">
        <f>SUMIF('CO2-qoute-data-2012'!$E$6:$E$380,NA117_CO2_GJ!$C116,'CO2-qoute-data-2012'!AI$6:AI$380)*1000</f>
        <v>0</v>
      </c>
      <c r="Z116" s="23">
        <f>SUMIF('CO2-qoute-data-2012'!$E$6:$E$380,NA117_CO2_GJ!$C116,'CO2-qoute-data-2012'!AJ$6:AJ$380)*1000</f>
        <v>0</v>
      </c>
      <c r="AA116" s="23">
        <f>SUMIF('CO2-qoute-data-2012'!$E$6:$E$380,NA117_CO2_GJ!$C116,'CO2-qoute-data-2012'!AK$6:AK$380)*1000</f>
        <v>0</v>
      </c>
      <c r="AB116" s="23">
        <f>SUMIF('CO2-qoute-data-2012'!$E$6:$E$380,NA117_CO2_GJ!$C116,'CO2-qoute-data-2012'!AL$6:AL$380)*1000</f>
        <v>0</v>
      </c>
      <c r="AC116" s="23">
        <f>SUMIF('CO2-qoute-data-2012'!$E$6:$E$380,NA117_CO2_GJ!$C116,'CO2-qoute-data-2012'!AM$6:AM$380)*1000</f>
        <v>0</v>
      </c>
      <c r="AD116" s="23">
        <f>SUMIF('CO2-qoute-data-2012'!$E$6:$E$380,NA117_CO2_GJ!$C116,'CO2-qoute-data-2012'!AN$6:AN$380)*1000</f>
        <v>0</v>
      </c>
      <c r="AE116" s="23">
        <f>SUMIF('CO2-qoute-data-2012'!$E$6:$E$380,NA117_CO2_GJ!$C116,'CO2-qoute-data-2012'!AO$6:AO$380)*1000</f>
        <v>0</v>
      </c>
      <c r="AF116" s="23">
        <f>SUMIF('CO2-qoute-data-2012'!$E$6:$E$380,NA117_CO2_GJ!$C116,'CO2-qoute-data-2012'!AP$6:AP$380)*1000</f>
        <v>0</v>
      </c>
      <c r="AG116" s="23">
        <f>SUMIF('CO2-qoute-data-2012'!$E$6:$E$380,NA117_CO2_GJ!$C116,'CO2-qoute-data-2012'!AQ$6:AQ$380)*1000</f>
        <v>0</v>
      </c>
      <c r="AH116" s="23">
        <f>SUMIF('CO2-qoute-data-2012'!$E$6:$E$380,NA117_CO2_GJ!$C116,'CO2-qoute-data-2012'!AR$6:AR$380)*1000</f>
        <v>0</v>
      </c>
      <c r="AI116" s="23">
        <f>SUMIF('CO2-qoute-data-2012'!$E$6:$E$380,NA117_CO2_GJ!$C116,'CO2-qoute-data-2012'!AS$6:AS$380)*1000</f>
        <v>0</v>
      </c>
      <c r="AJ116" s="2"/>
      <c r="AK116" s="2"/>
      <c r="AL116" s="75">
        <f t="shared" si="17"/>
        <v>5</v>
      </c>
      <c r="AM116" s="75">
        <f t="shared" si="17"/>
        <v>5</v>
      </c>
      <c r="AN116" s="75">
        <f t="shared" si="17"/>
        <v>5</v>
      </c>
      <c r="AO116" s="75">
        <f t="shared" si="17"/>
        <v>5</v>
      </c>
      <c r="AP116" s="75">
        <f t="shared" si="17"/>
        <v>5</v>
      </c>
      <c r="AQ116" s="75">
        <f t="shared" si="17"/>
        <v>5</v>
      </c>
      <c r="AR116" s="75">
        <f t="shared" si="17"/>
        <v>5</v>
      </c>
      <c r="AS116" s="75">
        <f t="shared" si="17"/>
        <v>5</v>
      </c>
      <c r="AT116" s="75">
        <f t="shared" si="17"/>
        <v>5</v>
      </c>
      <c r="AU116" s="75">
        <f t="shared" si="17"/>
        <v>5</v>
      </c>
      <c r="AV116" s="75">
        <f t="shared" si="17"/>
        <v>5</v>
      </c>
      <c r="AW116" s="75">
        <f t="shared" si="17"/>
        <v>5</v>
      </c>
      <c r="AX116" s="75">
        <f t="shared" si="17"/>
        <v>5</v>
      </c>
      <c r="AY116" s="75">
        <f t="shared" si="17"/>
        <v>5</v>
      </c>
      <c r="AZ116" s="75">
        <f t="shared" si="16"/>
        <v>5</v>
      </c>
      <c r="BA116" s="75">
        <f t="shared" si="16"/>
        <v>5</v>
      </c>
      <c r="BB116" s="75">
        <f t="shared" si="16"/>
        <v>5</v>
      </c>
      <c r="BC116" s="75">
        <f t="shared" si="16"/>
        <v>5</v>
      </c>
      <c r="BD116" s="75">
        <f t="shared" si="16"/>
        <v>5</v>
      </c>
      <c r="BE116" s="75">
        <f t="shared" si="16"/>
        <v>5</v>
      </c>
      <c r="BF116" s="75">
        <f t="shared" si="16"/>
        <v>5</v>
      </c>
      <c r="BG116" s="75">
        <f t="shared" si="16"/>
        <v>5</v>
      </c>
      <c r="BH116" s="75">
        <f t="shared" si="16"/>
        <v>5</v>
      </c>
      <c r="BI116" s="75">
        <f t="shared" si="16"/>
        <v>5</v>
      </c>
      <c r="BJ116" s="75">
        <f t="shared" si="16"/>
        <v>5</v>
      </c>
      <c r="BK116" s="75">
        <f t="shared" si="16"/>
        <v>5</v>
      </c>
      <c r="BL116" s="75">
        <f t="shared" si="16"/>
        <v>5</v>
      </c>
      <c r="BM116" s="75">
        <f t="shared" si="16"/>
        <v>5</v>
      </c>
      <c r="BN116" s="75">
        <f t="shared" si="16"/>
        <v>5</v>
      </c>
      <c r="BO116" s="75">
        <f t="shared" si="16"/>
        <v>5</v>
      </c>
      <c r="BP116" s="75">
        <f t="shared" si="8"/>
        <v>5</v>
      </c>
    </row>
    <row r="117" spans="2:68">
      <c r="B117" s="72">
        <v>4</v>
      </c>
      <c r="C117" s="12" t="s">
        <v>730</v>
      </c>
      <c r="D117" s="13" t="s">
        <v>731</v>
      </c>
      <c r="E117" s="23">
        <f>SUMIF('CO2-qoute-data-2012'!$E$6:$E$380,NA117_CO2_GJ!$C117,'CO2-qoute-data-2012'!O$6:O$380)*1000</f>
        <v>0</v>
      </c>
      <c r="F117" s="23">
        <f>SUMIF('CO2-qoute-data-2012'!$E$6:$E$380,NA117_CO2_GJ!$C117,'CO2-qoute-data-2012'!P$6:P$380)*1000</f>
        <v>0</v>
      </c>
      <c r="G117" s="23">
        <f>SUMIF('CO2-qoute-data-2012'!$E$6:$E$380,NA117_CO2_GJ!$C117,'CO2-qoute-data-2012'!Q$6:Q$380)*1000</f>
        <v>0</v>
      </c>
      <c r="H117" s="23">
        <f>SUMIF('CO2-qoute-data-2012'!$E$6:$E$380,NA117_CO2_GJ!$C117,'CO2-qoute-data-2012'!R$6:R$380)*1000</f>
        <v>0</v>
      </c>
      <c r="I117" s="23">
        <f>SUMIF('CO2-qoute-data-2012'!$E$6:$E$380,NA117_CO2_GJ!$C117,'CO2-qoute-data-2012'!S$6:S$380)*1000</f>
        <v>0</v>
      </c>
      <c r="J117" s="23">
        <f>SUMIF('CO2-qoute-data-2012'!$E$6:$E$380,NA117_CO2_GJ!$C117,'CO2-qoute-data-2012'!T$6:T$380)*1000</f>
        <v>0</v>
      </c>
      <c r="K117" s="23">
        <f>SUMIF('CO2-qoute-data-2012'!$E$6:$E$380,NA117_CO2_GJ!$C117,'CO2-qoute-data-2012'!U$6:U$380)*1000</f>
        <v>0</v>
      </c>
      <c r="L117" s="23">
        <f>SUMIF('CO2-qoute-data-2012'!$E$6:$E$380,NA117_CO2_GJ!$C117,'CO2-qoute-data-2012'!V$6:V$380)*1000</f>
        <v>0</v>
      </c>
      <c r="M117" s="23">
        <f>SUMIF('CO2-qoute-data-2012'!$E$6:$E$380,NA117_CO2_GJ!$C117,'CO2-qoute-data-2012'!W$6:W$380)*1000</f>
        <v>0</v>
      </c>
      <c r="N117" s="23">
        <f>SUMIF('CO2-qoute-data-2012'!$E$6:$E$380,NA117_CO2_GJ!$C117,'CO2-qoute-data-2012'!X$6:X$380)*1000</f>
        <v>0</v>
      </c>
      <c r="O117" s="23">
        <f>SUMIF('CO2-qoute-data-2012'!$E$6:$E$380,NA117_CO2_GJ!$C117,'CO2-qoute-data-2012'!Y$6:Y$380)*1000</f>
        <v>0</v>
      </c>
      <c r="P117" s="23">
        <f>SUMIF('CO2-qoute-data-2012'!$E$6:$E$380,NA117_CO2_GJ!$C117,'CO2-qoute-data-2012'!Z$6:Z$380)*1000</f>
        <v>0</v>
      </c>
      <c r="Q117" s="23">
        <f>SUMIF('CO2-qoute-data-2012'!$E$6:$E$380,NA117_CO2_GJ!$C117,'CO2-qoute-data-2012'!AA$6:AA$380)*1000</f>
        <v>0</v>
      </c>
      <c r="R117" s="23">
        <f>SUMIF('CO2-qoute-data-2012'!$E$6:$E$380,NA117_CO2_GJ!$C117,'CO2-qoute-data-2012'!AB$6:AB$380)*1000</f>
        <v>0</v>
      </c>
      <c r="S117" s="23">
        <f>SUMIF('CO2-qoute-data-2012'!$E$6:$E$380,NA117_CO2_GJ!$C117,'CO2-qoute-data-2012'!AC$6:AC$380)*1000</f>
        <v>0</v>
      </c>
      <c r="T117" s="23">
        <f>SUMIF('CO2-qoute-data-2012'!$E$6:$E$380,NA117_CO2_GJ!$C117,'CO2-qoute-data-2012'!AD$6:AD$380)*1000</f>
        <v>0</v>
      </c>
      <c r="U117" s="23">
        <f>SUMIF('CO2-qoute-data-2012'!$E$6:$E$380,NA117_CO2_GJ!$C117,'CO2-qoute-data-2012'!AE$6:AE$380)*1000</f>
        <v>0</v>
      </c>
      <c r="V117" s="23">
        <f>SUMIF('CO2-qoute-data-2012'!$E$6:$E$380,NA117_CO2_GJ!$C117,'CO2-qoute-data-2012'!AF$6:AF$380)*1000</f>
        <v>0</v>
      </c>
      <c r="W117" s="23">
        <f>SUMIF('CO2-qoute-data-2012'!$E$6:$E$380,NA117_CO2_GJ!$C117,'CO2-qoute-data-2012'!AG$6:AG$380)*1000</f>
        <v>0</v>
      </c>
      <c r="X117" s="23">
        <f>SUMIF('CO2-qoute-data-2012'!$E$6:$E$380,NA117_CO2_GJ!$C117,'CO2-qoute-data-2012'!AH$6:AH$380)*1000</f>
        <v>0</v>
      </c>
      <c r="Y117" s="23">
        <f>SUMIF('CO2-qoute-data-2012'!$E$6:$E$380,NA117_CO2_GJ!$C117,'CO2-qoute-data-2012'!AI$6:AI$380)*1000</f>
        <v>0</v>
      </c>
      <c r="Z117" s="23">
        <f>SUMIF('CO2-qoute-data-2012'!$E$6:$E$380,NA117_CO2_GJ!$C117,'CO2-qoute-data-2012'!AJ$6:AJ$380)*1000</f>
        <v>0</v>
      </c>
      <c r="AA117" s="23">
        <f>SUMIF('CO2-qoute-data-2012'!$E$6:$E$380,NA117_CO2_GJ!$C117,'CO2-qoute-data-2012'!AK$6:AK$380)*1000</f>
        <v>0</v>
      </c>
      <c r="AB117" s="23">
        <f>SUMIF('CO2-qoute-data-2012'!$E$6:$E$380,NA117_CO2_GJ!$C117,'CO2-qoute-data-2012'!AL$6:AL$380)*1000</f>
        <v>0</v>
      </c>
      <c r="AC117" s="23">
        <f>SUMIF('CO2-qoute-data-2012'!$E$6:$E$380,NA117_CO2_GJ!$C117,'CO2-qoute-data-2012'!AM$6:AM$380)*1000</f>
        <v>0</v>
      </c>
      <c r="AD117" s="23">
        <f>SUMIF('CO2-qoute-data-2012'!$E$6:$E$380,NA117_CO2_GJ!$C117,'CO2-qoute-data-2012'!AN$6:AN$380)*1000</f>
        <v>0</v>
      </c>
      <c r="AE117" s="23">
        <f>SUMIF('CO2-qoute-data-2012'!$E$6:$E$380,NA117_CO2_GJ!$C117,'CO2-qoute-data-2012'!AO$6:AO$380)*1000</f>
        <v>0</v>
      </c>
      <c r="AF117" s="23">
        <f>SUMIF('CO2-qoute-data-2012'!$E$6:$E$380,NA117_CO2_GJ!$C117,'CO2-qoute-data-2012'!AP$6:AP$380)*1000</f>
        <v>0</v>
      </c>
      <c r="AG117" s="23">
        <f>SUMIF('CO2-qoute-data-2012'!$E$6:$E$380,NA117_CO2_GJ!$C117,'CO2-qoute-data-2012'!AQ$6:AQ$380)*1000</f>
        <v>0</v>
      </c>
      <c r="AH117" s="23">
        <f>SUMIF('CO2-qoute-data-2012'!$E$6:$E$380,NA117_CO2_GJ!$C117,'CO2-qoute-data-2012'!AR$6:AR$380)*1000</f>
        <v>0</v>
      </c>
      <c r="AI117" s="23">
        <f>SUMIF('CO2-qoute-data-2012'!$E$6:$E$380,NA117_CO2_GJ!$C117,'CO2-qoute-data-2012'!AS$6:AS$380)*1000</f>
        <v>0</v>
      </c>
      <c r="AJ117" s="2"/>
      <c r="AK117" s="2"/>
      <c r="AL117" s="75">
        <f t="shared" si="17"/>
        <v>4</v>
      </c>
      <c r="AM117" s="75">
        <f t="shared" si="17"/>
        <v>4</v>
      </c>
      <c r="AN117" s="75">
        <f t="shared" si="17"/>
        <v>4</v>
      </c>
      <c r="AO117" s="75">
        <f t="shared" si="17"/>
        <v>4</v>
      </c>
      <c r="AP117" s="75">
        <f t="shared" si="17"/>
        <v>4</v>
      </c>
      <c r="AQ117" s="75">
        <f t="shared" si="17"/>
        <v>4</v>
      </c>
      <c r="AR117" s="75">
        <f t="shared" si="17"/>
        <v>4</v>
      </c>
      <c r="AS117" s="75">
        <f t="shared" si="17"/>
        <v>4</v>
      </c>
      <c r="AT117" s="75">
        <f t="shared" si="17"/>
        <v>4</v>
      </c>
      <c r="AU117" s="75">
        <f t="shared" si="17"/>
        <v>4</v>
      </c>
      <c r="AV117" s="75">
        <f t="shared" si="17"/>
        <v>4</v>
      </c>
      <c r="AW117" s="75">
        <f t="shared" si="17"/>
        <v>4</v>
      </c>
      <c r="AX117" s="75">
        <f t="shared" si="17"/>
        <v>4</v>
      </c>
      <c r="AY117" s="75">
        <f t="shared" si="17"/>
        <v>4</v>
      </c>
      <c r="AZ117" s="75">
        <f t="shared" si="16"/>
        <v>4</v>
      </c>
      <c r="BA117" s="75">
        <f t="shared" si="16"/>
        <v>4</v>
      </c>
      <c r="BB117" s="75">
        <f t="shared" si="16"/>
        <v>4</v>
      </c>
      <c r="BC117" s="75">
        <f t="shared" si="16"/>
        <v>4</v>
      </c>
      <c r="BD117" s="75">
        <f t="shared" si="16"/>
        <v>4</v>
      </c>
      <c r="BE117" s="75">
        <f t="shared" si="16"/>
        <v>4</v>
      </c>
      <c r="BF117" s="75">
        <f t="shared" si="16"/>
        <v>4</v>
      </c>
      <c r="BG117" s="75">
        <f t="shared" si="16"/>
        <v>4</v>
      </c>
      <c r="BH117" s="75">
        <f t="shared" si="16"/>
        <v>4</v>
      </c>
      <c r="BI117" s="75">
        <f t="shared" si="16"/>
        <v>4</v>
      </c>
      <c r="BJ117" s="75">
        <f t="shared" si="16"/>
        <v>4</v>
      </c>
      <c r="BK117" s="75">
        <f t="shared" si="16"/>
        <v>4</v>
      </c>
      <c r="BL117" s="75">
        <f t="shared" si="16"/>
        <v>4</v>
      </c>
      <c r="BM117" s="75">
        <f t="shared" si="16"/>
        <v>4</v>
      </c>
      <c r="BN117" s="75">
        <f t="shared" si="16"/>
        <v>4</v>
      </c>
      <c r="BO117" s="75">
        <f t="shared" si="16"/>
        <v>4</v>
      </c>
      <c r="BP117" s="75">
        <f t="shared" si="8"/>
        <v>4</v>
      </c>
    </row>
    <row r="118" spans="2:68">
      <c r="B118" s="72">
        <v>4</v>
      </c>
      <c r="C118" s="18" t="s">
        <v>732</v>
      </c>
      <c r="D118" s="19" t="s">
        <v>733</v>
      </c>
      <c r="E118" s="23">
        <f>SUMIF('CO2-qoute-data-2012'!$E$6:$E$380,NA117_CO2_GJ!$C118,'CO2-qoute-data-2012'!O$6:O$380)*1000</f>
        <v>0</v>
      </c>
      <c r="F118" s="23">
        <f>SUMIF('CO2-qoute-data-2012'!$E$6:$E$380,NA117_CO2_GJ!$C118,'CO2-qoute-data-2012'!P$6:P$380)*1000</f>
        <v>0</v>
      </c>
      <c r="G118" s="23">
        <f>SUMIF('CO2-qoute-data-2012'!$E$6:$E$380,NA117_CO2_GJ!$C118,'CO2-qoute-data-2012'!Q$6:Q$380)*1000</f>
        <v>0</v>
      </c>
      <c r="H118" s="23">
        <f>SUMIF('CO2-qoute-data-2012'!$E$6:$E$380,NA117_CO2_GJ!$C118,'CO2-qoute-data-2012'!R$6:R$380)*1000</f>
        <v>0</v>
      </c>
      <c r="I118" s="23">
        <f>SUMIF('CO2-qoute-data-2012'!$E$6:$E$380,NA117_CO2_GJ!$C118,'CO2-qoute-data-2012'!S$6:S$380)*1000</f>
        <v>0</v>
      </c>
      <c r="J118" s="23">
        <f>SUMIF('CO2-qoute-data-2012'!$E$6:$E$380,NA117_CO2_GJ!$C118,'CO2-qoute-data-2012'!T$6:T$380)*1000</f>
        <v>0</v>
      </c>
      <c r="K118" s="23">
        <f>SUMIF('CO2-qoute-data-2012'!$E$6:$E$380,NA117_CO2_GJ!$C118,'CO2-qoute-data-2012'!U$6:U$380)*1000</f>
        <v>0</v>
      </c>
      <c r="L118" s="23">
        <f>SUMIF('CO2-qoute-data-2012'!$E$6:$E$380,NA117_CO2_GJ!$C118,'CO2-qoute-data-2012'!V$6:V$380)*1000</f>
        <v>0</v>
      </c>
      <c r="M118" s="23">
        <f>SUMIF('CO2-qoute-data-2012'!$E$6:$E$380,NA117_CO2_GJ!$C118,'CO2-qoute-data-2012'!W$6:W$380)*1000</f>
        <v>0</v>
      </c>
      <c r="N118" s="23">
        <f>SUMIF('CO2-qoute-data-2012'!$E$6:$E$380,NA117_CO2_GJ!$C118,'CO2-qoute-data-2012'!X$6:X$380)*1000</f>
        <v>0</v>
      </c>
      <c r="O118" s="23">
        <f>SUMIF('CO2-qoute-data-2012'!$E$6:$E$380,NA117_CO2_GJ!$C118,'CO2-qoute-data-2012'!Y$6:Y$380)*1000</f>
        <v>0</v>
      </c>
      <c r="P118" s="23">
        <f>SUMIF('CO2-qoute-data-2012'!$E$6:$E$380,NA117_CO2_GJ!$C118,'CO2-qoute-data-2012'!Z$6:Z$380)*1000</f>
        <v>0</v>
      </c>
      <c r="Q118" s="23">
        <f>SUMIF('CO2-qoute-data-2012'!$E$6:$E$380,NA117_CO2_GJ!$C118,'CO2-qoute-data-2012'!AA$6:AA$380)*1000</f>
        <v>0</v>
      </c>
      <c r="R118" s="23">
        <f>SUMIF('CO2-qoute-data-2012'!$E$6:$E$380,NA117_CO2_GJ!$C118,'CO2-qoute-data-2012'!AB$6:AB$380)*1000</f>
        <v>0</v>
      </c>
      <c r="S118" s="23">
        <f>SUMIF('CO2-qoute-data-2012'!$E$6:$E$380,NA117_CO2_GJ!$C118,'CO2-qoute-data-2012'!AC$6:AC$380)*1000</f>
        <v>0</v>
      </c>
      <c r="T118" s="23">
        <f>SUMIF('CO2-qoute-data-2012'!$E$6:$E$380,NA117_CO2_GJ!$C118,'CO2-qoute-data-2012'!AD$6:AD$380)*1000</f>
        <v>0</v>
      </c>
      <c r="U118" s="23">
        <f>SUMIF('CO2-qoute-data-2012'!$E$6:$E$380,NA117_CO2_GJ!$C118,'CO2-qoute-data-2012'!AE$6:AE$380)*1000</f>
        <v>0</v>
      </c>
      <c r="V118" s="23">
        <f>SUMIF('CO2-qoute-data-2012'!$E$6:$E$380,NA117_CO2_GJ!$C118,'CO2-qoute-data-2012'!AF$6:AF$380)*1000</f>
        <v>0</v>
      </c>
      <c r="W118" s="23">
        <f>SUMIF('CO2-qoute-data-2012'!$E$6:$E$380,NA117_CO2_GJ!$C118,'CO2-qoute-data-2012'!AG$6:AG$380)*1000</f>
        <v>0</v>
      </c>
      <c r="X118" s="23">
        <f>SUMIF('CO2-qoute-data-2012'!$E$6:$E$380,NA117_CO2_GJ!$C118,'CO2-qoute-data-2012'!AH$6:AH$380)*1000</f>
        <v>0</v>
      </c>
      <c r="Y118" s="23">
        <f>SUMIF('CO2-qoute-data-2012'!$E$6:$E$380,NA117_CO2_GJ!$C118,'CO2-qoute-data-2012'!AI$6:AI$380)*1000</f>
        <v>0</v>
      </c>
      <c r="Z118" s="23">
        <f>SUMIF('CO2-qoute-data-2012'!$E$6:$E$380,NA117_CO2_GJ!$C118,'CO2-qoute-data-2012'!AJ$6:AJ$380)*1000</f>
        <v>0</v>
      </c>
      <c r="AA118" s="23">
        <f>SUMIF('CO2-qoute-data-2012'!$E$6:$E$380,NA117_CO2_GJ!$C118,'CO2-qoute-data-2012'!AK$6:AK$380)*1000</f>
        <v>0</v>
      </c>
      <c r="AB118" s="23">
        <f>SUMIF('CO2-qoute-data-2012'!$E$6:$E$380,NA117_CO2_GJ!$C118,'CO2-qoute-data-2012'!AL$6:AL$380)*1000</f>
        <v>0</v>
      </c>
      <c r="AC118" s="23">
        <f>SUMIF('CO2-qoute-data-2012'!$E$6:$E$380,NA117_CO2_GJ!$C118,'CO2-qoute-data-2012'!AM$6:AM$380)*1000</f>
        <v>0</v>
      </c>
      <c r="AD118" s="23">
        <f>SUMIF('CO2-qoute-data-2012'!$E$6:$E$380,NA117_CO2_GJ!$C118,'CO2-qoute-data-2012'!AN$6:AN$380)*1000</f>
        <v>0</v>
      </c>
      <c r="AE118" s="23">
        <f>SUMIF('CO2-qoute-data-2012'!$E$6:$E$380,NA117_CO2_GJ!$C118,'CO2-qoute-data-2012'!AO$6:AO$380)*1000</f>
        <v>0</v>
      </c>
      <c r="AF118" s="23">
        <f>SUMIF('CO2-qoute-data-2012'!$E$6:$E$380,NA117_CO2_GJ!$C118,'CO2-qoute-data-2012'!AP$6:AP$380)*1000</f>
        <v>0</v>
      </c>
      <c r="AG118" s="23">
        <f>SUMIF('CO2-qoute-data-2012'!$E$6:$E$380,NA117_CO2_GJ!$C118,'CO2-qoute-data-2012'!AQ$6:AQ$380)*1000</f>
        <v>0</v>
      </c>
      <c r="AH118" s="23">
        <f>SUMIF('CO2-qoute-data-2012'!$E$6:$E$380,NA117_CO2_GJ!$C118,'CO2-qoute-data-2012'!AR$6:AR$380)*1000</f>
        <v>0</v>
      </c>
      <c r="AI118" s="23">
        <f>SUMIF('CO2-qoute-data-2012'!$E$6:$E$380,NA117_CO2_GJ!$C118,'CO2-qoute-data-2012'!AS$6:AS$380)*1000</f>
        <v>0</v>
      </c>
      <c r="AJ118" s="2"/>
      <c r="AK118" s="2"/>
      <c r="AL118" s="75">
        <f t="shared" si="17"/>
        <v>4</v>
      </c>
      <c r="AM118" s="75">
        <f t="shared" si="17"/>
        <v>4</v>
      </c>
      <c r="AN118" s="75">
        <f t="shared" si="17"/>
        <v>4</v>
      </c>
      <c r="AO118" s="75">
        <f t="shared" si="17"/>
        <v>4</v>
      </c>
      <c r="AP118" s="75">
        <f t="shared" si="17"/>
        <v>4</v>
      </c>
      <c r="AQ118" s="75">
        <f t="shared" si="17"/>
        <v>4</v>
      </c>
      <c r="AR118" s="75">
        <f t="shared" si="17"/>
        <v>4</v>
      </c>
      <c r="AS118" s="75">
        <f t="shared" si="17"/>
        <v>4</v>
      </c>
      <c r="AT118" s="75">
        <f t="shared" si="17"/>
        <v>4</v>
      </c>
      <c r="AU118" s="75">
        <f t="shared" si="17"/>
        <v>4</v>
      </c>
      <c r="AV118" s="75">
        <f t="shared" si="17"/>
        <v>4</v>
      </c>
      <c r="AW118" s="75">
        <f t="shared" si="17"/>
        <v>4</v>
      </c>
      <c r="AX118" s="75">
        <f t="shared" si="17"/>
        <v>4</v>
      </c>
      <c r="AY118" s="75">
        <f t="shared" si="17"/>
        <v>4</v>
      </c>
      <c r="AZ118" s="75">
        <f t="shared" si="16"/>
        <v>4</v>
      </c>
      <c r="BA118" s="75">
        <f t="shared" si="16"/>
        <v>4</v>
      </c>
      <c r="BB118" s="75">
        <f t="shared" si="16"/>
        <v>4</v>
      </c>
      <c r="BC118" s="75">
        <f t="shared" si="16"/>
        <v>4</v>
      </c>
      <c r="BD118" s="75">
        <f t="shared" si="16"/>
        <v>4</v>
      </c>
      <c r="BE118" s="75">
        <f t="shared" si="16"/>
        <v>4</v>
      </c>
      <c r="BF118" s="75">
        <f t="shared" si="16"/>
        <v>4</v>
      </c>
      <c r="BG118" s="75">
        <f t="shared" si="16"/>
        <v>4</v>
      </c>
      <c r="BH118" s="75">
        <f t="shared" si="16"/>
        <v>4</v>
      </c>
      <c r="BI118" s="75">
        <f t="shared" si="16"/>
        <v>4</v>
      </c>
      <c r="BJ118" s="75">
        <f t="shared" si="16"/>
        <v>4</v>
      </c>
      <c r="BK118" s="75">
        <f t="shared" si="16"/>
        <v>4</v>
      </c>
      <c r="BL118" s="75">
        <f t="shared" si="16"/>
        <v>4</v>
      </c>
      <c r="BM118" s="75">
        <f t="shared" si="16"/>
        <v>4</v>
      </c>
      <c r="BN118" s="75">
        <f t="shared" si="16"/>
        <v>4</v>
      </c>
      <c r="BO118" s="75">
        <f t="shared" si="16"/>
        <v>4</v>
      </c>
      <c r="BP118" s="75">
        <f t="shared" si="8"/>
        <v>4</v>
      </c>
    </row>
    <row r="119" spans="2:68">
      <c r="B119" s="72">
        <v>5</v>
      </c>
      <c r="C119" s="18" t="s">
        <v>734</v>
      </c>
      <c r="D119" s="19" t="s">
        <v>735</v>
      </c>
      <c r="E119" s="23">
        <f>SUMIF('CO2-qoute-data-2012'!$E$6:$E$380,NA117_CO2_GJ!$C119,'CO2-qoute-data-2012'!O$6:O$380)*1000</f>
        <v>0</v>
      </c>
      <c r="F119" s="23">
        <f>SUMIF('CO2-qoute-data-2012'!$E$6:$E$380,NA117_CO2_GJ!$C119,'CO2-qoute-data-2012'!P$6:P$380)*1000</f>
        <v>0</v>
      </c>
      <c r="G119" s="23">
        <f>SUMIF('CO2-qoute-data-2012'!$E$6:$E$380,NA117_CO2_GJ!$C119,'CO2-qoute-data-2012'!Q$6:Q$380)*1000</f>
        <v>0</v>
      </c>
      <c r="H119" s="23">
        <f>SUMIF('CO2-qoute-data-2012'!$E$6:$E$380,NA117_CO2_GJ!$C119,'CO2-qoute-data-2012'!R$6:R$380)*1000</f>
        <v>0</v>
      </c>
      <c r="I119" s="23">
        <f>SUMIF('CO2-qoute-data-2012'!$E$6:$E$380,NA117_CO2_GJ!$C119,'CO2-qoute-data-2012'!S$6:S$380)*1000</f>
        <v>0</v>
      </c>
      <c r="J119" s="23">
        <f>SUMIF('CO2-qoute-data-2012'!$E$6:$E$380,NA117_CO2_GJ!$C119,'CO2-qoute-data-2012'!T$6:T$380)*1000</f>
        <v>0</v>
      </c>
      <c r="K119" s="23">
        <f>SUMIF('CO2-qoute-data-2012'!$E$6:$E$380,NA117_CO2_GJ!$C119,'CO2-qoute-data-2012'!U$6:U$380)*1000</f>
        <v>0</v>
      </c>
      <c r="L119" s="23">
        <f>SUMIF('CO2-qoute-data-2012'!$E$6:$E$380,NA117_CO2_GJ!$C119,'CO2-qoute-data-2012'!V$6:V$380)*1000</f>
        <v>0</v>
      </c>
      <c r="M119" s="23">
        <f>SUMIF('CO2-qoute-data-2012'!$E$6:$E$380,NA117_CO2_GJ!$C119,'CO2-qoute-data-2012'!W$6:W$380)*1000</f>
        <v>0</v>
      </c>
      <c r="N119" s="23">
        <f>SUMIF('CO2-qoute-data-2012'!$E$6:$E$380,NA117_CO2_GJ!$C119,'CO2-qoute-data-2012'!X$6:X$380)*1000</f>
        <v>0</v>
      </c>
      <c r="O119" s="23">
        <f>SUMIF('CO2-qoute-data-2012'!$E$6:$E$380,NA117_CO2_GJ!$C119,'CO2-qoute-data-2012'!Y$6:Y$380)*1000</f>
        <v>0</v>
      </c>
      <c r="P119" s="23">
        <f>SUMIF('CO2-qoute-data-2012'!$E$6:$E$380,NA117_CO2_GJ!$C119,'CO2-qoute-data-2012'!Z$6:Z$380)*1000</f>
        <v>0</v>
      </c>
      <c r="Q119" s="23">
        <f>SUMIF('CO2-qoute-data-2012'!$E$6:$E$380,NA117_CO2_GJ!$C119,'CO2-qoute-data-2012'!AA$6:AA$380)*1000</f>
        <v>0</v>
      </c>
      <c r="R119" s="23">
        <f>SUMIF('CO2-qoute-data-2012'!$E$6:$E$380,NA117_CO2_GJ!$C119,'CO2-qoute-data-2012'!AB$6:AB$380)*1000</f>
        <v>0</v>
      </c>
      <c r="S119" s="23">
        <f>SUMIF('CO2-qoute-data-2012'!$E$6:$E$380,NA117_CO2_GJ!$C119,'CO2-qoute-data-2012'!AC$6:AC$380)*1000</f>
        <v>0</v>
      </c>
      <c r="T119" s="23">
        <f>SUMIF('CO2-qoute-data-2012'!$E$6:$E$380,NA117_CO2_GJ!$C119,'CO2-qoute-data-2012'!AD$6:AD$380)*1000</f>
        <v>0</v>
      </c>
      <c r="U119" s="23">
        <f>SUMIF('CO2-qoute-data-2012'!$E$6:$E$380,NA117_CO2_GJ!$C119,'CO2-qoute-data-2012'!AE$6:AE$380)*1000</f>
        <v>0</v>
      </c>
      <c r="V119" s="23">
        <f>SUMIF('CO2-qoute-data-2012'!$E$6:$E$380,NA117_CO2_GJ!$C119,'CO2-qoute-data-2012'!AF$6:AF$380)*1000</f>
        <v>0</v>
      </c>
      <c r="W119" s="23">
        <f>SUMIF('CO2-qoute-data-2012'!$E$6:$E$380,NA117_CO2_GJ!$C119,'CO2-qoute-data-2012'!AG$6:AG$380)*1000</f>
        <v>0</v>
      </c>
      <c r="X119" s="23">
        <f>SUMIF('CO2-qoute-data-2012'!$E$6:$E$380,NA117_CO2_GJ!$C119,'CO2-qoute-data-2012'!AH$6:AH$380)*1000</f>
        <v>0</v>
      </c>
      <c r="Y119" s="23">
        <f>SUMIF('CO2-qoute-data-2012'!$E$6:$E$380,NA117_CO2_GJ!$C119,'CO2-qoute-data-2012'!AI$6:AI$380)*1000</f>
        <v>0</v>
      </c>
      <c r="Z119" s="23">
        <f>SUMIF('CO2-qoute-data-2012'!$E$6:$E$380,NA117_CO2_GJ!$C119,'CO2-qoute-data-2012'!AJ$6:AJ$380)*1000</f>
        <v>0</v>
      </c>
      <c r="AA119" s="23">
        <f>SUMIF('CO2-qoute-data-2012'!$E$6:$E$380,NA117_CO2_GJ!$C119,'CO2-qoute-data-2012'!AK$6:AK$380)*1000</f>
        <v>0</v>
      </c>
      <c r="AB119" s="23">
        <f>SUMIF('CO2-qoute-data-2012'!$E$6:$E$380,NA117_CO2_GJ!$C119,'CO2-qoute-data-2012'!AL$6:AL$380)*1000</f>
        <v>0</v>
      </c>
      <c r="AC119" s="23">
        <f>SUMIF('CO2-qoute-data-2012'!$E$6:$E$380,NA117_CO2_GJ!$C119,'CO2-qoute-data-2012'!AM$6:AM$380)*1000</f>
        <v>0</v>
      </c>
      <c r="AD119" s="23">
        <f>SUMIF('CO2-qoute-data-2012'!$E$6:$E$380,NA117_CO2_GJ!$C119,'CO2-qoute-data-2012'!AN$6:AN$380)*1000</f>
        <v>0</v>
      </c>
      <c r="AE119" s="23">
        <f>SUMIF('CO2-qoute-data-2012'!$E$6:$E$380,NA117_CO2_GJ!$C119,'CO2-qoute-data-2012'!AO$6:AO$380)*1000</f>
        <v>0</v>
      </c>
      <c r="AF119" s="23">
        <f>SUMIF('CO2-qoute-data-2012'!$E$6:$E$380,NA117_CO2_GJ!$C119,'CO2-qoute-data-2012'!AP$6:AP$380)*1000</f>
        <v>0</v>
      </c>
      <c r="AG119" s="23">
        <f>SUMIF('CO2-qoute-data-2012'!$E$6:$E$380,NA117_CO2_GJ!$C119,'CO2-qoute-data-2012'!AQ$6:AQ$380)*1000</f>
        <v>0</v>
      </c>
      <c r="AH119" s="23">
        <f>SUMIF('CO2-qoute-data-2012'!$E$6:$E$380,NA117_CO2_GJ!$C119,'CO2-qoute-data-2012'!AR$6:AR$380)*1000</f>
        <v>0</v>
      </c>
      <c r="AI119" s="23">
        <f>SUMIF('CO2-qoute-data-2012'!$E$6:$E$380,NA117_CO2_GJ!$C119,'CO2-qoute-data-2012'!AS$6:AS$380)*1000</f>
        <v>0</v>
      </c>
      <c r="AJ119" s="2"/>
      <c r="AK119" s="2"/>
      <c r="AL119" s="75">
        <f t="shared" si="17"/>
        <v>5</v>
      </c>
      <c r="AM119" s="75">
        <f t="shared" si="17"/>
        <v>5</v>
      </c>
      <c r="AN119" s="75">
        <f t="shared" si="17"/>
        <v>5</v>
      </c>
      <c r="AO119" s="75">
        <f t="shared" si="17"/>
        <v>5</v>
      </c>
      <c r="AP119" s="75">
        <f t="shared" si="17"/>
        <v>5</v>
      </c>
      <c r="AQ119" s="75">
        <f t="shared" si="17"/>
        <v>5</v>
      </c>
      <c r="AR119" s="75">
        <f t="shared" si="17"/>
        <v>5</v>
      </c>
      <c r="AS119" s="75">
        <f t="shared" si="17"/>
        <v>5</v>
      </c>
      <c r="AT119" s="75">
        <f t="shared" si="17"/>
        <v>5</v>
      </c>
      <c r="AU119" s="75">
        <f t="shared" si="17"/>
        <v>5</v>
      </c>
      <c r="AV119" s="75">
        <f t="shared" si="17"/>
        <v>5</v>
      </c>
      <c r="AW119" s="75">
        <f t="shared" si="17"/>
        <v>5</v>
      </c>
      <c r="AX119" s="75">
        <f t="shared" si="17"/>
        <v>5</v>
      </c>
      <c r="AY119" s="75">
        <f t="shared" si="17"/>
        <v>5</v>
      </c>
      <c r="AZ119" s="75">
        <f t="shared" si="16"/>
        <v>5</v>
      </c>
      <c r="BA119" s="75">
        <f t="shared" si="16"/>
        <v>5</v>
      </c>
      <c r="BB119" s="75">
        <f t="shared" si="16"/>
        <v>5</v>
      </c>
      <c r="BC119" s="75">
        <f t="shared" si="16"/>
        <v>5</v>
      </c>
      <c r="BD119" s="75">
        <f t="shared" si="16"/>
        <v>5</v>
      </c>
      <c r="BE119" s="75">
        <f t="shared" si="16"/>
        <v>5</v>
      </c>
      <c r="BF119" s="75">
        <f t="shared" si="16"/>
        <v>5</v>
      </c>
      <c r="BG119" s="75">
        <f t="shared" si="16"/>
        <v>5</v>
      </c>
      <c r="BH119" s="75">
        <f t="shared" si="16"/>
        <v>5</v>
      </c>
      <c r="BI119" s="75">
        <f t="shared" si="16"/>
        <v>5</v>
      </c>
      <c r="BJ119" s="75">
        <f t="shared" si="16"/>
        <v>5</v>
      </c>
      <c r="BK119" s="75">
        <f t="shared" si="16"/>
        <v>5</v>
      </c>
      <c r="BL119" s="75">
        <f t="shared" si="16"/>
        <v>5</v>
      </c>
      <c r="BM119" s="75">
        <f t="shared" si="16"/>
        <v>5</v>
      </c>
      <c r="BN119" s="75">
        <f t="shared" si="16"/>
        <v>5</v>
      </c>
      <c r="BO119" s="75">
        <f t="shared" si="16"/>
        <v>5</v>
      </c>
      <c r="BP119" s="75">
        <f t="shared" si="8"/>
        <v>5</v>
      </c>
    </row>
    <row r="120" spans="2:68">
      <c r="B120" s="72">
        <v>4</v>
      </c>
      <c r="C120" s="12" t="s">
        <v>736</v>
      </c>
      <c r="D120" s="13" t="s">
        <v>737</v>
      </c>
      <c r="E120" s="23">
        <f>SUMIF('CO2-qoute-data-2012'!$E$6:$E$380,NA117_CO2_GJ!$C120,'CO2-qoute-data-2012'!O$6:O$380)*1000</f>
        <v>0</v>
      </c>
      <c r="F120" s="23">
        <f>SUMIF('CO2-qoute-data-2012'!$E$6:$E$380,NA117_CO2_GJ!$C120,'CO2-qoute-data-2012'!P$6:P$380)*1000</f>
        <v>0</v>
      </c>
      <c r="G120" s="23">
        <f>SUMIF('CO2-qoute-data-2012'!$E$6:$E$380,NA117_CO2_GJ!$C120,'CO2-qoute-data-2012'!Q$6:Q$380)*1000</f>
        <v>0</v>
      </c>
      <c r="H120" s="23">
        <f>SUMIF('CO2-qoute-data-2012'!$E$6:$E$380,NA117_CO2_GJ!$C120,'CO2-qoute-data-2012'!R$6:R$380)*1000</f>
        <v>0</v>
      </c>
      <c r="I120" s="23">
        <f>SUMIF('CO2-qoute-data-2012'!$E$6:$E$380,NA117_CO2_GJ!$C120,'CO2-qoute-data-2012'!S$6:S$380)*1000</f>
        <v>0</v>
      </c>
      <c r="J120" s="23">
        <f>SUMIF('CO2-qoute-data-2012'!$E$6:$E$380,NA117_CO2_GJ!$C120,'CO2-qoute-data-2012'!T$6:T$380)*1000</f>
        <v>0</v>
      </c>
      <c r="K120" s="23">
        <f>SUMIF('CO2-qoute-data-2012'!$E$6:$E$380,NA117_CO2_GJ!$C120,'CO2-qoute-data-2012'!U$6:U$380)*1000</f>
        <v>0</v>
      </c>
      <c r="L120" s="23">
        <f>SUMIF('CO2-qoute-data-2012'!$E$6:$E$380,NA117_CO2_GJ!$C120,'CO2-qoute-data-2012'!V$6:V$380)*1000</f>
        <v>0</v>
      </c>
      <c r="M120" s="23">
        <f>SUMIF('CO2-qoute-data-2012'!$E$6:$E$380,NA117_CO2_GJ!$C120,'CO2-qoute-data-2012'!W$6:W$380)*1000</f>
        <v>0</v>
      </c>
      <c r="N120" s="23">
        <f>SUMIF('CO2-qoute-data-2012'!$E$6:$E$380,NA117_CO2_GJ!$C120,'CO2-qoute-data-2012'!X$6:X$380)*1000</f>
        <v>0</v>
      </c>
      <c r="O120" s="23">
        <f>SUMIF('CO2-qoute-data-2012'!$E$6:$E$380,NA117_CO2_GJ!$C120,'CO2-qoute-data-2012'!Y$6:Y$380)*1000</f>
        <v>0</v>
      </c>
      <c r="P120" s="23">
        <f>SUMIF('CO2-qoute-data-2012'!$E$6:$E$380,NA117_CO2_GJ!$C120,'CO2-qoute-data-2012'!Z$6:Z$380)*1000</f>
        <v>0</v>
      </c>
      <c r="Q120" s="23">
        <f>SUMIF('CO2-qoute-data-2012'!$E$6:$E$380,NA117_CO2_GJ!$C120,'CO2-qoute-data-2012'!AA$6:AA$380)*1000</f>
        <v>0</v>
      </c>
      <c r="R120" s="23">
        <f>SUMIF('CO2-qoute-data-2012'!$E$6:$E$380,NA117_CO2_GJ!$C120,'CO2-qoute-data-2012'!AB$6:AB$380)*1000</f>
        <v>0</v>
      </c>
      <c r="S120" s="23">
        <f>SUMIF('CO2-qoute-data-2012'!$E$6:$E$380,NA117_CO2_GJ!$C120,'CO2-qoute-data-2012'!AC$6:AC$380)*1000</f>
        <v>0</v>
      </c>
      <c r="T120" s="23">
        <f>SUMIF('CO2-qoute-data-2012'!$E$6:$E$380,NA117_CO2_GJ!$C120,'CO2-qoute-data-2012'!AD$6:AD$380)*1000</f>
        <v>0</v>
      </c>
      <c r="U120" s="23">
        <f>SUMIF('CO2-qoute-data-2012'!$E$6:$E$380,NA117_CO2_GJ!$C120,'CO2-qoute-data-2012'!AE$6:AE$380)*1000</f>
        <v>0</v>
      </c>
      <c r="V120" s="23">
        <f>SUMIF('CO2-qoute-data-2012'!$E$6:$E$380,NA117_CO2_GJ!$C120,'CO2-qoute-data-2012'!AF$6:AF$380)*1000</f>
        <v>0</v>
      </c>
      <c r="W120" s="23">
        <f>SUMIF('CO2-qoute-data-2012'!$E$6:$E$380,NA117_CO2_GJ!$C120,'CO2-qoute-data-2012'!AG$6:AG$380)*1000</f>
        <v>0</v>
      </c>
      <c r="X120" s="23">
        <f>SUMIF('CO2-qoute-data-2012'!$E$6:$E$380,NA117_CO2_GJ!$C120,'CO2-qoute-data-2012'!AH$6:AH$380)*1000</f>
        <v>0</v>
      </c>
      <c r="Y120" s="23">
        <f>SUMIF('CO2-qoute-data-2012'!$E$6:$E$380,NA117_CO2_GJ!$C120,'CO2-qoute-data-2012'!AI$6:AI$380)*1000</f>
        <v>0</v>
      </c>
      <c r="Z120" s="23">
        <f>SUMIF('CO2-qoute-data-2012'!$E$6:$E$380,NA117_CO2_GJ!$C120,'CO2-qoute-data-2012'!AJ$6:AJ$380)*1000</f>
        <v>0</v>
      </c>
      <c r="AA120" s="23">
        <f>SUMIF('CO2-qoute-data-2012'!$E$6:$E$380,NA117_CO2_GJ!$C120,'CO2-qoute-data-2012'!AK$6:AK$380)*1000</f>
        <v>0</v>
      </c>
      <c r="AB120" s="23">
        <f>SUMIF('CO2-qoute-data-2012'!$E$6:$E$380,NA117_CO2_GJ!$C120,'CO2-qoute-data-2012'!AL$6:AL$380)*1000</f>
        <v>0</v>
      </c>
      <c r="AC120" s="23">
        <f>SUMIF('CO2-qoute-data-2012'!$E$6:$E$380,NA117_CO2_GJ!$C120,'CO2-qoute-data-2012'!AM$6:AM$380)*1000</f>
        <v>0</v>
      </c>
      <c r="AD120" s="23">
        <f>SUMIF('CO2-qoute-data-2012'!$E$6:$E$380,NA117_CO2_GJ!$C120,'CO2-qoute-data-2012'!AN$6:AN$380)*1000</f>
        <v>0</v>
      </c>
      <c r="AE120" s="23">
        <f>SUMIF('CO2-qoute-data-2012'!$E$6:$E$380,NA117_CO2_GJ!$C120,'CO2-qoute-data-2012'!AO$6:AO$380)*1000</f>
        <v>0</v>
      </c>
      <c r="AF120" s="23">
        <f>SUMIF('CO2-qoute-data-2012'!$E$6:$E$380,NA117_CO2_GJ!$C120,'CO2-qoute-data-2012'!AP$6:AP$380)*1000</f>
        <v>0</v>
      </c>
      <c r="AG120" s="23">
        <f>SUMIF('CO2-qoute-data-2012'!$E$6:$E$380,NA117_CO2_GJ!$C120,'CO2-qoute-data-2012'!AQ$6:AQ$380)*1000</f>
        <v>0</v>
      </c>
      <c r="AH120" s="23">
        <f>SUMIF('CO2-qoute-data-2012'!$E$6:$E$380,NA117_CO2_GJ!$C120,'CO2-qoute-data-2012'!AR$6:AR$380)*1000</f>
        <v>0</v>
      </c>
      <c r="AI120" s="23">
        <f>SUMIF('CO2-qoute-data-2012'!$E$6:$E$380,NA117_CO2_GJ!$C120,'CO2-qoute-data-2012'!AS$6:AS$380)*1000</f>
        <v>0</v>
      </c>
      <c r="AJ120" s="2"/>
      <c r="AK120" s="2"/>
      <c r="AL120" s="75">
        <f t="shared" si="17"/>
        <v>4</v>
      </c>
      <c r="AM120" s="75">
        <f t="shared" si="17"/>
        <v>4</v>
      </c>
      <c r="AN120" s="75">
        <f t="shared" si="17"/>
        <v>4</v>
      </c>
      <c r="AO120" s="75">
        <f t="shared" si="17"/>
        <v>4</v>
      </c>
      <c r="AP120" s="75">
        <f t="shared" si="17"/>
        <v>4</v>
      </c>
      <c r="AQ120" s="75">
        <f t="shared" si="17"/>
        <v>4</v>
      </c>
      <c r="AR120" s="75">
        <f t="shared" si="17"/>
        <v>4</v>
      </c>
      <c r="AS120" s="75">
        <f t="shared" si="17"/>
        <v>4</v>
      </c>
      <c r="AT120" s="75">
        <f t="shared" si="17"/>
        <v>4</v>
      </c>
      <c r="AU120" s="75">
        <f t="shared" si="17"/>
        <v>4</v>
      </c>
      <c r="AV120" s="75">
        <f t="shared" si="17"/>
        <v>4</v>
      </c>
      <c r="AW120" s="75">
        <f t="shared" si="17"/>
        <v>4</v>
      </c>
      <c r="AX120" s="75">
        <f t="shared" si="17"/>
        <v>4</v>
      </c>
      <c r="AY120" s="75">
        <f t="shared" si="17"/>
        <v>4</v>
      </c>
      <c r="AZ120" s="75">
        <f t="shared" si="16"/>
        <v>4</v>
      </c>
      <c r="BA120" s="75">
        <f t="shared" si="16"/>
        <v>4</v>
      </c>
      <c r="BB120" s="75">
        <f t="shared" si="16"/>
        <v>4</v>
      </c>
      <c r="BC120" s="75">
        <f t="shared" si="16"/>
        <v>4</v>
      </c>
      <c r="BD120" s="75">
        <f t="shared" si="16"/>
        <v>4</v>
      </c>
      <c r="BE120" s="75">
        <f t="shared" si="16"/>
        <v>4</v>
      </c>
      <c r="BF120" s="75">
        <f t="shared" si="16"/>
        <v>4</v>
      </c>
      <c r="BG120" s="75">
        <f t="shared" si="16"/>
        <v>4</v>
      </c>
      <c r="BH120" s="75">
        <f t="shared" si="16"/>
        <v>4</v>
      </c>
      <c r="BI120" s="75">
        <f t="shared" si="16"/>
        <v>4</v>
      </c>
      <c r="BJ120" s="75">
        <f t="shared" si="16"/>
        <v>4</v>
      </c>
      <c r="BK120" s="75">
        <f t="shared" si="16"/>
        <v>4</v>
      </c>
      <c r="BL120" s="75">
        <f t="shared" si="16"/>
        <v>4</v>
      </c>
      <c r="BM120" s="75">
        <f t="shared" si="16"/>
        <v>4</v>
      </c>
      <c r="BN120" s="75">
        <f t="shared" si="16"/>
        <v>4</v>
      </c>
      <c r="BO120" s="75">
        <f t="shared" si="16"/>
        <v>4</v>
      </c>
      <c r="BP120" s="75">
        <f t="shared" si="8"/>
        <v>4</v>
      </c>
    </row>
    <row r="121" spans="2:68">
      <c r="B121" s="72">
        <v>4</v>
      </c>
      <c r="C121" s="18" t="s">
        <v>738</v>
      </c>
      <c r="D121" s="19" t="s">
        <v>739</v>
      </c>
      <c r="E121" s="23">
        <f>SUMIF('CO2-qoute-data-2012'!$E$6:$E$380,NA117_CO2_GJ!$C121,'CO2-qoute-data-2012'!O$6:O$380)*1000</f>
        <v>0</v>
      </c>
      <c r="F121" s="23">
        <f>SUMIF('CO2-qoute-data-2012'!$E$6:$E$380,NA117_CO2_GJ!$C121,'CO2-qoute-data-2012'!P$6:P$380)*1000</f>
        <v>0</v>
      </c>
      <c r="G121" s="23">
        <f>SUMIF('CO2-qoute-data-2012'!$E$6:$E$380,NA117_CO2_GJ!$C121,'CO2-qoute-data-2012'!Q$6:Q$380)*1000</f>
        <v>0</v>
      </c>
      <c r="H121" s="23">
        <f>SUMIF('CO2-qoute-data-2012'!$E$6:$E$380,NA117_CO2_GJ!$C121,'CO2-qoute-data-2012'!R$6:R$380)*1000</f>
        <v>0</v>
      </c>
      <c r="I121" s="23">
        <f>SUMIF('CO2-qoute-data-2012'!$E$6:$E$380,NA117_CO2_GJ!$C121,'CO2-qoute-data-2012'!S$6:S$380)*1000</f>
        <v>0</v>
      </c>
      <c r="J121" s="23">
        <f>SUMIF('CO2-qoute-data-2012'!$E$6:$E$380,NA117_CO2_GJ!$C121,'CO2-qoute-data-2012'!T$6:T$380)*1000</f>
        <v>0</v>
      </c>
      <c r="K121" s="23">
        <f>SUMIF('CO2-qoute-data-2012'!$E$6:$E$380,NA117_CO2_GJ!$C121,'CO2-qoute-data-2012'!U$6:U$380)*1000</f>
        <v>0</v>
      </c>
      <c r="L121" s="23">
        <f>SUMIF('CO2-qoute-data-2012'!$E$6:$E$380,NA117_CO2_GJ!$C121,'CO2-qoute-data-2012'!V$6:V$380)*1000</f>
        <v>0</v>
      </c>
      <c r="M121" s="23">
        <f>SUMIF('CO2-qoute-data-2012'!$E$6:$E$380,NA117_CO2_GJ!$C121,'CO2-qoute-data-2012'!W$6:W$380)*1000</f>
        <v>0</v>
      </c>
      <c r="N121" s="23">
        <f>SUMIF('CO2-qoute-data-2012'!$E$6:$E$380,NA117_CO2_GJ!$C121,'CO2-qoute-data-2012'!X$6:X$380)*1000</f>
        <v>0</v>
      </c>
      <c r="O121" s="23">
        <f>SUMIF('CO2-qoute-data-2012'!$E$6:$E$380,NA117_CO2_GJ!$C121,'CO2-qoute-data-2012'!Y$6:Y$380)*1000</f>
        <v>0</v>
      </c>
      <c r="P121" s="23">
        <f>SUMIF('CO2-qoute-data-2012'!$E$6:$E$380,NA117_CO2_GJ!$C121,'CO2-qoute-data-2012'!Z$6:Z$380)*1000</f>
        <v>0</v>
      </c>
      <c r="Q121" s="23">
        <f>SUMIF('CO2-qoute-data-2012'!$E$6:$E$380,NA117_CO2_GJ!$C121,'CO2-qoute-data-2012'!AA$6:AA$380)*1000</f>
        <v>0</v>
      </c>
      <c r="R121" s="23">
        <f>SUMIF('CO2-qoute-data-2012'!$E$6:$E$380,NA117_CO2_GJ!$C121,'CO2-qoute-data-2012'!AB$6:AB$380)*1000</f>
        <v>0</v>
      </c>
      <c r="S121" s="23">
        <f>SUMIF('CO2-qoute-data-2012'!$E$6:$E$380,NA117_CO2_GJ!$C121,'CO2-qoute-data-2012'!AC$6:AC$380)*1000</f>
        <v>0</v>
      </c>
      <c r="T121" s="23">
        <f>SUMIF('CO2-qoute-data-2012'!$E$6:$E$380,NA117_CO2_GJ!$C121,'CO2-qoute-data-2012'!AD$6:AD$380)*1000</f>
        <v>0</v>
      </c>
      <c r="U121" s="23">
        <f>SUMIF('CO2-qoute-data-2012'!$E$6:$E$380,NA117_CO2_GJ!$C121,'CO2-qoute-data-2012'!AE$6:AE$380)*1000</f>
        <v>0</v>
      </c>
      <c r="V121" s="23">
        <f>SUMIF('CO2-qoute-data-2012'!$E$6:$E$380,NA117_CO2_GJ!$C121,'CO2-qoute-data-2012'!AF$6:AF$380)*1000</f>
        <v>0</v>
      </c>
      <c r="W121" s="23">
        <f>SUMIF('CO2-qoute-data-2012'!$E$6:$E$380,NA117_CO2_GJ!$C121,'CO2-qoute-data-2012'!AG$6:AG$380)*1000</f>
        <v>0</v>
      </c>
      <c r="X121" s="23">
        <f>SUMIF('CO2-qoute-data-2012'!$E$6:$E$380,NA117_CO2_GJ!$C121,'CO2-qoute-data-2012'!AH$6:AH$380)*1000</f>
        <v>0</v>
      </c>
      <c r="Y121" s="23">
        <f>SUMIF('CO2-qoute-data-2012'!$E$6:$E$380,NA117_CO2_GJ!$C121,'CO2-qoute-data-2012'!AI$6:AI$380)*1000</f>
        <v>0</v>
      </c>
      <c r="Z121" s="23">
        <f>SUMIF('CO2-qoute-data-2012'!$E$6:$E$380,NA117_CO2_GJ!$C121,'CO2-qoute-data-2012'!AJ$6:AJ$380)*1000</f>
        <v>0</v>
      </c>
      <c r="AA121" s="23">
        <f>SUMIF('CO2-qoute-data-2012'!$E$6:$E$380,NA117_CO2_GJ!$C121,'CO2-qoute-data-2012'!AK$6:AK$380)*1000</f>
        <v>0</v>
      </c>
      <c r="AB121" s="23">
        <f>SUMIF('CO2-qoute-data-2012'!$E$6:$E$380,NA117_CO2_GJ!$C121,'CO2-qoute-data-2012'!AL$6:AL$380)*1000</f>
        <v>0</v>
      </c>
      <c r="AC121" s="23">
        <f>SUMIF('CO2-qoute-data-2012'!$E$6:$E$380,NA117_CO2_GJ!$C121,'CO2-qoute-data-2012'!AM$6:AM$380)*1000</f>
        <v>0</v>
      </c>
      <c r="AD121" s="23">
        <f>SUMIF('CO2-qoute-data-2012'!$E$6:$E$380,NA117_CO2_GJ!$C121,'CO2-qoute-data-2012'!AN$6:AN$380)*1000</f>
        <v>0</v>
      </c>
      <c r="AE121" s="23">
        <f>SUMIF('CO2-qoute-data-2012'!$E$6:$E$380,NA117_CO2_GJ!$C121,'CO2-qoute-data-2012'!AO$6:AO$380)*1000</f>
        <v>0</v>
      </c>
      <c r="AF121" s="23">
        <f>SUMIF('CO2-qoute-data-2012'!$E$6:$E$380,NA117_CO2_GJ!$C121,'CO2-qoute-data-2012'!AP$6:AP$380)*1000</f>
        <v>0</v>
      </c>
      <c r="AG121" s="23">
        <f>SUMIF('CO2-qoute-data-2012'!$E$6:$E$380,NA117_CO2_GJ!$C121,'CO2-qoute-data-2012'!AQ$6:AQ$380)*1000</f>
        <v>0</v>
      </c>
      <c r="AH121" s="23">
        <f>SUMIF('CO2-qoute-data-2012'!$E$6:$E$380,NA117_CO2_GJ!$C121,'CO2-qoute-data-2012'!AR$6:AR$380)*1000</f>
        <v>0</v>
      </c>
      <c r="AI121" s="23">
        <f>SUMIF('CO2-qoute-data-2012'!$E$6:$E$380,NA117_CO2_GJ!$C121,'CO2-qoute-data-2012'!AS$6:AS$380)*1000</f>
        <v>0</v>
      </c>
      <c r="AJ121" s="2"/>
      <c r="AK121" s="2"/>
      <c r="AL121" s="75">
        <f t="shared" si="17"/>
        <v>4</v>
      </c>
      <c r="AM121" s="75">
        <f t="shared" si="17"/>
        <v>4</v>
      </c>
      <c r="AN121" s="75">
        <f t="shared" si="17"/>
        <v>4</v>
      </c>
      <c r="AO121" s="75">
        <f t="shared" si="17"/>
        <v>4</v>
      </c>
      <c r="AP121" s="75">
        <f t="shared" si="17"/>
        <v>4</v>
      </c>
      <c r="AQ121" s="75">
        <f t="shared" si="17"/>
        <v>4</v>
      </c>
      <c r="AR121" s="75">
        <f t="shared" si="17"/>
        <v>4</v>
      </c>
      <c r="AS121" s="75">
        <f t="shared" si="17"/>
        <v>4</v>
      </c>
      <c r="AT121" s="75">
        <f t="shared" si="17"/>
        <v>4</v>
      </c>
      <c r="AU121" s="75">
        <f t="shared" si="17"/>
        <v>4</v>
      </c>
      <c r="AV121" s="75">
        <f t="shared" si="17"/>
        <v>4</v>
      </c>
      <c r="AW121" s="75">
        <f t="shared" si="17"/>
        <v>4</v>
      </c>
      <c r="AX121" s="75">
        <f t="shared" si="17"/>
        <v>4</v>
      </c>
      <c r="AY121" s="75">
        <f t="shared" si="17"/>
        <v>4</v>
      </c>
      <c r="AZ121" s="75">
        <f t="shared" si="16"/>
        <v>4</v>
      </c>
      <c r="BA121" s="75">
        <f t="shared" si="16"/>
        <v>4</v>
      </c>
      <c r="BB121" s="75">
        <f t="shared" si="16"/>
        <v>4</v>
      </c>
      <c r="BC121" s="75">
        <f t="shared" si="16"/>
        <v>4</v>
      </c>
      <c r="BD121" s="75">
        <f t="shared" si="16"/>
        <v>4</v>
      </c>
      <c r="BE121" s="75">
        <f t="shared" si="16"/>
        <v>4</v>
      </c>
      <c r="BF121" s="75">
        <f t="shared" si="16"/>
        <v>4</v>
      </c>
      <c r="BG121" s="75">
        <f t="shared" si="16"/>
        <v>4</v>
      </c>
      <c r="BH121" s="75">
        <f t="shared" si="16"/>
        <v>4</v>
      </c>
      <c r="BI121" s="75">
        <f t="shared" si="16"/>
        <v>4</v>
      </c>
      <c r="BJ121" s="75">
        <f t="shared" si="16"/>
        <v>4</v>
      </c>
      <c r="BK121" s="75">
        <f t="shared" si="16"/>
        <v>4</v>
      </c>
      <c r="BL121" s="75">
        <f t="shared" si="16"/>
        <v>4</v>
      </c>
      <c r="BM121" s="75">
        <f t="shared" si="16"/>
        <v>4</v>
      </c>
      <c r="BN121" s="75">
        <f t="shared" si="16"/>
        <v>4</v>
      </c>
      <c r="BO121" s="75">
        <f t="shared" si="16"/>
        <v>4</v>
      </c>
      <c r="BP121" s="75">
        <f t="shared" ref="BP121:BP127" si="18">$B121</f>
        <v>4</v>
      </c>
    </row>
    <row r="122" spans="2:68">
      <c r="B122" s="72">
        <v>5</v>
      </c>
      <c r="C122" s="18" t="s">
        <v>740</v>
      </c>
      <c r="D122" s="19" t="s">
        <v>741</v>
      </c>
      <c r="E122" s="23">
        <f>SUMIF('CO2-qoute-data-2012'!$E$6:$E$380,NA117_CO2_GJ!$C122,'CO2-qoute-data-2012'!O$6:O$380)*1000</f>
        <v>0</v>
      </c>
      <c r="F122" s="23">
        <f>SUMIF('CO2-qoute-data-2012'!$E$6:$E$380,NA117_CO2_GJ!$C122,'CO2-qoute-data-2012'!P$6:P$380)*1000</f>
        <v>0</v>
      </c>
      <c r="G122" s="23">
        <f>SUMIF('CO2-qoute-data-2012'!$E$6:$E$380,NA117_CO2_GJ!$C122,'CO2-qoute-data-2012'!Q$6:Q$380)*1000</f>
        <v>0</v>
      </c>
      <c r="H122" s="23">
        <f>SUMIF('CO2-qoute-data-2012'!$E$6:$E$380,NA117_CO2_GJ!$C122,'CO2-qoute-data-2012'!R$6:R$380)*1000</f>
        <v>0</v>
      </c>
      <c r="I122" s="23">
        <f>SUMIF('CO2-qoute-data-2012'!$E$6:$E$380,NA117_CO2_GJ!$C122,'CO2-qoute-data-2012'!S$6:S$380)*1000</f>
        <v>0</v>
      </c>
      <c r="J122" s="23">
        <f>SUMIF('CO2-qoute-data-2012'!$E$6:$E$380,NA117_CO2_GJ!$C122,'CO2-qoute-data-2012'!T$6:T$380)*1000</f>
        <v>0</v>
      </c>
      <c r="K122" s="23">
        <f>SUMIF('CO2-qoute-data-2012'!$E$6:$E$380,NA117_CO2_GJ!$C122,'CO2-qoute-data-2012'!U$6:U$380)*1000</f>
        <v>0</v>
      </c>
      <c r="L122" s="23">
        <f>SUMIF('CO2-qoute-data-2012'!$E$6:$E$380,NA117_CO2_GJ!$C122,'CO2-qoute-data-2012'!V$6:V$380)*1000</f>
        <v>0</v>
      </c>
      <c r="M122" s="23">
        <f>SUMIF('CO2-qoute-data-2012'!$E$6:$E$380,NA117_CO2_GJ!$C122,'CO2-qoute-data-2012'!W$6:W$380)*1000</f>
        <v>0</v>
      </c>
      <c r="N122" s="23">
        <f>SUMIF('CO2-qoute-data-2012'!$E$6:$E$380,NA117_CO2_GJ!$C122,'CO2-qoute-data-2012'!X$6:X$380)*1000</f>
        <v>0</v>
      </c>
      <c r="O122" s="23">
        <f>SUMIF('CO2-qoute-data-2012'!$E$6:$E$380,NA117_CO2_GJ!$C122,'CO2-qoute-data-2012'!Y$6:Y$380)*1000</f>
        <v>0</v>
      </c>
      <c r="P122" s="23">
        <f>SUMIF('CO2-qoute-data-2012'!$E$6:$E$380,NA117_CO2_GJ!$C122,'CO2-qoute-data-2012'!Z$6:Z$380)*1000</f>
        <v>0</v>
      </c>
      <c r="Q122" s="23">
        <f>SUMIF('CO2-qoute-data-2012'!$E$6:$E$380,NA117_CO2_GJ!$C122,'CO2-qoute-data-2012'!AA$6:AA$380)*1000</f>
        <v>0</v>
      </c>
      <c r="R122" s="23">
        <f>SUMIF('CO2-qoute-data-2012'!$E$6:$E$380,NA117_CO2_GJ!$C122,'CO2-qoute-data-2012'!AB$6:AB$380)*1000</f>
        <v>0</v>
      </c>
      <c r="S122" s="23">
        <f>SUMIF('CO2-qoute-data-2012'!$E$6:$E$380,NA117_CO2_GJ!$C122,'CO2-qoute-data-2012'!AC$6:AC$380)*1000</f>
        <v>0</v>
      </c>
      <c r="T122" s="23">
        <f>SUMIF('CO2-qoute-data-2012'!$E$6:$E$380,NA117_CO2_GJ!$C122,'CO2-qoute-data-2012'!AD$6:AD$380)*1000</f>
        <v>0</v>
      </c>
      <c r="U122" s="23">
        <f>SUMIF('CO2-qoute-data-2012'!$E$6:$E$380,NA117_CO2_GJ!$C122,'CO2-qoute-data-2012'!AE$6:AE$380)*1000</f>
        <v>0</v>
      </c>
      <c r="V122" s="23">
        <f>SUMIF('CO2-qoute-data-2012'!$E$6:$E$380,NA117_CO2_GJ!$C122,'CO2-qoute-data-2012'!AF$6:AF$380)*1000</f>
        <v>0</v>
      </c>
      <c r="W122" s="23">
        <f>SUMIF('CO2-qoute-data-2012'!$E$6:$E$380,NA117_CO2_GJ!$C122,'CO2-qoute-data-2012'!AG$6:AG$380)*1000</f>
        <v>0</v>
      </c>
      <c r="X122" s="23">
        <f>SUMIF('CO2-qoute-data-2012'!$E$6:$E$380,NA117_CO2_GJ!$C122,'CO2-qoute-data-2012'!AH$6:AH$380)*1000</f>
        <v>0</v>
      </c>
      <c r="Y122" s="23">
        <f>SUMIF('CO2-qoute-data-2012'!$E$6:$E$380,NA117_CO2_GJ!$C122,'CO2-qoute-data-2012'!AI$6:AI$380)*1000</f>
        <v>0</v>
      </c>
      <c r="Z122" s="23">
        <f>SUMIF('CO2-qoute-data-2012'!$E$6:$E$380,NA117_CO2_GJ!$C122,'CO2-qoute-data-2012'!AJ$6:AJ$380)*1000</f>
        <v>0</v>
      </c>
      <c r="AA122" s="23">
        <f>SUMIF('CO2-qoute-data-2012'!$E$6:$E$380,NA117_CO2_GJ!$C122,'CO2-qoute-data-2012'!AK$6:AK$380)*1000</f>
        <v>0</v>
      </c>
      <c r="AB122" s="23">
        <f>SUMIF('CO2-qoute-data-2012'!$E$6:$E$380,NA117_CO2_GJ!$C122,'CO2-qoute-data-2012'!AL$6:AL$380)*1000</f>
        <v>0</v>
      </c>
      <c r="AC122" s="23">
        <f>SUMIF('CO2-qoute-data-2012'!$E$6:$E$380,NA117_CO2_GJ!$C122,'CO2-qoute-data-2012'!AM$6:AM$380)*1000</f>
        <v>0</v>
      </c>
      <c r="AD122" s="23">
        <f>SUMIF('CO2-qoute-data-2012'!$E$6:$E$380,NA117_CO2_GJ!$C122,'CO2-qoute-data-2012'!AN$6:AN$380)*1000</f>
        <v>0</v>
      </c>
      <c r="AE122" s="23">
        <f>SUMIF('CO2-qoute-data-2012'!$E$6:$E$380,NA117_CO2_GJ!$C122,'CO2-qoute-data-2012'!AO$6:AO$380)*1000</f>
        <v>0</v>
      </c>
      <c r="AF122" s="23">
        <f>SUMIF('CO2-qoute-data-2012'!$E$6:$E$380,NA117_CO2_GJ!$C122,'CO2-qoute-data-2012'!AP$6:AP$380)*1000</f>
        <v>0</v>
      </c>
      <c r="AG122" s="23">
        <f>SUMIF('CO2-qoute-data-2012'!$E$6:$E$380,NA117_CO2_GJ!$C122,'CO2-qoute-data-2012'!AQ$6:AQ$380)*1000</f>
        <v>0</v>
      </c>
      <c r="AH122" s="23">
        <f>SUMIF('CO2-qoute-data-2012'!$E$6:$E$380,NA117_CO2_GJ!$C122,'CO2-qoute-data-2012'!AR$6:AR$380)*1000</f>
        <v>0</v>
      </c>
      <c r="AI122" s="23">
        <f>SUMIF('CO2-qoute-data-2012'!$E$6:$E$380,NA117_CO2_GJ!$C122,'CO2-qoute-data-2012'!AS$6:AS$380)*1000</f>
        <v>0</v>
      </c>
      <c r="AJ122" s="2"/>
      <c r="AK122" s="2"/>
      <c r="AL122" s="75">
        <f t="shared" si="17"/>
        <v>5</v>
      </c>
      <c r="AM122" s="75">
        <f t="shared" si="17"/>
        <v>5</v>
      </c>
      <c r="AN122" s="75">
        <f t="shared" si="17"/>
        <v>5</v>
      </c>
      <c r="AO122" s="75">
        <f t="shared" si="17"/>
        <v>5</v>
      </c>
      <c r="AP122" s="75">
        <f t="shared" si="17"/>
        <v>5</v>
      </c>
      <c r="AQ122" s="75">
        <f t="shared" si="17"/>
        <v>5</v>
      </c>
      <c r="AR122" s="75">
        <f t="shared" si="17"/>
        <v>5</v>
      </c>
      <c r="AS122" s="75">
        <f t="shared" si="17"/>
        <v>5</v>
      </c>
      <c r="AT122" s="75">
        <f t="shared" si="17"/>
        <v>5</v>
      </c>
      <c r="AU122" s="75">
        <f t="shared" si="17"/>
        <v>5</v>
      </c>
      <c r="AV122" s="75">
        <f t="shared" si="17"/>
        <v>5</v>
      </c>
      <c r="AW122" s="75">
        <f t="shared" si="17"/>
        <v>5</v>
      </c>
      <c r="AX122" s="75">
        <f t="shared" si="17"/>
        <v>5</v>
      </c>
      <c r="AY122" s="75">
        <f t="shared" si="17"/>
        <v>5</v>
      </c>
      <c r="AZ122" s="75">
        <f t="shared" si="16"/>
        <v>5</v>
      </c>
      <c r="BA122" s="75">
        <f t="shared" si="16"/>
        <v>5</v>
      </c>
      <c r="BB122" s="75">
        <f t="shared" si="16"/>
        <v>5</v>
      </c>
      <c r="BC122" s="75">
        <f t="shared" si="16"/>
        <v>5</v>
      </c>
      <c r="BD122" s="75">
        <f t="shared" si="16"/>
        <v>5</v>
      </c>
      <c r="BE122" s="75">
        <f t="shared" si="16"/>
        <v>5</v>
      </c>
      <c r="BF122" s="75">
        <f t="shared" si="16"/>
        <v>5</v>
      </c>
      <c r="BG122" s="75">
        <f t="shared" si="16"/>
        <v>5</v>
      </c>
      <c r="BH122" s="75">
        <f t="shared" si="16"/>
        <v>5</v>
      </c>
      <c r="BI122" s="75">
        <f t="shared" si="16"/>
        <v>5</v>
      </c>
      <c r="BJ122" s="75">
        <f t="shared" si="16"/>
        <v>5</v>
      </c>
      <c r="BK122" s="75">
        <f t="shared" si="16"/>
        <v>5</v>
      </c>
      <c r="BL122" s="75">
        <f t="shared" si="16"/>
        <v>5</v>
      </c>
      <c r="BM122" s="75">
        <f t="shared" si="16"/>
        <v>5</v>
      </c>
      <c r="BN122" s="75">
        <f t="shared" si="16"/>
        <v>5</v>
      </c>
      <c r="BO122" s="75">
        <f t="shared" si="16"/>
        <v>5</v>
      </c>
      <c r="BP122" s="75">
        <f t="shared" si="18"/>
        <v>5</v>
      </c>
    </row>
    <row r="123" spans="2:68">
      <c r="B123" s="72">
        <v>4</v>
      </c>
      <c r="C123" s="12" t="s">
        <v>742</v>
      </c>
      <c r="D123" s="13" t="s">
        <v>743</v>
      </c>
      <c r="E123" s="23">
        <f>SUMIF('CO2-qoute-data-2012'!$E$6:$E$380,NA117_CO2_GJ!$C123,'CO2-qoute-data-2012'!O$6:O$380)*1000</f>
        <v>0</v>
      </c>
      <c r="F123" s="23">
        <f>SUMIF('CO2-qoute-data-2012'!$E$6:$E$380,NA117_CO2_GJ!$C123,'CO2-qoute-data-2012'!P$6:P$380)*1000</f>
        <v>0</v>
      </c>
      <c r="G123" s="23">
        <f>SUMIF('CO2-qoute-data-2012'!$E$6:$E$380,NA117_CO2_GJ!$C123,'CO2-qoute-data-2012'!Q$6:Q$380)*1000</f>
        <v>0</v>
      </c>
      <c r="H123" s="23">
        <f>SUMIF('CO2-qoute-data-2012'!$E$6:$E$380,NA117_CO2_GJ!$C123,'CO2-qoute-data-2012'!R$6:R$380)*1000</f>
        <v>0</v>
      </c>
      <c r="I123" s="23">
        <f>SUMIF('CO2-qoute-data-2012'!$E$6:$E$380,NA117_CO2_GJ!$C123,'CO2-qoute-data-2012'!S$6:S$380)*1000</f>
        <v>0</v>
      </c>
      <c r="J123" s="23">
        <f>SUMIF('CO2-qoute-data-2012'!$E$6:$E$380,NA117_CO2_GJ!$C123,'CO2-qoute-data-2012'!T$6:T$380)*1000</f>
        <v>0</v>
      </c>
      <c r="K123" s="23">
        <f>SUMIF('CO2-qoute-data-2012'!$E$6:$E$380,NA117_CO2_GJ!$C123,'CO2-qoute-data-2012'!U$6:U$380)*1000</f>
        <v>0</v>
      </c>
      <c r="L123" s="23">
        <f>SUMIF('CO2-qoute-data-2012'!$E$6:$E$380,NA117_CO2_GJ!$C123,'CO2-qoute-data-2012'!V$6:V$380)*1000</f>
        <v>0</v>
      </c>
      <c r="M123" s="23">
        <f>SUMIF('CO2-qoute-data-2012'!$E$6:$E$380,NA117_CO2_GJ!$C123,'CO2-qoute-data-2012'!W$6:W$380)*1000</f>
        <v>0</v>
      </c>
      <c r="N123" s="23">
        <f>SUMIF('CO2-qoute-data-2012'!$E$6:$E$380,NA117_CO2_GJ!$C123,'CO2-qoute-data-2012'!X$6:X$380)*1000</f>
        <v>0</v>
      </c>
      <c r="O123" s="23">
        <f>SUMIF('CO2-qoute-data-2012'!$E$6:$E$380,NA117_CO2_GJ!$C123,'CO2-qoute-data-2012'!Y$6:Y$380)*1000</f>
        <v>0</v>
      </c>
      <c r="P123" s="23">
        <f>SUMIF('CO2-qoute-data-2012'!$E$6:$E$380,NA117_CO2_GJ!$C123,'CO2-qoute-data-2012'!Z$6:Z$380)*1000</f>
        <v>0</v>
      </c>
      <c r="Q123" s="23">
        <f>SUMIF('CO2-qoute-data-2012'!$E$6:$E$380,NA117_CO2_GJ!$C123,'CO2-qoute-data-2012'!AA$6:AA$380)*1000</f>
        <v>0</v>
      </c>
      <c r="R123" s="23">
        <f>SUMIF('CO2-qoute-data-2012'!$E$6:$E$380,NA117_CO2_GJ!$C123,'CO2-qoute-data-2012'!AB$6:AB$380)*1000</f>
        <v>0</v>
      </c>
      <c r="S123" s="23">
        <f>SUMIF('CO2-qoute-data-2012'!$E$6:$E$380,NA117_CO2_GJ!$C123,'CO2-qoute-data-2012'!AC$6:AC$380)*1000</f>
        <v>0</v>
      </c>
      <c r="T123" s="23">
        <f>SUMIF('CO2-qoute-data-2012'!$E$6:$E$380,NA117_CO2_GJ!$C123,'CO2-qoute-data-2012'!AD$6:AD$380)*1000</f>
        <v>0</v>
      </c>
      <c r="U123" s="23">
        <f>SUMIF('CO2-qoute-data-2012'!$E$6:$E$380,NA117_CO2_GJ!$C123,'CO2-qoute-data-2012'!AE$6:AE$380)*1000</f>
        <v>0</v>
      </c>
      <c r="V123" s="23">
        <f>SUMIF('CO2-qoute-data-2012'!$E$6:$E$380,NA117_CO2_GJ!$C123,'CO2-qoute-data-2012'!AF$6:AF$380)*1000</f>
        <v>0</v>
      </c>
      <c r="W123" s="23">
        <f>SUMIF('CO2-qoute-data-2012'!$E$6:$E$380,NA117_CO2_GJ!$C123,'CO2-qoute-data-2012'!AG$6:AG$380)*1000</f>
        <v>0</v>
      </c>
      <c r="X123" s="23">
        <f>SUMIF('CO2-qoute-data-2012'!$E$6:$E$380,NA117_CO2_GJ!$C123,'CO2-qoute-data-2012'!AH$6:AH$380)*1000</f>
        <v>0</v>
      </c>
      <c r="Y123" s="23">
        <f>SUMIF('CO2-qoute-data-2012'!$E$6:$E$380,NA117_CO2_GJ!$C123,'CO2-qoute-data-2012'!AI$6:AI$380)*1000</f>
        <v>0</v>
      </c>
      <c r="Z123" s="23">
        <f>SUMIF('CO2-qoute-data-2012'!$E$6:$E$380,NA117_CO2_GJ!$C123,'CO2-qoute-data-2012'!AJ$6:AJ$380)*1000</f>
        <v>0</v>
      </c>
      <c r="AA123" s="23">
        <f>SUMIF('CO2-qoute-data-2012'!$E$6:$E$380,NA117_CO2_GJ!$C123,'CO2-qoute-data-2012'!AK$6:AK$380)*1000</f>
        <v>0</v>
      </c>
      <c r="AB123" s="23">
        <f>SUMIF('CO2-qoute-data-2012'!$E$6:$E$380,NA117_CO2_GJ!$C123,'CO2-qoute-data-2012'!AL$6:AL$380)*1000</f>
        <v>0</v>
      </c>
      <c r="AC123" s="23">
        <f>SUMIF('CO2-qoute-data-2012'!$E$6:$E$380,NA117_CO2_GJ!$C123,'CO2-qoute-data-2012'!AM$6:AM$380)*1000</f>
        <v>0</v>
      </c>
      <c r="AD123" s="23">
        <f>SUMIF('CO2-qoute-data-2012'!$E$6:$E$380,NA117_CO2_GJ!$C123,'CO2-qoute-data-2012'!AN$6:AN$380)*1000</f>
        <v>0</v>
      </c>
      <c r="AE123" s="23">
        <f>SUMIF('CO2-qoute-data-2012'!$E$6:$E$380,NA117_CO2_GJ!$C123,'CO2-qoute-data-2012'!AO$6:AO$380)*1000</f>
        <v>0</v>
      </c>
      <c r="AF123" s="23">
        <f>SUMIF('CO2-qoute-data-2012'!$E$6:$E$380,NA117_CO2_GJ!$C123,'CO2-qoute-data-2012'!AP$6:AP$380)*1000</f>
        <v>0</v>
      </c>
      <c r="AG123" s="23">
        <f>SUMIF('CO2-qoute-data-2012'!$E$6:$E$380,NA117_CO2_GJ!$C123,'CO2-qoute-data-2012'!AQ$6:AQ$380)*1000</f>
        <v>0</v>
      </c>
      <c r="AH123" s="23">
        <f>SUMIF('CO2-qoute-data-2012'!$E$6:$E$380,NA117_CO2_GJ!$C123,'CO2-qoute-data-2012'!AR$6:AR$380)*1000</f>
        <v>0</v>
      </c>
      <c r="AI123" s="23">
        <f>SUMIF('CO2-qoute-data-2012'!$E$6:$E$380,NA117_CO2_GJ!$C123,'CO2-qoute-data-2012'!AS$6:AS$380)*1000</f>
        <v>0</v>
      </c>
      <c r="AJ123" s="2"/>
      <c r="AK123" s="2"/>
      <c r="AL123" s="75">
        <f t="shared" si="17"/>
        <v>4</v>
      </c>
      <c r="AM123" s="75">
        <f t="shared" si="17"/>
        <v>4</v>
      </c>
      <c r="AN123" s="75">
        <f t="shared" si="17"/>
        <v>4</v>
      </c>
      <c r="AO123" s="75">
        <f t="shared" si="17"/>
        <v>4</v>
      </c>
      <c r="AP123" s="75">
        <f t="shared" si="17"/>
        <v>4</v>
      </c>
      <c r="AQ123" s="75">
        <f t="shared" si="17"/>
        <v>4</v>
      </c>
      <c r="AR123" s="75">
        <f t="shared" si="17"/>
        <v>4</v>
      </c>
      <c r="AS123" s="75">
        <f t="shared" si="17"/>
        <v>4</v>
      </c>
      <c r="AT123" s="75">
        <f t="shared" si="17"/>
        <v>4</v>
      </c>
      <c r="AU123" s="75">
        <f t="shared" si="17"/>
        <v>4</v>
      </c>
      <c r="AV123" s="75">
        <f t="shared" si="17"/>
        <v>4</v>
      </c>
      <c r="AW123" s="75">
        <f t="shared" si="17"/>
        <v>4</v>
      </c>
      <c r="AX123" s="75">
        <f t="shared" si="17"/>
        <v>4</v>
      </c>
      <c r="AY123" s="75">
        <f t="shared" si="17"/>
        <v>4</v>
      </c>
      <c r="AZ123" s="75">
        <f t="shared" si="17"/>
        <v>4</v>
      </c>
      <c r="BA123" s="75">
        <f t="shared" ref="BA123:BO127" si="19">$B123</f>
        <v>4</v>
      </c>
      <c r="BB123" s="75">
        <f t="shared" si="19"/>
        <v>4</v>
      </c>
      <c r="BC123" s="75">
        <f t="shared" si="19"/>
        <v>4</v>
      </c>
      <c r="BD123" s="75">
        <f t="shared" si="19"/>
        <v>4</v>
      </c>
      <c r="BE123" s="75">
        <f t="shared" si="19"/>
        <v>4</v>
      </c>
      <c r="BF123" s="75">
        <f t="shared" si="19"/>
        <v>4</v>
      </c>
      <c r="BG123" s="75">
        <f t="shared" si="19"/>
        <v>4</v>
      </c>
      <c r="BH123" s="75">
        <f t="shared" si="19"/>
        <v>4</v>
      </c>
      <c r="BI123" s="75">
        <f t="shared" si="19"/>
        <v>4</v>
      </c>
      <c r="BJ123" s="75">
        <f t="shared" si="19"/>
        <v>4</v>
      </c>
      <c r="BK123" s="75">
        <f t="shared" si="19"/>
        <v>4</v>
      </c>
      <c r="BL123" s="75">
        <f t="shared" si="19"/>
        <v>4</v>
      </c>
      <c r="BM123" s="75">
        <f t="shared" si="19"/>
        <v>4</v>
      </c>
      <c r="BN123" s="75">
        <f t="shared" si="19"/>
        <v>4</v>
      </c>
      <c r="BO123" s="75">
        <f t="shared" si="19"/>
        <v>4</v>
      </c>
      <c r="BP123" s="75">
        <f t="shared" si="18"/>
        <v>4</v>
      </c>
    </row>
    <row r="124" spans="2:68">
      <c r="B124" s="72">
        <v>4</v>
      </c>
      <c r="C124" s="12" t="s">
        <v>744</v>
      </c>
      <c r="D124" s="13" t="s">
        <v>745</v>
      </c>
      <c r="E124" s="23">
        <f>SUMIF('CO2-qoute-data-2012'!$E$6:$E$380,NA117_CO2_GJ!$C124,'CO2-qoute-data-2012'!O$6:O$380)*1000</f>
        <v>0</v>
      </c>
      <c r="F124" s="23">
        <f>SUMIF('CO2-qoute-data-2012'!$E$6:$E$380,NA117_CO2_GJ!$C124,'CO2-qoute-data-2012'!P$6:P$380)*1000</f>
        <v>0</v>
      </c>
      <c r="G124" s="23">
        <f>SUMIF('CO2-qoute-data-2012'!$E$6:$E$380,NA117_CO2_GJ!$C124,'CO2-qoute-data-2012'!Q$6:Q$380)*1000</f>
        <v>0</v>
      </c>
      <c r="H124" s="23">
        <f>SUMIF('CO2-qoute-data-2012'!$E$6:$E$380,NA117_CO2_GJ!$C124,'CO2-qoute-data-2012'!R$6:R$380)*1000</f>
        <v>0</v>
      </c>
      <c r="I124" s="23">
        <f>SUMIF('CO2-qoute-data-2012'!$E$6:$E$380,NA117_CO2_GJ!$C124,'CO2-qoute-data-2012'!S$6:S$380)*1000</f>
        <v>0</v>
      </c>
      <c r="J124" s="23">
        <f>SUMIF('CO2-qoute-data-2012'!$E$6:$E$380,NA117_CO2_GJ!$C124,'CO2-qoute-data-2012'!T$6:T$380)*1000</f>
        <v>0</v>
      </c>
      <c r="K124" s="23">
        <f>SUMIF('CO2-qoute-data-2012'!$E$6:$E$380,NA117_CO2_GJ!$C124,'CO2-qoute-data-2012'!U$6:U$380)*1000</f>
        <v>0</v>
      </c>
      <c r="L124" s="23">
        <f>SUMIF('CO2-qoute-data-2012'!$E$6:$E$380,NA117_CO2_GJ!$C124,'CO2-qoute-data-2012'!V$6:V$380)*1000</f>
        <v>0</v>
      </c>
      <c r="M124" s="23">
        <f>SUMIF('CO2-qoute-data-2012'!$E$6:$E$380,NA117_CO2_GJ!$C124,'CO2-qoute-data-2012'!W$6:W$380)*1000</f>
        <v>0</v>
      </c>
      <c r="N124" s="23">
        <f>SUMIF('CO2-qoute-data-2012'!$E$6:$E$380,NA117_CO2_GJ!$C124,'CO2-qoute-data-2012'!X$6:X$380)*1000</f>
        <v>0</v>
      </c>
      <c r="O124" s="23">
        <f>SUMIF('CO2-qoute-data-2012'!$E$6:$E$380,NA117_CO2_GJ!$C124,'CO2-qoute-data-2012'!Y$6:Y$380)*1000</f>
        <v>0</v>
      </c>
      <c r="P124" s="23">
        <f>SUMIF('CO2-qoute-data-2012'!$E$6:$E$380,NA117_CO2_GJ!$C124,'CO2-qoute-data-2012'!Z$6:Z$380)*1000</f>
        <v>0</v>
      </c>
      <c r="Q124" s="23">
        <f>SUMIF('CO2-qoute-data-2012'!$E$6:$E$380,NA117_CO2_GJ!$C124,'CO2-qoute-data-2012'!AA$6:AA$380)*1000</f>
        <v>0</v>
      </c>
      <c r="R124" s="23">
        <f>SUMIF('CO2-qoute-data-2012'!$E$6:$E$380,NA117_CO2_GJ!$C124,'CO2-qoute-data-2012'!AB$6:AB$380)*1000</f>
        <v>0</v>
      </c>
      <c r="S124" s="23">
        <f>SUMIF('CO2-qoute-data-2012'!$E$6:$E$380,NA117_CO2_GJ!$C124,'CO2-qoute-data-2012'!AC$6:AC$380)*1000</f>
        <v>0</v>
      </c>
      <c r="T124" s="23">
        <f>SUMIF('CO2-qoute-data-2012'!$E$6:$E$380,NA117_CO2_GJ!$C124,'CO2-qoute-data-2012'!AD$6:AD$380)*1000</f>
        <v>0</v>
      </c>
      <c r="U124" s="23">
        <f>SUMIF('CO2-qoute-data-2012'!$E$6:$E$380,NA117_CO2_GJ!$C124,'CO2-qoute-data-2012'!AE$6:AE$380)*1000</f>
        <v>0</v>
      </c>
      <c r="V124" s="23">
        <f>SUMIF('CO2-qoute-data-2012'!$E$6:$E$380,NA117_CO2_GJ!$C124,'CO2-qoute-data-2012'!AF$6:AF$380)*1000</f>
        <v>0</v>
      </c>
      <c r="W124" s="23">
        <f>SUMIF('CO2-qoute-data-2012'!$E$6:$E$380,NA117_CO2_GJ!$C124,'CO2-qoute-data-2012'!AG$6:AG$380)*1000</f>
        <v>0</v>
      </c>
      <c r="X124" s="23">
        <f>SUMIF('CO2-qoute-data-2012'!$E$6:$E$380,NA117_CO2_GJ!$C124,'CO2-qoute-data-2012'!AH$6:AH$380)*1000</f>
        <v>0</v>
      </c>
      <c r="Y124" s="23">
        <f>SUMIF('CO2-qoute-data-2012'!$E$6:$E$380,NA117_CO2_GJ!$C124,'CO2-qoute-data-2012'!AI$6:AI$380)*1000</f>
        <v>0</v>
      </c>
      <c r="Z124" s="23">
        <f>SUMIF('CO2-qoute-data-2012'!$E$6:$E$380,NA117_CO2_GJ!$C124,'CO2-qoute-data-2012'!AJ$6:AJ$380)*1000</f>
        <v>0</v>
      </c>
      <c r="AA124" s="23">
        <f>SUMIF('CO2-qoute-data-2012'!$E$6:$E$380,NA117_CO2_GJ!$C124,'CO2-qoute-data-2012'!AK$6:AK$380)*1000</f>
        <v>0</v>
      </c>
      <c r="AB124" s="23">
        <f>SUMIF('CO2-qoute-data-2012'!$E$6:$E$380,NA117_CO2_GJ!$C124,'CO2-qoute-data-2012'!AL$6:AL$380)*1000</f>
        <v>0</v>
      </c>
      <c r="AC124" s="23">
        <f>SUMIF('CO2-qoute-data-2012'!$E$6:$E$380,NA117_CO2_GJ!$C124,'CO2-qoute-data-2012'!AM$6:AM$380)*1000</f>
        <v>0</v>
      </c>
      <c r="AD124" s="23">
        <f>SUMIF('CO2-qoute-data-2012'!$E$6:$E$380,NA117_CO2_GJ!$C124,'CO2-qoute-data-2012'!AN$6:AN$380)*1000</f>
        <v>0</v>
      </c>
      <c r="AE124" s="23">
        <f>SUMIF('CO2-qoute-data-2012'!$E$6:$E$380,NA117_CO2_GJ!$C124,'CO2-qoute-data-2012'!AO$6:AO$380)*1000</f>
        <v>0</v>
      </c>
      <c r="AF124" s="23">
        <f>SUMIF('CO2-qoute-data-2012'!$E$6:$E$380,NA117_CO2_GJ!$C124,'CO2-qoute-data-2012'!AP$6:AP$380)*1000</f>
        <v>0</v>
      </c>
      <c r="AG124" s="23">
        <f>SUMIF('CO2-qoute-data-2012'!$E$6:$E$380,NA117_CO2_GJ!$C124,'CO2-qoute-data-2012'!AQ$6:AQ$380)*1000</f>
        <v>0</v>
      </c>
      <c r="AH124" s="23">
        <f>SUMIF('CO2-qoute-data-2012'!$E$6:$E$380,NA117_CO2_GJ!$C124,'CO2-qoute-data-2012'!AR$6:AR$380)*1000</f>
        <v>0</v>
      </c>
      <c r="AI124" s="23">
        <f>SUMIF('CO2-qoute-data-2012'!$E$6:$E$380,NA117_CO2_GJ!$C124,'CO2-qoute-data-2012'!AS$6:AS$380)*1000</f>
        <v>0</v>
      </c>
      <c r="AJ124" s="2"/>
      <c r="AK124" s="2"/>
      <c r="AL124" s="75">
        <f t="shared" ref="AL124:AZ127" si="20">$B124</f>
        <v>4</v>
      </c>
      <c r="AM124" s="75">
        <f t="shared" si="20"/>
        <v>4</v>
      </c>
      <c r="AN124" s="75">
        <f t="shared" si="20"/>
        <v>4</v>
      </c>
      <c r="AO124" s="75">
        <f t="shared" si="20"/>
        <v>4</v>
      </c>
      <c r="AP124" s="75">
        <f t="shared" si="20"/>
        <v>4</v>
      </c>
      <c r="AQ124" s="75">
        <f t="shared" si="20"/>
        <v>4</v>
      </c>
      <c r="AR124" s="75">
        <f t="shared" si="20"/>
        <v>4</v>
      </c>
      <c r="AS124" s="75">
        <f t="shared" si="20"/>
        <v>4</v>
      </c>
      <c r="AT124" s="75">
        <f t="shared" si="20"/>
        <v>4</v>
      </c>
      <c r="AU124" s="75">
        <f t="shared" si="20"/>
        <v>4</v>
      </c>
      <c r="AV124" s="75">
        <f t="shared" si="20"/>
        <v>4</v>
      </c>
      <c r="AW124" s="75">
        <f t="shared" si="20"/>
        <v>4</v>
      </c>
      <c r="AX124" s="75">
        <f t="shared" si="20"/>
        <v>4</v>
      </c>
      <c r="AY124" s="75">
        <f t="shared" si="20"/>
        <v>4</v>
      </c>
      <c r="AZ124" s="75">
        <f t="shared" si="20"/>
        <v>4</v>
      </c>
      <c r="BA124" s="75">
        <f t="shared" si="19"/>
        <v>4</v>
      </c>
      <c r="BB124" s="75">
        <f t="shared" si="19"/>
        <v>4</v>
      </c>
      <c r="BC124" s="75">
        <f t="shared" si="19"/>
        <v>4</v>
      </c>
      <c r="BD124" s="75">
        <f t="shared" si="19"/>
        <v>4</v>
      </c>
      <c r="BE124" s="75">
        <f t="shared" si="19"/>
        <v>4</v>
      </c>
      <c r="BF124" s="75">
        <f t="shared" si="19"/>
        <v>4</v>
      </c>
      <c r="BG124" s="75">
        <f t="shared" si="19"/>
        <v>4</v>
      </c>
      <c r="BH124" s="75">
        <f t="shared" si="19"/>
        <v>4</v>
      </c>
      <c r="BI124" s="75">
        <f t="shared" si="19"/>
        <v>4</v>
      </c>
      <c r="BJ124" s="75">
        <f t="shared" si="19"/>
        <v>4</v>
      </c>
      <c r="BK124" s="75">
        <f t="shared" si="19"/>
        <v>4</v>
      </c>
      <c r="BL124" s="75">
        <f t="shared" si="19"/>
        <v>4</v>
      </c>
      <c r="BM124" s="75">
        <f t="shared" si="19"/>
        <v>4</v>
      </c>
      <c r="BN124" s="75">
        <f t="shared" si="19"/>
        <v>4</v>
      </c>
      <c r="BO124" s="75">
        <f t="shared" si="19"/>
        <v>4</v>
      </c>
      <c r="BP124" s="75">
        <f t="shared" si="18"/>
        <v>4</v>
      </c>
    </row>
    <row r="125" spans="2:68">
      <c r="B125" s="72">
        <v>4</v>
      </c>
      <c r="C125" s="12" t="s">
        <v>746</v>
      </c>
      <c r="D125" s="13" t="s">
        <v>747</v>
      </c>
      <c r="E125" s="23">
        <f>SUMIF('CO2-qoute-data-2012'!$E$6:$E$380,NA117_CO2_GJ!$C125,'CO2-qoute-data-2012'!O$6:O$380)*1000</f>
        <v>0</v>
      </c>
      <c r="F125" s="23">
        <f>SUMIF('CO2-qoute-data-2012'!$E$6:$E$380,NA117_CO2_GJ!$C125,'CO2-qoute-data-2012'!P$6:P$380)*1000</f>
        <v>0</v>
      </c>
      <c r="G125" s="23">
        <f>SUMIF('CO2-qoute-data-2012'!$E$6:$E$380,NA117_CO2_GJ!$C125,'CO2-qoute-data-2012'!Q$6:Q$380)*1000</f>
        <v>0</v>
      </c>
      <c r="H125" s="23">
        <f>SUMIF('CO2-qoute-data-2012'!$E$6:$E$380,NA117_CO2_GJ!$C125,'CO2-qoute-data-2012'!R$6:R$380)*1000</f>
        <v>0</v>
      </c>
      <c r="I125" s="23">
        <f>SUMIF('CO2-qoute-data-2012'!$E$6:$E$380,NA117_CO2_GJ!$C125,'CO2-qoute-data-2012'!S$6:S$380)*1000</f>
        <v>0</v>
      </c>
      <c r="J125" s="23">
        <f>SUMIF('CO2-qoute-data-2012'!$E$6:$E$380,NA117_CO2_GJ!$C125,'CO2-qoute-data-2012'!T$6:T$380)*1000</f>
        <v>0</v>
      </c>
      <c r="K125" s="23">
        <f>SUMIF('CO2-qoute-data-2012'!$E$6:$E$380,NA117_CO2_GJ!$C125,'CO2-qoute-data-2012'!U$6:U$380)*1000</f>
        <v>0</v>
      </c>
      <c r="L125" s="23">
        <f>SUMIF('CO2-qoute-data-2012'!$E$6:$E$380,NA117_CO2_GJ!$C125,'CO2-qoute-data-2012'!V$6:V$380)*1000</f>
        <v>0</v>
      </c>
      <c r="M125" s="23">
        <f>SUMIF('CO2-qoute-data-2012'!$E$6:$E$380,NA117_CO2_GJ!$C125,'CO2-qoute-data-2012'!W$6:W$380)*1000</f>
        <v>0</v>
      </c>
      <c r="N125" s="23">
        <f>SUMIF('CO2-qoute-data-2012'!$E$6:$E$380,NA117_CO2_GJ!$C125,'CO2-qoute-data-2012'!X$6:X$380)*1000</f>
        <v>0</v>
      </c>
      <c r="O125" s="23">
        <f>SUMIF('CO2-qoute-data-2012'!$E$6:$E$380,NA117_CO2_GJ!$C125,'CO2-qoute-data-2012'!Y$6:Y$380)*1000</f>
        <v>0</v>
      </c>
      <c r="P125" s="23">
        <f>SUMIF('CO2-qoute-data-2012'!$E$6:$E$380,NA117_CO2_GJ!$C125,'CO2-qoute-data-2012'!Z$6:Z$380)*1000</f>
        <v>0</v>
      </c>
      <c r="Q125" s="23">
        <f>SUMIF('CO2-qoute-data-2012'!$E$6:$E$380,NA117_CO2_GJ!$C125,'CO2-qoute-data-2012'!AA$6:AA$380)*1000</f>
        <v>0</v>
      </c>
      <c r="R125" s="23">
        <f>SUMIF('CO2-qoute-data-2012'!$E$6:$E$380,NA117_CO2_GJ!$C125,'CO2-qoute-data-2012'!AB$6:AB$380)*1000</f>
        <v>0</v>
      </c>
      <c r="S125" s="23">
        <f>SUMIF('CO2-qoute-data-2012'!$E$6:$E$380,NA117_CO2_GJ!$C125,'CO2-qoute-data-2012'!AC$6:AC$380)*1000</f>
        <v>0</v>
      </c>
      <c r="T125" s="23">
        <f>SUMIF('CO2-qoute-data-2012'!$E$6:$E$380,NA117_CO2_GJ!$C125,'CO2-qoute-data-2012'!AD$6:AD$380)*1000</f>
        <v>0</v>
      </c>
      <c r="U125" s="23">
        <f>SUMIF('CO2-qoute-data-2012'!$E$6:$E$380,NA117_CO2_GJ!$C125,'CO2-qoute-data-2012'!AE$6:AE$380)*1000</f>
        <v>0</v>
      </c>
      <c r="V125" s="23">
        <f>SUMIF('CO2-qoute-data-2012'!$E$6:$E$380,NA117_CO2_GJ!$C125,'CO2-qoute-data-2012'!AF$6:AF$380)*1000</f>
        <v>0</v>
      </c>
      <c r="W125" s="23">
        <f>SUMIF('CO2-qoute-data-2012'!$E$6:$E$380,NA117_CO2_GJ!$C125,'CO2-qoute-data-2012'!AG$6:AG$380)*1000</f>
        <v>0</v>
      </c>
      <c r="X125" s="23">
        <f>SUMIF('CO2-qoute-data-2012'!$E$6:$E$380,NA117_CO2_GJ!$C125,'CO2-qoute-data-2012'!AH$6:AH$380)*1000</f>
        <v>0</v>
      </c>
      <c r="Y125" s="23">
        <f>SUMIF('CO2-qoute-data-2012'!$E$6:$E$380,NA117_CO2_GJ!$C125,'CO2-qoute-data-2012'!AI$6:AI$380)*1000</f>
        <v>0</v>
      </c>
      <c r="Z125" s="23">
        <f>SUMIF('CO2-qoute-data-2012'!$E$6:$E$380,NA117_CO2_GJ!$C125,'CO2-qoute-data-2012'!AJ$6:AJ$380)*1000</f>
        <v>0</v>
      </c>
      <c r="AA125" s="23">
        <f>SUMIF('CO2-qoute-data-2012'!$E$6:$E$380,NA117_CO2_GJ!$C125,'CO2-qoute-data-2012'!AK$6:AK$380)*1000</f>
        <v>0</v>
      </c>
      <c r="AB125" s="23">
        <f>SUMIF('CO2-qoute-data-2012'!$E$6:$E$380,NA117_CO2_GJ!$C125,'CO2-qoute-data-2012'!AL$6:AL$380)*1000</f>
        <v>0</v>
      </c>
      <c r="AC125" s="23">
        <f>SUMIF('CO2-qoute-data-2012'!$E$6:$E$380,NA117_CO2_GJ!$C125,'CO2-qoute-data-2012'!AM$6:AM$380)*1000</f>
        <v>0</v>
      </c>
      <c r="AD125" s="23">
        <f>SUMIF('CO2-qoute-data-2012'!$E$6:$E$380,NA117_CO2_GJ!$C125,'CO2-qoute-data-2012'!AN$6:AN$380)*1000</f>
        <v>0</v>
      </c>
      <c r="AE125" s="23">
        <f>SUMIF('CO2-qoute-data-2012'!$E$6:$E$380,NA117_CO2_GJ!$C125,'CO2-qoute-data-2012'!AO$6:AO$380)*1000</f>
        <v>0</v>
      </c>
      <c r="AF125" s="23">
        <f>SUMIF('CO2-qoute-data-2012'!$E$6:$E$380,NA117_CO2_GJ!$C125,'CO2-qoute-data-2012'!AP$6:AP$380)*1000</f>
        <v>0</v>
      </c>
      <c r="AG125" s="23">
        <f>SUMIF('CO2-qoute-data-2012'!$E$6:$E$380,NA117_CO2_GJ!$C125,'CO2-qoute-data-2012'!AQ$6:AQ$380)*1000</f>
        <v>0</v>
      </c>
      <c r="AH125" s="23">
        <f>SUMIF('CO2-qoute-data-2012'!$E$6:$E$380,NA117_CO2_GJ!$C125,'CO2-qoute-data-2012'!AR$6:AR$380)*1000</f>
        <v>0</v>
      </c>
      <c r="AI125" s="23">
        <f>SUMIF('CO2-qoute-data-2012'!$E$6:$E$380,NA117_CO2_GJ!$C125,'CO2-qoute-data-2012'!AS$6:AS$380)*1000</f>
        <v>0</v>
      </c>
      <c r="AJ125" s="2"/>
      <c r="AK125" s="2"/>
      <c r="AL125" s="75">
        <f t="shared" si="20"/>
        <v>4</v>
      </c>
      <c r="AM125" s="75">
        <f t="shared" si="20"/>
        <v>4</v>
      </c>
      <c r="AN125" s="75">
        <f t="shared" si="20"/>
        <v>4</v>
      </c>
      <c r="AO125" s="75">
        <f t="shared" si="20"/>
        <v>4</v>
      </c>
      <c r="AP125" s="75">
        <f t="shared" si="20"/>
        <v>4</v>
      </c>
      <c r="AQ125" s="75">
        <f t="shared" si="20"/>
        <v>4</v>
      </c>
      <c r="AR125" s="75">
        <f t="shared" si="20"/>
        <v>4</v>
      </c>
      <c r="AS125" s="75">
        <f t="shared" si="20"/>
        <v>4</v>
      </c>
      <c r="AT125" s="75">
        <f t="shared" si="20"/>
        <v>4</v>
      </c>
      <c r="AU125" s="75">
        <f t="shared" si="20"/>
        <v>4</v>
      </c>
      <c r="AV125" s="75">
        <f t="shared" si="20"/>
        <v>4</v>
      </c>
      <c r="AW125" s="75">
        <f t="shared" si="20"/>
        <v>4</v>
      </c>
      <c r="AX125" s="75">
        <f t="shared" si="20"/>
        <v>4</v>
      </c>
      <c r="AY125" s="75">
        <f t="shared" si="20"/>
        <v>4</v>
      </c>
      <c r="AZ125" s="75">
        <f t="shared" si="20"/>
        <v>4</v>
      </c>
      <c r="BA125" s="75">
        <f t="shared" si="19"/>
        <v>4</v>
      </c>
      <c r="BB125" s="75">
        <f t="shared" si="19"/>
        <v>4</v>
      </c>
      <c r="BC125" s="75">
        <f t="shared" si="19"/>
        <v>4</v>
      </c>
      <c r="BD125" s="75">
        <f t="shared" si="19"/>
        <v>4</v>
      </c>
      <c r="BE125" s="75">
        <f t="shared" si="19"/>
        <v>4</v>
      </c>
      <c r="BF125" s="75">
        <f t="shared" si="19"/>
        <v>4</v>
      </c>
      <c r="BG125" s="75">
        <f t="shared" si="19"/>
        <v>4</v>
      </c>
      <c r="BH125" s="75">
        <f t="shared" si="19"/>
        <v>4</v>
      </c>
      <c r="BI125" s="75">
        <f t="shared" si="19"/>
        <v>4</v>
      </c>
      <c r="BJ125" s="75">
        <f t="shared" si="19"/>
        <v>4</v>
      </c>
      <c r="BK125" s="75">
        <f t="shared" si="19"/>
        <v>4</v>
      </c>
      <c r="BL125" s="75">
        <f t="shared" si="19"/>
        <v>4</v>
      </c>
      <c r="BM125" s="75">
        <f t="shared" si="19"/>
        <v>4</v>
      </c>
      <c r="BN125" s="75">
        <f t="shared" si="19"/>
        <v>4</v>
      </c>
      <c r="BO125" s="75">
        <f t="shared" si="19"/>
        <v>4</v>
      </c>
      <c r="BP125" s="75">
        <f t="shared" si="18"/>
        <v>4</v>
      </c>
    </row>
    <row r="126" spans="2:68">
      <c r="B126" s="73">
        <v>4</v>
      </c>
      <c r="C126" s="12" t="s">
        <v>748</v>
      </c>
      <c r="D126" s="13" t="s">
        <v>749</v>
      </c>
      <c r="E126" s="23">
        <f>SUMIF('CO2-qoute-data-2012'!$E$6:$E$380,NA117_CO2_GJ!$C126,'CO2-qoute-data-2012'!O$6:O$380)*1000</f>
        <v>0</v>
      </c>
      <c r="F126" s="23">
        <f>SUMIF('CO2-qoute-data-2012'!$E$6:$E$380,NA117_CO2_GJ!$C126,'CO2-qoute-data-2012'!P$6:P$380)*1000</f>
        <v>0</v>
      </c>
      <c r="G126" s="23">
        <f>SUMIF('CO2-qoute-data-2012'!$E$6:$E$380,NA117_CO2_GJ!$C126,'CO2-qoute-data-2012'!Q$6:Q$380)*1000</f>
        <v>0</v>
      </c>
      <c r="H126" s="23">
        <f>SUMIF('CO2-qoute-data-2012'!$E$6:$E$380,NA117_CO2_GJ!$C126,'CO2-qoute-data-2012'!R$6:R$380)*1000</f>
        <v>0</v>
      </c>
      <c r="I126" s="23">
        <f>SUMIF('CO2-qoute-data-2012'!$E$6:$E$380,NA117_CO2_GJ!$C126,'CO2-qoute-data-2012'!S$6:S$380)*1000</f>
        <v>0</v>
      </c>
      <c r="J126" s="23">
        <f>SUMIF('CO2-qoute-data-2012'!$E$6:$E$380,NA117_CO2_GJ!$C126,'CO2-qoute-data-2012'!T$6:T$380)*1000</f>
        <v>0</v>
      </c>
      <c r="K126" s="23">
        <f>SUMIF('CO2-qoute-data-2012'!$E$6:$E$380,NA117_CO2_GJ!$C126,'CO2-qoute-data-2012'!U$6:U$380)*1000</f>
        <v>0</v>
      </c>
      <c r="L126" s="23">
        <f>SUMIF('CO2-qoute-data-2012'!$E$6:$E$380,NA117_CO2_GJ!$C126,'CO2-qoute-data-2012'!V$6:V$380)*1000</f>
        <v>0</v>
      </c>
      <c r="M126" s="23">
        <f>SUMIF('CO2-qoute-data-2012'!$E$6:$E$380,NA117_CO2_GJ!$C126,'CO2-qoute-data-2012'!W$6:W$380)*1000</f>
        <v>0</v>
      </c>
      <c r="N126" s="23">
        <f>SUMIF('CO2-qoute-data-2012'!$E$6:$E$380,NA117_CO2_GJ!$C126,'CO2-qoute-data-2012'!X$6:X$380)*1000</f>
        <v>0</v>
      </c>
      <c r="O126" s="23">
        <f>SUMIF('CO2-qoute-data-2012'!$E$6:$E$380,NA117_CO2_GJ!$C126,'CO2-qoute-data-2012'!Y$6:Y$380)*1000</f>
        <v>0</v>
      </c>
      <c r="P126" s="23">
        <f>SUMIF('CO2-qoute-data-2012'!$E$6:$E$380,NA117_CO2_GJ!$C126,'CO2-qoute-data-2012'!Z$6:Z$380)*1000</f>
        <v>0</v>
      </c>
      <c r="Q126" s="23">
        <f>SUMIF('CO2-qoute-data-2012'!$E$6:$E$380,NA117_CO2_GJ!$C126,'CO2-qoute-data-2012'!AA$6:AA$380)*1000</f>
        <v>0</v>
      </c>
      <c r="R126" s="23">
        <f>SUMIF('CO2-qoute-data-2012'!$E$6:$E$380,NA117_CO2_GJ!$C126,'CO2-qoute-data-2012'!AB$6:AB$380)*1000</f>
        <v>0</v>
      </c>
      <c r="S126" s="23">
        <f>SUMIF('CO2-qoute-data-2012'!$E$6:$E$380,NA117_CO2_GJ!$C126,'CO2-qoute-data-2012'!AC$6:AC$380)*1000</f>
        <v>0</v>
      </c>
      <c r="T126" s="23">
        <f>SUMIF('CO2-qoute-data-2012'!$E$6:$E$380,NA117_CO2_GJ!$C126,'CO2-qoute-data-2012'!AD$6:AD$380)*1000</f>
        <v>0</v>
      </c>
      <c r="U126" s="23">
        <f>SUMIF('CO2-qoute-data-2012'!$E$6:$E$380,NA117_CO2_GJ!$C126,'CO2-qoute-data-2012'!AE$6:AE$380)*1000</f>
        <v>0</v>
      </c>
      <c r="V126" s="23">
        <f>SUMIF('CO2-qoute-data-2012'!$E$6:$E$380,NA117_CO2_GJ!$C126,'CO2-qoute-data-2012'!AF$6:AF$380)*1000</f>
        <v>0</v>
      </c>
      <c r="W126" s="23">
        <f>SUMIF('CO2-qoute-data-2012'!$E$6:$E$380,NA117_CO2_GJ!$C126,'CO2-qoute-data-2012'!AG$6:AG$380)*1000</f>
        <v>0</v>
      </c>
      <c r="X126" s="23">
        <f>SUMIF('CO2-qoute-data-2012'!$E$6:$E$380,NA117_CO2_GJ!$C126,'CO2-qoute-data-2012'!AH$6:AH$380)*1000</f>
        <v>0</v>
      </c>
      <c r="Y126" s="23">
        <f>SUMIF('CO2-qoute-data-2012'!$E$6:$E$380,NA117_CO2_GJ!$C126,'CO2-qoute-data-2012'!AI$6:AI$380)*1000</f>
        <v>0</v>
      </c>
      <c r="Z126" s="23">
        <f>SUMIF('CO2-qoute-data-2012'!$E$6:$E$380,NA117_CO2_GJ!$C126,'CO2-qoute-data-2012'!AJ$6:AJ$380)*1000</f>
        <v>0</v>
      </c>
      <c r="AA126" s="23">
        <f>SUMIF('CO2-qoute-data-2012'!$E$6:$E$380,NA117_CO2_GJ!$C126,'CO2-qoute-data-2012'!AK$6:AK$380)*1000</f>
        <v>0</v>
      </c>
      <c r="AB126" s="23">
        <f>SUMIF('CO2-qoute-data-2012'!$E$6:$E$380,NA117_CO2_GJ!$C126,'CO2-qoute-data-2012'!AL$6:AL$380)*1000</f>
        <v>0</v>
      </c>
      <c r="AC126" s="23">
        <f>SUMIF('CO2-qoute-data-2012'!$E$6:$E$380,NA117_CO2_GJ!$C126,'CO2-qoute-data-2012'!AM$6:AM$380)*1000</f>
        <v>0</v>
      </c>
      <c r="AD126" s="23">
        <f>SUMIF('CO2-qoute-data-2012'!$E$6:$E$380,NA117_CO2_GJ!$C126,'CO2-qoute-data-2012'!AN$6:AN$380)*1000</f>
        <v>0</v>
      </c>
      <c r="AE126" s="23">
        <f>SUMIF('CO2-qoute-data-2012'!$E$6:$E$380,NA117_CO2_GJ!$C126,'CO2-qoute-data-2012'!AO$6:AO$380)*1000</f>
        <v>0</v>
      </c>
      <c r="AF126" s="23">
        <f>SUMIF('CO2-qoute-data-2012'!$E$6:$E$380,NA117_CO2_GJ!$C126,'CO2-qoute-data-2012'!AP$6:AP$380)*1000</f>
        <v>0</v>
      </c>
      <c r="AG126" s="23">
        <f>SUMIF('CO2-qoute-data-2012'!$E$6:$E$380,NA117_CO2_GJ!$C126,'CO2-qoute-data-2012'!AQ$6:AQ$380)*1000</f>
        <v>0</v>
      </c>
      <c r="AH126" s="23">
        <f>SUMIF('CO2-qoute-data-2012'!$E$6:$E$380,NA117_CO2_GJ!$C126,'CO2-qoute-data-2012'!AR$6:AR$380)*1000</f>
        <v>0</v>
      </c>
      <c r="AI126" s="23">
        <f>SUMIF('CO2-qoute-data-2012'!$E$6:$E$380,NA117_CO2_GJ!$C126,'CO2-qoute-data-2012'!AS$6:AS$380)*1000</f>
        <v>0</v>
      </c>
      <c r="AJ126" s="2"/>
      <c r="AK126" s="2"/>
      <c r="AL126" s="75">
        <f t="shared" si="20"/>
        <v>4</v>
      </c>
      <c r="AM126" s="75">
        <f t="shared" si="20"/>
        <v>4</v>
      </c>
      <c r="AN126" s="75">
        <f t="shared" si="20"/>
        <v>4</v>
      </c>
      <c r="AO126" s="75">
        <f t="shared" si="20"/>
        <v>4</v>
      </c>
      <c r="AP126" s="75">
        <f t="shared" si="20"/>
        <v>4</v>
      </c>
      <c r="AQ126" s="75">
        <f t="shared" si="20"/>
        <v>4</v>
      </c>
      <c r="AR126" s="75">
        <f t="shared" si="20"/>
        <v>4</v>
      </c>
      <c r="AS126" s="75">
        <f t="shared" si="20"/>
        <v>4</v>
      </c>
      <c r="AT126" s="75">
        <f t="shared" si="20"/>
        <v>4</v>
      </c>
      <c r="AU126" s="75">
        <f t="shared" si="20"/>
        <v>4</v>
      </c>
      <c r="AV126" s="75">
        <f t="shared" si="20"/>
        <v>4</v>
      </c>
      <c r="AW126" s="75">
        <f t="shared" si="20"/>
        <v>4</v>
      </c>
      <c r="AX126" s="75">
        <f t="shared" si="20"/>
        <v>4</v>
      </c>
      <c r="AY126" s="75">
        <f t="shared" si="20"/>
        <v>4</v>
      </c>
      <c r="AZ126" s="75">
        <f t="shared" si="20"/>
        <v>4</v>
      </c>
      <c r="BA126" s="75">
        <f t="shared" si="19"/>
        <v>4</v>
      </c>
      <c r="BB126" s="75">
        <f t="shared" si="19"/>
        <v>4</v>
      </c>
      <c r="BC126" s="75">
        <f t="shared" si="19"/>
        <v>4</v>
      </c>
      <c r="BD126" s="75">
        <f t="shared" si="19"/>
        <v>4</v>
      </c>
      <c r="BE126" s="75">
        <f t="shared" si="19"/>
        <v>4</v>
      </c>
      <c r="BF126" s="75">
        <f t="shared" si="19"/>
        <v>4</v>
      </c>
      <c r="BG126" s="75">
        <f t="shared" si="19"/>
        <v>4</v>
      </c>
      <c r="BH126" s="75">
        <f t="shared" si="19"/>
        <v>4</v>
      </c>
      <c r="BI126" s="75">
        <f t="shared" si="19"/>
        <v>4</v>
      </c>
      <c r="BJ126" s="75">
        <f t="shared" si="19"/>
        <v>4</v>
      </c>
      <c r="BK126" s="75">
        <f t="shared" si="19"/>
        <v>4</v>
      </c>
      <c r="BL126" s="75">
        <f t="shared" si="19"/>
        <v>4</v>
      </c>
      <c r="BM126" s="75">
        <f t="shared" si="19"/>
        <v>4</v>
      </c>
      <c r="BN126" s="75">
        <f t="shared" si="19"/>
        <v>4</v>
      </c>
      <c r="BO126" s="75">
        <f t="shared" si="19"/>
        <v>4</v>
      </c>
      <c r="BP126" s="75">
        <f t="shared" si="18"/>
        <v>4</v>
      </c>
    </row>
    <row r="127" spans="2:68">
      <c r="B127" s="74">
        <v>4</v>
      </c>
      <c r="C127" s="20" t="s">
        <v>750</v>
      </c>
      <c r="D127" s="21" t="s">
        <v>751</v>
      </c>
      <c r="E127" s="23">
        <f>SUMIF('CO2-qoute-data-2012'!$E$6:$E$380,NA117_CO2_GJ!$C127,'CO2-qoute-data-2012'!O$6:O$380)*1000</f>
        <v>0</v>
      </c>
      <c r="F127" s="23">
        <f>SUMIF('CO2-qoute-data-2012'!$E$6:$E$380,NA117_CO2_GJ!$C127,'CO2-qoute-data-2012'!P$6:P$380)*1000</f>
        <v>0</v>
      </c>
      <c r="G127" s="23">
        <f>SUMIF('CO2-qoute-data-2012'!$E$6:$E$380,NA117_CO2_GJ!$C127,'CO2-qoute-data-2012'!Q$6:Q$380)*1000</f>
        <v>0</v>
      </c>
      <c r="H127" s="23">
        <f>SUMIF('CO2-qoute-data-2012'!$E$6:$E$380,NA117_CO2_GJ!$C127,'CO2-qoute-data-2012'!R$6:R$380)*1000</f>
        <v>0</v>
      </c>
      <c r="I127" s="23">
        <f>SUMIF('CO2-qoute-data-2012'!$E$6:$E$380,NA117_CO2_GJ!$C127,'CO2-qoute-data-2012'!S$6:S$380)*1000</f>
        <v>0</v>
      </c>
      <c r="J127" s="23">
        <f>SUMIF('CO2-qoute-data-2012'!$E$6:$E$380,NA117_CO2_GJ!$C127,'CO2-qoute-data-2012'!T$6:T$380)*1000</f>
        <v>0</v>
      </c>
      <c r="K127" s="23">
        <f>SUMIF('CO2-qoute-data-2012'!$E$6:$E$380,NA117_CO2_GJ!$C127,'CO2-qoute-data-2012'!U$6:U$380)*1000</f>
        <v>0</v>
      </c>
      <c r="L127" s="23">
        <f>SUMIF('CO2-qoute-data-2012'!$E$6:$E$380,NA117_CO2_GJ!$C127,'CO2-qoute-data-2012'!V$6:V$380)*1000</f>
        <v>0</v>
      </c>
      <c r="M127" s="23">
        <f>SUMIF('CO2-qoute-data-2012'!$E$6:$E$380,NA117_CO2_GJ!$C127,'CO2-qoute-data-2012'!W$6:W$380)*1000</f>
        <v>0</v>
      </c>
      <c r="N127" s="23">
        <f>SUMIF('CO2-qoute-data-2012'!$E$6:$E$380,NA117_CO2_GJ!$C127,'CO2-qoute-data-2012'!X$6:X$380)*1000</f>
        <v>0</v>
      </c>
      <c r="O127" s="23">
        <f>SUMIF('CO2-qoute-data-2012'!$E$6:$E$380,NA117_CO2_GJ!$C127,'CO2-qoute-data-2012'!Y$6:Y$380)*1000</f>
        <v>0</v>
      </c>
      <c r="P127" s="23">
        <f>SUMIF('CO2-qoute-data-2012'!$E$6:$E$380,NA117_CO2_GJ!$C127,'CO2-qoute-data-2012'!Z$6:Z$380)*1000</f>
        <v>0</v>
      </c>
      <c r="Q127" s="23">
        <f>SUMIF('CO2-qoute-data-2012'!$E$6:$E$380,NA117_CO2_GJ!$C127,'CO2-qoute-data-2012'!AA$6:AA$380)*1000</f>
        <v>0</v>
      </c>
      <c r="R127" s="23">
        <f>SUMIF('CO2-qoute-data-2012'!$E$6:$E$380,NA117_CO2_GJ!$C127,'CO2-qoute-data-2012'!AB$6:AB$380)*1000</f>
        <v>0</v>
      </c>
      <c r="S127" s="23">
        <f>SUMIF('CO2-qoute-data-2012'!$E$6:$E$380,NA117_CO2_GJ!$C127,'CO2-qoute-data-2012'!AC$6:AC$380)*1000</f>
        <v>0</v>
      </c>
      <c r="T127" s="23">
        <f>SUMIF('CO2-qoute-data-2012'!$E$6:$E$380,NA117_CO2_GJ!$C127,'CO2-qoute-data-2012'!AD$6:AD$380)*1000</f>
        <v>0</v>
      </c>
      <c r="U127" s="23">
        <f>SUMIF('CO2-qoute-data-2012'!$E$6:$E$380,NA117_CO2_GJ!$C127,'CO2-qoute-data-2012'!AE$6:AE$380)*1000</f>
        <v>0</v>
      </c>
      <c r="V127" s="23">
        <f>SUMIF('CO2-qoute-data-2012'!$E$6:$E$380,NA117_CO2_GJ!$C127,'CO2-qoute-data-2012'!AF$6:AF$380)*1000</f>
        <v>0</v>
      </c>
      <c r="W127" s="23">
        <f>SUMIF('CO2-qoute-data-2012'!$E$6:$E$380,NA117_CO2_GJ!$C127,'CO2-qoute-data-2012'!AG$6:AG$380)*1000</f>
        <v>0</v>
      </c>
      <c r="X127" s="23">
        <f>SUMIF('CO2-qoute-data-2012'!$E$6:$E$380,NA117_CO2_GJ!$C127,'CO2-qoute-data-2012'!AH$6:AH$380)*1000</f>
        <v>0</v>
      </c>
      <c r="Y127" s="23">
        <f>SUMIF('CO2-qoute-data-2012'!$E$6:$E$380,NA117_CO2_GJ!$C127,'CO2-qoute-data-2012'!AI$6:AI$380)*1000</f>
        <v>0</v>
      </c>
      <c r="Z127" s="23">
        <f>SUMIF('CO2-qoute-data-2012'!$E$6:$E$380,NA117_CO2_GJ!$C127,'CO2-qoute-data-2012'!AJ$6:AJ$380)*1000</f>
        <v>0</v>
      </c>
      <c r="AA127" s="23">
        <f>SUMIF('CO2-qoute-data-2012'!$E$6:$E$380,NA117_CO2_GJ!$C127,'CO2-qoute-data-2012'!AK$6:AK$380)*1000</f>
        <v>0</v>
      </c>
      <c r="AB127" s="23">
        <f>SUMIF('CO2-qoute-data-2012'!$E$6:$E$380,NA117_CO2_GJ!$C127,'CO2-qoute-data-2012'!AL$6:AL$380)*1000</f>
        <v>0</v>
      </c>
      <c r="AC127" s="23">
        <f>SUMIF('CO2-qoute-data-2012'!$E$6:$E$380,NA117_CO2_GJ!$C127,'CO2-qoute-data-2012'!AM$6:AM$380)*1000</f>
        <v>0</v>
      </c>
      <c r="AD127" s="23">
        <f>SUMIF('CO2-qoute-data-2012'!$E$6:$E$380,NA117_CO2_GJ!$C127,'CO2-qoute-data-2012'!AN$6:AN$380)*1000</f>
        <v>0</v>
      </c>
      <c r="AE127" s="23">
        <f>SUMIF('CO2-qoute-data-2012'!$E$6:$E$380,NA117_CO2_GJ!$C127,'CO2-qoute-data-2012'!AO$6:AO$380)*1000</f>
        <v>0</v>
      </c>
      <c r="AF127" s="23">
        <f>SUMIF('CO2-qoute-data-2012'!$E$6:$E$380,NA117_CO2_GJ!$C127,'CO2-qoute-data-2012'!AP$6:AP$380)*1000</f>
        <v>0</v>
      </c>
      <c r="AG127" s="23">
        <f>SUMIF('CO2-qoute-data-2012'!$E$6:$E$380,NA117_CO2_GJ!$C127,'CO2-qoute-data-2012'!AQ$6:AQ$380)*1000</f>
        <v>0</v>
      </c>
      <c r="AH127" s="23">
        <f>SUMIF('CO2-qoute-data-2012'!$E$6:$E$380,NA117_CO2_GJ!$C127,'CO2-qoute-data-2012'!AR$6:AR$380)*1000</f>
        <v>0</v>
      </c>
      <c r="AI127" s="23">
        <f>SUMIF('CO2-qoute-data-2012'!$E$6:$E$380,NA117_CO2_GJ!$C127,'CO2-qoute-data-2012'!AS$6:AS$380)*1000</f>
        <v>0</v>
      </c>
      <c r="AJ127" s="2"/>
      <c r="AK127" s="2"/>
      <c r="AL127" s="75">
        <f t="shared" si="20"/>
        <v>4</v>
      </c>
      <c r="AM127" s="75">
        <f t="shared" si="20"/>
        <v>4</v>
      </c>
      <c r="AN127" s="75">
        <f t="shared" si="20"/>
        <v>4</v>
      </c>
      <c r="AO127" s="75">
        <f t="shared" si="20"/>
        <v>4</v>
      </c>
      <c r="AP127" s="75">
        <f t="shared" si="20"/>
        <v>4</v>
      </c>
      <c r="AQ127" s="75">
        <f t="shared" si="20"/>
        <v>4</v>
      </c>
      <c r="AR127" s="75">
        <f t="shared" si="20"/>
        <v>4</v>
      </c>
      <c r="AS127" s="75">
        <f t="shared" si="20"/>
        <v>4</v>
      </c>
      <c r="AT127" s="75">
        <f t="shared" si="20"/>
        <v>4</v>
      </c>
      <c r="AU127" s="75">
        <f t="shared" si="20"/>
        <v>4</v>
      </c>
      <c r="AV127" s="75">
        <f t="shared" si="20"/>
        <v>4</v>
      </c>
      <c r="AW127" s="75">
        <f t="shared" si="20"/>
        <v>4</v>
      </c>
      <c r="AX127" s="75">
        <f t="shared" si="20"/>
        <v>4</v>
      </c>
      <c r="AY127" s="75">
        <f t="shared" si="20"/>
        <v>4</v>
      </c>
      <c r="AZ127" s="75">
        <f t="shared" si="20"/>
        <v>4</v>
      </c>
      <c r="BA127" s="75">
        <f t="shared" si="19"/>
        <v>4</v>
      </c>
      <c r="BB127" s="75">
        <f t="shared" si="19"/>
        <v>4</v>
      </c>
      <c r="BC127" s="75">
        <f t="shared" si="19"/>
        <v>4</v>
      </c>
      <c r="BD127" s="75">
        <f t="shared" si="19"/>
        <v>4</v>
      </c>
      <c r="BE127" s="75">
        <f t="shared" si="19"/>
        <v>4</v>
      </c>
      <c r="BF127" s="75">
        <f t="shared" si="19"/>
        <v>4</v>
      </c>
      <c r="BG127" s="75">
        <f t="shared" si="19"/>
        <v>4</v>
      </c>
      <c r="BH127" s="75">
        <f t="shared" si="19"/>
        <v>4</v>
      </c>
      <c r="BI127" s="75">
        <f t="shared" si="19"/>
        <v>4</v>
      </c>
      <c r="BJ127" s="75">
        <f t="shared" si="19"/>
        <v>4</v>
      </c>
      <c r="BK127" s="75">
        <f t="shared" si="19"/>
        <v>4</v>
      </c>
      <c r="BL127" s="75">
        <f t="shared" si="19"/>
        <v>4</v>
      </c>
      <c r="BM127" s="75">
        <f t="shared" si="19"/>
        <v>4</v>
      </c>
      <c r="BN127" s="75">
        <f t="shared" si="19"/>
        <v>4</v>
      </c>
      <c r="BO127" s="75">
        <f t="shared" si="19"/>
        <v>4</v>
      </c>
      <c r="BP127" s="75">
        <f t="shared" si="18"/>
        <v>4</v>
      </c>
    </row>
    <row r="129" spans="5:35"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</row>
    <row r="130" spans="5:35">
      <c r="E130" s="95" t="str">
        <f t="shared" ref="E130:T145" si="21">E$9</f>
        <v>None</v>
      </c>
      <c r="F130" s="95" t="str">
        <f t="shared" si="21"/>
        <v>NGA</v>
      </c>
      <c r="G130" s="95" t="str">
        <f t="shared" si="21"/>
        <v>NGA</v>
      </c>
      <c r="H130" s="95" t="str">
        <f t="shared" si="21"/>
        <v>DSL</v>
      </c>
      <c r="I130" s="95" t="str">
        <f t="shared" si="21"/>
        <v>HFO</v>
      </c>
      <c r="J130" s="95" t="str">
        <f t="shared" si="21"/>
        <v>LPG</v>
      </c>
      <c r="K130" s="95" t="str">
        <f t="shared" si="21"/>
        <v>GSL</v>
      </c>
      <c r="L130" s="95" t="str">
        <f t="shared" si="21"/>
        <v>LPG</v>
      </c>
      <c r="M130" s="95" t="str">
        <f t="shared" si="21"/>
        <v>None</v>
      </c>
      <c r="N130" s="95" t="str">
        <f t="shared" si="21"/>
        <v>HFO</v>
      </c>
      <c r="O130" s="95" t="str">
        <f t="shared" si="21"/>
        <v>COA</v>
      </c>
      <c r="P130" s="95" t="str">
        <f t="shared" si="21"/>
        <v>COA</v>
      </c>
      <c r="Q130" s="95" t="str">
        <f t="shared" si="21"/>
        <v>COA</v>
      </c>
      <c r="R130" s="95" t="str">
        <f t="shared" si="21"/>
        <v>WST</v>
      </c>
      <c r="S130" s="95" t="str">
        <f t="shared" si="21"/>
        <v>NGA</v>
      </c>
      <c r="T130" s="95" t="str">
        <f t="shared" si="21"/>
        <v>None</v>
      </c>
      <c r="U130" s="95" t="str">
        <f t="shared" ref="U130:AI145" si="22">U$9</f>
        <v>None</v>
      </c>
      <c r="V130" s="95" t="str">
        <f t="shared" si="22"/>
        <v>None</v>
      </c>
      <c r="W130" s="95" t="str">
        <f t="shared" si="22"/>
        <v>None</v>
      </c>
      <c r="X130" s="95" t="str">
        <f t="shared" si="22"/>
        <v>None</v>
      </c>
      <c r="Y130" s="95" t="str">
        <f t="shared" si="22"/>
        <v>None</v>
      </c>
      <c r="Z130" s="95" t="str">
        <f t="shared" si="22"/>
        <v>None</v>
      </c>
      <c r="AA130" s="95" t="str">
        <f t="shared" si="22"/>
        <v>None</v>
      </c>
      <c r="AB130" s="95" t="str">
        <f t="shared" si="22"/>
        <v>None</v>
      </c>
      <c r="AC130" s="95" t="str">
        <f t="shared" si="22"/>
        <v>None</v>
      </c>
      <c r="AD130" s="95" t="str">
        <f t="shared" si="22"/>
        <v>None</v>
      </c>
      <c r="AE130" s="95" t="str">
        <f t="shared" si="22"/>
        <v>None</v>
      </c>
      <c r="AF130" s="95" t="str">
        <f t="shared" si="22"/>
        <v>None</v>
      </c>
      <c r="AG130" s="95" t="str">
        <f t="shared" si="22"/>
        <v>None</v>
      </c>
      <c r="AH130" s="95" t="str">
        <f t="shared" si="22"/>
        <v>None</v>
      </c>
      <c r="AI130" s="96" t="str">
        <f t="shared" si="22"/>
        <v>None</v>
      </c>
    </row>
    <row r="131" spans="5:35">
      <c r="E131" s="97" t="str">
        <f t="shared" si="21"/>
        <v>None</v>
      </c>
      <c r="F131" s="97" t="str">
        <f t="shared" si="21"/>
        <v>NGA</v>
      </c>
      <c r="G131" s="97" t="str">
        <f t="shared" si="21"/>
        <v>NGA</v>
      </c>
      <c r="H131" s="97" t="str">
        <f t="shared" si="21"/>
        <v>DSL</v>
      </c>
      <c r="I131" s="97" t="str">
        <f t="shared" si="21"/>
        <v>HFO</v>
      </c>
      <c r="J131" s="97" t="str">
        <f t="shared" si="21"/>
        <v>LPG</v>
      </c>
      <c r="K131" s="97" t="str">
        <f t="shared" si="21"/>
        <v>GSL</v>
      </c>
      <c r="L131" s="97" t="str">
        <f t="shared" si="21"/>
        <v>LPG</v>
      </c>
      <c r="M131" s="97" t="str">
        <f t="shared" si="21"/>
        <v>None</v>
      </c>
      <c r="N131" s="97" t="str">
        <f t="shared" si="21"/>
        <v>HFO</v>
      </c>
      <c r="O131" s="97" t="str">
        <f t="shared" si="21"/>
        <v>COA</v>
      </c>
      <c r="P131" s="97" t="str">
        <f t="shared" si="21"/>
        <v>COA</v>
      </c>
      <c r="Q131" s="97" t="str">
        <f t="shared" si="21"/>
        <v>COA</v>
      </c>
      <c r="R131" s="97" t="str">
        <f t="shared" si="21"/>
        <v>WST</v>
      </c>
      <c r="S131" s="97" t="str">
        <f t="shared" si="21"/>
        <v>NGA</v>
      </c>
      <c r="T131" s="97" t="str">
        <f t="shared" si="21"/>
        <v>None</v>
      </c>
      <c r="U131" s="97" t="str">
        <f t="shared" si="22"/>
        <v>None</v>
      </c>
      <c r="V131" s="97" t="str">
        <f t="shared" si="22"/>
        <v>None</v>
      </c>
      <c r="W131" s="97" t="str">
        <f t="shared" si="22"/>
        <v>None</v>
      </c>
      <c r="X131" s="97" t="str">
        <f t="shared" si="22"/>
        <v>None</v>
      </c>
      <c r="Y131" s="97" t="str">
        <f t="shared" si="22"/>
        <v>None</v>
      </c>
      <c r="Z131" s="97" t="str">
        <f t="shared" si="22"/>
        <v>None</v>
      </c>
      <c r="AA131" s="97" t="str">
        <f t="shared" si="22"/>
        <v>None</v>
      </c>
      <c r="AB131" s="97" t="str">
        <f t="shared" si="22"/>
        <v>None</v>
      </c>
      <c r="AC131" s="97" t="str">
        <f t="shared" si="22"/>
        <v>None</v>
      </c>
      <c r="AD131" s="97" t="str">
        <f t="shared" si="22"/>
        <v>None</v>
      </c>
      <c r="AE131" s="97" t="str">
        <f t="shared" si="22"/>
        <v>None</v>
      </c>
      <c r="AF131" s="97" t="str">
        <f t="shared" si="22"/>
        <v>None</v>
      </c>
      <c r="AG131" s="97" t="str">
        <f t="shared" si="22"/>
        <v>None</v>
      </c>
      <c r="AH131" s="97" t="str">
        <f t="shared" si="22"/>
        <v>None</v>
      </c>
      <c r="AI131" s="98" t="str">
        <f t="shared" si="22"/>
        <v>None</v>
      </c>
    </row>
    <row r="132" spans="5:35">
      <c r="E132" s="97" t="str">
        <f t="shared" si="21"/>
        <v>None</v>
      </c>
      <c r="F132" s="97" t="str">
        <f t="shared" si="21"/>
        <v>NGA</v>
      </c>
      <c r="G132" s="97" t="str">
        <f t="shared" si="21"/>
        <v>NGA</v>
      </c>
      <c r="H132" s="97" t="str">
        <f t="shared" si="21"/>
        <v>DSL</v>
      </c>
      <c r="I132" s="97" t="str">
        <f t="shared" si="21"/>
        <v>HFO</v>
      </c>
      <c r="J132" s="97" t="str">
        <f t="shared" si="21"/>
        <v>LPG</v>
      </c>
      <c r="K132" s="97" t="str">
        <f t="shared" si="21"/>
        <v>GSL</v>
      </c>
      <c r="L132" s="97" t="str">
        <f t="shared" si="21"/>
        <v>LPG</v>
      </c>
      <c r="M132" s="97" t="str">
        <f t="shared" si="21"/>
        <v>None</v>
      </c>
      <c r="N132" s="97" t="str">
        <f t="shared" si="21"/>
        <v>HFO</v>
      </c>
      <c r="O132" s="97" t="str">
        <f t="shared" si="21"/>
        <v>COA</v>
      </c>
      <c r="P132" s="97" t="str">
        <f t="shared" si="21"/>
        <v>COA</v>
      </c>
      <c r="Q132" s="97" t="str">
        <f t="shared" si="21"/>
        <v>COA</v>
      </c>
      <c r="R132" s="97" t="str">
        <f t="shared" si="21"/>
        <v>WST</v>
      </c>
      <c r="S132" s="97" t="str">
        <f t="shared" si="21"/>
        <v>NGA</v>
      </c>
      <c r="T132" s="97" t="str">
        <f t="shared" si="21"/>
        <v>None</v>
      </c>
      <c r="U132" s="97" t="str">
        <f t="shared" si="22"/>
        <v>None</v>
      </c>
      <c r="V132" s="97" t="str">
        <f t="shared" si="22"/>
        <v>None</v>
      </c>
      <c r="W132" s="97" t="str">
        <f t="shared" si="22"/>
        <v>None</v>
      </c>
      <c r="X132" s="97" t="str">
        <f t="shared" si="22"/>
        <v>None</v>
      </c>
      <c r="Y132" s="97" t="str">
        <f t="shared" si="22"/>
        <v>None</v>
      </c>
      <c r="Z132" s="97" t="str">
        <f t="shared" si="22"/>
        <v>None</v>
      </c>
      <c r="AA132" s="97" t="str">
        <f t="shared" si="22"/>
        <v>None</v>
      </c>
      <c r="AB132" s="97" t="str">
        <f t="shared" si="22"/>
        <v>None</v>
      </c>
      <c r="AC132" s="97" t="str">
        <f t="shared" si="22"/>
        <v>None</v>
      </c>
      <c r="AD132" s="97" t="str">
        <f t="shared" si="22"/>
        <v>None</v>
      </c>
      <c r="AE132" s="97" t="str">
        <f t="shared" si="22"/>
        <v>None</v>
      </c>
      <c r="AF132" s="97" t="str">
        <f t="shared" si="22"/>
        <v>None</v>
      </c>
      <c r="AG132" s="97" t="str">
        <f t="shared" si="22"/>
        <v>None</v>
      </c>
      <c r="AH132" s="97" t="str">
        <f t="shared" si="22"/>
        <v>None</v>
      </c>
      <c r="AI132" s="98" t="str">
        <f t="shared" si="22"/>
        <v>None</v>
      </c>
    </row>
    <row r="133" spans="5:35">
      <c r="E133" s="97" t="str">
        <f t="shared" si="21"/>
        <v>None</v>
      </c>
      <c r="F133" s="97" t="str">
        <f t="shared" si="21"/>
        <v>NGA</v>
      </c>
      <c r="G133" s="97" t="str">
        <f t="shared" si="21"/>
        <v>NGA</v>
      </c>
      <c r="H133" s="97" t="str">
        <f t="shared" si="21"/>
        <v>DSL</v>
      </c>
      <c r="I133" s="97" t="str">
        <f t="shared" si="21"/>
        <v>HFO</v>
      </c>
      <c r="J133" s="97" t="str">
        <f t="shared" si="21"/>
        <v>LPG</v>
      </c>
      <c r="K133" s="97" t="str">
        <f t="shared" si="21"/>
        <v>GSL</v>
      </c>
      <c r="L133" s="97" t="str">
        <f t="shared" si="21"/>
        <v>LPG</v>
      </c>
      <c r="M133" s="97" t="str">
        <f t="shared" si="21"/>
        <v>None</v>
      </c>
      <c r="N133" s="97" t="str">
        <f t="shared" si="21"/>
        <v>HFO</v>
      </c>
      <c r="O133" s="97" t="str">
        <f t="shared" si="21"/>
        <v>COA</v>
      </c>
      <c r="P133" s="97" t="str">
        <f t="shared" si="21"/>
        <v>COA</v>
      </c>
      <c r="Q133" s="97" t="str">
        <f t="shared" si="21"/>
        <v>COA</v>
      </c>
      <c r="R133" s="97" t="str">
        <f t="shared" si="21"/>
        <v>WST</v>
      </c>
      <c r="S133" s="97" t="str">
        <f t="shared" si="21"/>
        <v>NGA</v>
      </c>
      <c r="T133" s="97" t="str">
        <f t="shared" si="21"/>
        <v>None</v>
      </c>
      <c r="U133" s="97" t="str">
        <f t="shared" si="22"/>
        <v>None</v>
      </c>
      <c r="V133" s="97" t="str">
        <f t="shared" si="22"/>
        <v>None</v>
      </c>
      <c r="W133" s="97" t="str">
        <f t="shared" si="22"/>
        <v>None</v>
      </c>
      <c r="X133" s="97" t="str">
        <f t="shared" si="22"/>
        <v>None</v>
      </c>
      <c r="Y133" s="97" t="str">
        <f t="shared" si="22"/>
        <v>None</v>
      </c>
      <c r="Z133" s="97" t="str">
        <f t="shared" si="22"/>
        <v>None</v>
      </c>
      <c r="AA133" s="97" t="str">
        <f t="shared" si="22"/>
        <v>None</v>
      </c>
      <c r="AB133" s="97" t="str">
        <f t="shared" si="22"/>
        <v>None</v>
      </c>
      <c r="AC133" s="97" t="str">
        <f t="shared" si="22"/>
        <v>None</v>
      </c>
      <c r="AD133" s="97" t="str">
        <f t="shared" si="22"/>
        <v>None</v>
      </c>
      <c r="AE133" s="97" t="str">
        <f t="shared" si="22"/>
        <v>None</v>
      </c>
      <c r="AF133" s="97" t="str">
        <f t="shared" si="22"/>
        <v>None</v>
      </c>
      <c r="AG133" s="97" t="str">
        <f t="shared" si="22"/>
        <v>None</v>
      </c>
      <c r="AH133" s="97" t="str">
        <f t="shared" si="22"/>
        <v>None</v>
      </c>
      <c r="AI133" s="98" t="str">
        <f t="shared" si="22"/>
        <v>None</v>
      </c>
    </row>
    <row r="134" spans="5:35">
      <c r="E134" s="97" t="str">
        <f t="shared" si="21"/>
        <v>None</v>
      </c>
      <c r="F134" s="97" t="str">
        <f t="shared" si="21"/>
        <v>NGA</v>
      </c>
      <c r="G134" s="97" t="str">
        <f t="shared" si="21"/>
        <v>NGA</v>
      </c>
      <c r="H134" s="97" t="str">
        <f t="shared" si="21"/>
        <v>DSL</v>
      </c>
      <c r="I134" s="97" t="str">
        <f t="shared" si="21"/>
        <v>HFO</v>
      </c>
      <c r="J134" s="97" t="str">
        <f t="shared" si="21"/>
        <v>LPG</v>
      </c>
      <c r="K134" s="97" t="str">
        <f t="shared" si="21"/>
        <v>GSL</v>
      </c>
      <c r="L134" s="97" t="str">
        <f t="shared" si="21"/>
        <v>LPG</v>
      </c>
      <c r="M134" s="97" t="str">
        <f t="shared" si="21"/>
        <v>None</v>
      </c>
      <c r="N134" s="97" t="str">
        <f t="shared" si="21"/>
        <v>HFO</v>
      </c>
      <c r="O134" s="97" t="str">
        <f t="shared" si="21"/>
        <v>COA</v>
      </c>
      <c r="P134" s="97" t="str">
        <f t="shared" si="21"/>
        <v>COA</v>
      </c>
      <c r="Q134" s="97" t="str">
        <f t="shared" si="21"/>
        <v>COA</v>
      </c>
      <c r="R134" s="97" t="str">
        <f t="shared" si="21"/>
        <v>WST</v>
      </c>
      <c r="S134" s="97" t="str">
        <f t="shared" si="21"/>
        <v>NGA</v>
      </c>
      <c r="T134" s="97" t="str">
        <f t="shared" si="21"/>
        <v>None</v>
      </c>
      <c r="U134" s="97" t="str">
        <f t="shared" si="22"/>
        <v>None</v>
      </c>
      <c r="V134" s="97" t="str">
        <f t="shared" si="22"/>
        <v>None</v>
      </c>
      <c r="W134" s="97" t="str">
        <f t="shared" si="22"/>
        <v>None</v>
      </c>
      <c r="X134" s="97" t="str">
        <f t="shared" si="22"/>
        <v>None</v>
      </c>
      <c r="Y134" s="97" t="str">
        <f t="shared" si="22"/>
        <v>None</v>
      </c>
      <c r="Z134" s="97" t="str">
        <f t="shared" si="22"/>
        <v>None</v>
      </c>
      <c r="AA134" s="97" t="str">
        <f t="shared" si="22"/>
        <v>None</v>
      </c>
      <c r="AB134" s="97" t="str">
        <f t="shared" si="22"/>
        <v>None</v>
      </c>
      <c r="AC134" s="97" t="str">
        <f t="shared" si="22"/>
        <v>None</v>
      </c>
      <c r="AD134" s="97" t="str">
        <f t="shared" si="22"/>
        <v>None</v>
      </c>
      <c r="AE134" s="97" t="str">
        <f t="shared" si="22"/>
        <v>None</v>
      </c>
      <c r="AF134" s="97" t="str">
        <f t="shared" si="22"/>
        <v>None</v>
      </c>
      <c r="AG134" s="97" t="str">
        <f t="shared" si="22"/>
        <v>None</v>
      </c>
      <c r="AH134" s="97" t="str">
        <f t="shared" si="22"/>
        <v>None</v>
      </c>
      <c r="AI134" s="98" t="str">
        <f t="shared" si="22"/>
        <v>None</v>
      </c>
    </row>
    <row r="135" spans="5:35">
      <c r="E135" s="97" t="str">
        <f t="shared" si="21"/>
        <v>None</v>
      </c>
      <c r="F135" s="97" t="str">
        <f t="shared" si="21"/>
        <v>NGA</v>
      </c>
      <c r="G135" s="97" t="str">
        <f t="shared" si="21"/>
        <v>NGA</v>
      </c>
      <c r="H135" s="97" t="str">
        <f t="shared" si="21"/>
        <v>DSL</v>
      </c>
      <c r="I135" s="97" t="str">
        <f t="shared" si="21"/>
        <v>HFO</v>
      </c>
      <c r="J135" s="97" t="str">
        <f t="shared" si="21"/>
        <v>LPG</v>
      </c>
      <c r="K135" s="97" t="str">
        <f t="shared" si="21"/>
        <v>GSL</v>
      </c>
      <c r="L135" s="97" t="str">
        <f t="shared" si="21"/>
        <v>LPG</v>
      </c>
      <c r="M135" s="97" t="str">
        <f t="shared" si="21"/>
        <v>None</v>
      </c>
      <c r="N135" s="97" t="str">
        <f t="shared" si="21"/>
        <v>HFO</v>
      </c>
      <c r="O135" s="97" t="str">
        <f t="shared" si="21"/>
        <v>COA</v>
      </c>
      <c r="P135" s="97" t="str">
        <f t="shared" si="21"/>
        <v>COA</v>
      </c>
      <c r="Q135" s="97" t="str">
        <f t="shared" si="21"/>
        <v>COA</v>
      </c>
      <c r="R135" s="97" t="str">
        <f t="shared" si="21"/>
        <v>WST</v>
      </c>
      <c r="S135" s="97" t="str">
        <f t="shared" si="21"/>
        <v>NGA</v>
      </c>
      <c r="T135" s="97" t="str">
        <f t="shared" si="21"/>
        <v>None</v>
      </c>
      <c r="U135" s="97" t="str">
        <f t="shared" si="22"/>
        <v>None</v>
      </c>
      <c r="V135" s="97" t="str">
        <f t="shared" si="22"/>
        <v>None</v>
      </c>
      <c r="W135" s="97" t="str">
        <f t="shared" si="22"/>
        <v>None</v>
      </c>
      <c r="X135" s="97" t="str">
        <f t="shared" si="22"/>
        <v>None</v>
      </c>
      <c r="Y135" s="97" t="str">
        <f t="shared" si="22"/>
        <v>None</v>
      </c>
      <c r="Z135" s="97" t="str">
        <f t="shared" si="22"/>
        <v>None</v>
      </c>
      <c r="AA135" s="97" t="str">
        <f t="shared" si="22"/>
        <v>None</v>
      </c>
      <c r="AB135" s="97" t="str">
        <f t="shared" si="22"/>
        <v>None</v>
      </c>
      <c r="AC135" s="97" t="str">
        <f t="shared" si="22"/>
        <v>None</v>
      </c>
      <c r="AD135" s="97" t="str">
        <f t="shared" si="22"/>
        <v>None</v>
      </c>
      <c r="AE135" s="97" t="str">
        <f t="shared" si="22"/>
        <v>None</v>
      </c>
      <c r="AF135" s="97" t="str">
        <f t="shared" si="22"/>
        <v>None</v>
      </c>
      <c r="AG135" s="97" t="str">
        <f t="shared" si="22"/>
        <v>None</v>
      </c>
      <c r="AH135" s="97" t="str">
        <f t="shared" si="22"/>
        <v>None</v>
      </c>
      <c r="AI135" s="98" t="str">
        <f t="shared" si="22"/>
        <v>None</v>
      </c>
    </row>
    <row r="136" spans="5:35">
      <c r="E136" s="97" t="str">
        <f t="shared" si="21"/>
        <v>None</v>
      </c>
      <c r="F136" s="97" t="str">
        <f t="shared" si="21"/>
        <v>NGA</v>
      </c>
      <c r="G136" s="97" t="str">
        <f t="shared" si="21"/>
        <v>NGA</v>
      </c>
      <c r="H136" s="97" t="str">
        <f t="shared" si="21"/>
        <v>DSL</v>
      </c>
      <c r="I136" s="97" t="str">
        <f t="shared" si="21"/>
        <v>HFO</v>
      </c>
      <c r="J136" s="97" t="str">
        <f t="shared" si="21"/>
        <v>LPG</v>
      </c>
      <c r="K136" s="97" t="str">
        <f t="shared" si="21"/>
        <v>GSL</v>
      </c>
      <c r="L136" s="97" t="str">
        <f t="shared" si="21"/>
        <v>LPG</v>
      </c>
      <c r="M136" s="97" t="str">
        <f t="shared" si="21"/>
        <v>None</v>
      </c>
      <c r="N136" s="97" t="str">
        <f t="shared" si="21"/>
        <v>HFO</v>
      </c>
      <c r="O136" s="97" t="str">
        <f t="shared" si="21"/>
        <v>COA</v>
      </c>
      <c r="P136" s="97" t="str">
        <f t="shared" si="21"/>
        <v>COA</v>
      </c>
      <c r="Q136" s="97" t="str">
        <f t="shared" si="21"/>
        <v>COA</v>
      </c>
      <c r="R136" s="97" t="str">
        <f t="shared" si="21"/>
        <v>WST</v>
      </c>
      <c r="S136" s="97" t="str">
        <f t="shared" si="21"/>
        <v>NGA</v>
      </c>
      <c r="T136" s="97" t="str">
        <f t="shared" si="21"/>
        <v>None</v>
      </c>
      <c r="U136" s="97" t="str">
        <f t="shared" si="22"/>
        <v>None</v>
      </c>
      <c r="V136" s="97" t="str">
        <f t="shared" si="22"/>
        <v>None</v>
      </c>
      <c r="W136" s="97" t="str">
        <f t="shared" si="22"/>
        <v>None</v>
      </c>
      <c r="X136" s="97" t="str">
        <f t="shared" si="22"/>
        <v>None</v>
      </c>
      <c r="Y136" s="97" t="str">
        <f t="shared" si="22"/>
        <v>None</v>
      </c>
      <c r="Z136" s="97" t="str">
        <f t="shared" si="22"/>
        <v>None</v>
      </c>
      <c r="AA136" s="97" t="str">
        <f t="shared" si="22"/>
        <v>None</v>
      </c>
      <c r="AB136" s="97" t="str">
        <f t="shared" si="22"/>
        <v>None</v>
      </c>
      <c r="AC136" s="97" t="str">
        <f t="shared" si="22"/>
        <v>None</v>
      </c>
      <c r="AD136" s="97" t="str">
        <f t="shared" si="22"/>
        <v>None</v>
      </c>
      <c r="AE136" s="97" t="str">
        <f t="shared" si="22"/>
        <v>None</v>
      </c>
      <c r="AF136" s="97" t="str">
        <f t="shared" si="22"/>
        <v>None</v>
      </c>
      <c r="AG136" s="97" t="str">
        <f t="shared" si="22"/>
        <v>None</v>
      </c>
      <c r="AH136" s="97" t="str">
        <f t="shared" si="22"/>
        <v>None</v>
      </c>
      <c r="AI136" s="98" t="str">
        <f t="shared" si="22"/>
        <v>None</v>
      </c>
    </row>
    <row r="137" spans="5:35">
      <c r="E137" s="97" t="str">
        <f t="shared" si="21"/>
        <v>None</v>
      </c>
      <c r="F137" s="97" t="str">
        <f t="shared" si="21"/>
        <v>NGA</v>
      </c>
      <c r="G137" s="97" t="str">
        <f t="shared" si="21"/>
        <v>NGA</v>
      </c>
      <c r="H137" s="97" t="str">
        <f t="shared" si="21"/>
        <v>DSL</v>
      </c>
      <c r="I137" s="97" t="str">
        <f t="shared" si="21"/>
        <v>HFO</v>
      </c>
      <c r="J137" s="97" t="str">
        <f t="shared" si="21"/>
        <v>LPG</v>
      </c>
      <c r="K137" s="97" t="str">
        <f t="shared" si="21"/>
        <v>GSL</v>
      </c>
      <c r="L137" s="97" t="str">
        <f t="shared" si="21"/>
        <v>LPG</v>
      </c>
      <c r="M137" s="97" t="str">
        <f t="shared" si="21"/>
        <v>None</v>
      </c>
      <c r="N137" s="97" t="str">
        <f t="shared" si="21"/>
        <v>HFO</v>
      </c>
      <c r="O137" s="97" t="str">
        <f t="shared" si="21"/>
        <v>COA</v>
      </c>
      <c r="P137" s="97" t="str">
        <f t="shared" si="21"/>
        <v>COA</v>
      </c>
      <c r="Q137" s="97" t="str">
        <f t="shared" si="21"/>
        <v>COA</v>
      </c>
      <c r="R137" s="97" t="str">
        <f t="shared" si="21"/>
        <v>WST</v>
      </c>
      <c r="S137" s="97" t="str">
        <f t="shared" si="21"/>
        <v>NGA</v>
      </c>
      <c r="T137" s="97" t="str">
        <f t="shared" si="21"/>
        <v>None</v>
      </c>
      <c r="U137" s="97" t="str">
        <f t="shared" si="22"/>
        <v>None</v>
      </c>
      <c r="V137" s="97" t="str">
        <f t="shared" si="22"/>
        <v>None</v>
      </c>
      <c r="W137" s="97" t="str">
        <f t="shared" si="22"/>
        <v>None</v>
      </c>
      <c r="X137" s="97" t="str">
        <f t="shared" si="22"/>
        <v>None</v>
      </c>
      <c r="Y137" s="97" t="str">
        <f t="shared" si="22"/>
        <v>None</v>
      </c>
      <c r="Z137" s="97" t="str">
        <f t="shared" si="22"/>
        <v>None</v>
      </c>
      <c r="AA137" s="97" t="str">
        <f t="shared" si="22"/>
        <v>None</v>
      </c>
      <c r="AB137" s="97" t="str">
        <f t="shared" si="22"/>
        <v>None</v>
      </c>
      <c r="AC137" s="97" t="str">
        <f t="shared" si="22"/>
        <v>None</v>
      </c>
      <c r="AD137" s="97" t="str">
        <f t="shared" si="22"/>
        <v>None</v>
      </c>
      <c r="AE137" s="97" t="str">
        <f t="shared" si="22"/>
        <v>None</v>
      </c>
      <c r="AF137" s="97" t="str">
        <f t="shared" si="22"/>
        <v>None</v>
      </c>
      <c r="AG137" s="97" t="str">
        <f t="shared" si="22"/>
        <v>None</v>
      </c>
      <c r="AH137" s="97" t="str">
        <f t="shared" si="22"/>
        <v>None</v>
      </c>
      <c r="AI137" s="98" t="str">
        <f t="shared" si="22"/>
        <v>None</v>
      </c>
    </row>
    <row r="138" spans="5:35">
      <c r="E138" s="97" t="str">
        <f t="shared" si="21"/>
        <v>None</v>
      </c>
      <c r="F138" s="97" t="str">
        <f t="shared" si="21"/>
        <v>NGA</v>
      </c>
      <c r="G138" s="97" t="str">
        <f t="shared" si="21"/>
        <v>NGA</v>
      </c>
      <c r="H138" s="97" t="str">
        <f t="shared" si="21"/>
        <v>DSL</v>
      </c>
      <c r="I138" s="97" t="str">
        <f t="shared" si="21"/>
        <v>HFO</v>
      </c>
      <c r="J138" s="97" t="str">
        <f t="shared" si="21"/>
        <v>LPG</v>
      </c>
      <c r="K138" s="97" t="str">
        <f t="shared" si="21"/>
        <v>GSL</v>
      </c>
      <c r="L138" s="97" t="str">
        <f t="shared" si="21"/>
        <v>LPG</v>
      </c>
      <c r="M138" s="97" t="str">
        <f t="shared" si="21"/>
        <v>None</v>
      </c>
      <c r="N138" s="97" t="str">
        <f t="shared" si="21"/>
        <v>HFO</v>
      </c>
      <c r="O138" s="97" t="str">
        <f t="shared" si="21"/>
        <v>COA</v>
      </c>
      <c r="P138" s="97" t="str">
        <f t="shared" si="21"/>
        <v>COA</v>
      </c>
      <c r="Q138" s="97" t="str">
        <f t="shared" si="21"/>
        <v>COA</v>
      </c>
      <c r="R138" s="97" t="str">
        <f t="shared" si="21"/>
        <v>WST</v>
      </c>
      <c r="S138" s="97" t="str">
        <f t="shared" si="21"/>
        <v>NGA</v>
      </c>
      <c r="T138" s="97" t="str">
        <f t="shared" si="21"/>
        <v>None</v>
      </c>
      <c r="U138" s="97" t="str">
        <f t="shared" si="22"/>
        <v>None</v>
      </c>
      <c r="V138" s="97" t="str">
        <f t="shared" si="22"/>
        <v>None</v>
      </c>
      <c r="W138" s="97" t="str">
        <f t="shared" si="22"/>
        <v>None</v>
      </c>
      <c r="X138" s="97" t="str">
        <f t="shared" si="22"/>
        <v>None</v>
      </c>
      <c r="Y138" s="97" t="str">
        <f t="shared" si="22"/>
        <v>None</v>
      </c>
      <c r="Z138" s="97" t="str">
        <f t="shared" si="22"/>
        <v>None</v>
      </c>
      <c r="AA138" s="97" t="str">
        <f t="shared" si="22"/>
        <v>None</v>
      </c>
      <c r="AB138" s="97" t="str">
        <f t="shared" si="22"/>
        <v>None</v>
      </c>
      <c r="AC138" s="97" t="str">
        <f t="shared" si="22"/>
        <v>None</v>
      </c>
      <c r="AD138" s="97" t="str">
        <f t="shared" si="22"/>
        <v>None</v>
      </c>
      <c r="AE138" s="97" t="str">
        <f t="shared" si="22"/>
        <v>None</v>
      </c>
      <c r="AF138" s="97" t="str">
        <f t="shared" si="22"/>
        <v>None</v>
      </c>
      <c r="AG138" s="97" t="str">
        <f t="shared" si="22"/>
        <v>None</v>
      </c>
      <c r="AH138" s="97" t="str">
        <f t="shared" si="22"/>
        <v>None</v>
      </c>
      <c r="AI138" s="98" t="str">
        <f t="shared" si="22"/>
        <v>None</v>
      </c>
    </row>
    <row r="139" spans="5:35">
      <c r="E139" s="97" t="str">
        <f t="shared" si="21"/>
        <v>None</v>
      </c>
      <c r="F139" s="97" t="str">
        <f t="shared" si="21"/>
        <v>NGA</v>
      </c>
      <c r="G139" s="97" t="str">
        <f t="shared" si="21"/>
        <v>NGA</v>
      </c>
      <c r="H139" s="97" t="str">
        <f t="shared" si="21"/>
        <v>DSL</v>
      </c>
      <c r="I139" s="97" t="str">
        <f t="shared" si="21"/>
        <v>HFO</v>
      </c>
      <c r="J139" s="97" t="str">
        <f t="shared" si="21"/>
        <v>LPG</v>
      </c>
      <c r="K139" s="97" t="str">
        <f t="shared" si="21"/>
        <v>GSL</v>
      </c>
      <c r="L139" s="97" t="str">
        <f t="shared" si="21"/>
        <v>LPG</v>
      </c>
      <c r="M139" s="97" t="str">
        <f t="shared" si="21"/>
        <v>None</v>
      </c>
      <c r="N139" s="97" t="str">
        <f t="shared" si="21"/>
        <v>HFO</v>
      </c>
      <c r="O139" s="97" t="str">
        <f t="shared" si="21"/>
        <v>COA</v>
      </c>
      <c r="P139" s="97" t="str">
        <f t="shared" si="21"/>
        <v>COA</v>
      </c>
      <c r="Q139" s="97" t="str">
        <f t="shared" si="21"/>
        <v>COA</v>
      </c>
      <c r="R139" s="97" t="str">
        <f t="shared" si="21"/>
        <v>WST</v>
      </c>
      <c r="S139" s="97" t="str">
        <f t="shared" si="21"/>
        <v>NGA</v>
      </c>
      <c r="T139" s="97" t="str">
        <f t="shared" si="21"/>
        <v>None</v>
      </c>
      <c r="U139" s="97" t="str">
        <f t="shared" si="22"/>
        <v>None</v>
      </c>
      <c r="V139" s="97" t="str">
        <f t="shared" si="22"/>
        <v>None</v>
      </c>
      <c r="W139" s="97" t="str">
        <f t="shared" si="22"/>
        <v>None</v>
      </c>
      <c r="X139" s="97" t="str">
        <f t="shared" si="22"/>
        <v>None</v>
      </c>
      <c r="Y139" s="97" t="str">
        <f t="shared" si="22"/>
        <v>None</v>
      </c>
      <c r="Z139" s="97" t="str">
        <f t="shared" si="22"/>
        <v>None</v>
      </c>
      <c r="AA139" s="97" t="str">
        <f t="shared" si="22"/>
        <v>None</v>
      </c>
      <c r="AB139" s="97" t="str">
        <f t="shared" si="22"/>
        <v>None</v>
      </c>
      <c r="AC139" s="97" t="str">
        <f t="shared" si="22"/>
        <v>None</v>
      </c>
      <c r="AD139" s="97" t="str">
        <f t="shared" si="22"/>
        <v>None</v>
      </c>
      <c r="AE139" s="97" t="str">
        <f t="shared" si="22"/>
        <v>None</v>
      </c>
      <c r="AF139" s="97" t="str">
        <f t="shared" si="22"/>
        <v>None</v>
      </c>
      <c r="AG139" s="97" t="str">
        <f t="shared" si="22"/>
        <v>None</v>
      </c>
      <c r="AH139" s="97" t="str">
        <f t="shared" si="22"/>
        <v>None</v>
      </c>
      <c r="AI139" s="98" t="str">
        <f t="shared" si="22"/>
        <v>None</v>
      </c>
    </row>
    <row r="140" spans="5:35">
      <c r="E140" s="97" t="str">
        <f t="shared" si="21"/>
        <v>None</v>
      </c>
      <c r="F140" s="97" t="str">
        <f t="shared" si="21"/>
        <v>NGA</v>
      </c>
      <c r="G140" s="97" t="str">
        <f t="shared" si="21"/>
        <v>NGA</v>
      </c>
      <c r="H140" s="97" t="str">
        <f t="shared" si="21"/>
        <v>DSL</v>
      </c>
      <c r="I140" s="97" t="str">
        <f t="shared" si="21"/>
        <v>HFO</v>
      </c>
      <c r="J140" s="97" t="str">
        <f t="shared" si="21"/>
        <v>LPG</v>
      </c>
      <c r="K140" s="97" t="str">
        <f t="shared" si="21"/>
        <v>GSL</v>
      </c>
      <c r="L140" s="97" t="str">
        <f t="shared" si="21"/>
        <v>LPG</v>
      </c>
      <c r="M140" s="97" t="str">
        <f t="shared" si="21"/>
        <v>None</v>
      </c>
      <c r="N140" s="97" t="str">
        <f t="shared" si="21"/>
        <v>HFO</v>
      </c>
      <c r="O140" s="97" t="str">
        <f t="shared" si="21"/>
        <v>COA</v>
      </c>
      <c r="P140" s="97" t="str">
        <f t="shared" si="21"/>
        <v>COA</v>
      </c>
      <c r="Q140" s="97" t="str">
        <f t="shared" si="21"/>
        <v>COA</v>
      </c>
      <c r="R140" s="97" t="str">
        <f t="shared" si="21"/>
        <v>WST</v>
      </c>
      <c r="S140" s="97" t="str">
        <f t="shared" si="21"/>
        <v>NGA</v>
      </c>
      <c r="T140" s="97" t="str">
        <f t="shared" si="21"/>
        <v>None</v>
      </c>
      <c r="U140" s="97" t="str">
        <f t="shared" si="22"/>
        <v>None</v>
      </c>
      <c r="V140" s="97" t="str">
        <f t="shared" si="22"/>
        <v>None</v>
      </c>
      <c r="W140" s="97" t="str">
        <f t="shared" si="22"/>
        <v>None</v>
      </c>
      <c r="X140" s="97" t="str">
        <f t="shared" si="22"/>
        <v>None</v>
      </c>
      <c r="Y140" s="97" t="str">
        <f t="shared" si="22"/>
        <v>None</v>
      </c>
      <c r="Z140" s="97" t="str">
        <f t="shared" si="22"/>
        <v>None</v>
      </c>
      <c r="AA140" s="97" t="str">
        <f t="shared" si="22"/>
        <v>None</v>
      </c>
      <c r="AB140" s="97" t="str">
        <f t="shared" si="22"/>
        <v>None</v>
      </c>
      <c r="AC140" s="97" t="str">
        <f t="shared" si="22"/>
        <v>None</v>
      </c>
      <c r="AD140" s="97" t="str">
        <f t="shared" si="22"/>
        <v>None</v>
      </c>
      <c r="AE140" s="97" t="str">
        <f t="shared" si="22"/>
        <v>None</v>
      </c>
      <c r="AF140" s="97" t="str">
        <f t="shared" si="22"/>
        <v>None</v>
      </c>
      <c r="AG140" s="97" t="str">
        <f t="shared" si="22"/>
        <v>None</v>
      </c>
      <c r="AH140" s="97" t="str">
        <f t="shared" si="22"/>
        <v>None</v>
      </c>
      <c r="AI140" s="98" t="str">
        <f t="shared" si="22"/>
        <v>None</v>
      </c>
    </row>
    <row r="141" spans="5:35">
      <c r="E141" s="97" t="str">
        <f t="shared" si="21"/>
        <v>None</v>
      </c>
      <c r="F141" s="97" t="str">
        <f t="shared" si="21"/>
        <v>NGA</v>
      </c>
      <c r="G141" s="97" t="str">
        <f t="shared" si="21"/>
        <v>NGA</v>
      </c>
      <c r="H141" s="97" t="str">
        <f t="shared" si="21"/>
        <v>DSL</v>
      </c>
      <c r="I141" s="97" t="str">
        <f t="shared" si="21"/>
        <v>HFO</v>
      </c>
      <c r="J141" s="97" t="str">
        <f t="shared" si="21"/>
        <v>LPG</v>
      </c>
      <c r="K141" s="97" t="str">
        <f t="shared" si="21"/>
        <v>GSL</v>
      </c>
      <c r="L141" s="97" t="str">
        <f t="shared" si="21"/>
        <v>LPG</v>
      </c>
      <c r="M141" s="97" t="str">
        <f t="shared" si="21"/>
        <v>None</v>
      </c>
      <c r="N141" s="97" t="str">
        <f t="shared" si="21"/>
        <v>HFO</v>
      </c>
      <c r="O141" s="97" t="str">
        <f t="shared" si="21"/>
        <v>COA</v>
      </c>
      <c r="P141" s="97" t="str">
        <f t="shared" si="21"/>
        <v>COA</v>
      </c>
      <c r="Q141" s="97" t="str">
        <f t="shared" si="21"/>
        <v>COA</v>
      </c>
      <c r="R141" s="97" t="str">
        <f t="shared" si="21"/>
        <v>WST</v>
      </c>
      <c r="S141" s="97" t="str">
        <f t="shared" si="21"/>
        <v>NGA</v>
      </c>
      <c r="T141" s="97" t="str">
        <f t="shared" si="21"/>
        <v>None</v>
      </c>
      <c r="U141" s="97" t="str">
        <f t="shared" si="22"/>
        <v>None</v>
      </c>
      <c r="V141" s="97" t="str">
        <f t="shared" si="22"/>
        <v>None</v>
      </c>
      <c r="W141" s="97" t="str">
        <f t="shared" si="22"/>
        <v>None</v>
      </c>
      <c r="X141" s="97" t="str">
        <f t="shared" si="22"/>
        <v>None</v>
      </c>
      <c r="Y141" s="97" t="str">
        <f t="shared" si="22"/>
        <v>None</v>
      </c>
      <c r="Z141" s="97" t="str">
        <f t="shared" si="22"/>
        <v>None</v>
      </c>
      <c r="AA141" s="97" t="str">
        <f t="shared" si="22"/>
        <v>None</v>
      </c>
      <c r="AB141" s="97" t="str">
        <f t="shared" si="22"/>
        <v>None</v>
      </c>
      <c r="AC141" s="97" t="str">
        <f t="shared" si="22"/>
        <v>None</v>
      </c>
      <c r="AD141" s="97" t="str">
        <f t="shared" si="22"/>
        <v>None</v>
      </c>
      <c r="AE141" s="97" t="str">
        <f t="shared" si="22"/>
        <v>None</v>
      </c>
      <c r="AF141" s="97" t="str">
        <f t="shared" si="22"/>
        <v>None</v>
      </c>
      <c r="AG141" s="97" t="str">
        <f t="shared" si="22"/>
        <v>None</v>
      </c>
      <c r="AH141" s="97" t="str">
        <f t="shared" si="22"/>
        <v>None</v>
      </c>
      <c r="AI141" s="98" t="str">
        <f t="shared" si="22"/>
        <v>None</v>
      </c>
    </row>
    <row r="142" spans="5:35">
      <c r="E142" s="97" t="str">
        <f t="shared" si="21"/>
        <v>None</v>
      </c>
      <c r="F142" s="97" t="str">
        <f t="shared" si="21"/>
        <v>NGA</v>
      </c>
      <c r="G142" s="97" t="str">
        <f t="shared" si="21"/>
        <v>NGA</v>
      </c>
      <c r="H142" s="97" t="str">
        <f t="shared" si="21"/>
        <v>DSL</v>
      </c>
      <c r="I142" s="97" t="str">
        <f t="shared" si="21"/>
        <v>HFO</v>
      </c>
      <c r="J142" s="97" t="str">
        <f t="shared" si="21"/>
        <v>LPG</v>
      </c>
      <c r="K142" s="97" t="str">
        <f t="shared" si="21"/>
        <v>GSL</v>
      </c>
      <c r="L142" s="97" t="str">
        <f t="shared" si="21"/>
        <v>LPG</v>
      </c>
      <c r="M142" s="97" t="str">
        <f t="shared" si="21"/>
        <v>None</v>
      </c>
      <c r="N142" s="97" t="str">
        <f t="shared" si="21"/>
        <v>HFO</v>
      </c>
      <c r="O142" s="97" t="str">
        <f t="shared" si="21"/>
        <v>COA</v>
      </c>
      <c r="P142" s="97" t="str">
        <f t="shared" si="21"/>
        <v>COA</v>
      </c>
      <c r="Q142" s="97" t="str">
        <f t="shared" si="21"/>
        <v>COA</v>
      </c>
      <c r="R142" s="97" t="str">
        <f t="shared" si="21"/>
        <v>WST</v>
      </c>
      <c r="S142" s="97" t="str">
        <f t="shared" si="21"/>
        <v>NGA</v>
      </c>
      <c r="T142" s="97" t="str">
        <f t="shared" si="21"/>
        <v>None</v>
      </c>
      <c r="U142" s="97" t="str">
        <f t="shared" si="22"/>
        <v>None</v>
      </c>
      <c r="V142" s="97" t="str">
        <f t="shared" si="22"/>
        <v>None</v>
      </c>
      <c r="W142" s="97" t="str">
        <f t="shared" si="22"/>
        <v>None</v>
      </c>
      <c r="X142" s="97" t="str">
        <f t="shared" si="22"/>
        <v>None</v>
      </c>
      <c r="Y142" s="97" t="str">
        <f t="shared" si="22"/>
        <v>None</v>
      </c>
      <c r="Z142" s="97" t="str">
        <f t="shared" si="22"/>
        <v>None</v>
      </c>
      <c r="AA142" s="97" t="str">
        <f t="shared" si="22"/>
        <v>None</v>
      </c>
      <c r="AB142" s="97" t="str">
        <f t="shared" si="22"/>
        <v>None</v>
      </c>
      <c r="AC142" s="97" t="str">
        <f t="shared" si="22"/>
        <v>None</v>
      </c>
      <c r="AD142" s="97" t="str">
        <f t="shared" si="22"/>
        <v>None</v>
      </c>
      <c r="AE142" s="97" t="str">
        <f t="shared" si="22"/>
        <v>None</v>
      </c>
      <c r="AF142" s="97" t="str">
        <f t="shared" si="22"/>
        <v>None</v>
      </c>
      <c r="AG142" s="97" t="str">
        <f t="shared" si="22"/>
        <v>None</v>
      </c>
      <c r="AH142" s="97" t="str">
        <f t="shared" si="22"/>
        <v>None</v>
      </c>
      <c r="AI142" s="98" t="str">
        <f t="shared" si="22"/>
        <v>None</v>
      </c>
    </row>
    <row r="143" spans="5:35">
      <c r="E143" s="97" t="str">
        <f t="shared" si="21"/>
        <v>None</v>
      </c>
      <c r="F143" s="97" t="str">
        <f t="shared" si="21"/>
        <v>NGA</v>
      </c>
      <c r="G143" s="97" t="str">
        <f t="shared" si="21"/>
        <v>NGA</v>
      </c>
      <c r="H143" s="97" t="str">
        <f t="shared" si="21"/>
        <v>DSL</v>
      </c>
      <c r="I143" s="97" t="str">
        <f t="shared" si="21"/>
        <v>HFO</v>
      </c>
      <c r="J143" s="97" t="str">
        <f t="shared" si="21"/>
        <v>LPG</v>
      </c>
      <c r="K143" s="97" t="str">
        <f t="shared" si="21"/>
        <v>GSL</v>
      </c>
      <c r="L143" s="97" t="str">
        <f t="shared" si="21"/>
        <v>LPG</v>
      </c>
      <c r="M143" s="97" t="str">
        <f t="shared" si="21"/>
        <v>None</v>
      </c>
      <c r="N143" s="97" t="str">
        <f t="shared" si="21"/>
        <v>HFO</v>
      </c>
      <c r="O143" s="97" t="str">
        <f t="shared" si="21"/>
        <v>COA</v>
      </c>
      <c r="P143" s="97" t="str">
        <f t="shared" si="21"/>
        <v>COA</v>
      </c>
      <c r="Q143" s="97" t="str">
        <f t="shared" si="21"/>
        <v>COA</v>
      </c>
      <c r="R143" s="97" t="str">
        <f t="shared" si="21"/>
        <v>WST</v>
      </c>
      <c r="S143" s="97" t="str">
        <f t="shared" si="21"/>
        <v>NGA</v>
      </c>
      <c r="T143" s="97" t="str">
        <f t="shared" si="21"/>
        <v>None</v>
      </c>
      <c r="U143" s="97" t="str">
        <f t="shared" si="22"/>
        <v>None</v>
      </c>
      <c r="V143" s="97" t="str">
        <f t="shared" si="22"/>
        <v>None</v>
      </c>
      <c r="W143" s="97" t="str">
        <f t="shared" si="22"/>
        <v>None</v>
      </c>
      <c r="X143" s="97" t="str">
        <f t="shared" si="22"/>
        <v>None</v>
      </c>
      <c r="Y143" s="97" t="str">
        <f t="shared" si="22"/>
        <v>None</v>
      </c>
      <c r="Z143" s="97" t="str">
        <f t="shared" si="22"/>
        <v>None</v>
      </c>
      <c r="AA143" s="97" t="str">
        <f t="shared" si="22"/>
        <v>None</v>
      </c>
      <c r="AB143" s="97" t="str">
        <f t="shared" si="22"/>
        <v>None</v>
      </c>
      <c r="AC143" s="97" t="str">
        <f t="shared" si="22"/>
        <v>None</v>
      </c>
      <c r="AD143" s="97" t="str">
        <f t="shared" si="22"/>
        <v>None</v>
      </c>
      <c r="AE143" s="97" t="str">
        <f t="shared" si="22"/>
        <v>None</v>
      </c>
      <c r="AF143" s="97" t="str">
        <f t="shared" si="22"/>
        <v>None</v>
      </c>
      <c r="AG143" s="97" t="str">
        <f t="shared" si="22"/>
        <v>None</v>
      </c>
      <c r="AH143" s="97" t="str">
        <f t="shared" si="22"/>
        <v>None</v>
      </c>
      <c r="AI143" s="98" t="str">
        <f t="shared" si="22"/>
        <v>None</v>
      </c>
    </row>
    <row r="144" spans="5:35">
      <c r="E144" s="97" t="str">
        <f t="shared" si="21"/>
        <v>None</v>
      </c>
      <c r="F144" s="97" t="str">
        <f t="shared" si="21"/>
        <v>NGA</v>
      </c>
      <c r="G144" s="97" t="str">
        <f t="shared" si="21"/>
        <v>NGA</v>
      </c>
      <c r="H144" s="97" t="str">
        <f t="shared" si="21"/>
        <v>DSL</v>
      </c>
      <c r="I144" s="97" t="str">
        <f t="shared" si="21"/>
        <v>HFO</v>
      </c>
      <c r="J144" s="97" t="str">
        <f t="shared" si="21"/>
        <v>LPG</v>
      </c>
      <c r="K144" s="97" t="str">
        <f t="shared" si="21"/>
        <v>GSL</v>
      </c>
      <c r="L144" s="97" t="str">
        <f t="shared" si="21"/>
        <v>LPG</v>
      </c>
      <c r="M144" s="97" t="str">
        <f t="shared" si="21"/>
        <v>None</v>
      </c>
      <c r="N144" s="97" t="str">
        <f t="shared" si="21"/>
        <v>HFO</v>
      </c>
      <c r="O144" s="97" t="str">
        <f t="shared" si="21"/>
        <v>COA</v>
      </c>
      <c r="P144" s="97" t="str">
        <f t="shared" si="21"/>
        <v>COA</v>
      </c>
      <c r="Q144" s="97" t="str">
        <f t="shared" si="21"/>
        <v>COA</v>
      </c>
      <c r="R144" s="97" t="str">
        <f t="shared" si="21"/>
        <v>WST</v>
      </c>
      <c r="S144" s="97" t="str">
        <f t="shared" si="21"/>
        <v>NGA</v>
      </c>
      <c r="T144" s="97" t="str">
        <f t="shared" si="21"/>
        <v>None</v>
      </c>
      <c r="U144" s="97" t="str">
        <f t="shared" si="22"/>
        <v>None</v>
      </c>
      <c r="V144" s="97" t="str">
        <f t="shared" si="22"/>
        <v>None</v>
      </c>
      <c r="W144" s="97" t="str">
        <f t="shared" si="22"/>
        <v>None</v>
      </c>
      <c r="X144" s="97" t="str">
        <f t="shared" si="22"/>
        <v>None</v>
      </c>
      <c r="Y144" s="97" t="str">
        <f t="shared" si="22"/>
        <v>None</v>
      </c>
      <c r="Z144" s="97" t="str">
        <f t="shared" si="22"/>
        <v>None</v>
      </c>
      <c r="AA144" s="97" t="str">
        <f t="shared" si="22"/>
        <v>None</v>
      </c>
      <c r="AB144" s="97" t="str">
        <f t="shared" si="22"/>
        <v>None</v>
      </c>
      <c r="AC144" s="97" t="str">
        <f t="shared" si="22"/>
        <v>None</v>
      </c>
      <c r="AD144" s="97" t="str">
        <f t="shared" si="22"/>
        <v>None</v>
      </c>
      <c r="AE144" s="97" t="str">
        <f t="shared" si="22"/>
        <v>None</v>
      </c>
      <c r="AF144" s="97" t="str">
        <f t="shared" si="22"/>
        <v>None</v>
      </c>
      <c r="AG144" s="97" t="str">
        <f t="shared" si="22"/>
        <v>None</v>
      </c>
      <c r="AH144" s="97" t="str">
        <f t="shared" si="22"/>
        <v>None</v>
      </c>
      <c r="AI144" s="98" t="str">
        <f t="shared" si="22"/>
        <v>None</v>
      </c>
    </row>
    <row r="145" spans="5:35">
      <c r="E145" s="97" t="str">
        <f t="shared" si="21"/>
        <v>None</v>
      </c>
      <c r="F145" s="97" t="str">
        <f t="shared" si="21"/>
        <v>NGA</v>
      </c>
      <c r="G145" s="97" t="str">
        <f t="shared" si="21"/>
        <v>NGA</v>
      </c>
      <c r="H145" s="97" t="str">
        <f t="shared" si="21"/>
        <v>DSL</v>
      </c>
      <c r="I145" s="97" t="str">
        <f t="shared" si="21"/>
        <v>HFO</v>
      </c>
      <c r="J145" s="97" t="str">
        <f t="shared" si="21"/>
        <v>LPG</v>
      </c>
      <c r="K145" s="97" t="str">
        <f t="shared" si="21"/>
        <v>GSL</v>
      </c>
      <c r="L145" s="97" t="str">
        <f t="shared" si="21"/>
        <v>LPG</v>
      </c>
      <c r="M145" s="97" t="str">
        <f t="shared" si="21"/>
        <v>None</v>
      </c>
      <c r="N145" s="97" t="str">
        <f t="shared" si="21"/>
        <v>HFO</v>
      </c>
      <c r="O145" s="97" t="str">
        <f t="shared" si="21"/>
        <v>COA</v>
      </c>
      <c r="P145" s="97" t="str">
        <f t="shared" si="21"/>
        <v>COA</v>
      </c>
      <c r="Q145" s="97" t="str">
        <f t="shared" si="21"/>
        <v>COA</v>
      </c>
      <c r="R145" s="97" t="str">
        <f t="shared" si="21"/>
        <v>WST</v>
      </c>
      <c r="S145" s="97" t="str">
        <f t="shared" si="21"/>
        <v>NGA</v>
      </c>
      <c r="T145" s="97" t="str">
        <f t="shared" ref="T145:AI160" si="23">T$9</f>
        <v>None</v>
      </c>
      <c r="U145" s="97" t="str">
        <f t="shared" si="22"/>
        <v>None</v>
      </c>
      <c r="V145" s="97" t="str">
        <f t="shared" si="22"/>
        <v>None</v>
      </c>
      <c r="W145" s="97" t="str">
        <f t="shared" si="22"/>
        <v>None</v>
      </c>
      <c r="X145" s="97" t="str">
        <f t="shared" si="22"/>
        <v>None</v>
      </c>
      <c r="Y145" s="97" t="str">
        <f t="shared" si="22"/>
        <v>None</v>
      </c>
      <c r="Z145" s="97" t="str">
        <f t="shared" si="22"/>
        <v>None</v>
      </c>
      <c r="AA145" s="97" t="str">
        <f t="shared" si="22"/>
        <v>None</v>
      </c>
      <c r="AB145" s="97" t="str">
        <f t="shared" si="22"/>
        <v>None</v>
      </c>
      <c r="AC145" s="97" t="str">
        <f t="shared" si="22"/>
        <v>None</v>
      </c>
      <c r="AD145" s="97" t="str">
        <f t="shared" si="22"/>
        <v>None</v>
      </c>
      <c r="AE145" s="97" t="str">
        <f t="shared" si="22"/>
        <v>None</v>
      </c>
      <c r="AF145" s="97" t="str">
        <f t="shared" si="22"/>
        <v>None</v>
      </c>
      <c r="AG145" s="97" t="str">
        <f t="shared" si="22"/>
        <v>None</v>
      </c>
      <c r="AH145" s="97" t="str">
        <f t="shared" si="22"/>
        <v>None</v>
      </c>
      <c r="AI145" s="98" t="str">
        <f t="shared" si="22"/>
        <v>None</v>
      </c>
    </row>
    <row r="146" spans="5:35">
      <c r="E146" s="97" t="str">
        <f t="shared" ref="E146:S146" si="24">E$9</f>
        <v>None</v>
      </c>
      <c r="F146" s="97" t="str">
        <f t="shared" si="24"/>
        <v>NGA</v>
      </c>
      <c r="G146" s="97" t="str">
        <f t="shared" si="24"/>
        <v>NGA</v>
      </c>
      <c r="H146" s="97" t="str">
        <f t="shared" si="24"/>
        <v>DSL</v>
      </c>
      <c r="I146" s="97" t="str">
        <f t="shared" si="24"/>
        <v>HFO</v>
      </c>
      <c r="J146" s="97" t="str">
        <f t="shared" si="24"/>
        <v>LPG</v>
      </c>
      <c r="K146" s="97" t="str">
        <f t="shared" si="24"/>
        <v>GSL</v>
      </c>
      <c r="L146" s="97" t="str">
        <f t="shared" si="24"/>
        <v>LPG</v>
      </c>
      <c r="M146" s="97" t="str">
        <f t="shared" si="24"/>
        <v>None</v>
      </c>
      <c r="N146" s="97" t="str">
        <f t="shared" si="24"/>
        <v>HFO</v>
      </c>
      <c r="O146" s="97" t="str">
        <f t="shared" si="24"/>
        <v>COA</v>
      </c>
      <c r="P146" s="97" t="str">
        <f t="shared" si="24"/>
        <v>COA</v>
      </c>
      <c r="Q146" s="97" t="str">
        <f t="shared" si="24"/>
        <v>COA</v>
      </c>
      <c r="R146" s="97" t="str">
        <f t="shared" si="24"/>
        <v>WST</v>
      </c>
      <c r="S146" s="97" t="str">
        <f t="shared" si="24"/>
        <v>NGA</v>
      </c>
      <c r="T146" s="97" t="str">
        <f t="shared" si="23"/>
        <v>None</v>
      </c>
      <c r="U146" s="97" t="str">
        <f t="shared" si="23"/>
        <v>None</v>
      </c>
      <c r="V146" s="97" t="str">
        <f t="shared" si="23"/>
        <v>None</v>
      </c>
      <c r="W146" s="97" t="str">
        <f t="shared" si="23"/>
        <v>None</v>
      </c>
      <c r="X146" s="97" t="str">
        <f t="shared" si="23"/>
        <v>None</v>
      </c>
      <c r="Y146" s="97" t="str">
        <f t="shared" si="23"/>
        <v>None</v>
      </c>
      <c r="Z146" s="97" t="str">
        <f t="shared" si="23"/>
        <v>None</v>
      </c>
      <c r="AA146" s="97" t="str">
        <f t="shared" si="23"/>
        <v>None</v>
      </c>
      <c r="AB146" s="97" t="str">
        <f t="shared" si="23"/>
        <v>None</v>
      </c>
      <c r="AC146" s="97" t="str">
        <f t="shared" si="23"/>
        <v>None</v>
      </c>
      <c r="AD146" s="97" t="str">
        <f t="shared" si="23"/>
        <v>None</v>
      </c>
      <c r="AE146" s="97" t="str">
        <f t="shared" si="23"/>
        <v>None</v>
      </c>
      <c r="AF146" s="97" t="str">
        <f t="shared" si="23"/>
        <v>None</v>
      </c>
      <c r="AG146" s="97" t="str">
        <f t="shared" si="23"/>
        <v>None</v>
      </c>
      <c r="AH146" s="97" t="str">
        <f t="shared" si="23"/>
        <v>None</v>
      </c>
      <c r="AI146" s="98" t="str">
        <f t="shared" si="23"/>
        <v>None</v>
      </c>
    </row>
    <row r="147" spans="5:35">
      <c r="E147" s="97" t="str">
        <f t="shared" ref="E147:S162" si="25">E$9</f>
        <v>None</v>
      </c>
      <c r="F147" s="97" t="str">
        <f t="shared" si="25"/>
        <v>NGA</v>
      </c>
      <c r="G147" s="97" t="str">
        <f t="shared" si="25"/>
        <v>NGA</v>
      </c>
      <c r="H147" s="97" t="str">
        <f t="shared" si="25"/>
        <v>DSL</v>
      </c>
      <c r="I147" s="97" t="str">
        <f t="shared" si="25"/>
        <v>HFO</v>
      </c>
      <c r="J147" s="97" t="str">
        <f t="shared" si="25"/>
        <v>LPG</v>
      </c>
      <c r="K147" s="97" t="str">
        <f t="shared" si="25"/>
        <v>GSL</v>
      </c>
      <c r="L147" s="97" t="str">
        <f t="shared" si="25"/>
        <v>LPG</v>
      </c>
      <c r="M147" s="97" t="str">
        <f t="shared" si="25"/>
        <v>None</v>
      </c>
      <c r="N147" s="97" t="str">
        <f t="shared" si="25"/>
        <v>HFO</v>
      </c>
      <c r="O147" s="97" t="str">
        <f t="shared" si="25"/>
        <v>COA</v>
      </c>
      <c r="P147" s="97" t="str">
        <f t="shared" si="25"/>
        <v>COA</v>
      </c>
      <c r="Q147" s="97" t="str">
        <f t="shared" si="25"/>
        <v>COA</v>
      </c>
      <c r="R147" s="97" t="str">
        <f t="shared" si="25"/>
        <v>WST</v>
      </c>
      <c r="S147" s="97" t="str">
        <f t="shared" si="25"/>
        <v>NGA</v>
      </c>
      <c r="T147" s="97" t="str">
        <f t="shared" si="23"/>
        <v>None</v>
      </c>
      <c r="U147" s="97" t="str">
        <f t="shared" si="23"/>
        <v>None</v>
      </c>
      <c r="V147" s="97" t="str">
        <f t="shared" si="23"/>
        <v>None</v>
      </c>
      <c r="W147" s="97" t="str">
        <f t="shared" si="23"/>
        <v>None</v>
      </c>
      <c r="X147" s="97" t="str">
        <f t="shared" si="23"/>
        <v>None</v>
      </c>
      <c r="Y147" s="97" t="str">
        <f t="shared" si="23"/>
        <v>None</v>
      </c>
      <c r="Z147" s="97" t="str">
        <f t="shared" si="23"/>
        <v>None</v>
      </c>
      <c r="AA147" s="97" t="str">
        <f t="shared" si="23"/>
        <v>None</v>
      </c>
      <c r="AB147" s="97" t="str">
        <f t="shared" si="23"/>
        <v>None</v>
      </c>
      <c r="AC147" s="97" t="str">
        <f t="shared" si="23"/>
        <v>None</v>
      </c>
      <c r="AD147" s="97" t="str">
        <f t="shared" si="23"/>
        <v>None</v>
      </c>
      <c r="AE147" s="97" t="str">
        <f t="shared" si="23"/>
        <v>None</v>
      </c>
      <c r="AF147" s="97" t="str">
        <f t="shared" si="23"/>
        <v>None</v>
      </c>
      <c r="AG147" s="97" t="str">
        <f t="shared" si="23"/>
        <v>None</v>
      </c>
      <c r="AH147" s="97" t="str">
        <f t="shared" si="23"/>
        <v>None</v>
      </c>
      <c r="AI147" s="98" t="str">
        <f t="shared" si="23"/>
        <v>None</v>
      </c>
    </row>
    <row r="148" spans="5:35">
      <c r="E148" s="97" t="str">
        <f t="shared" si="25"/>
        <v>None</v>
      </c>
      <c r="F148" s="97" t="str">
        <f t="shared" si="25"/>
        <v>NGA</v>
      </c>
      <c r="G148" s="97" t="str">
        <f t="shared" si="25"/>
        <v>NGA</v>
      </c>
      <c r="H148" s="97" t="str">
        <f t="shared" si="25"/>
        <v>DSL</v>
      </c>
      <c r="I148" s="97" t="str">
        <f t="shared" si="25"/>
        <v>HFO</v>
      </c>
      <c r="J148" s="97" t="str">
        <f t="shared" si="25"/>
        <v>LPG</v>
      </c>
      <c r="K148" s="97" t="str">
        <f t="shared" si="25"/>
        <v>GSL</v>
      </c>
      <c r="L148" s="97" t="str">
        <f t="shared" si="25"/>
        <v>LPG</v>
      </c>
      <c r="M148" s="97" t="str">
        <f t="shared" si="25"/>
        <v>None</v>
      </c>
      <c r="N148" s="97" t="str">
        <f t="shared" si="25"/>
        <v>HFO</v>
      </c>
      <c r="O148" s="97" t="str">
        <f t="shared" si="25"/>
        <v>COA</v>
      </c>
      <c r="P148" s="97" t="str">
        <f t="shared" si="25"/>
        <v>COA</v>
      </c>
      <c r="Q148" s="97" t="str">
        <f t="shared" si="25"/>
        <v>COA</v>
      </c>
      <c r="R148" s="97" t="str">
        <f t="shared" si="25"/>
        <v>WST</v>
      </c>
      <c r="S148" s="97" t="str">
        <f t="shared" si="25"/>
        <v>NGA</v>
      </c>
      <c r="T148" s="97" t="str">
        <f t="shared" si="23"/>
        <v>None</v>
      </c>
      <c r="U148" s="97" t="str">
        <f t="shared" si="23"/>
        <v>None</v>
      </c>
      <c r="V148" s="97" t="str">
        <f t="shared" si="23"/>
        <v>None</v>
      </c>
      <c r="W148" s="97" t="str">
        <f t="shared" si="23"/>
        <v>None</v>
      </c>
      <c r="X148" s="97" t="str">
        <f t="shared" si="23"/>
        <v>None</v>
      </c>
      <c r="Y148" s="97" t="str">
        <f t="shared" si="23"/>
        <v>None</v>
      </c>
      <c r="Z148" s="97" t="str">
        <f t="shared" si="23"/>
        <v>None</v>
      </c>
      <c r="AA148" s="97" t="str">
        <f t="shared" si="23"/>
        <v>None</v>
      </c>
      <c r="AB148" s="97" t="str">
        <f t="shared" si="23"/>
        <v>None</v>
      </c>
      <c r="AC148" s="97" t="str">
        <f t="shared" si="23"/>
        <v>None</v>
      </c>
      <c r="AD148" s="97" t="str">
        <f t="shared" si="23"/>
        <v>None</v>
      </c>
      <c r="AE148" s="97" t="str">
        <f t="shared" si="23"/>
        <v>None</v>
      </c>
      <c r="AF148" s="97" t="str">
        <f t="shared" si="23"/>
        <v>None</v>
      </c>
      <c r="AG148" s="97" t="str">
        <f t="shared" si="23"/>
        <v>None</v>
      </c>
      <c r="AH148" s="97" t="str">
        <f t="shared" si="23"/>
        <v>None</v>
      </c>
      <c r="AI148" s="98" t="str">
        <f t="shared" si="23"/>
        <v>None</v>
      </c>
    </row>
    <row r="149" spans="5:35">
      <c r="E149" s="97" t="str">
        <f t="shared" si="25"/>
        <v>None</v>
      </c>
      <c r="F149" s="97" t="str">
        <f t="shared" si="25"/>
        <v>NGA</v>
      </c>
      <c r="G149" s="97" t="str">
        <f t="shared" si="25"/>
        <v>NGA</v>
      </c>
      <c r="H149" s="97" t="str">
        <f t="shared" si="25"/>
        <v>DSL</v>
      </c>
      <c r="I149" s="97" t="str">
        <f t="shared" si="25"/>
        <v>HFO</v>
      </c>
      <c r="J149" s="97" t="str">
        <f t="shared" si="25"/>
        <v>LPG</v>
      </c>
      <c r="K149" s="97" t="str">
        <f t="shared" si="25"/>
        <v>GSL</v>
      </c>
      <c r="L149" s="97" t="str">
        <f t="shared" si="25"/>
        <v>LPG</v>
      </c>
      <c r="M149" s="97" t="str">
        <f t="shared" si="25"/>
        <v>None</v>
      </c>
      <c r="N149" s="97" t="str">
        <f t="shared" si="25"/>
        <v>HFO</v>
      </c>
      <c r="O149" s="97" t="str">
        <f t="shared" si="25"/>
        <v>COA</v>
      </c>
      <c r="P149" s="97" t="str">
        <f t="shared" si="25"/>
        <v>COA</v>
      </c>
      <c r="Q149" s="97" t="str">
        <f t="shared" si="25"/>
        <v>COA</v>
      </c>
      <c r="R149" s="97" t="str">
        <f t="shared" si="25"/>
        <v>WST</v>
      </c>
      <c r="S149" s="97" t="str">
        <f t="shared" si="25"/>
        <v>NGA</v>
      </c>
      <c r="T149" s="97" t="str">
        <f t="shared" si="23"/>
        <v>None</v>
      </c>
      <c r="U149" s="97" t="str">
        <f t="shared" si="23"/>
        <v>None</v>
      </c>
      <c r="V149" s="97" t="str">
        <f t="shared" si="23"/>
        <v>None</v>
      </c>
      <c r="W149" s="97" t="str">
        <f t="shared" si="23"/>
        <v>None</v>
      </c>
      <c r="X149" s="97" t="str">
        <f t="shared" si="23"/>
        <v>None</v>
      </c>
      <c r="Y149" s="97" t="str">
        <f t="shared" si="23"/>
        <v>None</v>
      </c>
      <c r="Z149" s="97" t="str">
        <f t="shared" si="23"/>
        <v>None</v>
      </c>
      <c r="AA149" s="97" t="str">
        <f t="shared" si="23"/>
        <v>None</v>
      </c>
      <c r="AB149" s="97" t="str">
        <f t="shared" si="23"/>
        <v>None</v>
      </c>
      <c r="AC149" s="97" t="str">
        <f t="shared" si="23"/>
        <v>None</v>
      </c>
      <c r="AD149" s="97" t="str">
        <f t="shared" si="23"/>
        <v>None</v>
      </c>
      <c r="AE149" s="97" t="str">
        <f t="shared" si="23"/>
        <v>None</v>
      </c>
      <c r="AF149" s="97" t="str">
        <f t="shared" si="23"/>
        <v>None</v>
      </c>
      <c r="AG149" s="97" t="str">
        <f t="shared" si="23"/>
        <v>None</v>
      </c>
      <c r="AH149" s="97" t="str">
        <f t="shared" si="23"/>
        <v>None</v>
      </c>
      <c r="AI149" s="98" t="str">
        <f t="shared" si="23"/>
        <v>None</v>
      </c>
    </row>
    <row r="150" spans="5:35">
      <c r="E150" s="97" t="str">
        <f t="shared" si="25"/>
        <v>None</v>
      </c>
      <c r="F150" s="97" t="str">
        <f t="shared" si="25"/>
        <v>NGA</v>
      </c>
      <c r="G150" s="97" t="str">
        <f t="shared" si="25"/>
        <v>NGA</v>
      </c>
      <c r="H150" s="97" t="str">
        <f t="shared" si="25"/>
        <v>DSL</v>
      </c>
      <c r="I150" s="97" t="str">
        <f t="shared" si="25"/>
        <v>HFO</v>
      </c>
      <c r="J150" s="97" t="str">
        <f t="shared" si="25"/>
        <v>LPG</v>
      </c>
      <c r="K150" s="97" t="str">
        <f t="shared" si="25"/>
        <v>GSL</v>
      </c>
      <c r="L150" s="97" t="str">
        <f t="shared" si="25"/>
        <v>LPG</v>
      </c>
      <c r="M150" s="97" t="str">
        <f t="shared" si="25"/>
        <v>None</v>
      </c>
      <c r="N150" s="97" t="str">
        <f t="shared" si="25"/>
        <v>HFO</v>
      </c>
      <c r="O150" s="97" t="str">
        <f t="shared" si="25"/>
        <v>COA</v>
      </c>
      <c r="P150" s="97" t="str">
        <f t="shared" si="25"/>
        <v>COA</v>
      </c>
      <c r="Q150" s="97" t="str">
        <f t="shared" si="25"/>
        <v>COA</v>
      </c>
      <c r="R150" s="97" t="str">
        <f t="shared" si="25"/>
        <v>WST</v>
      </c>
      <c r="S150" s="97" t="str">
        <f t="shared" si="25"/>
        <v>NGA</v>
      </c>
      <c r="T150" s="97" t="str">
        <f t="shared" si="23"/>
        <v>None</v>
      </c>
      <c r="U150" s="97" t="str">
        <f t="shared" si="23"/>
        <v>None</v>
      </c>
      <c r="V150" s="97" t="str">
        <f t="shared" si="23"/>
        <v>None</v>
      </c>
      <c r="W150" s="97" t="str">
        <f t="shared" si="23"/>
        <v>None</v>
      </c>
      <c r="X150" s="97" t="str">
        <f t="shared" si="23"/>
        <v>None</v>
      </c>
      <c r="Y150" s="97" t="str">
        <f t="shared" si="23"/>
        <v>None</v>
      </c>
      <c r="Z150" s="97" t="str">
        <f t="shared" si="23"/>
        <v>None</v>
      </c>
      <c r="AA150" s="97" t="str">
        <f t="shared" si="23"/>
        <v>None</v>
      </c>
      <c r="AB150" s="97" t="str">
        <f t="shared" si="23"/>
        <v>None</v>
      </c>
      <c r="AC150" s="97" t="str">
        <f t="shared" si="23"/>
        <v>None</v>
      </c>
      <c r="AD150" s="97" t="str">
        <f t="shared" si="23"/>
        <v>None</v>
      </c>
      <c r="AE150" s="97" t="str">
        <f t="shared" si="23"/>
        <v>None</v>
      </c>
      <c r="AF150" s="97" t="str">
        <f t="shared" si="23"/>
        <v>None</v>
      </c>
      <c r="AG150" s="97" t="str">
        <f t="shared" si="23"/>
        <v>None</v>
      </c>
      <c r="AH150" s="97" t="str">
        <f t="shared" si="23"/>
        <v>None</v>
      </c>
      <c r="AI150" s="98" t="str">
        <f t="shared" si="23"/>
        <v>None</v>
      </c>
    </row>
    <row r="151" spans="5:35">
      <c r="E151" s="97" t="str">
        <f t="shared" si="25"/>
        <v>None</v>
      </c>
      <c r="F151" s="97" t="str">
        <f t="shared" si="25"/>
        <v>NGA</v>
      </c>
      <c r="G151" s="97" t="str">
        <f t="shared" si="25"/>
        <v>NGA</v>
      </c>
      <c r="H151" s="97" t="str">
        <f t="shared" si="25"/>
        <v>DSL</v>
      </c>
      <c r="I151" s="97" t="str">
        <f t="shared" si="25"/>
        <v>HFO</v>
      </c>
      <c r="J151" s="97" t="str">
        <f t="shared" si="25"/>
        <v>LPG</v>
      </c>
      <c r="K151" s="97" t="str">
        <f t="shared" si="25"/>
        <v>GSL</v>
      </c>
      <c r="L151" s="97" t="str">
        <f t="shared" si="25"/>
        <v>LPG</v>
      </c>
      <c r="M151" s="97" t="str">
        <f t="shared" si="25"/>
        <v>None</v>
      </c>
      <c r="N151" s="97" t="str">
        <f t="shared" si="25"/>
        <v>HFO</v>
      </c>
      <c r="O151" s="97" t="str">
        <f t="shared" si="25"/>
        <v>COA</v>
      </c>
      <c r="P151" s="97" t="str">
        <f t="shared" si="25"/>
        <v>COA</v>
      </c>
      <c r="Q151" s="97" t="str">
        <f t="shared" si="25"/>
        <v>COA</v>
      </c>
      <c r="R151" s="97" t="str">
        <f t="shared" si="25"/>
        <v>WST</v>
      </c>
      <c r="S151" s="97" t="str">
        <f t="shared" si="25"/>
        <v>NGA</v>
      </c>
      <c r="T151" s="97" t="str">
        <f t="shared" si="23"/>
        <v>None</v>
      </c>
      <c r="U151" s="97" t="str">
        <f t="shared" si="23"/>
        <v>None</v>
      </c>
      <c r="V151" s="97" t="str">
        <f t="shared" si="23"/>
        <v>None</v>
      </c>
      <c r="W151" s="97" t="str">
        <f t="shared" si="23"/>
        <v>None</v>
      </c>
      <c r="X151" s="97" t="str">
        <f t="shared" si="23"/>
        <v>None</v>
      </c>
      <c r="Y151" s="97" t="str">
        <f t="shared" si="23"/>
        <v>None</v>
      </c>
      <c r="Z151" s="97" t="str">
        <f t="shared" si="23"/>
        <v>None</v>
      </c>
      <c r="AA151" s="97" t="str">
        <f t="shared" si="23"/>
        <v>None</v>
      </c>
      <c r="AB151" s="97" t="str">
        <f t="shared" si="23"/>
        <v>None</v>
      </c>
      <c r="AC151" s="97" t="str">
        <f t="shared" si="23"/>
        <v>None</v>
      </c>
      <c r="AD151" s="97" t="str">
        <f t="shared" si="23"/>
        <v>None</v>
      </c>
      <c r="AE151" s="97" t="str">
        <f t="shared" si="23"/>
        <v>None</v>
      </c>
      <c r="AF151" s="97" t="str">
        <f t="shared" si="23"/>
        <v>None</v>
      </c>
      <c r="AG151" s="97" t="str">
        <f t="shared" si="23"/>
        <v>None</v>
      </c>
      <c r="AH151" s="97" t="str">
        <f t="shared" si="23"/>
        <v>None</v>
      </c>
      <c r="AI151" s="98" t="str">
        <f t="shared" si="23"/>
        <v>None</v>
      </c>
    </row>
    <row r="152" spans="5:35">
      <c r="E152" s="97" t="str">
        <f t="shared" si="25"/>
        <v>None</v>
      </c>
      <c r="F152" s="97" t="str">
        <f t="shared" si="25"/>
        <v>NGA</v>
      </c>
      <c r="G152" s="97" t="str">
        <f t="shared" si="25"/>
        <v>NGA</v>
      </c>
      <c r="H152" s="97" t="str">
        <f t="shared" si="25"/>
        <v>DSL</v>
      </c>
      <c r="I152" s="97" t="str">
        <f t="shared" si="25"/>
        <v>HFO</v>
      </c>
      <c r="J152" s="97" t="str">
        <f t="shared" si="25"/>
        <v>LPG</v>
      </c>
      <c r="K152" s="97" t="str">
        <f t="shared" si="25"/>
        <v>GSL</v>
      </c>
      <c r="L152" s="97" t="str">
        <f t="shared" si="25"/>
        <v>LPG</v>
      </c>
      <c r="M152" s="97" t="str">
        <f t="shared" si="25"/>
        <v>None</v>
      </c>
      <c r="N152" s="97" t="str">
        <f t="shared" si="25"/>
        <v>HFO</v>
      </c>
      <c r="O152" s="97" t="str">
        <f t="shared" si="25"/>
        <v>COA</v>
      </c>
      <c r="P152" s="97" t="str">
        <f t="shared" si="25"/>
        <v>COA</v>
      </c>
      <c r="Q152" s="97" t="str">
        <f t="shared" si="25"/>
        <v>COA</v>
      </c>
      <c r="R152" s="97" t="str">
        <f t="shared" si="25"/>
        <v>WST</v>
      </c>
      <c r="S152" s="97" t="str">
        <f t="shared" si="25"/>
        <v>NGA</v>
      </c>
      <c r="T152" s="97" t="str">
        <f t="shared" si="23"/>
        <v>None</v>
      </c>
      <c r="U152" s="97" t="str">
        <f t="shared" si="23"/>
        <v>None</v>
      </c>
      <c r="V152" s="97" t="str">
        <f t="shared" si="23"/>
        <v>None</v>
      </c>
      <c r="W152" s="97" t="str">
        <f t="shared" si="23"/>
        <v>None</v>
      </c>
      <c r="X152" s="97" t="str">
        <f t="shared" si="23"/>
        <v>None</v>
      </c>
      <c r="Y152" s="97" t="str">
        <f t="shared" si="23"/>
        <v>None</v>
      </c>
      <c r="Z152" s="97" t="str">
        <f t="shared" si="23"/>
        <v>None</v>
      </c>
      <c r="AA152" s="97" t="str">
        <f t="shared" si="23"/>
        <v>None</v>
      </c>
      <c r="AB152" s="97" t="str">
        <f t="shared" si="23"/>
        <v>None</v>
      </c>
      <c r="AC152" s="97" t="str">
        <f t="shared" si="23"/>
        <v>None</v>
      </c>
      <c r="AD152" s="97" t="str">
        <f t="shared" si="23"/>
        <v>None</v>
      </c>
      <c r="AE152" s="97" t="str">
        <f t="shared" si="23"/>
        <v>None</v>
      </c>
      <c r="AF152" s="97" t="str">
        <f t="shared" si="23"/>
        <v>None</v>
      </c>
      <c r="AG152" s="97" t="str">
        <f t="shared" si="23"/>
        <v>None</v>
      </c>
      <c r="AH152" s="97" t="str">
        <f t="shared" si="23"/>
        <v>None</v>
      </c>
      <c r="AI152" s="98" t="str">
        <f t="shared" si="23"/>
        <v>None</v>
      </c>
    </row>
    <row r="153" spans="5:35">
      <c r="E153" s="97" t="str">
        <f t="shared" si="25"/>
        <v>None</v>
      </c>
      <c r="F153" s="97" t="str">
        <f t="shared" si="25"/>
        <v>NGA</v>
      </c>
      <c r="G153" s="97" t="str">
        <f t="shared" si="25"/>
        <v>NGA</v>
      </c>
      <c r="H153" s="97" t="str">
        <f t="shared" si="25"/>
        <v>DSL</v>
      </c>
      <c r="I153" s="97" t="str">
        <f t="shared" si="25"/>
        <v>HFO</v>
      </c>
      <c r="J153" s="97" t="str">
        <f t="shared" si="25"/>
        <v>LPG</v>
      </c>
      <c r="K153" s="97" t="str">
        <f t="shared" si="25"/>
        <v>GSL</v>
      </c>
      <c r="L153" s="97" t="str">
        <f t="shared" si="25"/>
        <v>LPG</v>
      </c>
      <c r="M153" s="97" t="str">
        <f t="shared" si="25"/>
        <v>None</v>
      </c>
      <c r="N153" s="97" t="str">
        <f t="shared" si="25"/>
        <v>HFO</v>
      </c>
      <c r="O153" s="97" t="str">
        <f t="shared" si="25"/>
        <v>COA</v>
      </c>
      <c r="P153" s="97" t="str">
        <f t="shared" si="25"/>
        <v>COA</v>
      </c>
      <c r="Q153" s="97" t="str">
        <f t="shared" si="25"/>
        <v>COA</v>
      </c>
      <c r="R153" s="97" t="str">
        <f t="shared" si="25"/>
        <v>WST</v>
      </c>
      <c r="S153" s="97" t="str">
        <f t="shared" si="25"/>
        <v>NGA</v>
      </c>
      <c r="T153" s="97" t="str">
        <f t="shared" si="23"/>
        <v>None</v>
      </c>
      <c r="U153" s="97" t="str">
        <f t="shared" si="23"/>
        <v>None</v>
      </c>
      <c r="V153" s="97" t="str">
        <f t="shared" si="23"/>
        <v>None</v>
      </c>
      <c r="W153" s="97" t="str">
        <f t="shared" si="23"/>
        <v>None</v>
      </c>
      <c r="X153" s="97" t="str">
        <f t="shared" si="23"/>
        <v>None</v>
      </c>
      <c r="Y153" s="97" t="str">
        <f t="shared" si="23"/>
        <v>None</v>
      </c>
      <c r="Z153" s="97" t="str">
        <f t="shared" si="23"/>
        <v>None</v>
      </c>
      <c r="AA153" s="97" t="str">
        <f t="shared" si="23"/>
        <v>None</v>
      </c>
      <c r="AB153" s="97" t="str">
        <f t="shared" si="23"/>
        <v>None</v>
      </c>
      <c r="AC153" s="97" t="str">
        <f t="shared" si="23"/>
        <v>None</v>
      </c>
      <c r="AD153" s="97" t="str">
        <f t="shared" si="23"/>
        <v>None</v>
      </c>
      <c r="AE153" s="97" t="str">
        <f t="shared" si="23"/>
        <v>None</v>
      </c>
      <c r="AF153" s="97" t="str">
        <f t="shared" si="23"/>
        <v>None</v>
      </c>
      <c r="AG153" s="97" t="str">
        <f t="shared" si="23"/>
        <v>None</v>
      </c>
      <c r="AH153" s="97" t="str">
        <f t="shared" si="23"/>
        <v>None</v>
      </c>
      <c r="AI153" s="98" t="str">
        <f t="shared" si="23"/>
        <v>None</v>
      </c>
    </row>
    <row r="154" spans="5:35">
      <c r="E154" s="97" t="str">
        <f t="shared" si="25"/>
        <v>None</v>
      </c>
      <c r="F154" s="97" t="str">
        <f t="shared" si="25"/>
        <v>NGA</v>
      </c>
      <c r="G154" s="97" t="str">
        <f t="shared" si="25"/>
        <v>NGA</v>
      </c>
      <c r="H154" s="97" t="str">
        <f t="shared" si="25"/>
        <v>DSL</v>
      </c>
      <c r="I154" s="97" t="str">
        <f t="shared" si="25"/>
        <v>HFO</v>
      </c>
      <c r="J154" s="97" t="str">
        <f t="shared" si="25"/>
        <v>LPG</v>
      </c>
      <c r="K154" s="97" t="str">
        <f t="shared" si="25"/>
        <v>GSL</v>
      </c>
      <c r="L154" s="97" t="str">
        <f t="shared" si="25"/>
        <v>LPG</v>
      </c>
      <c r="M154" s="97" t="str">
        <f t="shared" si="25"/>
        <v>None</v>
      </c>
      <c r="N154" s="97" t="str">
        <f t="shared" si="25"/>
        <v>HFO</v>
      </c>
      <c r="O154" s="97" t="str">
        <f t="shared" si="25"/>
        <v>COA</v>
      </c>
      <c r="P154" s="97" t="str">
        <f t="shared" si="25"/>
        <v>COA</v>
      </c>
      <c r="Q154" s="97" t="str">
        <f t="shared" si="25"/>
        <v>COA</v>
      </c>
      <c r="R154" s="97" t="str">
        <f t="shared" si="25"/>
        <v>WST</v>
      </c>
      <c r="S154" s="97" t="str">
        <f t="shared" si="25"/>
        <v>NGA</v>
      </c>
      <c r="T154" s="97" t="str">
        <f t="shared" si="23"/>
        <v>None</v>
      </c>
      <c r="U154" s="97" t="str">
        <f t="shared" si="23"/>
        <v>None</v>
      </c>
      <c r="V154" s="97" t="str">
        <f t="shared" si="23"/>
        <v>None</v>
      </c>
      <c r="W154" s="97" t="str">
        <f t="shared" si="23"/>
        <v>None</v>
      </c>
      <c r="X154" s="97" t="str">
        <f t="shared" si="23"/>
        <v>None</v>
      </c>
      <c r="Y154" s="97" t="str">
        <f t="shared" si="23"/>
        <v>None</v>
      </c>
      <c r="Z154" s="97" t="str">
        <f t="shared" si="23"/>
        <v>None</v>
      </c>
      <c r="AA154" s="97" t="str">
        <f t="shared" si="23"/>
        <v>None</v>
      </c>
      <c r="AB154" s="97" t="str">
        <f t="shared" si="23"/>
        <v>None</v>
      </c>
      <c r="AC154" s="97" t="str">
        <f t="shared" si="23"/>
        <v>None</v>
      </c>
      <c r="AD154" s="97" t="str">
        <f t="shared" si="23"/>
        <v>None</v>
      </c>
      <c r="AE154" s="97" t="str">
        <f t="shared" si="23"/>
        <v>None</v>
      </c>
      <c r="AF154" s="97" t="str">
        <f t="shared" si="23"/>
        <v>None</v>
      </c>
      <c r="AG154" s="97" t="str">
        <f t="shared" si="23"/>
        <v>None</v>
      </c>
      <c r="AH154" s="97" t="str">
        <f t="shared" si="23"/>
        <v>None</v>
      </c>
      <c r="AI154" s="98" t="str">
        <f t="shared" si="23"/>
        <v>None</v>
      </c>
    </row>
    <row r="155" spans="5:35">
      <c r="E155" s="97" t="str">
        <f t="shared" si="25"/>
        <v>None</v>
      </c>
      <c r="F155" s="97" t="str">
        <f t="shared" si="25"/>
        <v>NGA</v>
      </c>
      <c r="G155" s="97" t="str">
        <f t="shared" si="25"/>
        <v>NGA</v>
      </c>
      <c r="H155" s="97" t="str">
        <f t="shared" si="25"/>
        <v>DSL</v>
      </c>
      <c r="I155" s="97" t="str">
        <f t="shared" si="25"/>
        <v>HFO</v>
      </c>
      <c r="J155" s="97" t="str">
        <f t="shared" si="25"/>
        <v>LPG</v>
      </c>
      <c r="K155" s="97" t="str">
        <f t="shared" si="25"/>
        <v>GSL</v>
      </c>
      <c r="L155" s="97" t="str">
        <f t="shared" si="25"/>
        <v>LPG</v>
      </c>
      <c r="M155" s="97" t="str">
        <f t="shared" si="25"/>
        <v>None</v>
      </c>
      <c r="N155" s="97" t="str">
        <f t="shared" si="25"/>
        <v>HFO</v>
      </c>
      <c r="O155" s="97" t="str">
        <f t="shared" si="25"/>
        <v>COA</v>
      </c>
      <c r="P155" s="97" t="str">
        <f t="shared" si="25"/>
        <v>COA</v>
      </c>
      <c r="Q155" s="97" t="str">
        <f t="shared" si="25"/>
        <v>COA</v>
      </c>
      <c r="R155" s="97" t="str">
        <f t="shared" si="25"/>
        <v>WST</v>
      </c>
      <c r="S155" s="97" t="str">
        <f t="shared" si="25"/>
        <v>NGA</v>
      </c>
      <c r="T155" s="97" t="str">
        <f t="shared" si="23"/>
        <v>None</v>
      </c>
      <c r="U155" s="97" t="str">
        <f t="shared" si="23"/>
        <v>None</v>
      </c>
      <c r="V155" s="97" t="str">
        <f t="shared" si="23"/>
        <v>None</v>
      </c>
      <c r="W155" s="97" t="str">
        <f t="shared" si="23"/>
        <v>None</v>
      </c>
      <c r="X155" s="97" t="str">
        <f t="shared" si="23"/>
        <v>None</v>
      </c>
      <c r="Y155" s="97" t="str">
        <f t="shared" si="23"/>
        <v>None</v>
      </c>
      <c r="Z155" s="97" t="str">
        <f t="shared" si="23"/>
        <v>None</v>
      </c>
      <c r="AA155" s="97" t="str">
        <f t="shared" si="23"/>
        <v>None</v>
      </c>
      <c r="AB155" s="97" t="str">
        <f t="shared" si="23"/>
        <v>None</v>
      </c>
      <c r="AC155" s="97" t="str">
        <f t="shared" si="23"/>
        <v>None</v>
      </c>
      <c r="AD155" s="97" t="str">
        <f t="shared" si="23"/>
        <v>None</v>
      </c>
      <c r="AE155" s="97" t="str">
        <f t="shared" si="23"/>
        <v>None</v>
      </c>
      <c r="AF155" s="97" t="str">
        <f t="shared" si="23"/>
        <v>None</v>
      </c>
      <c r="AG155" s="97" t="str">
        <f t="shared" si="23"/>
        <v>None</v>
      </c>
      <c r="AH155" s="97" t="str">
        <f t="shared" si="23"/>
        <v>None</v>
      </c>
      <c r="AI155" s="98" t="str">
        <f t="shared" si="23"/>
        <v>None</v>
      </c>
    </row>
    <row r="156" spans="5:35">
      <c r="E156" s="97" t="str">
        <f t="shared" si="25"/>
        <v>None</v>
      </c>
      <c r="F156" s="97" t="str">
        <f t="shared" si="25"/>
        <v>NGA</v>
      </c>
      <c r="G156" s="97" t="str">
        <f t="shared" si="25"/>
        <v>NGA</v>
      </c>
      <c r="H156" s="97" t="str">
        <f t="shared" si="25"/>
        <v>DSL</v>
      </c>
      <c r="I156" s="97" t="str">
        <f t="shared" si="25"/>
        <v>HFO</v>
      </c>
      <c r="J156" s="97" t="str">
        <f t="shared" si="25"/>
        <v>LPG</v>
      </c>
      <c r="K156" s="97" t="str">
        <f t="shared" si="25"/>
        <v>GSL</v>
      </c>
      <c r="L156" s="97" t="str">
        <f t="shared" si="25"/>
        <v>LPG</v>
      </c>
      <c r="M156" s="97" t="str">
        <f t="shared" si="25"/>
        <v>None</v>
      </c>
      <c r="N156" s="97" t="str">
        <f t="shared" si="25"/>
        <v>HFO</v>
      </c>
      <c r="O156" s="97" t="str">
        <f t="shared" si="25"/>
        <v>COA</v>
      </c>
      <c r="P156" s="97" t="str">
        <f t="shared" si="25"/>
        <v>COA</v>
      </c>
      <c r="Q156" s="97" t="str">
        <f t="shared" si="25"/>
        <v>COA</v>
      </c>
      <c r="R156" s="97" t="str">
        <f t="shared" si="25"/>
        <v>WST</v>
      </c>
      <c r="S156" s="97" t="str">
        <f t="shared" si="25"/>
        <v>NGA</v>
      </c>
      <c r="T156" s="97" t="str">
        <f t="shared" si="23"/>
        <v>None</v>
      </c>
      <c r="U156" s="97" t="str">
        <f t="shared" si="23"/>
        <v>None</v>
      </c>
      <c r="V156" s="97" t="str">
        <f t="shared" si="23"/>
        <v>None</v>
      </c>
      <c r="W156" s="97" t="str">
        <f t="shared" si="23"/>
        <v>None</v>
      </c>
      <c r="X156" s="97" t="str">
        <f t="shared" si="23"/>
        <v>None</v>
      </c>
      <c r="Y156" s="97" t="str">
        <f t="shared" si="23"/>
        <v>None</v>
      </c>
      <c r="Z156" s="97" t="str">
        <f t="shared" si="23"/>
        <v>None</v>
      </c>
      <c r="AA156" s="97" t="str">
        <f t="shared" si="23"/>
        <v>None</v>
      </c>
      <c r="AB156" s="97" t="str">
        <f t="shared" si="23"/>
        <v>None</v>
      </c>
      <c r="AC156" s="97" t="str">
        <f t="shared" si="23"/>
        <v>None</v>
      </c>
      <c r="AD156" s="97" t="str">
        <f t="shared" si="23"/>
        <v>None</v>
      </c>
      <c r="AE156" s="97" t="str">
        <f t="shared" si="23"/>
        <v>None</v>
      </c>
      <c r="AF156" s="97" t="str">
        <f t="shared" si="23"/>
        <v>None</v>
      </c>
      <c r="AG156" s="97" t="str">
        <f t="shared" si="23"/>
        <v>None</v>
      </c>
      <c r="AH156" s="97" t="str">
        <f t="shared" si="23"/>
        <v>None</v>
      </c>
      <c r="AI156" s="98" t="str">
        <f t="shared" si="23"/>
        <v>None</v>
      </c>
    </row>
    <row r="157" spans="5:35">
      <c r="E157" s="97" t="str">
        <f t="shared" si="25"/>
        <v>None</v>
      </c>
      <c r="F157" s="97" t="str">
        <f t="shared" si="25"/>
        <v>NGA</v>
      </c>
      <c r="G157" s="97" t="str">
        <f t="shared" si="25"/>
        <v>NGA</v>
      </c>
      <c r="H157" s="97" t="str">
        <f t="shared" si="25"/>
        <v>DSL</v>
      </c>
      <c r="I157" s="97" t="str">
        <f t="shared" si="25"/>
        <v>HFO</v>
      </c>
      <c r="J157" s="97" t="str">
        <f t="shared" si="25"/>
        <v>LPG</v>
      </c>
      <c r="K157" s="97" t="str">
        <f t="shared" si="25"/>
        <v>GSL</v>
      </c>
      <c r="L157" s="97" t="str">
        <f t="shared" si="25"/>
        <v>LPG</v>
      </c>
      <c r="M157" s="97" t="str">
        <f t="shared" si="25"/>
        <v>None</v>
      </c>
      <c r="N157" s="97" t="str">
        <f t="shared" si="25"/>
        <v>HFO</v>
      </c>
      <c r="O157" s="97" t="str">
        <f t="shared" si="25"/>
        <v>COA</v>
      </c>
      <c r="P157" s="97" t="str">
        <f t="shared" si="25"/>
        <v>COA</v>
      </c>
      <c r="Q157" s="97" t="str">
        <f t="shared" si="25"/>
        <v>COA</v>
      </c>
      <c r="R157" s="97" t="str">
        <f t="shared" si="25"/>
        <v>WST</v>
      </c>
      <c r="S157" s="97" t="str">
        <f t="shared" si="25"/>
        <v>NGA</v>
      </c>
      <c r="T157" s="97" t="str">
        <f t="shared" si="23"/>
        <v>None</v>
      </c>
      <c r="U157" s="97" t="str">
        <f t="shared" si="23"/>
        <v>None</v>
      </c>
      <c r="V157" s="97" t="str">
        <f t="shared" si="23"/>
        <v>None</v>
      </c>
      <c r="W157" s="97" t="str">
        <f t="shared" si="23"/>
        <v>None</v>
      </c>
      <c r="X157" s="97" t="str">
        <f t="shared" si="23"/>
        <v>None</v>
      </c>
      <c r="Y157" s="97" t="str">
        <f t="shared" si="23"/>
        <v>None</v>
      </c>
      <c r="Z157" s="97" t="str">
        <f t="shared" si="23"/>
        <v>None</v>
      </c>
      <c r="AA157" s="97" t="str">
        <f t="shared" si="23"/>
        <v>None</v>
      </c>
      <c r="AB157" s="97" t="str">
        <f t="shared" si="23"/>
        <v>None</v>
      </c>
      <c r="AC157" s="97" t="str">
        <f t="shared" si="23"/>
        <v>None</v>
      </c>
      <c r="AD157" s="97" t="str">
        <f t="shared" si="23"/>
        <v>None</v>
      </c>
      <c r="AE157" s="97" t="str">
        <f t="shared" si="23"/>
        <v>None</v>
      </c>
      <c r="AF157" s="97" t="str">
        <f t="shared" si="23"/>
        <v>None</v>
      </c>
      <c r="AG157" s="97" t="str">
        <f t="shared" si="23"/>
        <v>None</v>
      </c>
      <c r="AH157" s="97" t="str">
        <f t="shared" si="23"/>
        <v>None</v>
      </c>
      <c r="AI157" s="98" t="str">
        <f t="shared" si="23"/>
        <v>None</v>
      </c>
    </row>
    <row r="158" spans="5:35">
      <c r="E158" s="97" t="str">
        <f t="shared" si="25"/>
        <v>None</v>
      </c>
      <c r="F158" s="97" t="str">
        <f t="shared" si="25"/>
        <v>NGA</v>
      </c>
      <c r="G158" s="97" t="str">
        <f t="shared" si="25"/>
        <v>NGA</v>
      </c>
      <c r="H158" s="97" t="str">
        <f t="shared" si="25"/>
        <v>DSL</v>
      </c>
      <c r="I158" s="97" t="str">
        <f t="shared" si="25"/>
        <v>HFO</v>
      </c>
      <c r="J158" s="97" t="str">
        <f t="shared" si="25"/>
        <v>LPG</v>
      </c>
      <c r="K158" s="97" t="str">
        <f t="shared" si="25"/>
        <v>GSL</v>
      </c>
      <c r="L158" s="97" t="str">
        <f t="shared" si="25"/>
        <v>LPG</v>
      </c>
      <c r="M158" s="97" t="str">
        <f t="shared" si="25"/>
        <v>None</v>
      </c>
      <c r="N158" s="97" t="str">
        <f t="shared" si="25"/>
        <v>HFO</v>
      </c>
      <c r="O158" s="97" t="str">
        <f t="shared" si="25"/>
        <v>COA</v>
      </c>
      <c r="P158" s="97" t="str">
        <f t="shared" si="25"/>
        <v>COA</v>
      </c>
      <c r="Q158" s="97" t="str">
        <f t="shared" si="25"/>
        <v>COA</v>
      </c>
      <c r="R158" s="97" t="str">
        <f t="shared" si="25"/>
        <v>WST</v>
      </c>
      <c r="S158" s="97" t="str">
        <f t="shared" si="25"/>
        <v>NGA</v>
      </c>
      <c r="T158" s="97" t="str">
        <f t="shared" si="23"/>
        <v>None</v>
      </c>
      <c r="U158" s="97" t="str">
        <f t="shared" si="23"/>
        <v>None</v>
      </c>
      <c r="V158" s="97" t="str">
        <f t="shared" si="23"/>
        <v>None</v>
      </c>
      <c r="W158" s="97" t="str">
        <f t="shared" si="23"/>
        <v>None</v>
      </c>
      <c r="X158" s="97" t="str">
        <f t="shared" si="23"/>
        <v>None</v>
      </c>
      <c r="Y158" s="97" t="str">
        <f t="shared" si="23"/>
        <v>None</v>
      </c>
      <c r="Z158" s="97" t="str">
        <f t="shared" si="23"/>
        <v>None</v>
      </c>
      <c r="AA158" s="97" t="str">
        <f t="shared" si="23"/>
        <v>None</v>
      </c>
      <c r="AB158" s="97" t="str">
        <f t="shared" si="23"/>
        <v>None</v>
      </c>
      <c r="AC158" s="97" t="str">
        <f t="shared" si="23"/>
        <v>None</v>
      </c>
      <c r="AD158" s="97" t="str">
        <f t="shared" si="23"/>
        <v>None</v>
      </c>
      <c r="AE158" s="97" t="str">
        <f t="shared" si="23"/>
        <v>None</v>
      </c>
      <c r="AF158" s="97" t="str">
        <f t="shared" si="23"/>
        <v>None</v>
      </c>
      <c r="AG158" s="97" t="str">
        <f t="shared" si="23"/>
        <v>None</v>
      </c>
      <c r="AH158" s="97" t="str">
        <f t="shared" si="23"/>
        <v>None</v>
      </c>
      <c r="AI158" s="98" t="str">
        <f t="shared" si="23"/>
        <v>None</v>
      </c>
    </row>
    <row r="159" spans="5:35">
      <c r="E159" s="97" t="str">
        <f t="shared" si="25"/>
        <v>None</v>
      </c>
      <c r="F159" s="97" t="str">
        <f t="shared" si="25"/>
        <v>NGA</v>
      </c>
      <c r="G159" s="97" t="str">
        <f t="shared" si="25"/>
        <v>NGA</v>
      </c>
      <c r="H159" s="97" t="str">
        <f t="shared" si="25"/>
        <v>DSL</v>
      </c>
      <c r="I159" s="97" t="str">
        <f t="shared" si="25"/>
        <v>HFO</v>
      </c>
      <c r="J159" s="97" t="str">
        <f t="shared" si="25"/>
        <v>LPG</v>
      </c>
      <c r="K159" s="97" t="str">
        <f t="shared" si="25"/>
        <v>GSL</v>
      </c>
      <c r="L159" s="97" t="str">
        <f t="shared" si="25"/>
        <v>LPG</v>
      </c>
      <c r="M159" s="97" t="str">
        <f t="shared" si="25"/>
        <v>None</v>
      </c>
      <c r="N159" s="97" t="str">
        <f t="shared" si="25"/>
        <v>HFO</v>
      </c>
      <c r="O159" s="97" t="str">
        <f t="shared" si="25"/>
        <v>COA</v>
      </c>
      <c r="P159" s="97" t="str">
        <f t="shared" si="25"/>
        <v>COA</v>
      </c>
      <c r="Q159" s="97" t="str">
        <f t="shared" si="25"/>
        <v>COA</v>
      </c>
      <c r="R159" s="97" t="str">
        <f t="shared" si="25"/>
        <v>WST</v>
      </c>
      <c r="S159" s="97" t="str">
        <f t="shared" si="25"/>
        <v>NGA</v>
      </c>
      <c r="T159" s="97" t="str">
        <f t="shared" si="23"/>
        <v>None</v>
      </c>
      <c r="U159" s="97" t="str">
        <f t="shared" si="23"/>
        <v>None</v>
      </c>
      <c r="V159" s="97" t="str">
        <f t="shared" si="23"/>
        <v>None</v>
      </c>
      <c r="W159" s="97" t="str">
        <f t="shared" si="23"/>
        <v>None</v>
      </c>
      <c r="X159" s="97" t="str">
        <f t="shared" si="23"/>
        <v>None</v>
      </c>
      <c r="Y159" s="97" t="str">
        <f t="shared" si="23"/>
        <v>None</v>
      </c>
      <c r="Z159" s="97" t="str">
        <f t="shared" si="23"/>
        <v>None</v>
      </c>
      <c r="AA159" s="97" t="str">
        <f t="shared" si="23"/>
        <v>None</v>
      </c>
      <c r="AB159" s="97" t="str">
        <f t="shared" si="23"/>
        <v>None</v>
      </c>
      <c r="AC159" s="97" t="str">
        <f t="shared" si="23"/>
        <v>None</v>
      </c>
      <c r="AD159" s="97" t="str">
        <f t="shared" si="23"/>
        <v>None</v>
      </c>
      <c r="AE159" s="97" t="str">
        <f t="shared" si="23"/>
        <v>None</v>
      </c>
      <c r="AF159" s="97" t="str">
        <f t="shared" si="23"/>
        <v>None</v>
      </c>
      <c r="AG159" s="97" t="str">
        <f t="shared" si="23"/>
        <v>None</v>
      </c>
      <c r="AH159" s="97" t="str">
        <f t="shared" si="23"/>
        <v>None</v>
      </c>
      <c r="AI159" s="98" t="str">
        <f t="shared" si="23"/>
        <v>None</v>
      </c>
    </row>
    <row r="160" spans="5:35">
      <c r="E160" s="97" t="str">
        <f t="shared" si="25"/>
        <v>None</v>
      </c>
      <c r="F160" s="97" t="str">
        <f t="shared" si="25"/>
        <v>NGA</v>
      </c>
      <c r="G160" s="97" t="str">
        <f t="shared" si="25"/>
        <v>NGA</v>
      </c>
      <c r="H160" s="97" t="str">
        <f t="shared" si="25"/>
        <v>DSL</v>
      </c>
      <c r="I160" s="97" t="str">
        <f t="shared" si="25"/>
        <v>HFO</v>
      </c>
      <c r="J160" s="97" t="str">
        <f t="shared" si="25"/>
        <v>LPG</v>
      </c>
      <c r="K160" s="97" t="str">
        <f t="shared" si="25"/>
        <v>GSL</v>
      </c>
      <c r="L160" s="97" t="str">
        <f t="shared" si="25"/>
        <v>LPG</v>
      </c>
      <c r="M160" s="97" t="str">
        <f t="shared" si="25"/>
        <v>None</v>
      </c>
      <c r="N160" s="97" t="str">
        <f t="shared" si="25"/>
        <v>HFO</v>
      </c>
      <c r="O160" s="97" t="str">
        <f t="shared" si="25"/>
        <v>COA</v>
      </c>
      <c r="P160" s="97" t="str">
        <f t="shared" si="25"/>
        <v>COA</v>
      </c>
      <c r="Q160" s="97" t="str">
        <f t="shared" si="25"/>
        <v>COA</v>
      </c>
      <c r="R160" s="97" t="str">
        <f t="shared" si="25"/>
        <v>WST</v>
      </c>
      <c r="S160" s="97" t="str">
        <f t="shared" si="25"/>
        <v>NGA</v>
      </c>
      <c r="T160" s="97" t="str">
        <f t="shared" si="23"/>
        <v>None</v>
      </c>
      <c r="U160" s="97" t="str">
        <f t="shared" si="23"/>
        <v>None</v>
      </c>
      <c r="V160" s="97" t="str">
        <f t="shared" si="23"/>
        <v>None</v>
      </c>
      <c r="W160" s="97" t="str">
        <f t="shared" si="23"/>
        <v>None</v>
      </c>
      <c r="X160" s="97" t="str">
        <f t="shared" si="23"/>
        <v>None</v>
      </c>
      <c r="Y160" s="97" t="str">
        <f t="shared" si="23"/>
        <v>None</v>
      </c>
      <c r="Z160" s="97" t="str">
        <f t="shared" si="23"/>
        <v>None</v>
      </c>
      <c r="AA160" s="97" t="str">
        <f t="shared" si="23"/>
        <v>None</v>
      </c>
      <c r="AB160" s="97" t="str">
        <f t="shared" si="23"/>
        <v>None</v>
      </c>
      <c r="AC160" s="97" t="str">
        <f t="shared" si="23"/>
        <v>None</v>
      </c>
      <c r="AD160" s="97" t="str">
        <f t="shared" si="23"/>
        <v>None</v>
      </c>
      <c r="AE160" s="97" t="str">
        <f t="shared" si="23"/>
        <v>None</v>
      </c>
      <c r="AF160" s="97" t="str">
        <f t="shared" si="23"/>
        <v>None</v>
      </c>
      <c r="AG160" s="97" t="str">
        <f t="shared" si="23"/>
        <v>None</v>
      </c>
      <c r="AH160" s="97" t="str">
        <f t="shared" si="23"/>
        <v>None</v>
      </c>
      <c r="AI160" s="98" t="str">
        <f t="shared" si="23"/>
        <v>None</v>
      </c>
    </row>
    <row r="161" spans="5:35">
      <c r="E161" s="97" t="str">
        <f t="shared" si="25"/>
        <v>None</v>
      </c>
      <c r="F161" s="97" t="str">
        <f t="shared" si="25"/>
        <v>NGA</v>
      </c>
      <c r="G161" s="97" t="str">
        <f t="shared" si="25"/>
        <v>NGA</v>
      </c>
      <c r="H161" s="97" t="str">
        <f t="shared" si="25"/>
        <v>DSL</v>
      </c>
      <c r="I161" s="97" t="str">
        <f t="shared" si="25"/>
        <v>HFO</v>
      </c>
      <c r="J161" s="97" t="str">
        <f t="shared" si="25"/>
        <v>LPG</v>
      </c>
      <c r="K161" s="97" t="str">
        <f t="shared" si="25"/>
        <v>GSL</v>
      </c>
      <c r="L161" s="97" t="str">
        <f t="shared" si="25"/>
        <v>LPG</v>
      </c>
      <c r="M161" s="97" t="str">
        <f t="shared" si="25"/>
        <v>None</v>
      </c>
      <c r="N161" s="97" t="str">
        <f t="shared" si="25"/>
        <v>HFO</v>
      </c>
      <c r="O161" s="97" t="str">
        <f t="shared" si="25"/>
        <v>COA</v>
      </c>
      <c r="P161" s="97" t="str">
        <f t="shared" si="25"/>
        <v>COA</v>
      </c>
      <c r="Q161" s="97" t="str">
        <f t="shared" si="25"/>
        <v>COA</v>
      </c>
      <c r="R161" s="97" t="str">
        <f t="shared" si="25"/>
        <v>WST</v>
      </c>
      <c r="S161" s="97" t="str">
        <f t="shared" si="25"/>
        <v>NGA</v>
      </c>
      <c r="T161" s="97" t="str">
        <f t="shared" ref="T161:AI176" si="26">T$9</f>
        <v>None</v>
      </c>
      <c r="U161" s="97" t="str">
        <f t="shared" si="26"/>
        <v>None</v>
      </c>
      <c r="V161" s="97" t="str">
        <f t="shared" si="26"/>
        <v>None</v>
      </c>
      <c r="W161" s="97" t="str">
        <f t="shared" si="26"/>
        <v>None</v>
      </c>
      <c r="X161" s="97" t="str">
        <f t="shared" si="26"/>
        <v>None</v>
      </c>
      <c r="Y161" s="97" t="str">
        <f t="shared" si="26"/>
        <v>None</v>
      </c>
      <c r="Z161" s="97" t="str">
        <f t="shared" si="26"/>
        <v>None</v>
      </c>
      <c r="AA161" s="97" t="str">
        <f t="shared" si="26"/>
        <v>None</v>
      </c>
      <c r="AB161" s="97" t="str">
        <f t="shared" si="26"/>
        <v>None</v>
      </c>
      <c r="AC161" s="97" t="str">
        <f t="shared" si="26"/>
        <v>None</v>
      </c>
      <c r="AD161" s="97" t="str">
        <f t="shared" si="26"/>
        <v>None</v>
      </c>
      <c r="AE161" s="97" t="str">
        <f t="shared" si="26"/>
        <v>None</v>
      </c>
      <c r="AF161" s="97" t="str">
        <f t="shared" si="26"/>
        <v>None</v>
      </c>
      <c r="AG161" s="97" t="str">
        <f t="shared" si="26"/>
        <v>None</v>
      </c>
      <c r="AH161" s="97" t="str">
        <f t="shared" si="26"/>
        <v>None</v>
      </c>
      <c r="AI161" s="98" t="str">
        <f t="shared" si="26"/>
        <v>None</v>
      </c>
    </row>
    <row r="162" spans="5:35">
      <c r="E162" s="97" t="str">
        <f t="shared" si="25"/>
        <v>None</v>
      </c>
      <c r="F162" s="97" t="str">
        <f t="shared" si="25"/>
        <v>NGA</v>
      </c>
      <c r="G162" s="97" t="str">
        <f t="shared" si="25"/>
        <v>NGA</v>
      </c>
      <c r="H162" s="97" t="str">
        <f t="shared" si="25"/>
        <v>DSL</v>
      </c>
      <c r="I162" s="97" t="str">
        <f t="shared" si="25"/>
        <v>HFO</v>
      </c>
      <c r="J162" s="97" t="str">
        <f t="shared" si="25"/>
        <v>LPG</v>
      </c>
      <c r="K162" s="97" t="str">
        <f t="shared" si="25"/>
        <v>GSL</v>
      </c>
      <c r="L162" s="97" t="str">
        <f t="shared" si="25"/>
        <v>LPG</v>
      </c>
      <c r="M162" s="97" t="str">
        <f t="shared" si="25"/>
        <v>None</v>
      </c>
      <c r="N162" s="97" t="str">
        <f t="shared" si="25"/>
        <v>HFO</v>
      </c>
      <c r="O162" s="97" t="str">
        <f t="shared" si="25"/>
        <v>COA</v>
      </c>
      <c r="P162" s="97" t="str">
        <f t="shared" si="25"/>
        <v>COA</v>
      </c>
      <c r="Q162" s="97" t="str">
        <f t="shared" si="25"/>
        <v>COA</v>
      </c>
      <c r="R162" s="97" t="str">
        <f t="shared" si="25"/>
        <v>WST</v>
      </c>
      <c r="S162" s="97" t="str">
        <f t="shared" ref="S162:AH177" si="27">S$9</f>
        <v>NGA</v>
      </c>
      <c r="T162" s="97" t="str">
        <f t="shared" si="26"/>
        <v>None</v>
      </c>
      <c r="U162" s="97" t="str">
        <f t="shared" si="26"/>
        <v>None</v>
      </c>
      <c r="V162" s="97" t="str">
        <f t="shared" si="26"/>
        <v>None</v>
      </c>
      <c r="W162" s="97" t="str">
        <f t="shared" si="26"/>
        <v>None</v>
      </c>
      <c r="X162" s="97" t="str">
        <f t="shared" si="26"/>
        <v>None</v>
      </c>
      <c r="Y162" s="97" t="str">
        <f t="shared" si="26"/>
        <v>None</v>
      </c>
      <c r="Z162" s="97" t="str">
        <f t="shared" si="26"/>
        <v>None</v>
      </c>
      <c r="AA162" s="97" t="str">
        <f t="shared" si="26"/>
        <v>None</v>
      </c>
      <c r="AB162" s="97" t="str">
        <f t="shared" si="26"/>
        <v>None</v>
      </c>
      <c r="AC162" s="97" t="str">
        <f t="shared" si="26"/>
        <v>None</v>
      </c>
      <c r="AD162" s="97" t="str">
        <f t="shared" si="26"/>
        <v>None</v>
      </c>
      <c r="AE162" s="97" t="str">
        <f t="shared" si="26"/>
        <v>None</v>
      </c>
      <c r="AF162" s="97" t="str">
        <f t="shared" si="26"/>
        <v>None</v>
      </c>
      <c r="AG162" s="97" t="str">
        <f t="shared" si="26"/>
        <v>None</v>
      </c>
      <c r="AH162" s="97" t="str">
        <f t="shared" si="26"/>
        <v>None</v>
      </c>
      <c r="AI162" s="98" t="str">
        <f t="shared" si="26"/>
        <v>None</v>
      </c>
    </row>
    <row r="163" spans="5:35">
      <c r="E163" s="97" t="str">
        <f t="shared" ref="E163:S178" si="28">E$9</f>
        <v>None</v>
      </c>
      <c r="F163" s="97" t="str">
        <f t="shared" si="28"/>
        <v>NGA</v>
      </c>
      <c r="G163" s="97" t="str">
        <f t="shared" si="28"/>
        <v>NGA</v>
      </c>
      <c r="H163" s="97" t="str">
        <f t="shared" si="28"/>
        <v>DSL</v>
      </c>
      <c r="I163" s="97" t="str">
        <f t="shared" si="28"/>
        <v>HFO</v>
      </c>
      <c r="J163" s="97" t="str">
        <f t="shared" si="28"/>
        <v>LPG</v>
      </c>
      <c r="K163" s="97" t="str">
        <f t="shared" si="28"/>
        <v>GSL</v>
      </c>
      <c r="L163" s="97" t="str">
        <f t="shared" si="28"/>
        <v>LPG</v>
      </c>
      <c r="M163" s="97" t="str">
        <f t="shared" si="28"/>
        <v>None</v>
      </c>
      <c r="N163" s="97" t="str">
        <f t="shared" si="28"/>
        <v>HFO</v>
      </c>
      <c r="O163" s="97" t="str">
        <f t="shared" si="28"/>
        <v>COA</v>
      </c>
      <c r="P163" s="97" t="str">
        <f t="shared" si="28"/>
        <v>COA</v>
      </c>
      <c r="Q163" s="97" t="str">
        <f t="shared" si="28"/>
        <v>COA</v>
      </c>
      <c r="R163" s="97" t="str">
        <f t="shared" si="28"/>
        <v>WST</v>
      </c>
      <c r="S163" s="97" t="str">
        <f t="shared" si="27"/>
        <v>NGA</v>
      </c>
      <c r="T163" s="97" t="str">
        <f t="shared" si="26"/>
        <v>None</v>
      </c>
      <c r="U163" s="97" t="str">
        <f t="shared" si="26"/>
        <v>None</v>
      </c>
      <c r="V163" s="97" t="str">
        <f t="shared" si="26"/>
        <v>None</v>
      </c>
      <c r="W163" s="97" t="str">
        <f t="shared" si="26"/>
        <v>None</v>
      </c>
      <c r="X163" s="97" t="str">
        <f t="shared" si="26"/>
        <v>None</v>
      </c>
      <c r="Y163" s="97" t="str">
        <f t="shared" si="26"/>
        <v>None</v>
      </c>
      <c r="Z163" s="97" t="str">
        <f t="shared" si="26"/>
        <v>None</v>
      </c>
      <c r="AA163" s="97" t="str">
        <f t="shared" si="26"/>
        <v>None</v>
      </c>
      <c r="AB163" s="97" t="str">
        <f t="shared" si="26"/>
        <v>None</v>
      </c>
      <c r="AC163" s="97" t="str">
        <f t="shared" si="26"/>
        <v>None</v>
      </c>
      <c r="AD163" s="97" t="str">
        <f t="shared" si="26"/>
        <v>None</v>
      </c>
      <c r="AE163" s="97" t="str">
        <f t="shared" si="26"/>
        <v>None</v>
      </c>
      <c r="AF163" s="97" t="str">
        <f t="shared" si="26"/>
        <v>None</v>
      </c>
      <c r="AG163" s="97" t="str">
        <f t="shared" si="26"/>
        <v>None</v>
      </c>
      <c r="AH163" s="97" t="str">
        <f t="shared" si="26"/>
        <v>None</v>
      </c>
      <c r="AI163" s="98" t="str">
        <f t="shared" si="26"/>
        <v>None</v>
      </c>
    </row>
    <row r="164" spans="5:35">
      <c r="E164" s="97" t="str">
        <f t="shared" si="28"/>
        <v>None</v>
      </c>
      <c r="F164" s="97" t="str">
        <f t="shared" si="28"/>
        <v>NGA</v>
      </c>
      <c r="G164" s="97" t="str">
        <f t="shared" si="28"/>
        <v>NGA</v>
      </c>
      <c r="H164" s="97" t="str">
        <f t="shared" si="28"/>
        <v>DSL</v>
      </c>
      <c r="I164" s="97" t="str">
        <f t="shared" si="28"/>
        <v>HFO</v>
      </c>
      <c r="J164" s="97" t="str">
        <f t="shared" si="28"/>
        <v>LPG</v>
      </c>
      <c r="K164" s="97" t="str">
        <f t="shared" si="28"/>
        <v>GSL</v>
      </c>
      <c r="L164" s="97" t="str">
        <f t="shared" si="28"/>
        <v>LPG</v>
      </c>
      <c r="M164" s="97" t="str">
        <f t="shared" si="28"/>
        <v>None</v>
      </c>
      <c r="N164" s="97" t="str">
        <f t="shared" si="28"/>
        <v>HFO</v>
      </c>
      <c r="O164" s="97" t="str">
        <f t="shared" si="28"/>
        <v>COA</v>
      </c>
      <c r="P164" s="97" t="str">
        <f t="shared" si="28"/>
        <v>COA</v>
      </c>
      <c r="Q164" s="97" t="str">
        <f t="shared" si="28"/>
        <v>COA</v>
      </c>
      <c r="R164" s="97" t="str">
        <f t="shared" si="28"/>
        <v>WST</v>
      </c>
      <c r="S164" s="97" t="str">
        <f t="shared" si="27"/>
        <v>NGA</v>
      </c>
      <c r="T164" s="97" t="str">
        <f t="shared" si="26"/>
        <v>None</v>
      </c>
      <c r="U164" s="97" t="str">
        <f t="shared" si="26"/>
        <v>None</v>
      </c>
      <c r="V164" s="97" t="str">
        <f t="shared" si="26"/>
        <v>None</v>
      </c>
      <c r="W164" s="97" t="str">
        <f t="shared" si="26"/>
        <v>None</v>
      </c>
      <c r="X164" s="97" t="str">
        <f t="shared" si="26"/>
        <v>None</v>
      </c>
      <c r="Y164" s="97" t="str">
        <f t="shared" si="26"/>
        <v>None</v>
      </c>
      <c r="Z164" s="97" t="str">
        <f t="shared" si="26"/>
        <v>None</v>
      </c>
      <c r="AA164" s="97" t="str">
        <f t="shared" si="26"/>
        <v>None</v>
      </c>
      <c r="AB164" s="97" t="str">
        <f t="shared" si="26"/>
        <v>None</v>
      </c>
      <c r="AC164" s="97" t="str">
        <f t="shared" si="26"/>
        <v>None</v>
      </c>
      <c r="AD164" s="97" t="str">
        <f t="shared" si="26"/>
        <v>None</v>
      </c>
      <c r="AE164" s="97" t="str">
        <f t="shared" si="26"/>
        <v>None</v>
      </c>
      <c r="AF164" s="97" t="str">
        <f t="shared" si="26"/>
        <v>None</v>
      </c>
      <c r="AG164" s="97" t="str">
        <f t="shared" si="26"/>
        <v>None</v>
      </c>
      <c r="AH164" s="97" t="str">
        <f t="shared" si="26"/>
        <v>None</v>
      </c>
      <c r="AI164" s="98" t="str">
        <f t="shared" si="26"/>
        <v>None</v>
      </c>
    </row>
    <row r="165" spans="5:35">
      <c r="E165" s="97" t="str">
        <f t="shared" si="28"/>
        <v>None</v>
      </c>
      <c r="F165" s="97" t="str">
        <f t="shared" si="28"/>
        <v>NGA</v>
      </c>
      <c r="G165" s="97" t="str">
        <f t="shared" si="28"/>
        <v>NGA</v>
      </c>
      <c r="H165" s="97" t="str">
        <f t="shared" si="28"/>
        <v>DSL</v>
      </c>
      <c r="I165" s="97" t="str">
        <f t="shared" si="28"/>
        <v>HFO</v>
      </c>
      <c r="J165" s="97" t="str">
        <f t="shared" si="28"/>
        <v>LPG</v>
      </c>
      <c r="K165" s="97" t="str">
        <f t="shared" si="28"/>
        <v>GSL</v>
      </c>
      <c r="L165" s="97" t="str">
        <f t="shared" si="28"/>
        <v>LPG</v>
      </c>
      <c r="M165" s="97" t="str">
        <f t="shared" si="28"/>
        <v>None</v>
      </c>
      <c r="N165" s="97" t="str">
        <f t="shared" si="28"/>
        <v>HFO</v>
      </c>
      <c r="O165" s="97" t="str">
        <f t="shared" si="28"/>
        <v>COA</v>
      </c>
      <c r="P165" s="97" t="str">
        <f t="shared" si="28"/>
        <v>COA</v>
      </c>
      <c r="Q165" s="97" t="str">
        <f t="shared" si="28"/>
        <v>COA</v>
      </c>
      <c r="R165" s="97" t="str">
        <f t="shared" si="28"/>
        <v>WST</v>
      </c>
      <c r="S165" s="97" t="str">
        <f t="shared" si="27"/>
        <v>NGA</v>
      </c>
      <c r="T165" s="97" t="str">
        <f t="shared" si="26"/>
        <v>None</v>
      </c>
      <c r="U165" s="97" t="str">
        <f t="shared" si="26"/>
        <v>None</v>
      </c>
      <c r="V165" s="97" t="str">
        <f t="shared" si="26"/>
        <v>None</v>
      </c>
      <c r="W165" s="97" t="str">
        <f t="shared" si="26"/>
        <v>None</v>
      </c>
      <c r="X165" s="97" t="str">
        <f t="shared" si="26"/>
        <v>None</v>
      </c>
      <c r="Y165" s="97" t="str">
        <f t="shared" si="26"/>
        <v>None</v>
      </c>
      <c r="Z165" s="97" t="str">
        <f t="shared" si="26"/>
        <v>None</v>
      </c>
      <c r="AA165" s="97" t="str">
        <f t="shared" si="26"/>
        <v>None</v>
      </c>
      <c r="AB165" s="97" t="str">
        <f t="shared" si="26"/>
        <v>None</v>
      </c>
      <c r="AC165" s="97" t="str">
        <f t="shared" si="26"/>
        <v>None</v>
      </c>
      <c r="AD165" s="97" t="str">
        <f t="shared" si="26"/>
        <v>None</v>
      </c>
      <c r="AE165" s="97" t="str">
        <f t="shared" si="26"/>
        <v>None</v>
      </c>
      <c r="AF165" s="97" t="str">
        <f t="shared" si="26"/>
        <v>None</v>
      </c>
      <c r="AG165" s="97" t="str">
        <f t="shared" si="26"/>
        <v>None</v>
      </c>
      <c r="AH165" s="97" t="str">
        <f t="shared" si="26"/>
        <v>None</v>
      </c>
      <c r="AI165" s="98" t="str">
        <f t="shared" si="26"/>
        <v>None</v>
      </c>
    </row>
    <row r="166" spans="5:35">
      <c r="E166" s="97" t="str">
        <f t="shared" si="28"/>
        <v>None</v>
      </c>
      <c r="F166" s="97" t="str">
        <f t="shared" si="28"/>
        <v>NGA</v>
      </c>
      <c r="G166" s="97" t="str">
        <f t="shared" si="28"/>
        <v>NGA</v>
      </c>
      <c r="H166" s="97" t="str">
        <f t="shared" si="28"/>
        <v>DSL</v>
      </c>
      <c r="I166" s="97" t="str">
        <f t="shared" si="28"/>
        <v>HFO</v>
      </c>
      <c r="J166" s="97" t="str">
        <f t="shared" si="28"/>
        <v>LPG</v>
      </c>
      <c r="K166" s="97" t="str">
        <f t="shared" si="28"/>
        <v>GSL</v>
      </c>
      <c r="L166" s="97" t="str">
        <f t="shared" si="28"/>
        <v>LPG</v>
      </c>
      <c r="M166" s="97" t="str">
        <f t="shared" si="28"/>
        <v>None</v>
      </c>
      <c r="N166" s="97" t="str">
        <f t="shared" si="28"/>
        <v>HFO</v>
      </c>
      <c r="O166" s="97" t="str">
        <f t="shared" si="28"/>
        <v>COA</v>
      </c>
      <c r="P166" s="97" t="str">
        <f t="shared" si="28"/>
        <v>COA</v>
      </c>
      <c r="Q166" s="97" t="str">
        <f t="shared" si="28"/>
        <v>COA</v>
      </c>
      <c r="R166" s="97" t="str">
        <f t="shared" si="28"/>
        <v>WST</v>
      </c>
      <c r="S166" s="97" t="str">
        <f t="shared" si="27"/>
        <v>NGA</v>
      </c>
      <c r="T166" s="97" t="str">
        <f t="shared" si="26"/>
        <v>None</v>
      </c>
      <c r="U166" s="97" t="str">
        <f t="shared" si="26"/>
        <v>None</v>
      </c>
      <c r="V166" s="97" t="str">
        <f t="shared" si="26"/>
        <v>None</v>
      </c>
      <c r="W166" s="97" t="str">
        <f t="shared" si="26"/>
        <v>None</v>
      </c>
      <c r="X166" s="97" t="str">
        <f t="shared" si="26"/>
        <v>None</v>
      </c>
      <c r="Y166" s="97" t="str">
        <f t="shared" si="26"/>
        <v>None</v>
      </c>
      <c r="Z166" s="97" t="str">
        <f t="shared" si="26"/>
        <v>None</v>
      </c>
      <c r="AA166" s="97" t="str">
        <f t="shared" si="26"/>
        <v>None</v>
      </c>
      <c r="AB166" s="97" t="str">
        <f t="shared" si="26"/>
        <v>None</v>
      </c>
      <c r="AC166" s="97" t="str">
        <f t="shared" si="26"/>
        <v>None</v>
      </c>
      <c r="AD166" s="97" t="str">
        <f t="shared" si="26"/>
        <v>None</v>
      </c>
      <c r="AE166" s="97" t="str">
        <f t="shared" si="26"/>
        <v>None</v>
      </c>
      <c r="AF166" s="97" t="str">
        <f t="shared" si="26"/>
        <v>None</v>
      </c>
      <c r="AG166" s="97" t="str">
        <f t="shared" si="26"/>
        <v>None</v>
      </c>
      <c r="AH166" s="97" t="str">
        <f t="shared" si="26"/>
        <v>None</v>
      </c>
      <c r="AI166" s="98" t="str">
        <f t="shared" si="26"/>
        <v>None</v>
      </c>
    </row>
    <row r="167" spans="5:35">
      <c r="E167" s="97" t="str">
        <f t="shared" si="28"/>
        <v>None</v>
      </c>
      <c r="F167" s="97" t="str">
        <f t="shared" si="28"/>
        <v>NGA</v>
      </c>
      <c r="G167" s="97" t="str">
        <f t="shared" si="28"/>
        <v>NGA</v>
      </c>
      <c r="H167" s="97" t="str">
        <f t="shared" si="28"/>
        <v>DSL</v>
      </c>
      <c r="I167" s="97" t="str">
        <f t="shared" si="28"/>
        <v>HFO</v>
      </c>
      <c r="J167" s="97" t="str">
        <f t="shared" si="28"/>
        <v>LPG</v>
      </c>
      <c r="K167" s="97" t="str">
        <f t="shared" si="28"/>
        <v>GSL</v>
      </c>
      <c r="L167" s="97" t="str">
        <f t="shared" si="28"/>
        <v>LPG</v>
      </c>
      <c r="M167" s="97" t="str">
        <f t="shared" si="28"/>
        <v>None</v>
      </c>
      <c r="N167" s="97" t="str">
        <f t="shared" si="28"/>
        <v>HFO</v>
      </c>
      <c r="O167" s="97" t="str">
        <f t="shared" si="28"/>
        <v>COA</v>
      </c>
      <c r="P167" s="97" t="str">
        <f t="shared" si="28"/>
        <v>COA</v>
      </c>
      <c r="Q167" s="97" t="str">
        <f t="shared" si="28"/>
        <v>COA</v>
      </c>
      <c r="R167" s="97" t="str">
        <f t="shared" si="28"/>
        <v>WST</v>
      </c>
      <c r="S167" s="97" t="str">
        <f t="shared" si="27"/>
        <v>NGA</v>
      </c>
      <c r="T167" s="97" t="str">
        <f t="shared" si="26"/>
        <v>None</v>
      </c>
      <c r="U167" s="97" t="str">
        <f t="shared" si="26"/>
        <v>None</v>
      </c>
      <c r="V167" s="97" t="str">
        <f t="shared" si="26"/>
        <v>None</v>
      </c>
      <c r="W167" s="97" t="str">
        <f t="shared" si="26"/>
        <v>None</v>
      </c>
      <c r="X167" s="97" t="str">
        <f t="shared" si="26"/>
        <v>None</v>
      </c>
      <c r="Y167" s="97" t="str">
        <f t="shared" si="26"/>
        <v>None</v>
      </c>
      <c r="Z167" s="97" t="str">
        <f t="shared" si="26"/>
        <v>None</v>
      </c>
      <c r="AA167" s="97" t="str">
        <f t="shared" si="26"/>
        <v>None</v>
      </c>
      <c r="AB167" s="97" t="str">
        <f t="shared" si="26"/>
        <v>None</v>
      </c>
      <c r="AC167" s="97" t="str">
        <f t="shared" si="26"/>
        <v>None</v>
      </c>
      <c r="AD167" s="97" t="str">
        <f t="shared" si="26"/>
        <v>None</v>
      </c>
      <c r="AE167" s="97" t="str">
        <f t="shared" si="26"/>
        <v>None</v>
      </c>
      <c r="AF167" s="97" t="str">
        <f t="shared" si="26"/>
        <v>None</v>
      </c>
      <c r="AG167" s="97" t="str">
        <f t="shared" si="26"/>
        <v>None</v>
      </c>
      <c r="AH167" s="97" t="str">
        <f t="shared" si="26"/>
        <v>None</v>
      </c>
      <c r="AI167" s="98" t="str">
        <f t="shared" si="26"/>
        <v>None</v>
      </c>
    </row>
    <row r="168" spans="5:35">
      <c r="E168" s="97" t="str">
        <f t="shared" si="28"/>
        <v>None</v>
      </c>
      <c r="F168" s="97" t="str">
        <f t="shared" si="28"/>
        <v>NGA</v>
      </c>
      <c r="G168" s="97" t="str">
        <f t="shared" si="28"/>
        <v>NGA</v>
      </c>
      <c r="H168" s="97" t="str">
        <f t="shared" si="28"/>
        <v>DSL</v>
      </c>
      <c r="I168" s="97" t="str">
        <f t="shared" si="28"/>
        <v>HFO</v>
      </c>
      <c r="J168" s="97" t="str">
        <f t="shared" si="28"/>
        <v>LPG</v>
      </c>
      <c r="K168" s="97" t="str">
        <f t="shared" si="28"/>
        <v>GSL</v>
      </c>
      <c r="L168" s="97" t="str">
        <f t="shared" si="28"/>
        <v>LPG</v>
      </c>
      <c r="M168" s="97" t="str">
        <f t="shared" si="28"/>
        <v>None</v>
      </c>
      <c r="N168" s="97" t="str">
        <f t="shared" si="28"/>
        <v>HFO</v>
      </c>
      <c r="O168" s="97" t="str">
        <f t="shared" si="28"/>
        <v>COA</v>
      </c>
      <c r="P168" s="97" t="str">
        <f t="shared" si="28"/>
        <v>COA</v>
      </c>
      <c r="Q168" s="97" t="str">
        <f t="shared" si="28"/>
        <v>COA</v>
      </c>
      <c r="R168" s="97" t="str">
        <f t="shared" si="28"/>
        <v>WST</v>
      </c>
      <c r="S168" s="97" t="str">
        <f t="shared" si="27"/>
        <v>NGA</v>
      </c>
      <c r="T168" s="97" t="str">
        <f t="shared" si="26"/>
        <v>None</v>
      </c>
      <c r="U168" s="97" t="str">
        <f t="shared" si="26"/>
        <v>None</v>
      </c>
      <c r="V168" s="97" t="str">
        <f t="shared" si="26"/>
        <v>None</v>
      </c>
      <c r="W168" s="97" t="str">
        <f t="shared" si="26"/>
        <v>None</v>
      </c>
      <c r="X168" s="97" t="str">
        <f t="shared" si="26"/>
        <v>None</v>
      </c>
      <c r="Y168" s="97" t="str">
        <f t="shared" si="26"/>
        <v>None</v>
      </c>
      <c r="Z168" s="97" t="str">
        <f t="shared" si="26"/>
        <v>None</v>
      </c>
      <c r="AA168" s="97" t="str">
        <f t="shared" si="26"/>
        <v>None</v>
      </c>
      <c r="AB168" s="97" t="str">
        <f t="shared" si="26"/>
        <v>None</v>
      </c>
      <c r="AC168" s="97" t="str">
        <f t="shared" si="26"/>
        <v>None</v>
      </c>
      <c r="AD168" s="97" t="str">
        <f t="shared" si="26"/>
        <v>None</v>
      </c>
      <c r="AE168" s="97" t="str">
        <f t="shared" si="26"/>
        <v>None</v>
      </c>
      <c r="AF168" s="97" t="str">
        <f t="shared" si="26"/>
        <v>None</v>
      </c>
      <c r="AG168" s="97" t="str">
        <f t="shared" si="26"/>
        <v>None</v>
      </c>
      <c r="AH168" s="97" t="str">
        <f t="shared" si="26"/>
        <v>None</v>
      </c>
      <c r="AI168" s="98" t="str">
        <f t="shared" si="26"/>
        <v>None</v>
      </c>
    </row>
    <row r="169" spans="5:35">
      <c r="E169" s="97" t="str">
        <f t="shared" si="28"/>
        <v>None</v>
      </c>
      <c r="F169" s="97" t="str">
        <f t="shared" si="28"/>
        <v>NGA</v>
      </c>
      <c r="G169" s="97" t="str">
        <f t="shared" si="28"/>
        <v>NGA</v>
      </c>
      <c r="H169" s="97" t="str">
        <f t="shared" si="28"/>
        <v>DSL</v>
      </c>
      <c r="I169" s="97" t="str">
        <f t="shared" si="28"/>
        <v>HFO</v>
      </c>
      <c r="J169" s="97" t="str">
        <f t="shared" si="28"/>
        <v>LPG</v>
      </c>
      <c r="K169" s="97" t="str">
        <f t="shared" si="28"/>
        <v>GSL</v>
      </c>
      <c r="L169" s="97" t="str">
        <f t="shared" si="28"/>
        <v>LPG</v>
      </c>
      <c r="M169" s="97" t="str">
        <f t="shared" si="28"/>
        <v>None</v>
      </c>
      <c r="N169" s="97" t="str">
        <f t="shared" si="28"/>
        <v>HFO</v>
      </c>
      <c r="O169" s="97" t="str">
        <f t="shared" si="28"/>
        <v>COA</v>
      </c>
      <c r="P169" s="97" t="str">
        <f t="shared" si="28"/>
        <v>COA</v>
      </c>
      <c r="Q169" s="97" t="str">
        <f t="shared" si="28"/>
        <v>COA</v>
      </c>
      <c r="R169" s="97" t="str">
        <f t="shared" si="28"/>
        <v>WST</v>
      </c>
      <c r="S169" s="97" t="str">
        <f t="shared" si="27"/>
        <v>NGA</v>
      </c>
      <c r="T169" s="97" t="str">
        <f t="shared" si="26"/>
        <v>None</v>
      </c>
      <c r="U169" s="97" t="str">
        <f t="shared" si="26"/>
        <v>None</v>
      </c>
      <c r="V169" s="97" t="str">
        <f t="shared" si="26"/>
        <v>None</v>
      </c>
      <c r="W169" s="97" t="str">
        <f t="shared" si="26"/>
        <v>None</v>
      </c>
      <c r="X169" s="97" t="str">
        <f t="shared" si="26"/>
        <v>None</v>
      </c>
      <c r="Y169" s="97" t="str">
        <f t="shared" si="26"/>
        <v>None</v>
      </c>
      <c r="Z169" s="97" t="str">
        <f t="shared" si="26"/>
        <v>None</v>
      </c>
      <c r="AA169" s="97" t="str">
        <f t="shared" si="26"/>
        <v>None</v>
      </c>
      <c r="AB169" s="97" t="str">
        <f t="shared" si="26"/>
        <v>None</v>
      </c>
      <c r="AC169" s="97" t="str">
        <f t="shared" si="26"/>
        <v>None</v>
      </c>
      <c r="AD169" s="97" t="str">
        <f t="shared" si="26"/>
        <v>None</v>
      </c>
      <c r="AE169" s="97" t="str">
        <f t="shared" si="26"/>
        <v>None</v>
      </c>
      <c r="AF169" s="97" t="str">
        <f t="shared" si="26"/>
        <v>None</v>
      </c>
      <c r="AG169" s="97" t="str">
        <f t="shared" si="26"/>
        <v>None</v>
      </c>
      <c r="AH169" s="97" t="str">
        <f t="shared" si="26"/>
        <v>None</v>
      </c>
      <c r="AI169" s="98" t="str">
        <f t="shared" si="26"/>
        <v>None</v>
      </c>
    </row>
    <row r="170" spans="5:35">
      <c r="E170" s="97" t="str">
        <f t="shared" si="28"/>
        <v>None</v>
      </c>
      <c r="F170" s="97" t="str">
        <f t="shared" si="28"/>
        <v>NGA</v>
      </c>
      <c r="G170" s="97" t="str">
        <f t="shared" si="28"/>
        <v>NGA</v>
      </c>
      <c r="H170" s="97" t="str">
        <f t="shared" si="28"/>
        <v>DSL</v>
      </c>
      <c r="I170" s="97" t="str">
        <f t="shared" si="28"/>
        <v>HFO</v>
      </c>
      <c r="J170" s="97" t="str">
        <f t="shared" si="28"/>
        <v>LPG</v>
      </c>
      <c r="K170" s="97" t="str">
        <f t="shared" si="28"/>
        <v>GSL</v>
      </c>
      <c r="L170" s="97" t="str">
        <f t="shared" si="28"/>
        <v>LPG</v>
      </c>
      <c r="M170" s="97" t="str">
        <f t="shared" si="28"/>
        <v>None</v>
      </c>
      <c r="N170" s="97" t="str">
        <f t="shared" si="28"/>
        <v>HFO</v>
      </c>
      <c r="O170" s="97" t="str">
        <f t="shared" si="28"/>
        <v>COA</v>
      </c>
      <c r="P170" s="97" t="str">
        <f t="shared" si="28"/>
        <v>COA</v>
      </c>
      <c r="Q170" s="97" t="str">
        <f t="shared" si="28"/>
        <v>COA</v>
      </c>
      <c r="R170" s="97" t="str">
        <f t="shared" si="28"/>
        <v>WST</v>
      </c>
      <c r="S170" s="97" t="str">
        <f t="shared" si="27"/>
        <v>NGA</v>
      </c>
      <c r="T170" s="97" t="str">
        <f t="shared" si="26"/>
        <v>None</v>
      </c>
      <c r="U170" s="97" t="str">
        <f t="shared" si="26"/>
        <v>None</v>
      </c>
      <c r="V170" s="97" t="str">
        <f t="shared" si="26"/>
        <v>None</v>
      </c>
      <c r="W170" s="97" t="str">
        <f t="shared" si="26"/>
        <v>None</v>
      </c>
      <c r="X170" s="97" t="str">
        <f t="shared" si="26"/>
        <v>None</v>
      </c>
      <c r="Y170" s="97" t="str">
        <f t="shared" si="26"/>
        <v>None</v>
      </c>
      <c r="Z170" s="97" t="str">
        <f t="shared" si="26"/>
        <v>None</v>
      </c>
      <c r="AA170" s="97" t="str">
        <f t="shared" si="26"/>
        <v>None</v>
      </c>
      <c r="AB170" s="97" t="str">
        <f t="shared" si="26"/>
        <v>None</v>
      </c>
      <c r="AC170" s="97" t="str">
        <f t="shared" si="26"/>
        <v>None</v>
      </c>
      <c r="AD170" s="97" t="str">
        <f t="shared" si="26"/>
        <v>None</v>
      </c>
      <c r="AE170" s="97" t="str">
        <f t="shared" si="26"/>
        <v>None</v>
      </c>
      <c r="AF170" s="97" t="str">
        <f t="shared" si="26"/>
        <v>None</v>
      </c>
      <c r="AG170" s="97" t="str">
        <f t="shared" si="26"/>
        <v>None</v>
      </c>
      <c r="AH170" s="97" t="str">
        <f t="shared" si="26"/>
        <v>None</v>
      </c>
      <c r="AI170" s="98" t="str">
        <f t="shared" si="26"/>
        <v>None</v>
      </c>
    </row>
    <row r="171" spans="5:35">
      <c r="E171" s="97" t="str">
        <f t="shared" si="28"/>
        <v>None</v>
      </c>
      <c r="F171" s="97" t="str">
        <f t="shared" si="28"/>
        <v>NGA</v>
      </c>
      <c r="G171" s="97" t="str">
        <f t="shared" si="28"/>
        <v>NGA</v>
      </c>
      <c r="H171" s="97" t="str">
        <f t="shared" si="28"/>
        <v>DSL</v>
      </c>
      <c r="I171" s="97" t="str">
        <f t="shared" si="28"/>
        <v>HFO</v>
      </c>
      <c r="J171" s="97" t="str">
        <f t="shared" si="28"/>
        <v>LPG</v>
      </c>
      <c r="K171" s="97" t="str">
        <f t="shared" si="28"/>
        <v>GSL</v>
      </c>
      <c r="L171" s="97" t="str">
        <f t="shared" si="28"/>
        <v>LPG</v>
      </c>
      <c r="M171" s="97" t="str">
        <f t="shared" si="28"/>
        <v>None</v>
      </c>
      <c r="N171" s="97" t="str">
        <f t="shared" si="28"/>
        <v>HFO</v>
      </c>
      <c r="O171" s="97" t="str">
        <f t="shared" si="28"/>
        <v>COA</v>
      </c>
      <c r="P171" s="97" t="str">
        <f t="shared" si="28"/>
        <v>COA</v>
      </c>
      <c r="Q171" s="97" t="str">
        <f t="shared" si="28"/>
        <v>COA</v>
      </c>
      <c r="R171" s="97" t="str">
        <f t="shared" si="28"/>
        <v>WST</v>
      </c>
      <c r="S171" s="97" t="str">
        <f t="shared" si="27"/>
        <v>NGA</v>
      </c>
      <c r="T171" s="97" t="str">
        <f t="shared" si="26"/>
        <v>None</v>
      </c>
      <c r="U171" s="97" t="str">
        <f t="shared" si="26"/>
        <v>None</v>
      </c>
      <c r="V171" s="97" t="str">
        <f t="shared" si="26"/>
        <v>None</v>
      </c>
      <c r="W171" s="97" t="str">
        <f t="shared" si="26"/>
        <v>None</v>
      </c>
      <c r="X171" s="97" t="str">
        <f t="shared" si="26"/>
        <v>None</v>
      </c>
      <c r="Y171" s="97" t="str">
        <f t="shared" si="26"/>
        <v>None</v>
      </c>
      <c r="Z171" s="97" t="str">
        <f t="shared" si="26"/>
        <v>None</v>
      </c>
      <c r="AA171" s="97" t="str">
        <f t="shared" si="26"/>
        <v>None</v>
      </c>
      <c r="AB171" s="97" t="str">
        <f t="shared" si="26"/>
        <v>None</v>
      </c>
      <c r="AC171" s="97" t="str">
        <f t="shared" si="26"/>
        <v>None</v>
      </c>
      <c r="AD171" s="97" t="str">
        <f t="shared" si="26"/>
        <v>None</v>
      </c>
      <c r="AE171" s="97" t="str">
        <f t="shared" si="26"/>
        <v>None</v>
      </c>
      <c r="AF171" s="97" t="str">
        <f t="shared" si="26"/>
        <v>None</v>
      </c>
      <c r="AG171" s="97" t="str">
        <f t="shared" si="26"/>
        <v>None</v>
      </c>
      <c r="AH171" s="97" t="str">
        <f t="shared" si="26"/>
        <v>None</v>
      </c>
      <c r="AI171" s="98" t="str">
        <f t="shared" si="26"/>
        <v>None</v>
      </c>
    </row>
    <row r="172" spans="5:35">
      <c r="E172" s="97" t="str">
        <f t="shared" si="28"/>
        <v>None</v>
      </c>
      <c r="F172" s="97" t="str">
        <f t="shared" si="28"/>
        <v>NGA</v>
      </c>
      <c r="G172" s="97" t="str">
        <f t="shared" si="28"/>
        <v>NGA</v>
      </c>
      <c r="H172" s="97" t="str">
        <f t="shared" si="28"/>
        <v>DSL</v>
      </c>
      <c r="I172" s="97" t="str">
        <f t="shared" si="28"/>
        <v>HFO</v>
      </c>
      <c r="J172" s="97" t="str">
        <f t="shared" si="28"/>
        <v>LPG</v>
      </c>
      <c r="K172" s="97" t="str">
        <f t="shared" si="28"/>
        <v>GSL</v>
      </c>
      <c r="L172" s="97" t="str">
        <f t="shared" si="28"/>
        <v>LPG</v>
      </c>
      <c r="M172" s="97" t="str">
        <f t="shared" si="28"/>
        <v>None</v>
      </c>
      <c r="N172" s="97" t="str">
        <f t="shared" si="28"/>
        <v>HFO</v>
      </c>
      <c r="O172" s="97" t="str">
        <f t="shared" si="28"/>
        <v>COA</v>
      </c>
      <c r="P172" s="97" t="str">
        <f t="shared" si="28"/>
        <v>COA</v>
      </c>
      <c r="Q172" s="97" t="str">
        <f t="shared" si="28"/>
        <v>COA</v>
      </c>
      <c r="R172" s="97" t="str">
        <f t="shared" si="28"/>
        <v>WST</v>
      </c>
      <c r="S172" s="97" t="str">
        <f t="shared" si="27"/>
        <v>NGA</v>
      </c>
      <c r="T172" s="97" t="str">
        <f t="shared" si="26"/>
        <v>None</v>
      </c>
      <c r="U172" s="97" t="str">
        <f t="shared" si="26"/>
        <v>None</v>
      </c>
      <c r="V172" s="97" t="str">
        <f t="shared" si="26"/>
        <v>None</v>
      </c>
      <c r="W172" s="97" t="str">
        <f t="shared" si="26"/>
        <v>None</v>
      </c>
      <c r="X172" s="97" t="str">
        <f t="shared" si="26"/>
        <v>None</v>
      </c>
      <c r="Y172" s="97" t="str">
        <f t="shared" si="26"/>
        <v>None</v>
      </c>
      <c r="Z172" s="97" t="str">
        <f t="shared" si="26"/>
        <v>None</v>
      </c>
      <c r="AA172" s="97" t="str">
        <f t="shared" si="26"/>
        <v>None</v>
      </c>
      <c r="AB172" s="97" t="str">
        <f t="shared" si="26"/>
        <v>None</v>
      </c>
      <c r="AC172" s="97" t="str">
        <f t="shared" si="26"/>
        <v>None</v>
      </c>
      <c r="AD172" s="97" t="str">
        <f t="shared" si="26"/>
        <v>None</v>
      </c>
      <c r="AE172" s="97" t="str">
        <f t="shared" si="26"/>
        <v>None</v>
      </c>
      <c r="AF172" s="97" t="str">
        <f t="shared" si="26"/>
        <v>None</v>
      </c>
      <c r="AG172" s="97" t="str">
        <f t="shared" si="26"/>
        <v>None</v>
      </c>
      <c r="AH172" s="97" t="str">
        <f t="shared" si="26"/>
        <v>None</v>
      </c>
      <c r="AI172" s="98" t="str">
        <f t="shared" si="26"/>
        <v>None</v>
      </c>
    </row>
    <row r="173" spans="5:35">
      <c r="E173" s="97" t="str">
        <f t="shared" si="28"/>
        <v>None</v>
      </c>
      <c r="F173" s="97" t="str">
        <f t="shared" si="28"/>
        <v>NGA</v>
      </c>
      <c r="G173" s="97" t="str">
        <f t="shared" si="28"/>
        <v>NGA</v>
      </c>
      <c r="H173" s="97" t="str">
        <f t="shared" si="28"/>
        <v>DSL</v>
      </c>
      <c r="I173" s="97" t="str">
        <f t="shared" si="28"/>
        <v>HFO</v>
      </c>
      <c r="J173" s="97" t="str">
        <f t="shared" si="28"/>
        <v>LPG</v>
      </c>
      <c r="K173" s="97" t="str">
        <f t="shared" si="28"/>
        <v>GSL</v>
      </c>
      <c r="L173" s="97" t="str">
        <f t="shared" si="28"/>
        <v>LPG</v>
      </c>
      <c r="M173" s="97" t="str">
        <f t="shared" si="28"/>
        <v>None</v>
      </c>
      <c r="N173" s="97" t="str">
        <f t="shared" si="28"/>
        <v>HFO</v>
      </c>
      <c r="O173" s="97" t="str">
        <f t="shared" si="28"/>
        <v>COA</v>
      </c>
      <c r="P173" s="97" t="str">
        <f t="shared" si="28"/>
        <v>COA</v>
      </c>
      <c r="Q173" s="97" t="str">
        <f t="shared" si="28"/>
        <v>COA</v>
      </c>
      <c r="R173" s="97" t="str">
        <f t="shared" si="28"/>
        <v>WST</v>
      </c>
      <c r="S173" s="97" t="str">
        <f t="shared" si="27"/>
        <v>NGA</v>
      </c>
      <c r="T173" s="97" t="str">
        <f t="shared" si="26"/>
        <v>None</v>
      </c>
      <c r="U173" s="97" t="str">
        <f t="shared" si="26"/>
        <v>None</v>
      </c>
      <c r="V173" s="97" t="str">
        <f t="shared" si="26"/>
        <v>None</v>
      </c>
      <c r="W173" s="97" t="str">
        <f t="shared" si="26"/>
        <v>None</v>
      </c>
      <c r="X173" s="97" t="str">
        <f t="shared" si="26"/>
        <v>None</v>
      </c>
      <c r="Y173" s="97" t="str">
        <f t="shared" si="26"/>
        <v>None</v>
      </c>
      <c r="Z173" s="97" t="str">
        <f t="shared" si="26"/>
        <v>None</v>
      </c>
      <c r="AA173" s="97" t="str">
        <f t="shared" si="26"/>
        <v>None</v>
      </c>
      <c r="AB173" s="97" t="str">
        <f t="shared" si="26"/>
        <v>None</v>
      </c>
      <c r="AC173" s="97" t="str">
        <f t="shared" si="26"/>
        <v>None</v>
      </c>
      <c r="AD173" s="97" t="str">
        <f t="shared" si="26"/>
        <v>None</v>
      </c>
      <c r="AE173" s="97" t="str">
        <f t="shared" si="26"/>
        <v>None</v>
      </c>
      <c r="AF173" s="97" t="str">
        <f t="shared" si="26"/>
        <v>None</v>
      </c>
      <c r="AG173" s="97" t="str">
        <f t="shared" si="26"/>
        <v>None</v>
      </c>
      <c r="AH173" s="97" t="str">
        <f t="shared" si="26"/>
        <v>None</v>
      </c>
      <c r="AI173" s="98" t="str">
        <f t="shared" si="26"/>
        <v>None</v>
      </c>
    </row>
    <row r="174" spans="5:35">
      <c r="E174" s="97" t="str">
        <f t="shared" si="28"/>
        <v>None</v>
      </c>
      <c r="F174" s="97" t="str">
        <f t="shared" si="28"/>
        <v>NGA</v>
      </c>
      <c r="G174" s="97" t="str">
        <f t="shared" si="28"/>
        <v>NGA</v>
      </c>
      <c r="H174" s="97" t="str">
        <f t="shared" si="28"/>
        <v>DSL</v>
      </c>
      <c r="I174" s="97" t="str">
        <f t="shared" si="28"/>
        <v>HFO</v>
      </c>
      <c r="J174" s="97" t="str">
        <f t="shared" si="28"/>
        <v>LPG</v>
      </c>
      <c r="K174" s="97" t="str">
        <f t="shared" si="28"/>
        <v>GSL</v>
      </c>
      <c r="L174" s="97" t="str">
        <f t="shared" si="28"/>
        <v>LPG</v>
      </c>
      <c r="M174" s="97" t="str">
        <f t="shared" si="28"/>
        <v>None</v>
      </c>
      <c r="N174" s="97" t="str">
        <f t="shared" si="28"/>
        <v>HFO</v>
      </c>
      <c r="O174" s="97" t="str">
        <f t="shared" si="28"/>
        <v>COA</v>
      </c>
      <c r="P174" s="97" t="str">
        <f t="shared" si="28"/>
        <v>COA</v>
      </c>
      <c r="Q174" s="97" t="str">
        <f t="shared" si="28"/>
        <v>COA</v>
      </c>
      <c r="R174" s="97" t="str">
        <f t="shared" si="28"/>
        <v>WST</v>
      </c>
      <c r="S174" s="97" t="str">
        <f t="shared" si="27"/>
        <v>NGA</v>
      </c>
      <c r="T174" s="97" t="str">
        <f t="shared" si="26"/>
        <v>None</v>
      </c>
      <c r="U174" s="97" t="str">
        <f t="shared" si="26"/>
        <v>None</v>
      </c>
      <c r="V174" s="97" t="str">
        <f t="shared" si="26"/>
        <v>None</v>
      </c>
      <c r="W174" s="97" t="str">
        <f t="shared" si="26"/>
        <v>None</v>
      </c>
      <c r="X174" s="97" t="str">
        <f t="shared" si="26"/>
        <v>None</v>
      </c>
      <c r="Y174" s="97" t="str">
        <f t="shared" si="26"/>
        <v>None</v>
      </c>
      <c r="Z174" s="97" t="str">
        <f t="shared" si="26"/>
        <v>None</v>
      </c>
      <c r="AA174" s="97" t="str">
        <f t="shared" si="26"/>
        <v>None</v>
      </c>
      <c r="AB174" s="97" t="str">
        <f t="shared" si="26"/>
        <v>None</v>
      </c>
      <c r="AC174" s="97" t="str">
        <f t="shared" si="26"/>
        <v>None</v>
      </c>
      <c r="AD174" s="97" t="str">
        <f t="shared" si="26"/>
        <v>None</v>
      </c>
      <c r="AE174" s="97" t="str">
        <f t="shared" si="26"/>
        <v>None</v>
      </c>
      <c r="AF174" s="97" t="str">
        <f t="shared" si="26"/>
        <v>None</v>
      </c>
      <c r="AG174" s="97" t="str">
        <f t="shared" si="26"/>
        <v>None</v>
      </c>
      <c r="AH174" s="97" t="str">
        <f t="shared" si="26"/>
        <v>None</v>
      </c>
      <c r="AI174" s="98" t="str">
        <f t="shared" si="26"/>
        <v>None</v>
      </c>
    </row>
    <row r="175" spans="5:35">
      <c r="E175" s="97" t="str">
        <f t="shared" si="28"/>
        <v>None</v>
      </c>
      <c r="F175" s="97" t="str">
        <f t="shared" si="28"/>
        <v>NGA</v>
      </c>
      <c r="G175" s="97" t="str">
        <f t="shared" si="28"/>
        <v>NGA</v>
      </c>
      <c r="H175" s="97" t="str">
        <f t="shared" si="28"/>
        <v>DSL</v>
      </c>
      <c r="I175" s="97" t="str">
        <f t="shared" si="28"/>
        <v>HFO</v>
      </c>
      <c r="J175" s="97" t="str">
        <f t="shared" si="28"/>
        <v>LPG</v>
      </c>
      <c r="K175" s="97" t="str">
        <f t="shared" si="28"/>
        <v>GSL</v>
      </c>
      <c r="L175" s="97" t="str">
        <f t="shared" si="28"/>
        <v>LPG</v>
      </c>
      <c r="M175" s="97" t="str">
        <f t="shared" si="28"/>
        <v>None</v>
      </c>
      <c r="N175" s="97" t="str">
        <f t="shared" si="28"/>
        <v>HFO</v>
      </c>
      <c r="O175" s="97" t="str">
        <f t="shared" si="28"/>
        <v>COA</v>
      </c>
      <c r="P175" s="97" t="str">
        <f t="shared" si="28"/>
        <v>COA</v>
      </c>
      <c r="Q175" s="97" t="str">
        <f t="shared" si="28"/>
        <v>COA</v>
      </c>
      <c r="R175" s="97" t="str">
        <f t="shared" si="28"/>
        <v>WST</v>
      </c>
      <c r="S175" s="97" t="str">
        <f t="shared" si="27"/>
        <v>NGA</v>
      </c>
      <c r="T175" s="97" t="str">
        <f t="shared" si="26"/>
        <v>None</v>
      </c>
      <c r="U175" s="97" t="str">
        <f t="shared" si="26"/>
        <v>None</v>
      </c>
      <c r="V175" s="97" t="str">
        <f t="shared" si="26"/>
        <v>None</v>
      </c>
      <c r="W175" s="97" t="str">
        <f t="shared" si="26"/>
        <v>None</v>
      </c>
      <c r="X175" s="97" t="str">
        <f t="shared" si="26"/>
        <v>None</v>
      </c>
      <c r="Y175" s="97" t="str">
        <f t="shared" si="26"/>
        <v>None</v>
      </c>
      <c r="Z175" s="97" t="str">
        <f t="shared" si="26"/>
        <v>None</v>
      </c>
      <c r="AA175" s="97" t="str">
        <f t="shared" si="26"/>
        <v>None</v>
      </c>
      <c r="AB175" s="97" t="str">
        <f t="shared" si="26"/>
        <v>None</v>
      </c>
      <c r="AC175" s="97" t="str">
        <f t="shared" si="26"/>
        <v>None</v>
      </c>
      <c r="AD175" s="97" t="str">
        <f t="shared" si="26"/>
        <v>None</v>
      </c>
      <c r="AE175" s="97" t="str">
        <f t="shared" si="26"/>
        <v>None</v>
      </c>
      <c r="AF175" s="97" t="str">
        <f t="shared" si="26"/>
        <v>None</v>
      </c>
      <c r="AG175" s="97" t="str">
        <f t="shared" si="26"/>
        <v>None</v>
      </c>
      <c r="AH175" s="97" t="str">
        <f t="shared" si="26"/>
        <v>None</v>
      </c>
      <c r="AI175" s="98" t="str">
        <f t="shared" si="26"/>
        <v>None</v>
      </c>
    </row>
    <row r="176" spans="5:35">
      <c r="E176" s="97" t="str">
        <f t="shared" si="28"/>
        <v>None</v>
      </c>
      <c r="F176" s="97" t="str">
        <f t="shared" si="28"/>
        <v>NGA</v>
      </c>
      <c r="G176" s="97" t="str">
        <f t="shared" si="28"/>
        <v>NGA</v>
      </c>
      <c r="H176" s="97" t="str">
        <f t="shared" si="28"/>
        <v>DSL</v>
      </c>
      <c r="I176" s="97" t="str">
        <f t="shared" si="28"/>
        <v>HFO</v>
      </c>
      <c r="J176" s="97" t="str">
        <f t="shared" si="28"/>
        <v>LPG</v>
      </c>
      <c r="K176" s="97" t="str">
        <f t="shared" si="28"/>
        <v>GSL</v>
      </c>
      <c r="L176" s="97" t="str">
        <f t="shared" si="28"/>
        <v>LPG</v>
      </c>
      <c r="M176" s="97" t="str">
        <f t="shared" si="28"/>
        <v>None</v>
      </c>
      <c r="N176" s="97" t="str">
        <f t="shared" si="28"/>
        <v>HFO</v>
      </c>
      <c r="O176" s="97" t="str">
        <f t="shared" si="28"/>
        <v>COA</v>
      </c>
      <c r="P176" s="97" t="str">
        <f t="shared" si="28"/>
        <v>COA</v>
      </c>
      <c r="Q176" s="97" t="str">
        <f t="shared" si="28"/>
        <v>COA</v>
      </c>
      <c r="R176" s="97" t="str">
        <f t="shared" si="28"/>
        <v>WST</v>
      </c>
      <c r="S176" s="97" t="str">
        <f t="shared" si="27"/>
        <v>NGA</v>
      </c>
      <c r="T176" s="97" t="str">
        <f t="shared" si="26"/>
        <v>None</v>
      </c>
      <c r="U176" s="97" t="str">
        <f t="shared" si="26"/>
        <v>None</v>
      </c>
      <c r="V176" s="97" t="str">
        <f t="shared" si="26"/>
        <v>None</v>
      </c>
      <c r="W176" s="97" t="str">
        <f t="shared" si="26"/>
        <v>None</v>
      </c>
      <c r="X176" s="97" t="str">
        <f t="shared" si="26"/>
        <v>None</v>
      </c>
      <c r="Y176" s="97" t="str">
        <f t="shared" si="26"/>
        <v>None</v>
      </c>
      <c r="Z176" s="97" t="str">
        <f t="shared" si="26"/>
        <v>None</v>
      </c>
      <c r="AA176" s="97" t="str">
        <f t="shared" si="26"/>
        <v>None</v>
      </c>
      <c r="AB176" s="97" t="str">
        <f t="shared" si="26"/>
        <v>None</v>
      </c>
      <c r="AC176" s="97" t="str">
        <f t="shared" si="26"/>
        <v>None</v>
      </c>
      <c r="AD176" s="97" t="str">
        <f t="shared" si="26"/>
        <v>None</v>
      </c>
      <c r="AE176" s="97" t="str">
        <f t="shared" si="26"/>
        <v>None</v>
      </c>
      <c r="AF176" s="97" t="str">
        <f t="shared" si="26"/>
        <v>None</v>
      </c>
      <c r="AG176" s="97" t="str">
        <f t="shared" si="26"/>
        <v>None</v>
      </c>
      <c r="AH176" s="97" t="str">
        <f t="shared" si="26"/>
        <v>None</v>
      </c>
      <c r="AI176" s="98" t="str">
        <f t="shared" ref="AI176:AI239" si="29">AI$9</f>
        <v>None</v>
      </c>
    </row>
    <row r="177" spans="5:35">
      <c r="E177" s="97" t="str">
        <f t="shared" si="28"/>
        <v>None</v>
      </c>
      <c r="F177" s="97" t="str">
        <f t="shared" si="28"/>
        <v>NGA</v>
      </c>
      <c r="G177" s="97" t="str">
        <f t="shared" si="28"/>
        <v>NGA</v>
      </c>
      <c r="H177" s="97" t="str">
        <f t="shared" si="28"/>
        <v>DSL</v>
      </c>
      <c r="I177" s="97" t="str">
        <f t="shared" si="28"/>
        <v>HFO</v>
      </c>
      <c r="J177" s="97" t="str">
        <f t="shared" si="28"/>
        <v>LPG</v>
      </c>
      <c r="K177" s="97" t="str">
        <f t="shared" si="28"/>
        <v>GSL</v>
      </c>
      <c r="L177" s="97" t="str">
        <f t="shared" si="28"/>
        <v>LPG</v>
      </c>
      <c r="M177" s="97" t="str">
        <f t="shared" si="28"/>
        <v>None</v>
      </c>
      <c r="N177" s="97" t="str">
        <f t="shared" si="28"/>
        <v>HFO</v>
      </c>
      <c r="O177" s="97" t="str">
        <f t="shared" si="28"/>
        <v>COA</v>
      </c>
      <c r="P177" s="97" t="str">
        <f t="shared" si="28"/>
        <v>COA</v>
      </c>
      <c r="Q177" s="97" t="str">
        <f t="shared" si="28"/>
        <v>COA</v>
      </c>
      <c r="R177" s="97" t="str">
        <f t="shared" si="28"/>
        <v>WST</v>
      </c>
      <c r="S177" s="97" t="str">
        <f t="shared" si="27"/>
        <v>NGA</v>
      </c>
      <c r="T177" s="97" t="str">
        <f t="shared" si="27"/>
        <v>None</v>
      </c>
      <c r="U177" s="97" t="str">
        <f t="shared" si="27"/>
        <v>None</v>
      </c>
      <c r="V177" s="97" t="str">
        <f t="shared" si="27"/>
        <v>None</v>
      </c>
      <c r="W177" s="97" t="str">
        <f t="shared" si="27"/>
        <v>None</v>
      </c>
      <c r="X177" s="97" t="str">
        <f t="shared" si="27"/>
        <v>None</v>
      </c>
      <c r="Y177" s="97" t="str">
        <f t="shared" si="27"/>
        <v>None</v>
      </c>
      <c r="Z177" s="97" t="str">
        <f t="shared" si="27"/>
        <v>None</v>
      </c>
      <c r="AA177" s="97" t="str">
        <f t="shared" si="27"/>
        <v>None</v>
      </c>
      <c r="AB177" s="97" t="str">
        <f t="shared" si="27"/>
        <v>None</v>
      </c>
      <c r="AC177" s="97" t="str">
        <f t="shared" si="27"/>
        <v>None</v>
      </c>
      <c r="AD177" s="97" t="str">
        <f t="shared" si="27"/>
        <v>None</v>
      </c>
      <c r="AE177" s="97" t="str">
        <f t="shared" si="27"/>
        <v>None</v>
      </c>
      <c r="AF177" s="97" t="str">
        <f t="shared" si="27"/>
        <v>None</v>
      </c>
      <c r="AG177" s="97" t="str">
        <f t="shared" si="27"/>
        <v>None</v>
      </c>
      <c r="AH177" s="97" t="str">
        <f t="shared" si="27"/>
        <v>None</v>
      </c>
      <c r="AI177" s="98" t="str">
        <f t="shared" si="29"/>
        <v>None</v>
      </c>
    </row>
    <row r="178" spans="5:35">
      <c r="E178" s="97" t="str">
        <f t="shared" si="28"/>
        <v>None</v>
      </c>
      <c r="F178" s="97" t="str">
        <f t="shared" si="28"/>
        <v>NGA</v>
      </c>
      <c r="G178" s="97" t="str">
        <f t="shared" si="28"/>
        <v>NGA</v>
      </c>
      <c r="H178" s="97" t="str">
        <f t="shared" si="28"/>
        <v>DSL</v>
      </c>
      <c r="I178" s="97" t="str">
        <f t="shared" si="28"/>
        <v>HFO</v>
      </c>
      <c r="J178" s="97" t="str">
        <f t="shared" si="28"/>
        <v>LPG</v>
      </c>
      <c r="K178" s="97" t="str">
        <f t="shared" si="28"/>
        <v>GSL</v>
      </c>
      <c r="L178" s="97" t="str">
        <f t="shared" si="28"/>
        <v>LPG</v>
      </c>
      <c r="M178" s="97" t="str">
        <f t="shared" si="28"/>
        <v>None</v>
      </c>
      <c r="N178" s="97" t="str">
        <f t="shared" si="28"/>
        <v>HFO</v>
      </c>
      <c r="O178" s="97" t="str">
        <f t="shared" si="28"/>
        <v>COA</v>
      </c>
      <c r="P178" s="97" t="str">
        <f t="shared" si="28"/>
        <v>COA</v>
      </c>
      <c r="Q178" s="97" t="str">
        <f t="shared" si="28"/>
        <v>COA</v>
      </c>
      <c r="R178" s="97" t="str">
        <f t="shared" si="28"/>
        <v>WST</v>
      </c>
      <c r="S178" s="97" t="str">
        <f t="shared" si="28"/>
        <v>NGA</v>
      </c>
      <c r="T178" s="97" t="str">
        <f t="shared" ref="T178:AH193" si="30">T$9</f>
        <v>None</v>
      </c>
      <c r="U178" s="97" t="str">
        <f t="shared" si="30"/>
        <v>None</v>
      </c>
      <c r="V178" s="97" t="str">
        <f t="shared" si="30"/>
        <v>None</v>
      </c>
      <c r="W178" s="97" t="str">
        <f t="shared" si="30"/>
        <v>None</v>
      </c>
      <c r="X178" s="97" t="str">
        <f t="shared" si="30"/>
        <v>None</v>
      </c>
      <c r="Y178" s="97" t="str">
        <f t="shared" si="30"/>
        <v>None</v>
      </c>
      <c r="Z178" s="97" t="str">
        <f t="shared" si="30"/>
        <v>None</v>
      </c>
      <c r="AA178" s="97" t="str">
        <f t="shared" si="30"/>
        <v>None</v>
      </c>
      <c r="AB178" s="97" t="str">
        <f t="shared" si="30"/>
        <v>None</v>
      </c>
      <c r="AC178" s="97" t="str">
        <f t="shared" si="30"/>
        <v>None</v>
      </c>
      <c r="AD178" s="97" t="str">
        <f t="shared" si="30"/>
        <v>None</v>
      </c>
      <c r="AE178" s="97" t="str">
        <f t="shared" si="30"/>
        <v>None</v>
      </c>
      <c r="AF178" s="97" t="str">
        <f t="shared" si="30"/>
        <v>None</v>
      </c>
      <c r="AG178" s="97" t="str">
        <f t="shared" si="30"/>
        <v>None</v>
      </c>
      <c r="AH178" s="97" t="str">
        <f t="shared" si="30"/>
        <v>None</v>
      </c>
      <c r="AI178" s="98" t="str">
        <f t="shared" si="29"/>
        <v>None</v>
      </c>
    </row>
    <row r="179" spans="5:35">
      <c r="E179" s="97" t="str">
        <f t="shared" ref="E179:S194" si="31">E$9</f>
        <v>None</v>
      </c>
      <c r="F179" s="97" t="str">
        <f t="shared" si="31"/>
        <v>NGA</v>
      </c>
      <c r="G179" s="97" t="str">
        <f t="shared" si="31"/>
        <v>NGA</v>
      </c>
      <c r="H179" s="97" t="str">
        <f t="shared" si="31"/>
        <v>DSL</v>
      </c>
      <c r="I179" s="97" t="str">
        <f t="shared" si="31"/>
        <v>HFO</v>
      </c>
      <c r="J179" s="97" t="str">
        <f t="shared" si="31"/>
        <v>LPG</v>
      </c>
      <c r="K179" s="97" t="str">
        <f t="shared" si="31"/>
        <v>GSL</v>
      </c>
      <c r="L179" s="97" t="str">
        <f t="shared" si="31"/>
        <v>LPG</v>
      </c>
      <c r="M179" s="97" t="str">
        <f t="shared" si="31"/>
        <v>None</v>
      </c>
      <c r="N179" s="97" t="str">
        <f t="shared" si="31"/>
        <v>HFO</v>
      </c>
      <c r="O179" s="97" t="str">
        <f t="shared" si="31"/>
        <v>COA</v>
      </c>
      <c r="P179" s="97" t="str">
        <f t="shared" si="31"/>
        <v>COA</v>
      </c>
      <c r="Q179" s="97" t="str">
        <f t="shared" si="31"/>
        <v>COA</v>
      </c>
      <c r="R179" s="97" t="str">
        <f t="shared" si="31"/>
        <v>WST</v>
      </c>
      <c r="S179" s="97" t="str">
        <f t="shared" si="31"/>
        <v>NGA</v>
      </c>
      <c r="T179" s="97" t="str">
        <f t="shared" si="30"/>
        <v>None</v>
      </c>
      <c r="U179" s="97" t="str">
        <f t="shared" si="30"/>
        <v>None</v>
      </c>
      <c r="V179" s="97" t="str">
        <f t="shared" si="30"/>
        <v>None</v>
      </c>
      <c r="W179" s="97" t="str">
        <f t="shared" si="30"/>
        <v>None</v>
      </c>
      <c r="X179" s="97" t="str">
        <f t="shared" si="30"/>
        <v>None</v>
      </c>
      <c r="Y179" s="97" t="str">
        <f t="shared" si="30"/>
        <v>None</v>
      </c>
      <c r="Z179" s="97" t="str">
        <f t="shared" si="30"/>
        <v>None</v>
      </c>
      <c r="AA179" s="97" t="str">
        <f t="shared" si="30"/>
        <v>None</v>
      </c>
      <c r="AB179" s="97" t="str">
        <f t="shared" si="30"/>
        <v>None</v>
      </c>
      <c r="AC179" s="97" t="str">
        <f t="shared" si="30"/>
        <v>None</v>
      </c>
      <c r="AD179" s="97" t="str">
        <f t="shared" si="30"/>
        <v>None</v>
      </c>
      <c r="AE179" s="97" t="str">
        <f t="shared" si="30"/>
        <v>None</v>
      </c>
      <c r="AF179" s="97" t="str">
        <f t="shared" si="30"/>
        <v>None</v>
      </c>
      <c r="AG179" s="97" t="str">
        <f t="shared" si="30"/>
        <v>None</v>
      </c>
      <c r="AH179" s="97" t="str">
        <f t="shared" si="30"/>
        <v>None</v>
      </c>
      <c r="AI179" s="98" t="str">
        <f t="shared" si="29"/>
        <v>None</v>
      </c>
    </row>
    <row r="180" spans="5:35">
      <c r="E180" s="97" t="str">
        <f t="shared" si="31"/>
        <v>None</v>
      </c>
      <c r="F180" s="97" t="str">
        <f t="shared" si="31"/>
        <v>NGA</v>
      </c>
      <c r="G180" s="97" t="str">
        <f t="shared" si="31"/>
        <v>NGA</v>
      </c>
      <c r="H180" s="97" t="str">
        <f t="shared" si="31"/>
        <v>DSL</v>
      </c>
      <c r="I180" s="97" t="str">
        <f t="shared" si="31"/>
        <v>HFO</v>
      </c>
      <c r="J180" s="97" t="str">
        <f t="shared" si="31"/>
        <v>LPG</v>
      </c>
      <c r="K180" s="97" t="str">
        <f t="shared" si="31"/>
        <v>GSL</v>
      </c>
      <c r="L180" s="97" t="str">
        <f t="shared" si="31"/>
        <v>LPG</v>
      </c>
      <c r="M180" s="97" t="str">
        <f t="shared" si="31"/>
        <v>None</v>
      </c>
      <c r="N180" s="97" t="str">
        <f t="shared" si="31"/>
        <v>HFO</v>
      </c>
      <c r="O180" s="97" t="str">
        <f t="shared" si="31"/>
        <v>COA</v>
      </c>
      <c r="P180" s="97" t="str">
        <f t="shared" si="31"/>
        <v>COA</v>
      </c>
      <c r="Q180" s="97" t="str">
        <f t="shared" si="31"/>
        <v>COA</v>
      </c>
      <c r="R180" s="97" t="str">
        <f t="shared" si="31"/>
        <v>WST</v>
      </c>
      <c r="S180" s="97" t="str">
        <f t="shared" si="31"/>
        <v>NGA</v>
      </c>
      <c r="T180" s="97" t="str">
        <f t="shared" si="30"/>
        <v>None</v>
      </c>
      <c r="U180" s="97" t="str">
        <f t="shared" si="30"/>
        <v>None</v>
      </c>
      <c r="V180" s="97" t="str">
        <f t="shared" si="30"/>
        <v>None</v>
      </c>
      <c r="W180" s="97" t="str">
        <f t="shared" si="30"/>
        <v>None</v>
      </c>
      <c r="X180" s="97" t="str">
        <f t="shared" si="30"/>
        <v>None</v>
      </c>
      <c r="Y180" s="97" t="str">
        <f t="shared" si="30"/>
        <v>None</v>
      </c>
      <c r="Z180" s="97" t="str">
        <f t="shared" si="30"/>
        <v>None</v>
      </c>
      <c r="AA180" s="97" t="str">
        <f t="shared" si="30"/>
        <v>None</v>
      </c>
      <c r="AB180" s="97" t="str">
        <f t="shared" si="30"/>
        <v>None</v>
      </c>
      <c r="AC180" s="97" t="str">
        <f t="shared" si="30"/>
        <v>None</v>
      </c>
      <c r="AD180" s="97" t="str">
        <f t="shared" si="30"/>
        <v>None</v>
      </c>
      <c r="AE180" s="97" t="str">
        <f t="shared" si="30"/>
        <v>None</v>
      </c>
      <c r="AF180" s="97" t="str">
        <f t="shared" si="30"/>
        <v>None</v>
      </c>
      <c r="AG180" s="97" t="str">
        <f t="shared" si="30"/>
        <v>None</v>
      </c>
      <c r="AH180" s="97" t="str">
        <f t="shared" si="30"/>
        <v>None</v>
      </c>
      <c r="AI180" s="98" t="str">
        <f t="shared" si="29"/>
        <v>None</v>
      </c>
    </row>
    <row r="181" spans="5:35">
      <c r="E181" s="97" t="str">
        <f t="shared" si="31"/>
        <v>None</v>
      </c>
      <c r="F181" s="97" t="str">
        <f t="shared" si="31"/>
        <v>NGA</v>
      </c>
      <c r="G181" s="97" t="str">
        <f t="shared" si="31"/>
        <v>NGA</v>
      </c>
      <c r="H181" s="97" t="str">
        <f t="shared" si="31"/>
        <v>DSL</v>
      </c>
      <c r="I181" s="97" t="str">
        <f t="shared" si="31"/>
        <v>HFO</v>
      </c>
      <c r="J181" s="97" t="str">
        <f t="shared" si="31"/>
        <v>LPG</v>
      </c>
      <c r="K181" s="97" t="str">
        <f t="shared" si="31"/>
        <v>GSL</v>
      </c>
      <c r="L181" s="97" t="str">
        <f t="shared" si="31"/>
        <v>LPG</v>
      </c>
      <c r="M181" s="97" t="str">
        <f t="shared" si="31"/>
        <v>None</v>
      </c>
      <c r="N181" s="97" t="str">
        <f t="shared" si="31"/>
        <v>HFO</v>
      </c>
      <c r="O181" s="97" t="str">
        <f t="shared" si="31"/>
        <v>COA</v>
      </c>
      <c r="P181" s="97" t="str">
        <f t="shared" si="31"/>
        <v>COA</v>
      </c>
      <c r="Q181" s="97" t="str">
        <f t="shared" si="31"/>
        <v>COA</v>
      </c>
      <c r="R181" s="97" t="str">
        <f t="shared" si="31"/>
        <v>WST</v>
      </c>
      <c r="S181" s="97" t="str">
        <f t="shared" si="31"/>
        <v>NGA</v>
      </c>
      <c r="T181" s="97" t="str">
        <f t="shared" si="30"/>
        <v>None</v>
      </c>
      <c r="U181" s="97" t="str">
        <f t="shared" si="30"/>
        <v>None</v>
      </c>
      <c r="V181" s="97" t="str">
        <f t="shared" si="30"/>
        <v>None</v>
      </c>
      <c r="W181" s="97" t="str">
        <f t="shared" si="30"/>
        <v>None</v>
      </c>
      <c r="X181" s="97" t="str">
        <f t="shared" si="30"/>
        <v>None</v>
      </c>
      <c r="Y181" s="97" t="str">
        <f t="shared" si="30"/>
        <v>None</v>
      </c>
      <c r="Z181" s="97" t="str">
        <f t="shared" si="30"/>
        <v>None</v>
      </c>
      <c r="AA181" s="97" t="str">
        <f t="shared" si="30"/>
        <v>None</v>
      </c>
      <c r="AB181" s="97" t="str">
        <f t="shared" si="30"/>
        <v>None</v>
      </c>
      <c r="AC181" s="97" t="str">
        <f t="shared" si="30"/>
        <v>None</v>
      </c>
      <c r="AD181" s="97" t="str">
        <f t="shared" si="30"/>
        <v>None</v>
      </c>
      <c r="AE181" s="97" t="str">
        <f t="shared" si="30"/>
        <v>None</v>
      </c>
      <c r="AF181" s="97" t="str">
        <f t="shared" si="30"/>
        <v>None</v>
      </c>
      <c r="AG181" s="97" t="str">
        <f t="shared" si="30"/>
        <v>None</v>
      </c>
      <c r="AH181" s="97" t="str">
        <f t="shared" si="30"/>
        <v>None</v>
      </c>
      <c r="AI181" s="98" t="str">
        <f t="shared" si="29"/>
        <v>None</v>
      </c>
    </row>
    <row r="182" spans="5:35">
      <c r="E182" s="97" t="str">
        <f t="shared" si="31"/>
        <v>None</v>
      </c>
      <c r="F182" s="97" t="str">
        <f t="shared" si="31"/>
        <v>NGA</v>
      </c>
      <c r="G182" s="97" t="str">
        <f t="shared" si="31"/>
        <v>NGA</v>
      </c>
      <c r="H182" s="97" t="str">
        <f t="shared" si="31"/>
        <v>DSL</v>
      </c>
      <c r="I182" s="97" t="str">
        <f t="shared" si="31"/>
        <v>HFO</v>
      </c>
      <c r="J182" s="97" t="str">
        <f t="shared" si="31"/>
        <v>LPG</v>
      </c>
      <c r="K182" s="97" t="str">
        <f t="shared" si="31"/>
        <v>GSL</v>
      </c>
      <c r="L182" s="97" t="str">
        <f t="shared" si="31"/>
        <v>LPG</v>
      </c>
      <c r="M182" s="97" t="str">
        <f t="shared" si="31"/>
        <v>None</v>
      </c>
      <c r="N182" s="97" t="str">
        <f t="shared" si="31"/>
        <v>HFO</v>
      </c>
      <c r="O182" s="97" t="str">
        <f t="shared" si="31"/>
        <v>COA</v>
      </c>
      <c r="P182" s="97" t="str">
        <f t="shared" si="31"/>
        <v>COA</v>
      </c>
      <c r="Q182" s="97" t="str">
        <f t="shared" si="31"/>
        <v>COA</v>
      </c>
      <c r="R182" s="97" t="str">
        <f t="shared" si="31"/>
        <v>WST</v>
      </c>
      <c r="S182" s="97" t="str">
        <f t="shared" si="31"/>
        <v>NGA</v>
      </c>
      <c r="T182" s="97" t="str">
        <f t="shared" si="30"/>
        <v>None</v>
      </c>
      <c r="U182" s="97" t="str">
        <f t="shared" si="30"/>
        <v>None</v>
      </c>
      <c r="V182" s="97" t="str">
        <f t="shared" si="30"/>
        <v>None</v>
      </c>
      <c r="W182" s="97" t="str">
        <f t="shared" si="30"/>
        <v>None</v>
      </c>
      <c r="X182" s="97" t="str">
        <f t="shared" si="30"/>
        <v>None</v>
      </c>
      <c r="Y182" s="97" t="str">
        <f t="shared" si="30"/>
        <v>None</v>
      </c>
      <c r="Z182" s="97" t="str">
        <f t="shared" si="30"/>
        <v>None</v>
      </c>
      <c r="AA182" s="97" t="str">
        <f t="shared" si="30"/>
        <v>None</v>
      </c>
      <c r="AB182" s="97" t="str">
        <f t="shared" si="30"/>
        <v>None</v>
      </c>
      <c r="AC182" s="97" t="str">
        <f t="shared" si="30"/>
        <v>None</v>
      </c>
      <c r="AD182" s="97" t="str">
        <f t="shared" si="30"/>
        <v>None</v>
      </c>
      <c r="AE182" s="97" t="str">
        <f t="shared" si="30"/>
        <v>None</v>
      </c>
      <c r="AF182" s="97" t="str">
        <f t="shared" si="30"/>
        <v>None</v>
      </c>
      <c r="AG182" s="97" t="str">
        <f t="shared" si="30"/>
        <v>None</v>
      </c>
      <c r="AH182" s="97" t="str">
        <f t="shared" si="30"/>
        <v>None</v>
      </c>
      <c r="AI182" s="98" t="str">
        <f t="shared" si="29"/>
        <v>None</v>
      </c>
    </row>
    <row r="183" spans="5:35">
      <c r="E183" s="97" t="str">
        <f t="shared" si="31"/>
        <v>None</v>
      </c>
      <c r="F183" s="97" t="str">
        <f t="shared" si="31"/>
        <v>NGA</v>
      </c>
      <c r="G183" s="97" t="str">
        <f t="shared" si="31"/>
        <v>NGA</v>
      </c>
      <c r="H183" s="97" t="str">
        <f t="shared" si="31"/>
        <v>DSL</v>
      </c>
      <c r="I183" s="97" t="str">
        <f t="shared" si="31"/>
        <v>HFO</v>
      </c>
      <c r="J183" s="97" t="str">
        <f t="shared" si="31"/>
        <v>LPG</v>
      </c>
      <c r="K183" s="97" t="str">
        <f t="shared" si="31"/>
        <v>GSL</v>
      </c>
      <c r="L183" s="97" t="str">
        <f t="shared" si="31"/>
        <v>LPG</v>
      </c>
      <c r="M183" s="97" t="str">
        <f t="shared" si="31"/>
        <v>None</v>
      </c>
      <c r="N183" s="97" t="str">
        <f t="shared" si="31"/>
        <v>HFO</v>
      </c>
      <c r="O183" s="97" t="str">
        <f t="shared" si="31"/>
        <v>COA</v>
      </c>
      <c r="P183" s="97" t="str">
        <f t="shared" si="31"/>
        <v>COA</v>
      </c>
      <c r="Q183" s="97" t="str">
        <f t="shared" si="31"/>
        <v>COA</v>
      </c>
      <c r="R183" s="97" t="str">
        <f t="shared" si="31"/>
        <v>WST</v>
      </c>
      <c r="S183" s="97" t="str">
        <f t="shared" si="31"/>
        <v>NGA</v>
      </c>
      <c r="T183" s="97" t="str">
        <f t="shared" si="30"/>
        <v>None</v>
      </c>
      <c r="U183" s="97" t="str">
        <f t="shared" si="30"/>
        <v>None</v>
      </c>
      <c r="V183" s="97" t="str">
        <f t="shared" si="30"/>
        <v>None</v>
      </c>
      <c r="W183" s="97" t="str">
        <f t="shared" si="30"/>
        <v>None</v>
      </c>
      <c r="X183" s="97" t="str">
        <f t="shared" si="30"/>
        <v>None</v>
      </c>
      <c r="Y183" s="97" t="str">
        <f t="shared" si="30"/>
        <v>None</v>
      </c>
      <c r="Z183" s="97" t="str">
        <f t="shared" si="30"/>
        <v>None</v>
      </c>
      <c r="AA183" s="97" t="str">
        <f t="shared" si="30"/>
        <v>None</v>
      </c>
      <c r="AB183" s="97" t="str">
        <f t="shared" si="30"/>
        <v>None</v>
      </c>
      <c r="AC183" s="97" t="str">
        <f t="shared" si="30"/>
        <v>None</v>
      </c>
      <c r="AD183" s="97" t="str">
        <f t="shared" si="30"/>
        <v>None</v>
      </c>
      <c r="AE183" s="97" t="str">
        <f t="shared" si="30"/>
        <v>None</v>
      </c>
      <c r="AF183" s="97" t="str">
        <f t="shared" si="30"/>
        <v>None</v>
      </c>
      <c r="AG183" s="97" t="str">
        <f t="shared" si="30"/>
        <v>None</v>
      </c>
      <c r="AH183" s="97" t="str">
        <f t="shared" si="30"/>
        <v>None</v>
      </c>
      <c r="AI183" s="98" t="str">
        <f t="shared" si="29"/>
        <v>None</v>
      </c>
    </row>
    <row r="184" spans="5:35">
      <c r="E184" s="97" t="str">
        <f t="shared" si="31"/>
        <v>None</v>
      </c>
      <c r="F184" s="97" t="str">
        <f t="shared" si="31"/>
        <v>NGA</v>
      </c>
      <c r="G184" s="97" t="str">
        <f t="shared" si="31"/>
        <v>NGA</v>
      </c>
      <c r="H184" s="97" t="str">
        <f t="shared" si="31"/>
        <v>DSL</v>
      </c>
      <c r="I184" s="97" t="str">
        <f t="shared" si="31"/>
        <v>HFO</v>
      </c>
      <c r="J184" s="97" t="str">
        <f t="shared" si="31"/>
        <v>LPG</v>
      </c>
      <c r="K184" s="97" t="str">
        <f t="shared" si="31"/>
        <v>GSL</v>
      </c>
      <c r="L184" s="97" t="str">
        <f t="shared" si="31"/>
        <v>LPG</v>
      </c>
      <c r="M184" s="97" t="str">
        <f t="shared" si="31"/>
        <v>None</v>
      </c>
      <c r="N184" s="97" t="str">
        <f t="shared" si="31"/>
        <v>HFO</v>
      </c>
      <c r="O184" s="97" t="str">
        <f t="shared" si="31"/>
        <v>COA</v>
      </c>
      <c r="P184" s="97" t="str">
        <f t="shared" si="31"/>
        <v>COA</v>
      </c>
      <c r="Q184" s="97" t="str">
        <f t="shared" si="31"/>
        <v>COA</v>
      </c>
      <c r="R184" s="97" t="str">
        <f t="shared" si="31"/>
        <v>WST</v>
      </c>
      <c r="S184" s="97" t="str">
        <f t="shared" si="31"/>
        <v>NGA</v>
      </c>
      <c r="T184" s="97" t="str">
        <f t="shared" si="30"/>
        <v>None</v>
      </c>
      <c r="U184" s="97" t="str">
        <f t="shared" si="30"/>
        <v>None</v>
      </c>
      <c r="V184" s="97" t="str">
        <f t="shared" si="30"/>
        <v>None</v>
      </c>
      <c r="W184" s="97" t="str">
        <f t="shared" si="30"/>
        <v>None</v>
      </c>
      <c r="X184" s="97" t="str">
        <f t="shared" si="30"/>
        <v>None</v>
      </c>
      <c r="Y184" s="97" t="str">
        <f t="shared" si="30"/>
        <v>None</v>
      </c>
      <c r="Z184" s="97" t="str">
        <f t="shared" si="30"/>
        <v>None</v>
      </c>
      <c r="AA184" s="97" t="str">
        <f t="shared" si="30"/>
        <v>None</v>
      </c>
      <c r="AB184" s="97" t="str">
        <f t="shared" si="30"/>
        <v>None</v>
      </c>
      <c r="AC184" s="97" t="str">
        <f t="shared" si="30"/>
        <v>None</v>
      </c>
      <c r="AD184" s="97" t="str">
        <f t="shared" si="30"/>
        <v>None</v>
      </c>
      <c r="AE184" s="97" t="str">
        <f t="shared" si="30"/>
        <v>None</v>
      </c>
      <c r="AF184" s="97" t="str">
        <f t="shared" si="30"/>
        <v>None</v>
      </c>
      <c r="AG184" s="97" t="str">
        <f t="shared" si="30"/>
        <v>None</v>
      </c>
      <c r="AH184" s="97" t="str">
        <f t="shared" si="30"/>
        <v>None</v>
      </c>
      <c r="AI184" s="98" t="str">
        <f t="shared" si="29"/>
        <v>None</v>
      </c>
    </row>
    <row r="185" spans="5:35">
      <c r="E185" s="97" t="str">
        <f t="shared" si="31"/>
        <v>None</v>
      </c>
      <c r="F185" s="97" t="str">
        <f t="shared" si="31"/>
        <v>NGA</v>
      </c>
      <c r="G185" s="97" t="str">
        <f t="shared" si="31"/>
        <v>NGA</v>
      </c>
      <c r="H185" s="97" t="str">
        <f t="shared" si="31"/>
        <v>DSL</v>
      </c>
      <c r="I185" s="97" t="str">
        <f t="shared" si="31"/>
        <v>HFO</v>
      </c>
      <c r="J185" s="97" t="str">
        <f t="shared" si="31"/>
        <v>LPG</v>
      </c>
      <c r="K185" s="97" t="str">
        <f t="shared" si="31"/>
        <v>GSL</v>
      </c>
      <c r="L185" s="97" t="str">
        <f t="shared" si="31"/>
        <v>LPG</v>
      </c>
      <c r="M185" s="97" t="str">
        <f t="shared" si="31"/>
        <v>None</v>
      </c>
      <c r="N185" s="97" t="str">
        <f t="shared" si="31"/>
        <v>HFO</v>
      </c>
      <c r="O185" s="97" t="str">
        <f t="shared" si="31"/>
        <v>COA</v>
      </c>
      <c r="P185" s="97" t="str">
        <f t="shared" si="31"/>
        <v>COA</v>
      </c>
      <c r="Q185" s="97" t="str">
        <f t="shared" si="31"/>
        <v>COA</v>
      </c>
      <c r="R185" s="97" t="str">
        <f t="shared" si="31"/>
        <v>WST</v>
      </c>
      <c r="S185" s="97" t="str">
        <f t="shared" si="31"/>
        <v>NGA</v>
      </c>
      <c r="T185" s="97" t="str">
        <f t="shared" si="30"/>
        <v>None</v>
      </c>
      <c r="U185" s="97" t="str">
        <f t="shared" si="30"/>
        <v>None</v>
      </c>
      <c r="V185" s="97" t="str">
        <f t="shared" si="30"/>
        <v>None</v>
      </c>
      <c r="W185" s="97" t="str">
        <f t="shared" si="30"/>
        <v>None</v>
      </c>
      <c r="X185" s="97" t="str">
        <f t="shared" si="30"/>
        <v>None</v>
      </c>
      <c r="Y185" s="97" t="str">
        <f t="shared" si="30"/>
        <v>None</v>
      </c>
      <c r="Z185" s="97" t="str">
        <f t="shared" si="30"/>
        <v>None</v>
      </c>
      <c r="AA185" s="97" t="str">
        <f t="shared" si="30"/>
        <v>None</v>
      </c>
      <c r="AB185" s="97" t="str">
        <f t="shared" si="30"/>
        <v>None</v>
      </c>
      <c r="AC185" s="97" t="str">
        <f t="shared" si="30"/>
        <v>None</v>
      </c>
      <c r="AD185" s="97" t="str">
        <f t="shared" si="30"/>
        <v>None</v>
      </c>
      <c r="AE185" s="97" t="str">
        <f t="shared" si="30"/>
        <v>None</v>
      </c>
      <c r="AF185" s="97" t="str">
        <f t="shared" si="30"/>
        <v>None</v>
      </c>
      <c r="AG185" s="97" t="str">
        <f t="shared" si="30"/>
        <v>None</v>
      </c>
      <c r="AH185" s="97" t="str">
        <f t="shared" si="30"/>
        <v>None</v>
      </c>
      <c r="AI185" s="98" t="str">
        <f t="shared" si="29"/>
        <v>None</v>
      </c>
    </row>
    <row r="186" spans="5:35">
      <c r="E186" s="97" t="str">
        <f t="shared" si="31"/>
        <v>None</v>
      </c>
      <c r="F186" s="97" t="str">
        <f t="shared" si="31"/>
        <v>NGA</v>
      </c>
      <c r="G186" s="97" t="str">
        <f t="shared" si="31"/>
        <v>NGA</v>
      </c>
      <c r="H186" s="97" t="str">
        <f t="shared" si="31"/>
        <v>DSL</v>
      </c>
      <c r="I186" s="97" t="str">
        <f t="shared" si="31"/>
        <v>HFO</v>
      </c>
      <c r="J186" s="97" t="str">
        <f t="shared" si="31"/>
        <v>LPG</v>
      </c>
      <c r="K186" s="97" t="str">
        <f t="shared" si="31"/>
        <v>GSL</v>
      </c>
      <c r="L186" s="97" t="str">
        <f t="shared" si="31"/>
        <v>LPG</v>
      </c>
      <c r="M186" s="97" t="str">
        <f t="shared" si="31"/>
        <v>None</v>
      </c>
      <c r="N186" s="97" t="str">
        <f t="shared" si="31"/>
        <v>HFO</v>
      </c>
      <c r="O186" s="97" t="str">
        <f t="shared" si="31"/>
        <v>COA</v>
      </c>
      <c r="P186" s="97" t="str">
        <f t="shared" si="31"/>
        <v>COA</v>
      </c>
      <c r="Q186" s="97" t="str">
        <f t="shared" si="31"/>
        <v>COA</v>
      </c>
      <c r="R186" s="97" t="str">
        <f t="shared" si="31"/>
        <v>WST</v>
      </c>
      <c r="S186" s="97" t="str">
        <f t="shared" si="31"/>
        <v>NGA</v>
      </c>
      <c r="T186" s="97" t="str">
        <f t="shared" si="30"/>
        <v>None</v>
      </c>
      <c r="U186" s="97" t="str">
        <f t="shared" si="30"/>
        <v>None</v>
      </c>
      <c r="V186" s="97" t="str">
        <f t="shared" si="30"/>
        <v>None</v>
      </c>
      <c r="W186" s="97" t="str">
        <f t="shared" si="30"/>
        <v>None</v>
      </c>
      <c r="X186" s="97" t="str">
        <f t="shared" si="30"/>
        <v>None</v>
      </c>
      <c r="Y186" s="97" t="str">
        <f t="shared" si="30"/>
        <v>None</v>
      </c>
      <c r="Z186" s="97" t="str">
        <f t="shared" si="30"/>
        <v>None</v>
      </c>
      <c r="AA186" s="97" t="str">
        <f t="shared" si="30"/>
        <v>None</v>
      </c>
      <c r="AB186" s="97" t="str">
        <f t="shared" si="30"/>
        <v>None</v>
      </c>
      <c r="AC186" s="97" t="str">
        <f t="shared" si="30"/>
        <v>None</v>
      </c>
      <c r="AD186" s="97" t="str">
        <f t="shared" si="30"/>
        <v>None</v>
      </c>
      <c r="AE186" s="97" t="str">
        <f t="shared" si="30"/>
        <v>None</v>
      </c>
      <c r="AF186" s="97" t="str">
        <f t="shared" si="30"/>
        <v>None</v>
      </c>
      <c r="AG186" s="97" t="str">
        <f t="shared" si="30"/>
        <v>None</v>
      </c>
      <c r="AH186" s="97" t="str">
        <f t="shared" si="30"/>
        <v>None</v>
      </c>
      <c r="AI186" s="98" t="str">
        <f t="shared" si="29"/>
        <v>None</v>
      </c>
    </row>
    <row r="187" spans="5:35">
      <c r="E187" s="97" t="str">
        <f t="shared" si="31"/>
        <v>None</v>
      </c>
      <c r="F187" s="97" t="str">
        <f t="shared" si="31"/>
        <v>NGA</v>
      </c>
      <c r="G187" s="97" t="str">
        <f t="shared" si="31"/>
        <v>NGA</v>
      </c>
      <c r="H187" s="97" t="str">
        <f t="shared" si="31"/>
        <v>DSL</v>
      </c>
      <c r="I187" s="97" t="str">
        <f t="shared" si="31"/>
        <v>HFO</v>
      </c>
      <c r="J187" s="97" t="str">
        <f t="shared" si="31"/>
        <v>LPG</v>
      </c>
      <c r="K187" s="97" t="str">
        <f t="shared" si="31"/>
        <v>GSL</v>
      </c>
      <c r="L187" s="97" t="str">
        <f t="shared" si="31"/>
        <v>LPG</v>
      </c>
      <c r="M187" s="97" t="str">
        <f t="shared" si="31"/>
        <v>None</v>
      </c>
      <c r="N187" s="97" t="str">
        <f t="shared" si="31"/>
        <v>HFO</v>
      </c>
      <c r="O187" s="97" t="str">
        <f t="shared" si="31"/>
        <v>COA</v>
      </c>
      <c r="P187" s="97" t="str">
        <f t="shared" si="31"/>
        <v>COA</v>
      </c>
      <c r="Q187" s="97" t="str">
        <f t="shared" si="31"/>
        <v>COA</v>
      </c>
      <c r="R187" s="97" t="str">
        <f t="shared" si="31"/>
        <v>WST</v>
      </c>
      <c r="S187" s="97" t="str">
        <f t="shared" si="31"/>
        <v>NGA</v>
      </c>
      <c r="T187" s="97" t="str">
        <f t="shared" si="30"/>
        <v>None</v>
      </c>
      <c r="U187" s="97" t="str">
        <f t="shared" si="30"/>
        <v>None</v>
      </c>
      <c r="V187" s="97" t="str">
        <f t="shared" si="30"/>
        <v>None</v>
      </c>
      <c r="W187" s="97" t="str">
        <f t="shared" si="30"/>
        <v>None</v>
      </c>
      <c r="X187" s="97" t="str">
        <f t="shared" si="30"/>
        <v>None</v>
      </c>
      <c r="Y187" s="97" t="str">
        <f t="shared" si="30"/>
        <v>None</v>
      </c>
      <c r="Z187" s="97" t="str">
        <f t="shared" si="30"/>
        <v>None</v>
      </c>
      <c r="AA187" s="97" t="str">
        <f t="shared" si="30"/>
        <v>None</v>
      </c>
      <c r="AB187" s="97" t="str">
        <f t="shared" si="30"/>
        <v>None</v>
      </c>
      <c r="AC187" s="97" t="str">
        <f t="shared" si="30"/>
        <v>None</v>
      </c>
      <c r="AD187" s="97" t="str">
        <f t="shared" si="30"/>
        <v>None</v>
      </c>
      <c r="AE187" s="97" t="str">
        <f t="shared" si="30"/>
        <v>None</v>
      </c>
      <c r="AF187" s="97" t="str">
        <f t="shared" si="30"/>
        <v>None</v>
      </c>
      <c r="AG187" s="97" t="str">
        <f t="shared" si="30"/>
        <v>None</v>
      </c>
      <c r="AH187" s="97" t="str">
        <f t="shared" si="30"/>
        <v>None</v>
      </c>
      <c r="AI187" s="98" t="str">
        <f t="shared" si="29"/>
        <v>None</v>
      </c>
    </row>
    <row r="188" spans="5:35">
      <c r="E188" s="97" t="str">
        <f t="shared" si="31"/>
        <v>None</v>
      </c>
      <c r="F188" s="97" t="str">
        <f t="shared" si="31"/>
        <v>NGA</v>
      </c>
      <c r="G188" s="97" t="str">
        <f t="shared" si="31"/>
        <v>NGA</v>
      </c>
      <c r="H188" s="97" t="str">
        <f t="shared" si="31"/>
        <v>DSL</v>
      </c>
      <c r="I188" s="97" t="str">
        <f t="shared" si="31"/>
        <v>HFO</v>
      </c>
      <c r="J188" s="97" t="str">
        <f t="shared" si="31"/>
        <v>LPG</v>
      </c>
      <c r="K188" s="97" t="str">
        <f t="shared" si="31"/>
        <v>GSL</v>
      </c>
      <c r="L188" s="97" t="str">
        <f t="shared" si="31"/>
        <v>LPG</v>
      </c>
      <c r="M188" s="97" t="str">
        <f t="shared" si="31"/>
        <v>None</v>
      </c>
      <c r="N188" s="97" t="str">
        <f t="shared" si="31"/>
        <v>HFO</v>
      </c>
      <c r="O188" s="97" t="str">
        <f t="shared" si="31"/>
        <v>COA</v>
      </c>
      <c r="P188" s="97" t="str">
        <f t="shared" si="31"/>
        <v>COA</v>
      </c>
      <c r="Q188" s="97" t="str">
        <f t="shared" si="31"/>
        <v>COA</v>
      </c>
      <c r="R188" s="97" t="str">
        <f t="shared" si="31"/>
        <v>WST</v>
      </c>
      <c r="S188" s="97" t="str">
        <f t="shared" si="31"/>
        <v>NGA</v>
      </c>
      <c r="T188" s="97" t="str">
        <f t="shared" si="30"/>
        <v>None</v>
      </c>
      <c r="U188" s="97" t="str">
        <f t="shared" si="30"/>
        <v>None</v>
      </c>
      <c r="V188" s="97" t="str">
        <f t="shared" si="30"/>
        <v>None</v>
      </c>
      <c r="W188" s="97" t="str">
        <f t="shared" si="30"/>
        <v>None</v>
      </c>
      <c r="X188" s="97" t="str">
        <f t="shared" si="30"/>
        <v>None</v>
      </c>
      <c r="Y188" s="97" t="str">
        <f t="shared" si="30"/>
        <v>None</v>
      </c>
      <c r="Z188" s="97" t="str">
        <f t="shared" si="30"/>
        <v>None</v>
      </c>
      <c r="AA188" s="97" t="str">
        <f t="shared" si="30"/>
        <v>None</v>
      </c>
      <c r="AB188" s="97" t="str">
        <f t="shared" si="30"/>
        <v>None</v>
      </c>
      <c r="AC188" s="97" t="str">
        <f t="shared" si="30"/>
        <v>None</v>
      </c>
      <c r="AD188" s="97" t="str">
        <f t="shared" si="30"/>
        <v>None</v>
      </c>
      <c r="AE188" s="97" t="str">
        <f t="shared" si="30"/>
        <v>None</v>
      </c>
      <c r="AF188" s="97" t="str">
        <f t="shared" si="30"/>
        <v>None</v>
      </c>
      <c r="AG188" s="97" t="str">
        <f t="shared" si="30"/>
        <v>None</v>
      </c>
      <c r="AH188" s="97" t="str">
        <f t="shared" si="30"/>
        <v>None</v>
      </c>
      <c r="AI188" s="98" t="str">
        <f t="shared" si="29"/>
        <v>None</v>
      </c>
    </row>
    <row r="189" spans="5:35">
      <c r="E189" s="97" t="str">
        <f t="shared" si="31"/>
        <v>None</v>
      </c>
      <c r="F189" s="97" t="str">
        <f t="shared" si="31"/>
        <v>NGA</v>
      </c>
      <c r="G189" s="97" t="str">
        <f t="shared" si="31"/>
        <v>NGA</v>
      </c>
      <c r="H189" s="97" t="str">
        <f t="shared" si="31"/>
        <v>DSL</v>
      </c>
      <c r="I189" s="97" t="str">
        <f t="shared" si="31"/>
        <v>HFO</v>
      </c>
      <c r="J189" s="97" t="str">
        <f t="shared" si="31"/>
        <v>LPG</v>
      </c>
      <c r="K189" s="97" t="str">
        <f t="shared" si="31"/>
        <v>GSL</v>
      </c>
      <c r="L189" s="97" t="str">
        <f t="shared" si="31"/>
        <v>LPG</v>
      </c>
      <c r="M189" s="97" t="str">
        <f t="shared" si="31"/>
        <v>None</v>
      </c>
      <c r="N189" s="97" t="str">
        <f t="shared" si="31"/>
        <v>HFO</v>
      </c>
      <c r="O189" s="97" t="str">
        <f t="shared" si="31"/>
        <v>COA</v>
      </c>
      <c r="P189" s="97" t="str">
        <f t="shared" si="31"/>
        <v>COA</v>
      </c>
      <c r="Q189" s="97" t="str">
        <f t="shared" si="31"/>
        <v>COA</v>
      </c>
      <c r="R189" s="97" t="str">
        <f t="shared" si="31"/>
        <v>WST</v>
      </c>
      <c r="S189" s="97" t="str">
        <f t="shared" si="31"/>
        <v>NGA</v>
      </c>
      <c r="T189" s="97" t="str">
        <f t="shared" si="30"/>
        <v>None</v>
      </c>
      <c r="U189" s="97" t="str">
        <f t="shared" si="30"/>
        <v>None</v>
      </c>
      <c r="V189" s="97" t="str">
        <f t="shared" si="30"/>
        <v>None</v>
      </c>
      <c r="W189" s="97" t="str">
        <f t="shared" si="30"/>
        <v>None</v>
      </c>
      <c r="X189" s="97" t="str">
        <f t="shared" si="30"/>
        <v>None</v>
      </c>
      <c r="Y189" s="97" t="str">
        <f t="shared" si="30"/>
        <v>None</v>
      </c>
      <c r="Z189" s="97" t="str">
        <f t="shared" si="30"/>
        <v>None</v>
      </c>
      <c r="AA189" s="97" t="str">
        <f t="shared" si="30"/>
        <v>None</v>
      </c>
      <c r="AB189" s="97" t="str">
        <f t="shared" si="30"/>
        <v>None</v>
      </c>
      <c r="AC189" s="97" t="str">
        <f t="shared" si="30"/>
        <v>None</v>
      </c>
      <c r="AD189" s="97" t="str">
        <f t="shared" si="30"/>
        <v>None</v>
      </c>
      <c r="AE189" s="97" t="str">
        <f t="shared" si="30"/>
        <v>None</v>
      </c>
      <c r="AF189" s="97" t="str">
        <f t="shared" si="30"/>
        <v>None</v>
      </c>
      <c r="AG189" s="97" t="str">
        <f t="shared" si="30"/>
        <v>None</v>
      </c>
      <c r="AH189" s="97" t="str">
        <f t="shared" si="30"/>
        <v>None</v>
      </c>
      <c r="AI189" s="98" t="str">
        <f t="shared" si="29"/>
        <v>None</v>
      </c>
    </row>
    <row r="190" spans="5:35">
      <c r="E190" s="97" t="str">
        <f t="shared" si="31"/>
        <v>None</v>
      </c>
      <c r="F190" s="97" t="str">
        <f t="shared" si="31"/>
        <v>NGA</v>
      </c>
      <c r="G190" s="97" t="str">
        <f t="shared" si="31"/>
        <v>NGA</v>
      </c>
      <c r="H190" s="97" t="str">
        <f t="shared" si="31"/>
        <v>DSL</v>
      </c>
      <c r="I190" s="97" t="str">
        <f t="shared" si="31"/>
        <v>HFO</v>
      </c>
      <c r="J190" s="97" t="str">
        <f t="shared" si="31"/>
        <v>LPG</v>
      </c>
      <c r="K190" s="97" t="str">
        <f t="shared" si="31"/>
        <v>GSL</v>
      </c>
      <c r="L190" s="97" t="str">
        <f t="shared" si="31"/>
        <v>LPG</v>
      </c>
      <c r="M190" s="97" t="str">
        <f t="shared" si="31"/>
        <v>None</v>
      </c>
      <c r="N190" s="97" t="str">
        <f t="shared" si="31"/>
        <v>HFO</v>
      </c>
      <c r="O190" s="97" t="str">
        <f t="shared" si="31"/>
        <v>COA</v>
      </c>
      <c r="P190" s="97" t="str">
        <f t="shared" si="31"/>
        <v>COA</v>
      </c>
      <c r="Q190" s="97" t="str">
        <f t="shared" si="31"/>
        <v>COA</v>
      </c>
      <c r="R190" s="97" t="str">
        <f t="shared" si="31"/>
        <v>WST</v>
      </c>
      <c r="S190" s="97" t="str">
        <f t="shared" si="31"/>
        <v>NGA</v>
      </c>
      <c r="T190" s="97" t="str">
        <f t="shared" si="30"/>
        <v>None</v>
      </c>
      <c r="U190" s="97" t="str">
        <f t="shared" si="30"/>
        <v>None</v>
      </c>
      <c r="V190" s="97" t="str">
        <f t="shared" si="30"/>
        <v>None</v>
      </c>
      <c r="W190" s="97" t="str">
        <f t="shared" si="30"/>
        <v>None</v>
      </c>
      <c r="X190" s="97" t="str">
        <f t="shared" si="30"/>
        <v>None</v>
      </c>
      <c r="Y190" s="97" t="str">
        <f t="shared" si="30"/>
        <v>None</v>
      </c>
      <c r="Z190" s="97" t="str">
        <f t="shared" si="30"/>
        <v>None</v>
      </c>
      <c r="AA190" s="97" t="str">
        <f t="shared" si="30"/>
        <v>None</v>
      </c>
      <c r="AB190" s="97" t="str">
        <f t="shared" si="30"/>
        <v>None</v>
      </c>
      <c r="AC190" s="97" t="str">
        <f t="shared" si="30"/>
        <v>None</v>
      </c>
      <c r="AD190" s="97" t="str">
        <f t="shared" si="30"/>
        <v>None</v>
      </c>
      <c r="AE190" s="97" t="str">
        <f t="shared" si="30"/>
        <v>None</v>
      </c>
      <c r="AF190" s="97" t="str">
        <f t="shared" si="30"/>
        <v>None</v>
      </c>
      <c r="AG190" s="97" t="str">
        <f t="shared" si="30"/>
        <v>None</v>
      </c>
      <c r="AH190" s="97" t="str">
        <f t="shared" si="30"/>
        <v>None</v>
      </c>
      <c r="AI190" s="98" t="str">
        <f t="shared" si="29"/>
        <v>None</v>
      </c>
    </row>
    <row r="191" spans="5:35">
      <c r="E191" s="97" t="str">
        <f t="shared" si="31"/>
        <v>None</v>
      </c>
      <c r="F191" s="97" t="str">
        <f t="shared" si="31"/>
        <v>NGA</v>
      </c>
      <c r="G191" s="97" t="str">
        <f t="shared" si="31"/>
        <v>NGA</v>
      </c>
      <c r="H191" s="97" t="str">
        <f t="shared" si="31"/>
        <v>DSL</v>
      </c>
      <c r="I191" s="97" t="str">
        <f t="shared" si="31"/>
        <v>HFO</v>
      </c>
      <c r="J191" s="97" t="str">
        <f t="shared" si="31"/>
        <v>LPG</v>
      </c>
      <c r="K191" s="97" t="str">
        <f t="shared" si="31"/>
        <v>GSL</v>
      </c>
      <c r="L191" s="97" t="str">
        <f t="shared" si="31"/>
        <v>LPG</v>
      </c>
      <c r="M191" s="97" t="str">
        <f t="shared" si="31"/>
        <v>None</v>
      </c>
      <c r="N191" s="97" t="str">
        <f t="shared" si="31"/>
        <v>HFO</v>
      </c>
      <c r="O191" s="97" t="str">
        <f t="shared" si="31"/>
        <v>COA</v>
      </c>
      <c r="P191" s="97" t="str">
        <f t="shared" si="31"/>
        <v>COA</v>
      </c>
      <c r="Q191" s="97" t="str">
        <f t="shared" si="31"/>
        <v>COA</v>
      </c>
      <c r="R191" s="97" t="str">
        <f t="shared" si="31"/>
        <v>WST</v>
      </c>
      <c r="S191" s="97" t="str">
        <f t="shared" si="31"/>
        <v>NGA</v>
      </c>
      <c r="T191" s="97" t="str">
        <f t="shared" si="30"/>
        <v>None</v>
      </c>
      <c r="U191" s="97" t="str">
        <f t="shared" si="30"/>
        <v>None</v>
      </c>
      <c r="V191" s="97" t="str">
        <f t="shared" si="30"/>
        <v>None</v>
      </c>
      <c r="W191" s="97" t="str">
        <f t="shared" si="30"/>
        <v>None</v>
      </c>
      <c r="X191" s="97" t="str">
        <f t="shared" si="30"/>
        <v>None</v>
      </c>
      <c r="Y191" s="97" t="str">
        <f t="shared" si="30"/>
        <v>None</v>
      </c>
      <c r="Z191" s="97" t="str">
        <f t="shared" si="30"/>
        <v>None</v>
      </c>
      <c r="AA191" s="97" t="str">
        <f t="shared" si="30"/>
        <v>None</v>
      </c>
      <c r="AB191" s="97" t="str">
        <f t="shared" si="30"/>
        <v>None</v>
      </c>
      <c r="AC191" s="97" t="str">
        <f t="shared" si="30"/>
        <v>None</v>
      </c>
      <c r="AD191" s="97" t="str">
        <f t="shared" si="30"/>
        <v>None</v>
      </c>
      <c r="AE191" s="97" t="str">
        <f t="shared" si="30"/>
        <v>None</v>
      </c>
      <c r="AF191" s="97" t="str">
        <f t="shared" si="30"/>
        <v>None</v>
      </c>
      <c r="AG191" s="97" t="str">
        <f t="shared" si="30"/>
        <v>None</v>
      </c>
      <c r="AH191" s="97" t="str">
        <f t="shared" si="30"/>
        <v>None</v>
      </c>
      <c r="AI191" s="98" t="str">
        <f t="shared" si="29"/>
        <v>None</v>
      </c>
    </row>
    <row r="192" spans="5:35">
      <c r="E192" s="97" t="str">
        <f t="shared" si="31"/>
        <v>None</v>
      </c>
      <c r="F192" s="97" t="str">
        <f t="shared" si="31"/>
        <v>NGA</v>
      </c>
      <c r="G192" s="97" t="str">
        <f t="shared" si="31"/>
        <v>NGA</v>
      </c>
      <c r="H192" s="97" t="str">
        <f t="shared" si="31"/>
        <v>DSL</v>
      </c>
      <c r="I192" s="97" t="str">
        <f t="shared" si="31"/>
        <v>HFO</v>
      </c>
      <c r="J192" s="97" t="str">
        <f t="shared" si="31"/>
        <v>LPG</v>
      </c>
      <c r="K192" s="97" t="str">
        <f t="shared" si="31"/>
        <v>GSL</v>
      </c>
      <c r="L192" s="97" t="str">
        <f t="shared" si="31"/>
        <v>LPG</v>
      </c>
      <c r="M192" s="97" t="str">
        <f t="shared" si="31"/>
        <v>None</v>
      </c>
      <c r="N192" s="97" t="str">
        <f t="shared" si="31"/>
        <v>HFO</v>
      </c>
      <c r="O192" s="97" t="str">
        <f t="shared" si="31"/>
        <v>COA</v>
      </c>
      <c r="P192" s="97" t="str">
        <f t="shared" si="31"/>
        <v>COA</v>
      </c>
      <c r="Q192" s="97" t="str">
        <f t="shared" si="31"/>
        <v>COA</v>
      </c>
      <c r="R192" s="97" t="str">
        <f t="shared" si="31"/>
        <v>WST</v>
      </c>
      <c r="S192" s="97" t="str">
        <f t="shared" si="31"/>
        <v>NGA</v>
      </c>
      <c r="T192" s="97" t="str">
        <f t="shared" si="30"/>
        <v>None</v>
      </c>
      <c r="U192" s="97" t="str">
        <f t="shared" si="30"/>
        <v>None</v>
      </c>
      <c r="V192" s="97" t="str">
        <f t="shared" si="30"/>
        <v>None</v>
      </c>
      <c r="W192" s="97" t="str">
        <f t="shared" si="30"/>
        <v>None</v>
      </c>
      <c r="X192" s="97" t="str">
        <f t="shared" si="30"/>
        <v>None</v>
      </c>
      <c r="Y192" s="97" t="str">
        <f t="shared" si="30"/>
        <v>None</v>
      </c>
      <c r="Z192" s="97" t="str">
        <f t="shared" si="30"/>
        <v>None</v>
      </c>
      <c r="AA192" s="97" t="str">
        <f t="shared" si="30"/>
        <v>None</v>
      </c>
      <c r="AB192" s="97" t="str">
        <f t="shared" si="30"/>
        <v>None</v>
      </c>
      <c r="AC192" s="97" t="str">
        <f t="shared" si="30"/>
        <v>None</v>
      </c>
      <c r="AD192" s="97" t="str">
        <f t="shared" si="30"/>
        <v>None</v>
      </c>
      <c r="AE192" s="97" t="str">
        <f t="shared" si="30"/>
        <v>None</v>
      </c>
      <c r="AF192" s="97" t="str">
        <f t="shared" si="30"/>
        <v>None</v>
      </c>
      <c r="AG192" s="97" t="str">
        <f t="shared" si="30"/>
        <v>None</v>
      </c>
      <c r="AH192" s="97" t="str">
        <f t="shared" si="30"/>
        <v>None</v>
      </c>
      <c r="AI192" s="98" t="str">
        <f t="shared" si="29"/>
        <v>None</v>
      </c>
    </row>
    <row r="193" spans="5:35">
      <c r="E193" s="97" t="str">
        <f t="shared" si="31"/>
        <v>None</v>
      </c>
      <c r="F193" s="97" t="str">
        <f t="shared" si="31"/>
        <v>NGA</v>
      </c>
      <c r="G193" s="97" t="str">
        <f t="shared" si="31"/>
        <v>NGA</v>
      </c>
      <c r="H193" s="97" t="str">
        <f t="shared" si="31"/>
        <v>DSL</v>
      </c>
      <c r="I193" s="97" t="str">
        <f t="shared" si="31"/>
        <v>HFO</v>
      </c>
      <c r="J193" s="97" t="str">
        <f t="shared" si="31"/>
        <v>LPG</v>
      </c>
      <c r="K193" s="97" t="str">
        <f t="shared" si="31"/>
        <v>GSL</v>
      </c>
      <c r="L193" s="97" t="str">
        <f t="shared" si="31"/>
        <v>LPG</v>
      </c>
      <c r="M193" s="97" t="str">
        <f t="shared" si="31"/>
        <v>None</v>
      </c>
      <c r="N193" s="97" t="str">
        <f t="shared" si="31"/>
        <v>HFO</v>
      </c>
      <c r="O193" s="97" t="str">
        <f t="shared" si="31"/>
        <v>COA</v>
      </c>
      <c r="P193" s="97" t="str">
        <f t="shared" si="31"/>
        <v>COA</v>
      </c>
      <c r="Q193" s="97" t="str">
        <f t="shared" si="31"/>
        <v>COA</v>
      </c>
      <c r="R193" s="97" t="str">
        <f t="shared" si="31"/>
        <v>WST</v>
      </c>
      <c r="S193" s="97" t="str">
        <f t="shared" si="31"/>
        <v>NGA</v>
      </c>
      <c r="T193" s="97" t="str">
        <f t="shared" si="30"/>
        <v>None</v>
      </c>
      <c r="U193" s="97" t="str">
        <f t="shared" si="30"/>
        <v>None</v>
      </c>
      <c r="V193" s="97" t="str">
        <f t="shared" si="30"/>
        <v>None</v>
      </c>
      <c r="W193" s="97" t="str">
        <f t="shared" si="30"/>
        <v>None</v>
      </c>
      <c r="X193" s="97" t="str">
        <f t="shared" si="30"/>
        <v>None</v>
      </c>
      <c r="Y193" s="97" t="str">
        <f t="shared" si="30"/>
        <v>None</v>
      </c>
      <c r="Z193" s="97" t="str">
        <f t="shared" si="30"/>
        <v>None</v>
      </c>
      <c r="AA193" s="97" t="str">
        <f t="shared" si="30"/>
        <v>None</v>
      </c>
      <c r="AB193" s="97" t="str">
        <f t="shared" si="30"/>
        <v>None</v>
      </c>
      <c r="AC193" s="97" t="str">
        <f t="shared" si="30"/>
        <v>None</v>
      </c>
      <c r="AD193" s="97" t="str">
        <f t="shared" si="30"/>
        <v>None</v>
      </c>
      <c r="AE193" s="97" t="str">
        <f t="shared" si="30"/>
        <v>None</v>
      </c>
      <c r="AF193" s="97" t="str">
        <f t="shared" si="30"/>
        <v>None</v>
      </c>
      <c r="AG193" s="97" t="str">
        <f t="shared" si="30"/>
        <v>None</v>
      </c>
      <c r="AH193" s="97" t="str">
        <f t="shared" si="30"/>
        <v>None</v>
      </c>
      <c r="AI193" s="98" t="str">
        <f t="shared" si="29"/>
        <v>None</v>
      </c>
    </row>
    <row r="194" spans="5:35">
      <c r="E194" s="97" t="str">
        <f t="shared" si="31"/>
        <v>None</v>
      </c>
      <c r="F194" s="97" t="str">
        <f t="shared" si="31"/>
        <v>NGA</v>
      </c>
      <c r="G194" s="97" t="str">
        <f t="shared" si="31"/>
        <v>NGA</v>
      </c>
      <c r="H194" s="97" t="str">
        <f t="shared" si="31"/>
        <v>DSL</v>
      </c>
      <c r="I194" s="97" t="str">
        <f t="shared" si="31"/>
        <v>HFO</v>
      </c>
      <c r="J194" s="97" t="str">
        <f t="shared" si="31"/>
        <v>LPG</v>
      </c>
      <c r="K194" s="97" t="str">
        <f t="shared" si="31"/>
        <v>GSL</v>
      </c>
      <c r="L194" s="97" t="str">
        <f t="shared" si="31"/>
        <v>LPG</v>
      </c>
      <c r="M194" s="97" t="str">
        <f t="shared" si="31"/>
        <v>None</v>
      </c>
      <c r="N194" s="97" t="str">
        <f t="shared" si="31"/>
        <v>HFO</v>
      </c>
      <c r="O194" s="97" t="str">
        <f t="shared" si="31"/>
        <v>COA</v>
      </c>
      <c r="P194" s="97" t="str">
        <f t="shared" si="31"/>
        <v>COA</v>
      </c>
      <c r="Q194" s="97" t="str">
        <f t="shared" si="31"/>
        <v>COA</v>
      </c>
      <c r="R194" s="97" t="str">
        <f t="shared" si="31"/>
        <v>WST</v>
      </c>
      <c r="S194" s="97" t="str">
        <f t="shared" ref="S194:AH209" si="32">S$9</f>
        <v>NGA</v>
      </c>
      <c r="T194" s="97" t="str">
        <f t="shared" si="32"/>
        <v>None</v>
      </c>
      <c r="U194" s="97" t="str">
        <f t="shared" si="32"/>
        <v>None</v>
      </c>
      <c r="V194" s="97" t="str">
        <f t="shared" si="32"/>
        <v>None</v>
      </c>
      <c r="W194" s="97" t="str">
        <f t="shared" si="32"/>
        <v>None</v>
      </c>
      <c r="X194" s="97" t="str">
        <f t="shared" si="32"/>
        <v>None</v>
      </c>
      <c r="Y194" s="97" t="str">
        <f t="shared" si="32"/>
        <v>None</v>
      </c>
      <c r="Z194" s="97" t="str">
        <f t="shared" si="32"/>
        <v>None</v>
      </c>
      <c r="AA194" s="97" t="str">
        <f t="shared" si="32"/>
        <v>None</v>
      </c>
      <c r="AB194" s="97" t="str">
        <f t="shared" si="32"/>
        <v>None</v>
      </c>
      <c r="AC194" s="97" t="str">
        <f t="shared" si="32"/>
        <v>None</v>
      </c>
      <c r="AD194" s="97" t="str">
        <f t="shared" si="32"/>
        <v>None</v>
      </c>
      <c r="AE194" s="97" t="str">
        <f t="shared" si="32"/>
        <v>None</v>
      </c>
      <c r="AF194" s="97" t="str">
        <f t="shared" si="32"/>
        <v>None</v>
      </c>
      <c r="AG194" s="97" t="str">
        <f t="shared" si="32"/>
        <v>None</v>
      </c>
      <c r="AH194" s="97" t="str">
        <f t="shared" si="32"/>
        <v>None</v>
      </c>
      <c r="AI194" s="98" t="str">
        <f t="shared" si="29"/>
        <v>None</v>
      </c>
    </row>
    <row r="195" spans="5:35">
      <c r="E195" s="97" t="str">
        <f t="shared" ref="E195:S210" si="33">E$9</f>
        <v>None</v>
      </c>
      <c r="F195" s="97" t="str">
        <f t="shared" si="33"/>
        <v>NGA</v>
      </c>
      <c r="G195" s="97" t="str">
        <f t="shared" si="33"/>
        <v>NGA</v>
      </c>
      <c r="H195" s="97" t="str">
        <f t="shared" si="33"/>
        <v>DSL</v>
      </c>
      <c r="I195" s="97" t="str">
        <f t="shared" si="33"/>
        <v>HFO</v>
      </c>
      <c r="J195" s="97" t="str">
        <f t="shared" si="33"/>
        <v>LPG</v>
      </c>
      <c r="K195" s="97" t="str">
        <f t="shared" si="33"/>
        <v>GSL</v>
      </c>
      <c r="L195" s="97" t="str">
        <f t="shared" si="33"/>
        <v>LPG</v>
      </c>
      <c r="M195" s="97" t="str">
        <f t="shared" si="33"/>
        <v>None</v>
      </c>
      <c r="N195" s="97" t="str">
        <f t="shared" si="33"/>
        <v>HFO</v>
      </c>
      <c r="O195" s="97" t="str">
        <f t="shared" si="33"/>
        <v>COA</v>
      </c>
      <c r="P195" s="97" t="str">
        <f t="shared" si="33"/>
        <v>COA</v>
      </c>
      <c r="Q195" s="97" t="str">
        <f t="shared" si="33"/>
        <v>COA</v>
      </c>
      <c r="R195" s="97" t="str">
        <f t="shared" si="33"/>
        <v>WST</v>
      </c>
      <c r="S195" s="97" t="str">
        <f t="shared" si="32"/>
        <v>NGA</v>
      </c>
      <c r="T195" s="97" t="str">
        <f t="shared" si="32"/>
        <v>None</v>
      </c>
      <c r="U195" s="97" t="str">
        <f t="shared" si="32"/>
        <v>None</v>
      </c>
      <c r="V195" s="97" t="str">
        <f t="shared" si="32"/>
        <v>None</v>
      </c>
      <c r="W195" s="97" t="str">
        <f t="shared" si="32"/>
        <v>None</v>
      </c>
      <c r="X195" s="97" t="str">
        <f t="shared" si="32"/>
        <v>None</v>
      </c>
      <c r="Y195" s="97" t="str">
        <f t="shared" si="32"/>
        <v>None</v>
      </c>
      <c r="Z195" s="97" t="str">
        <f t="shared" si="32"/>
        <v>None</v>
      </c>
      <c r="AA195" s="97" t="str">
        <f t="shared" si="32"/>
        <v>None</v>
      </c>
      <c r="AB195" s="97" t="str">
        <f t="shared" si="32"/>
        <v>None</v>
      </c>
      <c r="AC195" s="97" t="str">
        <f t="shared" si="32"/>
        <v>None</v>
      </c>
      <c r="AD195" s="97" t="str">
        <f t="shared" si="32"/>
        <v>None</v>
      </c>
      <c r="AE195" s="97" t="str">
        <f t="shared" si="32"/>
        <v>None</v>
      </c>
      <c r="AF195" s="97" t="str">
        <f t="shared" si="32"/>
        <v>None</v>
      </c>
      <c r="AG195" s="97" t="str">
        <f t="shared" si="32"/>
        <v>None</v>
      </c>
      <c r="AH195" s="97" t="str">
        <f t="shared" si="32"/>
        <v>None</v>
      </c>
      <c r="AI195" s="98" t="str">
        <f t="shared" si="29"/>
        <v>None</v>
      </c>
    </row>
    <row r="196" spans="5:35">
      <c r="E196" s="97" t="str">
        <f t="shared" si="33"/>
        <v>None</v>
      </c>
      <c r="F196" s="97" t="str">
        <f t="shared" si="33"/>
        <v>NGA</v>
      </c>
      <c r="G196" s="97" t="str">
        <f t="shared" si="33"/>
        <v>NGA</v>
      </c>
      <c r="H196" s="97" t="str">
        <f t="shared" si="33"/>
        <v>DSL</v>
      </c>
      <c r="I196" s="97" t="str">
        <f t="shared" si="33"/>
        <v>HFO</v>
      </c>
      <c r="J196" s="97" t="str">
        <f t="shared" si="33"/>
        <v>LPG</v>
      </c>
      <c r="K196" s="97" t="str">
        <f t="shared" si="33"/>
        <v>GSL</v>
      </c>
      <c r="L196" s="97" t="str">
        <f t="shared" si="33"/>
        <v>LPG</v>
      </c>
      <c r="M196" s="97" t="str">
        <f t="shared" si="33"/>
        <v>None</v>
      </c>
      <c r="N196" s="97" t="str">
        <f t="shared" si="33"/>
        <v>HFO</v>
      </c>
      <c r="O196" s="97" t="str">
        <f t="shared" si="33"/>
        <v>COA</v>
      </c>
      <c r="P196" s="97" t="str">
        <f t="shared" si="33"/>
        <v>COA</v>
      </c>
      <c r="Q196" s="97" t="str">
        <f t="shared" si="33"/>
        <v>COA</v>
      </c>
      <c r="R196" s="97" t="str">
        <f t="shared" si="33"/>
        <v>WST</v>
      </c>
      <c r="S196" s="97" t="str">
        <f t="shared" si="32"/>
        <v>NGA</v>
      </c>
      <c r="T196" s="97" t="str">
        <f t="shared" si="32"/>
        <v>None</v>
      </c>
      <c r="U196" s="97" t="str">
        <f t="shared" si="32"/>
        <v>None</v>
      </c>
      <c r="V196" s="97" t="str">
        <f t="shared" si="32"/>
        <v>None</v>
      </c>
      <c r="W196" s="97" t="str">
        <f t="shared" si="32"/>
        <v>None</v>
      </c>
      <c r="X196" s="97" t="str">
        <f t="shared" si="32"/>
        <v>None</v>
      </c>
      <c r="Y196" s="97" t="str">
        <f t="shared" si="32"/>
        <v>None</v>
      </c>
      <c r="Z196" s="97" t="str">
        <f t="shared" si="32"/>
        <v>None</v>
      </c>
      <c r="AA196" s="97" t="str">
        <f t="shared" si="32"/>
        <v>None</v>
      </c>
      <c r="AB196" s="97" t="str">
        <f t="shared" si="32"/>
        <v>None</v>
      </c>
      <c r="AC196" s="97" t="str">
        <f t="shared" si="32"/>
        <v>None</v>
      </c>
      <c r="AD196" s="97" t="str">
        <f t="shared" si="32"/>
        <v>None</v>
      </c>
      <c r="AE196" s="97" t="str">
        <f t="shared" si="32"/>
        <v>None</v>
      </c>
      <c r="AF196" s="97" t="str">
        <f t="shared" si="32"/>
        <v>None</v>
      </c>
      <c r="AG196" s="97" t="str">
        <f t="shared" si="32"/>
        <v>None</v>
      </c>
      <c r="AH196" s="97" t="str">
        <f t="shared" si="32"/>
        <v>None</v>
      </c>
      <c r="AI196" s="98" t="str">
        <f t="shared" si="29"/>
        <v>None</v>
      </c>
    </row>
    <row r="197" spans="5:35">
      <c r="E197" s="97" t="str">
        <f t="shared" si="33"/>
        <v>None</v>
      </c>
      <c r="F197" s="97" t="str">
        <f t="shared" si="33"/>
        <v>NGA</v>
      </c>
      <c r="G197" s="97" t="str">
        <f t="shared" si="33"/>
        <v>NGA</v>
      </c>
      <c r="H197" s="97" t="str">
        <f t="shared" si="33"/>
        <v>DSL</v>
      </c>
      <c r="I197" s="97" t="str">
        <f t="shared" si="33"/>
        <v>HFO</v>
      </c>
      <c r="J197" s="97" t="str">
        <f t="shared" si="33"/>
        <v>LPG</v>
      </c>
      <c r="K197" s="97" t="str">
        <f t="shared" si="33"/>
        <v>GSL</v>
      </c>
      <c r="L197" s="97" t="str">
        <f t="shared" si="33"/>
        <v>LPG</v>
      </c>
      <c r="M197" s="97" t="str">
        <f t="shared" si="33"/>
        <v>None</v>
      </c>
      <c r="N197" s="97" t="str">
        <f t="shared" si="33"/>
        <v>HFO</v>
      </c>
      <c r="O197" s="97" t="str">
        <f t="shared" si="33"/>
        <v>COA</v>
      </c>
      <c r="P197" s="97" t="str">
        <f t="shared" si="33"/>
        <v>COA</v>
      </c>
      <c r="Q197" s="97" t="str">
        <f t="shared" si="33"/>
        <v>COA</v>
      </c>
      <c r="R197" s="97" t="str">
        <f t="shared" si="33"/>
        <v>WST</v>
      </c>
      <c r="S197" s="97" t="str">
        <f t="shared" si="32"/>
        <v>NGA</v>
      </c>
      <c r="T197" s="97" t="str">
        <f t="shared" si="32"/>
        <v>None</v>
      </c>
      <c r="U197" s="97" t="str">
        <f t="shared" si="32"/>
        <v>None</v>
      </c>
      <c r="V197" s="97" t="str">
        <f t="shared" si="32"/>
        <v>None</v>
      </c>
      <c r="W197" s="97" t="str">
        <f t="shared" si="32"/>
        <v>None</v>
      </c>
      <c r="X197" s="97" t="str">
        <f t="shared" si="32"/>
        <v>None</v>
      </c>
      <c r="Y197" s="97" t="str">
        <f t="shared" si="32"/>
        <v>None</v>
      </c>
      <c r="Z197" s="97" t="str">
        <f t="shared" si="32"/>
        <v>None</v>
      </c>
      <c r="AA197" s="97" t="str">
        <f t="shared" si="32"/>
        <v>None</v>
      </c>
      <c r="AB197" s="97" t="str">
        <f t="shared" si="32"/>
        <v>None</v>
      </c>
      <c r="AC197" s="97" t="str">
        <f t="shared" si="32"/>
        <v>None</v>
      </c>
      <c r="AD197" s="97" t="str">
        <f t="shared" si="32"/>
        <v>None</v>
      </c>
      <c r="AE197" s="97" t="str">
        <f t="shared" si="32"/>
        <v>None</v>
      </c>
      <c r="AF197" s="97" t="str">
        <f t="shared" si="32"/>
        <v>None</v>
      </c>
      <c r="AG197" s="97" t="str">
        <f t="shared" si="32"/>
        <v>None</v>
      </c>
      <c r="AH197" s="97" t="str">
        <f t="shared" si="32"/>
        <v>None</v>
      </c>
      <c r="AI197" s="98" t="str">
        <f t="shared" si="29"/>
        <v>None</v>
      </c>
    </row>
    <row r="198" spans="5:35">
      <c r="E198" s="97" t="str">
        <f t="shared" si="33"/>
        <v>None</v>
      </c>
      <c r="F198" s="97" t="str">
        <f t="shared" si="33"/>
        <v>NGA</v>
      </c>
      <c r="G198" s="97" t="str">
        <f t="shared" si="33"/>
        <v>NGA</v>
      </c>
      <c r="H198" s="97" t="str">
        <f t="shared" si="33"/>
        <v>DSL</v>
      </c>
      <c r="I198" s="97" t="str">
        <f t="shared" si="33"/>
        <v>HFO</v>
      </c>
      <c r="J198" s="97" t="str">
        <f t="shared" si="33"/>
        <v>LPG</v>
      </c>
      <c r="K198" s="97" t="str">
        <f t="shared" si="33"/>
        <v>GSL</v>
      </c>
      <c r="L198" s="97" t="str">
        <f t="shared" si="33"/>
        <v>LPG</v>
      </c>
      <c r="M198" s="97" t="str">
        <f t="shared" si="33"/>
        <v>None</v>
      </c>
      <c r="N198" s="97" t="str">
        <f t="shared" si="33"/>
        <v>HFO</v>
      </c>
      <c r="O198" s="97" t="str">
        <f t="shared" si="33"/>
        <v>COA</v>
      </c>
      <c r="P198" s="97" t="str">
        <f t="shared" si="33"/>
        <v>COA</v>
      </c>
      <c r="Q198" s="97" t="str">
        <f t="shared" si="33"/>
        <v>COA</v>
      </c>
      <c r="R198" s="97" t="str">
        <f t="shared" si="33"/>
        <v>WST</v>
      </c>
      <c r="S198" s="97" t="str">
        <f t="shared" si="32"/>
        <v>NGA</v>
      </c>
      <c r="T198" s="97" t="str">
        <f t="shared" si="32"/>
        <v>None</v>
      </c>
      <c r="U198" s="97" t="str">
        <f t="shared" si="32"/>
        <v>None</v>
      </c>
      <c r="V198" s="97" t="str">
        <f t="shared" si="32"/>
        <v>None</v>
      </c>
      <c r="W198" s="97" t="str">
        <f t="shared" si="32"/>
        <v>None</v>
      </c>
      <c r="X198" s="97" t="str">
        <f t="shared" si="32"/>
        <v>None</v>
      </c>
      <c r="Y198" s="97" t="str">
        <f t="shared" si="32"/>
        <v>None</v>
      </c>
      <c r="Z198" s="97" t="str">
        <f t="shared" si="32"/>
        <v>None</v>
      </c>
      <c r="AA198" s="97" t="str">
        <f t="shared" si="32"/>
        <v>None</v>
      </c>
      <c r="AB198" s="97" t="str">
        <f t="shared" si="32"/>
        <v>None</v>
      </c>
      <c r="AC198" s="97" t="str">
        <f t="shared" si="32"/>
        <v>None</v>
      </c>
      <c r="AD198" s="97" t="str">
        <f t="shared" si="32"/>
        <v>None</v>
      </c>
      <c r="AE198" s="97" t="str">
        <f t="shared" si="32"/>
        <v>None</v>
      </c>
      <c r="AF198" s="97" t="str">
        <f t="shared" si="32"/>
        <v>None</v>
      </c>
      <c r="AG198" s="97" t="str">
        <f t="shared" si="32"/>
        <v>None</v>
      </c>
      <c r="AH198" s="97" t="str">
        <f t="shared" si="32"/>
        <v>None</v>
      </c>
      <c r="AI198" s="98" t="str">
        <f t="shared" si="29"/>
        <v>None</v>
      </c>
    </row>
    <row r="199" spans="5:35">
      <c r="E199" s="97" t="str">
        <f t="shared" si="33"/>
        <v>None</v>
      </c>
      <c r="F199" s="97" t="str">
        <f t="shared" si="33"/>
        <v>NGA</v>
      </c>
      <c r="G199" s="97" t="str">
        <f t="shared" si="33"/>
        <v>NGA</v>
      </c>
      <c r="H199" s="97" t="str">
        <f t="shared" si="33"/>
        <v>DSL</v>
      </c>
      <c r="I199" s="97" t="str">
        <f t="shared" si="33"/>
        <v>HFO</v>
      </c>
      <c r="J199" s="97" t="str">
        <f t="shared" si="33"/>
        <v>LPG</v>
      </c>
      <c r="K199" s="97" t="str">
        <f t="shared" si="33"/>
        <v>GSL</v>
      </c>
      <c r="L199" s="97" t="str">
        <f t="shared" si="33"/>
        <v>LPG</v>
      </c>
      <c r="M199" s="97" t="str">
        <f t="shared" si="33"/>
        <v>None</v>
      </c>
      <c r="N199" s="97" t="str">
        <f t="shared" si="33"/>
        <v>HFO</v>
      </c>
      <c r="O199" s="97" t="str">
        <f t="shared" si="33"/>
        <v>COA</v>
      </c>
      <c r="P199" s="97" t="str">
        <f t="shared" si="33"/>
        <v>COA</v>
      </c>
      <c r="Q199" s="97" t="str">
        <f t="shared" si="33"/>
        <v>COA</v>
      </c>
      <c r="R199" s="97" t="str">
        <f t="shared" si="33"/>
        <v>WST</v>
      </c>
      <c r="S199" s="97" t="str">
        <f t="shared" si="32"/>
        <v>NGA</v>
      </c>
      <c r="T199" s="97" t="str">
        <f t="shared" si="32"/>
        <v>None</v>
      </c>
      <c r="U199" s="97" t="str">
        <f t="shared" si="32"/>
        <v>None</v>
      </c>
      <c r="V199" s="97" t="str">
        <f t="shared" si="32"/>
        <v>None</v>
      </c>
      <c r="W199" s="97" t="str">
        <f t="shared" si="32"/>
        <v>None</v>
      </c>
      <c r="X199" s="97" t="str">
        <f t="shared" si="32"/>
        <v>None</v>
      </c>
      <c r="Y199" s="97" t="str">
        <f t="shared" si="32"/>
        <v>None</v>
      </c>
      <c r="Z199" s="97" t="str">
        <f t="shared" si="32"/>
        <v>None</v>
      </c>
      <c r="AA199" s="97" t="str">
        <f t="shared" si="32"/>
        <v>None</v>
      </c>
      <c r="AB199" s="97" t="str">
        <f t="shared" si="32"/>
        <v>None</v>
      </c>
      <c r="AC199" s="97" t="str">
        <f t="shared" si="32"/>
        <v>None</v>
      </c>
      <c r="AD199" s="97" t="str">
        <f t="shared" si="32"/>
        <v>None</v>
      </c>
      <c r="AE199" s="97" t="str">
        <f t="shared" si="32"/>
        <v>None</v>
      </c>
      <c r="AF199" s="97" t="str">
        <f t="shared" si="32"/>
        <v>None</v>
      </c>
      <c r="AG199" s="97" t="str">
        <f t="shared" si="32"/>
        <v>None</v>
      </c>
      <c r="AH199" s="97" t="str">
        <f t="shared" si="32"/>
        <v>None</v>
      </c>
      <c r="AI199" s="98" t="str">
        <f t="shared" si="29"/>
        <v>None</v>
      </c>
    </row>
    <row r="200" spans="5:35">
      <c r="E200" s="97" t="str">
        <f t="shared" si="33"/>
        <v>None</v>
      </c>
      <c r="F200" s="97" t="str">
        <f t="shared" si="33"/>
        <v>NGA</v>
      </c>
      <c r="G200" s="97" t="str">
        <f t="shared" si="33"/>
        <v>NGA</v>
      </c>
      <c r="H200" s="97" t="str">
        <f t="shared" si="33"/>
        <v>DSL</v>
      </c>
      <c r="I200" s="97" t="str">
        <f t="shared" si="33"/>
        <v>HFO</v>
      </c>
      <c r="J200" s="97" t="str">
        <f t="shared" si="33"/>
        <v>LPG</v>
      </c>
      <c r="K200" s="97" t="str">
        <f t="shared" si="33"/>
        <v>GSL</v>
      </c>
      <c r="L200" s="97" t="str">
        <f t="shared" si="33"/>
        <v>LPG</v>
      </c>
      <c r="M200" s="97" t="str">
        <f t="shared" si="33"/>
        <v>None</v>
      </c>
      <c r="N200" s="97" t="str">
        <f t="shared" si="33"/>
        <v>HFO</v>
      </c>
      <c r="O200" s="97" t="str">
        <f t="shared" si="33"/>
        <v>COA</v>
      </c>
      <c r="P200" s="97" t="str">
        <f t="shared" si="33"/>
        <v>COA</v>
      </c>
      <c r="Q200" s="97" t="str">
        <f t="shared" si="33"/>
        <v>COA</v>
      </c>
      <c r="R200" s="97" t="str">
        <f t="shared" si="33"/>
        <v>WST</v>
      </c>
      <c r="S200" s="97" t="str">
        <f t="shared" si="32"/>
        <v>NGA</v>
      </c>
      <c r="T200" s="97" t="str">
        <f t="shared" si="32"/>
        <v>None</v>
      </c>
      <c r="U200" s="97" t="str">
        <f t="shared" si="32"/>
        <v>None</v>
      </c>
      <c r="V200" s="97" t="str">
        <f t="shared" si="32"/>
        <v>None</v>
      </c>
      <c r="W200" s="97" t="str">
        <f t="shared" si="32"/>
        <v>None</v>
      </c>
      <c r="X200" s="97" t="str">
        <f t="shared" si="32"/>
        <v>None</v>
      </c>
      <c r="Y200" s="97" t="str">
        <f t="shared" si="32"/>
        <v>None</v>
      </c>
      <c r="Z200" s="97" t="str">
        <f t="shared" si="32"/>
        <v>None</v>
      </c>
      <c r="AA200" s="97" t="str">
        <f t="shared" si="32"/>
        <v>None</v>
      </c>
      <c r="AB200" s="97" t="str">
        <f t="shared" si="32"/>
        <v>None</v>
      </c>
      <c r="AC200" s="97" t="str">
        <f t="shared" si="32"/>
        <v>None</v>
      </c>
      <c r="AD200" s="97" t="str">
        <f t="shared" si="32"/>
        <v>None</v>
      </c>
      <c r="AE200" s="97" t="str">
        <f t="shared" si="32"/>
        <v>None</v>
      </c>
      <c r="AF200" s="97" t="str">
        <f t="shared" si="32"/>
        <v>None</v>
      </c>
      <c r="AG200" s="97" t="str">
        <f t="shared" si="32"/>
        <v>None</v>
      </c>
      <c r="AH200" s="97" t="str">
        <f t="shared" si="32"/>
        <v>None</v>
      </c>
      <c r="AI200" s="98" t="str">
        <f t="shared" si="29"/>
        <v>None</v>
      </c>
    </row>
    <row r="201" spans="5:35">
      <c r="E201" s="97" t="str">
        <f t="shared" si="33"/>
        <v>None</v>
      </c>
      <c r="F201" s="97" t="str">
        <f t="shared" si="33"/>
        <v>NGA</v>
      </c>
      <c r="G201" s="97" t="str">
        <f t="shared" si="33"/>
        <v>NGA</v>
      </c>
      <c r="H201" s="97" t="str">
        <f t="shared" si="33"/>
        <v>DSL</v>
      </c>
      <c r="I201" s="97" t="str">
        <f t="shared" si="33"/>
        <v>HFO</v>
      </c>
      <c r="J201" s="97" t="str">
        <f t="shared" si="33"/>
        <v>LPG</v>
      </c>
      <c r="K201" s="97" t="str">
        <f t="shared" si="33"/>
        <v>GSL</v>
      </c>
      <c r="L201" s="97" t="str">
        <f t="shared" si="33"/>
        <v>LPG</v>
      </c>
      <c r="M201" s="97" t="str">
        <f t="shared" si="33"/>
        <v>None</v>
      </c>
      <c r="N201" s="97" t="str">
        <f t="shared" si="33"/>
        <v>HFO</v>
      </c>
      <c r="O201" s="97" t="str">
        <f t="shared" si="33"/>
        <v>COA</v>
      </c>
      <c r="P201" s="97" t="str">
        <f t="shared" si="33"/>
        <v>COA</v>
      </c>
      <c r="Q201" s="97" t="str">
        <f t="shared" si="33"/>
        <v>COA</v>
      </c>
      <c r="R201" s="97" t="str">
        <f t="shared" si="33"/>
        <v>WST</v>
      </c>
      <c r="S201" s="97" t="str">
        <f t="shared" si="32"/>
        <v>NGA</v>
      </c>
      <c r="T201" s="97" t="str">
        <f t="shared" si="32"/>
        <v>None</v>
      </c>
      <c r="U201" s="97" t="str">
        <f t="shared" si="32"/>
        <v>None</v>
      </c>
      <c r="V201" s="97" t="str">
        <f t="shared" si="32"/>
        <v>None</v>
      </c>
      <c r="W201" s="97" t="str">
        <f t="shared" si="32"/>
        <v>None</v>
      </c>
      <c r="X201" s="97" t="str">
        <f t="shared" si="32"/>
        <v>None</v>
      </c>
      <c r="Y201" s="97" t="str">
        <f t="shared" si="32"/>
        <v>None</v>
      </c>
      <c r="Z201" s="97" t="str">
        <f t="shared" si="32"/>
        <v>None</v>
      </c>
      <c r="AA201" s="97" t="str">
        <f t="shared" si="32"/>
        <v>None</v>
      </c>
      <c r="AB201" s="97" t="str">
        <f t="shared" si="32"/>
        <v>None</v>
      </c>
      <c r="AC201" s="97" t="str">
        <f t="shared" si="32"/>
        <v>None</v>
      </c>
      <c r="AD201" s="97" t="str">
        <f t="shared" si="32"/>
        <v>None</v>
      </c>
      <c r="AE201" s="97" t="str">
        <f t="shared" si="32"/>
        <v>None</v>
      </c>
      <c r="AF201" s="97" t="str">
        <f t="shared" si="32"/>
        <v>None</v>
      </c>
      <c r="AG201" s="97" t="str">
        <f t="shared" si="32"/>
        <v>None</v>
      </c>
      <c r="AH201" s="97" t="str">
        <f t="shared" si="32"/>
        <v>None</v>
      </c>
      <c r="AI201" s="98" t="str">
        <f t="shared" si="29"/>
        <v>None</v>
      </c>
    </row>
    <row r="202" spans="5:35">
      <c r="E202" s="97" t="str">
        <f t="shared" si="33"/>
        <v>None</v>
      </c>
      <c r="F202" s="97" t="str">
        <f t="shared" si="33"/>
        <v>NGA</v>
      </c>
      <c r="G202" s="97" t="str">
        <f t="shared" si="33"/>
        <v>NGA</v>
      </c>
      <c r="H202" s="97" t="str">
        <f t="shared" si="33"/>
        <v>DSL</v>
      </c>
      <c r="I202" s="97" t="str">
        <f t="shared" si="33"/>
        <v>HFO</v>
      </c>
      <c r="J202" s="97" t="str">
        <f t="shared" si="33"/>
        <v>LPG</v>
      </c>
      <c r="K202" s="97" t="str">
        <f t="shared" si="33"/>
        <v>GSL</v>
      </c>
      <c r="L202" s="97" t="str">
        <f t="shared" si="33"/>
        <v>LPG</v>
      </c>
      <c r="M202" s="97" t="str">
        <f t="shared" si="33"/>
        <v>None</v>
      </c>
      <c r="N202" s="97" t="str">
        <f t="shared" si="33"/>
        <v>HFO</v>
      </c>
      <c r="O202" s="97" t="str">
        <f t="shared" si="33"/>
        <v>COA</v>
      </c>
      <c r="P202" s="97" t="str">
        <f t="shared" si="33"/>
        <v>COA</v>
      </c>
      <c r="Q202" s="97" t="str">
        <f t="shared" si="33"/>
        <v>COA</v>
      </c>
      <c r="R202" s="97" t="str">
        <f t="shared" si="33"/>
        <v>WST</v>
      </c>
      <c r="S202" s="97" t="str">
        <f t="shared" si="32"/>
        <v>NGA</v>
      </c>
      <c r="T202" s="97" t="str">
        <f t="shared" si="32"/>
        <v>None</v>
      </c>
      <c r="U202" s="97" t="str">
        <f t="shared" si="32"/>
        <v>None</v>
      </c>
      <c r="V202" s="97" t="str">
        <f t="shared" si="32"/>
        <v>None</v>
      </c>
      <c r="W202" s="97" t="str">
        <f t="shared" si="32"/>
        <v>None</v>
      </c>
      <c r="X202" s="97" t="str">
        <f t="shared" si="32"/>
        <v>None</v>
      </c>
      <c r="Y202" s="97" t="str">
        <f t="shared" si="32"/>
        <v>None</v>
      </c>
      <c r="Z202" s="97" t="str">
        <f t="shared" si="32"/>
        <v>None</v>
      </c>
      <c r="AA202" s="97" t="str">
        <f t="shared" si="32"/>
        <v>None</v>
      </c>
      <c r="AB202" s="97" t="str">
        <f t="shared" si="32"/>
        <v>None</v>
      </c>
      <c r="AC202" s="97" t="str">
        <f t="shared" si="32"/>
        <v>None</v>
      </c>
      <c r="AD202" s="97" t="str">
        <f t="shared" si="32"/>
        <v>None</v>
      </c>
      <c r="AE202" s="97" t="str">
        <f t="shared" si="32"/>
        <v>None</v>
      </c>
      <c r="AF202" s="97" t="str">
        <f t="shared" si="32"/>
        <v>None</v>
      </c>
      <c r="AG202" s="97" t="str">
        <f t="shared" si="32"/>
        <v>None</v>
      </c>
      <c r="AH202" s="97" t="str">
        <f t="shared" si="32"/>
        <v>None</v>
      </c>
      <c r="AI202" s="98" t="str">
        <f t="shared" si="29"/>
        <v>None</v>
      </c>
    </row>
    <row r="203" spans="5:35">
      <c r="E203" s="97" t="str">
        <f t="shared" si="33"/>
        <v>None</v>
      </c>
      <c r="F203" s="97" t="str">
        <f t="shared" si="33"/>
        <v>NGA</v>
      </c>
      <c r="G203" s="97" t="str">
        <f t="shared" si="33"/>
        <v>NGA</v>
      </c>
      <c r="H203" s="97" t="str">
        <f t="shared" si="33"/>
        <v>DSL</v>
      </c>
      <c r="I203" s="97" t="str">
        <f t="shared" si="33"/>
        <v>HFO</v>
      </c>
      <c r="J203" s="97" t="str">
        <f t="shared" si="33"/>
        <v>LPG</v>
      </c>
      <c r="K203" s="97" t="str">
        <f t="shared" si="33"/>
        <v>GSL</v>
      </c>
      <c r="L203" s="97" t="str">
        <f t="shared" si="33"/>
        <v>LPG</v>
      </c>
      <c r="M203" s="97" t="str">
        <f t="shared" si="33"/>
        <v>None</v>
      </c>
      <c r="N203" s="97" t="str">
        <f t="shared" si="33"/>
        <v>HFO</v>
      </c>
      <c r="O203" s="97" t="str">
        <f t="shared" si="33"/>
        <v>COA</v>
      </c>
      <c r="P203" s="97" t="str">
        <f t="shared" si="33"/>
        <v>COA</v>
      </c>
      <c r="Q203" s="97" t="str">
        <f t="shared" si="33"/>
        <v>COA</v>
      </c>
      <c r="R203" s="97" t="str">
        <f t="shared" si="33"/>
        <v>WST</v>
      </c>
      <c r="S203" s="97" t="str">
        <f t="shared" si="32"/>
        <v>NGA</v>
      </c>
      <c r="T203" s="97" t="str">
        <f t="shared" si="32"/>
        <v>None</v>
      </c>
      <c r="U203" s="97" t="str">
        <f t="shared" si="32"/>
        <v>None</v>
      </c>
      <c r="V203" s="97" t="str">
        <f t="shared" si="32"/>
        <v>None</v>
      </c>
      <c r="W203" s="97" t="str">
        <f t="shared" si="32"/>
        <v>None</v>
      </c>
      <c r="X203" s="97" t="str">
        <f t="shared" si="32"/>
        <v>None</v>
      </c>
      <c r="Y203" s="97" t="str">
        <f t="shared" si="32"/>
        <v>None</v>
      </c>
      <c r="Z203" s="97" t="str">
        <f t="shared" si="32"/>
        <v>None</v>
      </c>
      <c r="AA203" s="97" t="str">
        <f t="shared" si="32"/>
        <v>None</v>
      </c>
      <c r="AB203" s="97" t="str">
        <f t="shared" si="32"/>
        <v>None</v>
      </c>
      <c r="AC203" s="97" t="str">
        <f t="shared" si="32"/>
        <v>None</v>
      </c>
      <c r="AD203" s="97" t="str">
        <f t="shared" si="32"/>
        <v>None</v>
      </c>
      <c r="AE203" s="97" t="str">
        <f t="shared" si="32"/>
        <v>None</v>
      </c>
      <c r="AF203" s="97" t="str">
        <f t="shared" si="32"/>
        <v>None</v>
      </c>
      <c r="AG203" s="97" t="str">
        <f t="shared" si="32"/>
        <v>None</v>
      </c>
      <c r="AH203" s="97" t="str">
        <f t="shared" si="32"/>
        <v>None</v>
      </c>
      <c r="AI203" s="98" t="str">
        <f t="shared" si="29"/>
        <v>None</v>
      </c>
    </row>
    <row r="204" spans="5:35">
      <c r="E204" s="97" t="str">
        <f t="shared" si="33"/>
        <v>None</v>
      </c>
      <c r="F204" s="97" t="str">
        <f t="shared" si="33"/>
        <v>NGA</v>
      </c>
      <c r="G204" s="97" t="str">
        <f t="shared" si="33"/>
        <v>NGA</v>
      </c>
      <c r="H204" s="97" t="str">
        <f t="shared" si="33"/>
        <v>DSL</v>
      </c>
      <c r="I204" s="97" t="str">
        <f t="shared" si="33"/>
        <v>HFO</v>
      </c>
      <c r="J204" s="97" t="str">
        <f t="shared" si="33"/>
        <v>LPG</v>
      </c>
      <c r="K204" s="97" t="str">
        <f t="shared" si="33"/>
        <v>GSL</v>
      </c>
      <c r="L204" s="97" t="str">
        <f t="shared" si="33"/>
        <v>LPG</v>
      </c>
      <c r="M204" s="97" t="str">
        <f t="shared" si="33"/>
        <v>None</v>
      </c>
      <c r="N204" s="97" t="str">
        <f t="shared" si="33"/>
        <v>HFO</v>
      </c>
      <c r="O204" s="97" t="str">
        <f t="shared" si="33"/>
        <v>COA</v>
      </c>
      <c r="P204" s="97" t="str">
        <f t="shared" si="33"/>
        <v>COA</v>
      </c>
      <c r="Q204" s="97" t="str">
        <f t="shared" si="33"/>
        <v>COA</v>
      </c>
      <c r="R204" s="97" t="str">
        <f t="shared" si="33"/>
        <v>WST</v>
      </c>
      <c r="S204" s="97" t="str">
        <f t="shared" si="32"/>
        <v>NGA</v>
      </c>
      <c r="T204" s="97" t="str">
        <f t="shared" si="32"/>
        <v>None</v>
      </c>
      <c r="U204" s="97" t="str">
        <f t="shared" si="32"/>
        <v>None</v>
      </c>
      <c r="V204" s="97" t="str">
        <f t="shared" si="32"/>
        <v>None</v>
      </c>
      <c r="W204" s="97" t="str">
        <f t="shared" si="32"/>
        <v>None</v>
      </c>
      <c r="X204" s="97" t="str">
        <f t="shared" si="32"/>
        <v>None</v>
      </c>
      <c r="Y204" s="97" t="str">
        <f t="shared" si="32"/>
        <v>None</v>
      </c>
      <c r="Z204" s="97" t="str">
        <f t="shared" si="32"/>
        <v>None</v>
      </c>
      <c r="AA204" s="97" t="str">
        <f t="shared" si="32"/>
        <v>None</v>
      </c>
      <c r="AB204" s="97" t="str">
        <f t="shared" si="32"/>
        <v>None</v>
      </c>
      <c r="AC204" s="97" t="str">
        <f t="shared" si="32"/>
        <v>None</v>
      </c>
      <c r="AD204" s="97" t="str">
        <f t="shared" si="32"/>
        <v>None</v>
      </c>
      <c r="AE204" s="97" t="str">
        <f t="shared" si="32"/>
        <v>None</v>
      </c>
      <c r="AF204" s="97" t="str">
        <f t="shared" si="32"/>
        <v>None</v>
      </c>
      <c r="AG204" s="97" t="str">
        <f t="shared" si="32"/>
        <v>None</v>
      </c>
      <c r="AH204" s="97" t="str">
        <f t="shared" si="32"/>
        <v>None</v>
      </c>
      <c r="AI204" s="98" t="str">
        <f t="shared" si="29"/>
        <v>None</v>
      </c>
    </row>
    <row r="205" spans="5:35">
      <c r="E205" s="97" t="str">
        <f t="shared" si="33"/>
        <v>None</v>
      </c>
      <c r="F205" s="97" t="str">
        <f t="shared" si="33"/>
        <v>NGA</v>
      </c>
      <c r="G205" s="97" t="str">
        <f t="shared" si="33"/>
        <v>NGA</v>
      </c>
      <c r="H205" s="97" t="str">
        <f t="shared" si="33"/>
        <v>DSL</v>
      </c>
      <c r="I205" s="97" t="str">
        <f t="shared" si="33"/>
        <v>HFO</v>
      </c>
      <c r="J205" s="97" t="str">
        <f t="shared" si="33"/>
        <v>LPG</v>
      </c>
      <c r="K205" s="97" t="str">
        <f t="shared" si="33"/>
        <v>GSL</v>
      </c>
      <c r="L205" s="97" t="str">
        <f t="shared" si="33"/>
        <v>LPG</v>
      </c>
      <c r="M205" s="97" t="str">
        <f t="shared" si="33"/>
        <v>None</v>
      </c>
      <c r="N205" s="97" t="str">
        <f t="shared" si="33"/>
        <v>HFO</v>
      </c>
      <c r="O205" s="97" t="str">
        <f t="shared" si="33"/>
        <v>COA</v>
      </c>
      <c r="P205" s="97" t="str">
        <f t="shared" si="33"/>
        <v>COA</v>
      </c>
      <c r="Q205" s="97" t="str">
        <f t="shared" si="33"/>
        <v>COA</v>
      </c>
      <c r="R205" s="97" t="str">
        <f t="shared" si="33"/>
        <v>WST</v>
      </c>
      <c r="S205" s="97" t="str">
        <f t="shared" si="32"/>
        <v>NGA</v>
      </c>
      <c r="T205" s="97" t="str">
        <f t="shared" si="32"/>
        <v>None</v>
      </c>
      <c r="U205" s="97" t="str">
        <f t="shared" si="32"/>
        <v>None</v>
      </c>
      <c r="V205" s="97" t="str">
        <f t="shared" si="32"/>
        <v>None</v>
      </c>
      <c r="W205" s="97" t="str">
        <f t="shared" si="32"/>
        <v>None</v>
      </c>
      <c r="X205" s="97" t="str">
        <f t="shared" si="32"/>
        <v>None</v>
      </c>
      <c r="Y205" s="97" t="str">
        <f t="shared" si="32"/>
        <v>None</v>
      </c>
      <c r="Z205" s="97" t="str">
        <f t="shared" si="32"/>
        <v>None</v>
      </c>
      <c r="AA205" s="97" t="str">
        <f t="shared" si="32"/>
        <v>None</v>
      </c>
      <c r="AB205" s="97" t="str">
        <f t="shared" si="32"/>
        <v>None</v>
      </c>
      <c r="AC205" s="97" t="str">
        <f t="shared" si="32"/>
        <v>None</v>
      </c>
      <c r="AD205" s="97" t="str">
        <f t="shared" si="32"/>
        <v>None</v>
      </c>
      <c r="AE205" s="97" t="str">
        <f t="shared" si="32"/>
        <v>None</v>
      </c>
      <c r="AF205" s="97" t="str">
        <f t="shared" si="32"/>
        <v>None</v>
      </c>
      <c r="AG205" s="97" t="str">
        <f t="shared" si="32"/>
        <v>None</v>
      </c>
      <c r="AH205" s="97" t="str">
        <f t="shared" si="32"/>
        <v>None</v>
      </c>
      <c r="AI205" s="98" t="str">
        <f t="shared" si="29"/>
        <v>None</v>
      </c>
    </row>
    <row r="206" spans="5:35">
      <c r="E206" s="97" t="str">
        <f t="shared" si="33"/>
        <v>None</v>
      </c>
      <c r="F206" s="97" t="str">
        <f t="shared" si="33"/>
        <v>NGA</v>
      </c>
      <c r="G206" s="97" t="str">
        <f t="shared" si="33"/>
        <v>NGA</v>
      </c>
      <c r="H206" s="97" t="str">
        <f t="shared" si="33"/>
        <v>DSL</v>
      </c>
      <c r="I206" s="97" t="str">
        <f t="shared" si="33"/>
        <v>HFO</v>
      </c>
      <c r="J206" s="97" t="str">
        <f t="shared" si="33"/>
        <v>LPG</v>
      </c>
      <c r="K206" s="97" t="str">
        <f t="shared" si="33"/>
        <v>GSL</v>
      </c>
      <c r="L206" s="97" t="str">
        <f t="shared" si="33"/>
        <v>LPG</v>
      </c>
      <c r="M206" s="97" t="str">
        <f t="shared" si="33"/>
        <v>None</v>
      </c>
      <c r="N206" s="97" t="str">
        <f t="shared" si="33"/>
        <v>HFO</v>
      </c>
      <c r="O206" s="97" t="str">
        <f t="shared" si="33"/>
        <v>COA</v>
      </c>
      <c r="P206" s="97" t="str">
        <f t="shared" si="33"/>
        <v>COA</v>
      </c>
      <c r="Q206" s="97" t="str">
        <f t="shared" si="33"/>
        <v>COA</v>
      </c>
      <c r="R206" s="97" t="str">
        <f t="shared" si="33"/>
        <v>WST</v>
      </c>
      <c r="S206" s="97" t="str">
        <f t="shared" si="32"/>
        <v>NGA</v>
      </c>
      <c r="T206" s="97" t="str">
        <f t="shared" si="32"/>
        <v>None</v>
      </c>
      <c r="U206" s="97" t="str">
        <f t="shared" si="32"/>
        <v>None</v>
      </c>
      <c r="V206" s="97" t="str">
        <f t="shared" si="32"/>
        <v>None</v>
      </c>
      <c r="W206" s="97" t="str">
        <f t="shared" si="32"/>
        <v>None</v>
      </c>
      <c r="X206" s="97" t="str">
        <f t="shared" si="32"/>
        <v>None</v>
      </c>
      <c r="Y206" s="97" t="str">
        <f t="shared" si="32"/>
        <v>None</v>
      </c>
      <c r="Z206" s="97" t="str">
        <f t="shared" si="32"/>
        <v>None</v>
      </c>
      <c r="AA206" s="97" t="str">
        <f t="shared" si="32"/>
        <v>None</v>
      </c>
      <c r="AB206" s="97" t="str">
        <f t="shared" si="32"/>
        <v>None</v>
      </c>
      <c r="AC206" s="97" t="str">
        <f t="shared" si="32"/>
        <v>None</v>
      </c>
      <c r="AD206" s="97" t="str">
        <f t="shared" si="32"/>
        <v>None</v>
      </c>
      <c r="AE206" s="97" t="str">
        <f t="shared" si="32"/>
        <v>None</v>
      </c>
      <c r="AF206" s="97" t="str">
        <f t="shared" si="32"/>
        <v>None</v>
      </c>
      <c r="AG206" s="97" t="str">
        <f t="shared" si="32"/>
        <v>None</v>
      </c>
      <c r="AH206" s="97" t="str">
        <f t="shared" si="32"/>
        <v>None</v>
      </c>
      <c r="AI206" s="98" t="str">
        <f t="shared" si="29"/>
        <v>None</v>
      </c>
    </row>
    <row r="207" spans="5:35">
      <c r="E207" s="97" t="str">
        <f t="shared" si="33"/>
        <v>None</v>
      </c>
      <c r="F207" s="97" t="str">
        <f t="shared" si="33"/>
        <v>NGA</v>
      </c>
      <c r="G207" s="97" t="str">
        <f t="shared" si="33"/>
        <v>NGA</v>
      </c>
      <c r="H207" s="97" t="str">
        <f t="shared" si="33"/>
        <v>DSL</v>
      </c>
      <c r="I207" s="97" t="str">
        <f t="shared" si="33"/>
        <v>HFO</v>
      </c>
      <c r="J207" s="97" t="str">
        <f t="shared" si="33"/>
        <v>LPG</v>
      </c>
      <c r="K207" s="97" t="str">
        <f t="shared" si="33"/>
        <v>GSL</v>
      </c>
      <c r="L207" s="97" t="str">
        <f t="shared" si="33"/>
        <v>LPG</v>
      </c>
      <c r="M207" s="97" t="str">
        <f t="shared" si="33"/>
        <v>None</v>
      </c>
      <c r="N207" s="97" t="str">
        <f t="shared" si="33"/>
        <v>HFO</v>
      </c>
      <c r="O207" s="97" t="str">
        <f t="shared" si="33"/>
        <v>COA</v>
      </c>
      <c r="P207" s="97" t="str">
        <f t="shared" si="33"/>
        <v>COA</v>
      </c>
      <c r="Q207" s="97" t="str">
        <f t="shared" si="33"/>
        <v>COA</v>
      </c>
      <c r="R207" s="97" t="str">
        <f t="shared" si="33"/>
        <v>WST</v>
      </c>
      <c r="S207" s="97" t="str">
        <f t="shared" si="32"/>
        <v>NGA</v>
      </c>
      <c r="T207" s="97" t="str">
        <f t="shared" si="32"/>
        <v>None</v>
      </c>
      <c r="U207" s="97" t="str">
        <f t="shared" si="32"/>
        <v>None</v>
      </c>
      <c r="V207" s="97" t="str">
        <f t="shared" si="32"/>
        <v>None</v>
      </c>
      <c r="W207" s="97" t="str">
        <f t="shared" si="32"/>
        <v>None</v>
      </c>
      <c r="X207" s="97" t="str">
        <f t="shared" si="32"/>
        <v>None</v>
      </c>
      <c r="Y207" s="97" t="str">
        <f t="shared" si="32"/>
        <v>None</v>
      </c>
      <c r="Z207" s="97" t="str">
        <f t="shared" si="32"/>
        <v>None</v>
      </c>
      <c r="AA207" s="97" t="str">
        <f t="shared" si="32"/>
        <v>None</v>
      </c>
      <c r="AB207" s="97" t="str">
        <f t="shared" si="32"/>
        <v>None</v>
      </c>
      <c r="AC207" s="97" t="str">
        <f t="shared" si="32"/>
        <v>None</v>
      </c>
      <c r="AD207" s="97" t="str">
        <f t="shared" si="32"/>
        <v>None</v>
      </c>
      <c r="AE207" s="97" t="str">
        <f t="shared" si="32"/>
        <v>None</v>
      </c>
      <c r="AF207" s="97" t="str">
        <f t="shared" si="32"/>
        <v>None</v>
      </c>
      <c r="AG207" s="97" t="str">
        <f t="shared" si="32"/>
        <v>None</v>
      </c>
      <c r="AH207" s="97" t="str">
        <f t="shared" si="32"/>
        <v>None</v>
      </c>
      <c r="AI207" s="98" t="str">
        <f t="shared" si="29"/>
        <v>None</v>
      </c>
    </row>
    <row r="208" spans="5:35">
      <c r="E208" s="97" t="str">
        <f t="shared" si="33"/>
        <v>None</v>
      </c>
      <c r="F208" s="97" t="str">
        <f t="shared" si="33"/>
        <v>NGA</v>
      </c>
      <c r="G208" s="97" t="str">
        <f t="shared" si="33"/>
        <v>NGA</v>
      </c>
      <c r="H208" s="97" t="str">
        <f t="shared" si="33"/>
        <v>DSL</v>
      </c>
      <c r="I208" s="97" t="str">
        <f t="shared" si="33"/>
        <v>HFO</v>
      </c>
      <c r="J208" s="97" t="str">
        <f t="shared" si="33"/>
        <v>LPG</v>
      </c>
      <c r="K208" s="97" t="str">
        <f t="shared" si="33"/>
        <v>GSL</v>
      </c>
      <c r="L208" s="97" t="str">
        <f t="shared" si="33"/>
        <v>LPG</v>
      </c>
      <c r="M208" s="97" t="str">
        <f t="shared" si="33"/>
        <v>None</v>
      </c>
      <c r="N208" s="97" t="str">
        <f t="shared" si="33"/>
        <v>HFO</v>
      </c>
      <c r="O208" s="97" t="str">
        <f t="shared" si="33"/>
        <v>COA</v>
      </c>
      <c r="P208" s="97" t="str">
        <f t="shared" si="33"/>
        <v>COA</v>
      </c>
      <c r="Q208" s="97" t="str">
        <f t="shared" si="33"/>
        <v>COA</v>
      </c>
      <c r="R208" s="97" t="str">
        <f t="shared" si="33"/>
        <v>WST</v>
      </c>
      <c r="S208" s="97" t="str">
        <f t="shared" si="32"/>
        <v>NGA</v>
      </c>
      <c r="T208" s="97" t="str">
        <f t="shared" si="32"/>
        <v>None</v>
      </c>
      <c r="U208" s="97" t="str">
        <f t="shared" si="32"/>
        <v>None</v>
      </c>
      <c r="V208" s="97" t="str">
        <f t="shared" si="32"/>
        <v>None</v>
      </c>
      <c r="W208" s="97" t="str">
        <f t="shared" si="32"/>
        <v>None</v>
      </c>
      <c r="X208" s="97" t="str">
        <f t="shared" si="32"/>
        <v>None</v>
      </c>
      <c r="Y208" s="97" t="str">
        <f t="shared" si="32"/>
        <v>None</v>
      </c>
      <c r="Z208" s="97" t="str">
        <f t="shared" si="32"/>
        <v>None</v>
      </c>
      <c r="AA208" s="97" t="str">
        <f t="shared" si="32"/>
        <v>None</v>
      </c>
      <c r="AB208" s="97" t="str">
        <f t="shared" si="32"/>
        <v>None</v>
      </c>
      <c r="AC208" s="97" t="str">
        <f t="shared" si="32"/>
        <v>None</v>
      </c>
      <c r="AD208" s="97" t="str">
        <f t="shared" si="32"/>
        <v>None</v>
      </c>
      <c r="AE208" s="97" t="str">
        <f t="shared" si="32"/>
        <v>None</v>
      </c>
      <c r="AF208" s="97" t="str">
        <f t="shared" si="32"/>
        <v>None</v>
      </c>
      <c r="AG208" s="97" t="str">
        <f t="shared" si="32"/>
        <v>None</v>
      </c>
      <c r="AH208" s="97" t="str">
        <f t="shared" si="32"/>
        <v>None</v>
      </c>
      <c r="AI208" s="98" t="str">
        <f t="shared" si="29"/>
        <v>None</v>
      </c>
    </row>
    <row r="209" spans="5:35">
      <c r="E209" s="97" t="str">
        <f t="shared" si="33"/>
        <v>None</v>
      </c>
      <c r="F209" s="97" t="str">
        <f t="shared" si="33"/>
        <v>NGA</v>
      </c>
      <c r="G209" s="97" t="str">
        <f t="shared" si="33"/>
        <v>NGA</v>
      </c>
      <c r="H209" s="97" t="str">
        <f t="shared" si="33"/>
        <v>DSL</v>
      </c>
      <c r="I209" s="97" t="str">
        <f t="shared" si="33"/>
        <v>HFO</v>
      </c>
      <c r="J209" s="97" t="str">
        <f t="shared" si="33"/>
        <v>LPG</v>
      </c>
      <c r="K209" s="97" t="str">
        <f t="shared" si="33"/>
        <v>GSL</v>
      </c>
      <c r="L209" s="97" t="str">
        <f t="shared" si="33"/>
        <v>LPG</v>
      </c>
      <c r="M209" s="97" t="str">
        <f t="shared" si="33"/>
        <v>None</v>
      </c>
      <c r="N209" s="97" t="str">
        <f t="shared" si="33"/>
        <v>HFO</v>
      </c>
      <c r="O209" s="97" t="str">
        <f t="shared" si="33"/>
        <v>COA</v>
      </c>
      <c r="P209" s="97" t="str">
        <f t="shared" si="33"/>
        <v>COA</v>
      </c>
      <c r="Q209" s="97" t="str">
        <f t="shared" si="33"/>
        <v>COA</v>
      </c>
      <c r="R209" s="97" t="str">
        <f t="shared" si="33"/>
        <v>WST</v>
      </c>
      <c r="S209" s="97" t="str">
        <f t="shared" si="32"/>
        <v>NGA</v>
      </c>
      <c r="T209" s="97" t="str">
        <f t="shared" si="32"/>
        <v>None</v>
      </c>
      <c r="U209" s="97" t="str">
        <f t="shared" si="32"/>
        <v>None</v>
      </c>
      <c r="V209" s="97" t="str">
        <f t="shared" si="32"/>
        <v>None</v>
      </c>
      <c r="W209" s="97" t="str">
        <f t="shared" si="32"/>
        <v>None</v>
      </c>
      <c r="X209" s="97" t="str">
        <f t="shared" si="32"/>
        <v>None</v>
      </c>
      <c r="Y209" s="97" t="str">
        <f t="shared" si="32"/>
        <v>None</v>
      </c>
      <c r="Z209" s="97" t="str">
        <f t="shared" si="32"/>
        <v>None</v>
      </c>
      <c r="AA209" s="97" t="str">
        <f t="shared" si="32"/>
        <v>None</v>
      </c>
      <c r="AB209" s="97" t="str">
        <f t="shared" si="32"/>
        <v>None</v>
      </c>
      <c r="AC209" s="97" t="str">
        <f t="shared" si="32"/>
        <v>None</v>
      </c>
      <c r="AD209" s="97" t="str">
        <f t="shared" si="32"/>
        <v>None</v>
      </c>
      <c r="AE209" s="97" t="str">
        <f t="shared" si="32"/>
        <v>None</v>
      </c>
      <c r="AF209" s="97" t="str">
        <f t="shared" si="32"/>
        <v>None</v>
      </c>
      <c r="AG209" s="97" t="str">
        <f t="shared" si="32"/>
        <v>None</v>
      </c>
      <c r="AH209" s="97" t="str">
        <f t="shared" ref="AH209:AH228" si="34">AH$9</f>
        <v>None</v>
      </c>
      <c r="AI209" s="98" t="str">
        <f t="shared" si="29"/>
        <v>None</v>
      </c>
    </row>
    <row r="210" spans="5:35">
      <c r="E210" s="97" t="str">
        <f t="shared" si="33"/>
        <v>None</v>
      </c>
      <c r="F210" s="97" t="str">
        <f t="shared" si="33"/>
        <v>NGA</v>
      </c>
      <c r="G210" s="97" t="str">
        <f t="shared" si="33"/>
        <v>NGA</v>
      </c>
      <c r="H210" s="97" t="str">
        <f t="shared" si="33"/>
        <v>DSL</v>
      </c>
      <c r="I210" s="97" t="str">
        <f t="shared" si="33"/>
        <v>HFO</v>
      </c>
      <c r="J210" s="97" t="str">
        <f t="shared" si="33"/>
        <v>LPG</v>
      </c>
      <c r="K210" s="97" t="str">
        <f t="shared" si="33"/>
        <v>GSL</v>
      </c>
      <c r="L210" s="97" t="str">
        <f t="shared" si="33"/>
        <v>LPG</v>
      </c>
      <c r="M210" s="97" t="str">
        <f t="shared" si="33"/>
        <v>None</v>
      </c>
      <c r="N210" s="97" t="str">
        <f t="shared" si="33"/>
        <v>HFO</v>
      </c>
      <c r="O210" s="97" t="str">
        <f t="shared" si="33"/>
        <v>COA</v>
      </c>
      <c r="P210" s="97" t="str">
        <f t="shared" si="33"/>
        <v>COA</v>
      </c>
      <c r="Q210" s="97" t="str">
        <f t="shared" si="33"/>
        <v>COA</v>
      </c>
      <c r="R210" s="97" t="str">
        <f t="shared" si="33"/>
        <v>WST</v>
      </c>
      <c r="S210" s="97" t="str">
        <f t="shared" si="33"/>
        <v>NGA</v>
      </c>
      <c r="T210" s="97" t="str">
        <f t="shared" ref="T210:AG225" si="35">T$9</f>
        <v>None</v>
      </c>
      <c r="U210" s="97" t="str">
        <f t="shared" si="35"/>
        <v>None</v>
      </c>
      <c r="V210" s="97" t="str">
        <f t="shared" si="35"/>
        <v>None</v>
      </c>
      <c r="W210" s="97" t="str">
        <f t="shared" si="35"/>
        <v>None</v>
      </c>
      <c r="X210" s="97" t="str">
        <f t="shared" si="35"/>
        <v>None</v>
      </c>
      <c r="Y210" s="97" t="str">
        <f t="shared" si="35"/>
        <v>None</v>
      </c>
      <c r="Z210" s="97" t="str">
        <f t="shared" si="35"/>
        <v>None</v>
      </c>
      <c r="AA210" s="97" t="str">
        <f t="shared" si="35"/>
        <v>None</v>
      </c>
      <c r="AB210" s="97" t="str">
        <f t="shared" si="35"/>
        <v>None</v>
      </c>
      <c r="AC210" s="97" t="str">
        <f t="shared" si="35"/>
        <v>None</v>
      </c>
      <c r="AD210" s="97" t="str">
        <f t="shared" si="35"/>
        <v>None</v>
      </c>
      <c r="AE210" s="97" t="str">
        <f t="shared" si="35"/>
        <v>None</v>
      </c>
      <c r="AF210" s="97" t="str">
        <f t="shared" si="35"/>
        <v>None</v>
      </c>
      <c r="AG210" s="97" t="str">
        <f t="shared" si="35"/>
        <v>None</v>
      </c>
      <c r="AH210" s="97" t="str">
        <f t="shared" si="34"/>
        <v>None</v>
      </c>
      <c r="AI210" s="98" t="str">
        <f t="shared" si="29"/>
        <v>None</v>
      </c>
    </row>
    <row r="211" spans="5:35">
      <c r="E211" s="97" t="str">
        <f t="shared" ref="E211:S226" si="36">E$9</f>
        <v>None</v>
      </c>
      <c r="F211" s="97" t="str">
        <f t="shared" si="36"/>
        <v>NGA</v>
      </c>
      <c r="G211" s="97" t="str">
        <f t="shared" si="36"/>
        <v>NGA</v>
      </c>
      <c r="H211" s="97" t="str">
        <f t="shared" si="36"/>
        <v>DSL</v>
      </c>
      <c r="I211" s="97" t="str">
        <f t="shared" si="36"/>
        <v>HFO</v>
      </c>
      <c r="J211" s="97" t="str">
        <f t="shared" si="36"/>
        <v>LPG</v>
      </c>
      <c r="K211" s="97" t="str">
        <f t="shared" si="36"/>
        <v>GSL</v>
      </c>
      <c r="L211" s="97" t="str">
        <f t="shared" si="36"/>
        <v>LPG</v>
      </c>
      <c r="M211" s="97" t="str">
        <f t="shared" si="36"/>
        <v>None</v>
      </c>
      <c r="N211" s="97" t="str">
        <f t="shared" si="36"/>
        <v>HFO</v>
      </c>
      <c r="O211" s="97" t="str">
        <f t="shared" si="36"/>
        <v>COA</v>
      </c>
      <c r="P211" s="97" t="str">
        <f t="shared" si="36"/>
        <v>COA</v>
      </c>
      <c r="Q211" s="97" t="str">
        <f t="shared" si="36"/>
        <v>COA</v>
      </c>
      <c r="R211" s="97" t="str">
        <f t="shared" si="36"/>
        <v>WST</v>
      </c>
      <c r="S211" s="97" t="str">
        <f t="shared" si="36"/>
        <v>NGA</v>
      </c>
      <c r="T211" s="97" t="str">
        <f t="shared" si="35"/>
        <v>None</v>
      </c>
      <c r="U211" s="97" t="str">
        <f t="shared" si="35"/>
        <v>None</v>
      </c>
      <c r="V211" s="97" t="str">
        <f t="shared" si="35"/>
        <v>None</v>
      </c>
      <c r="W211" s="97" t="str">
        <f t="shared" si="35"/>
        <v>None</v>
      </c>
      <c r="X211" s="97" t="str">
        <f t="shared" si="35"/>
        <v>None</v>
      </c>
      <c r="Y211" s="97" t="str">
        <f t="shared" si="35"/>
        <v>None</v>
      </c>
      <c r="Z211" s="97" t="str">
        <f t="shared" si="35"/>
        <v>None</v>
      </c>
      <c r="AA211" s="97" t="str">
        <f t="shared" si="35"/>
        <v>None</v>
      </c>
      <c r="AB211" s="97" t="str">
        <f t="shared" si="35"/>
        <v>None</v>
      </c>
      <c r="AC211" s="97" t="str">
        <f t="shared" si="35"/>
        <v>None</v>
      </c>
      <c r="AD211" s="97" t="str">
        <f t="shared" si="35"/>
        <v>None</v>
      </c>
      <c r="AE211" s="97" t="str">
        <f t="shared" si="35"/>
        <v>None</v>
      </c>
      <c r="AF211" s="97" t="str">
        <f t="shared" si="35"/>
        <v>None</v>
      </c>
      <c r="AG211" s="97" t="str">
        <f t="shared" si="35"/>
        <v>None</v>
      </c>
      <c r="AH211" s="97" t="str">
        <f t="shared" si="34"/>
        <v>None</v>
      </c>
      <c r="AI211" s="98" t="str">
        <f t="shared" si="29"/>
        <v>None</v>
      </c>
    </row>
    <row r="212" spans="5:35">
      <c r="E212" s="97" t="str">
        <f t="shared" si="36"/>
        <v>None</v>
      </c>
      <c r="F212" s="97" t="str">
        <f t="shared" si="36"/>
        <v>NGA</v>
      </c>
      <c r="G212" s="97" t="str">
        <f t="shared" si="36"/>
        <v>NGA</v>
      </c>
      <c r="H212" s="97" t="str">
        <f t="shared" si="36"/>
        <v>DSL</v>
      </c>
      <c r="I212" s="97" t="str">
        <f t="shared" si="36"/>
        <v>HFO</v>
      </c>
      <c r="J212" s="97" t="str">
        <f t="shared" si="36"/>
        <v>LPG</v>
      </c>
      <c r="K212" s="97" t="str">
        <f t="shared" si="36"/>
        <v>GSL</v>
      </c>
      <c r="L212" s="97" t="str">
        <f t="shared" si="36"/>
        <v>LPG</v>
      </c>
      <c r="M212" s="97" t="str">
        <f t="shared" si="36"/>
        <v>None</v>
      </c>
      <c r="N212" s="97" t="str">
        <f t="shared" si="36"/>
        <v>HFO</v>
      </c>
      <c r="O212" s="97" t="str">
        <f t="shared" si="36"/>
        <v>COA</v>
      </c>
      <c r="P212" s="97" t="str">
        <f t="shared" si="36"/>
        <v>COA</v>
      </c>
      <c r="Q212" s="97" t="str">
        <f t="shared" si="36"/>
        <v>COA</v>
      </c>
      <c r="R212" s="97" t="str">
        <f t="shared" si="36"/>
        <v>WST</v>
      </c>
      <c r="S212" s="97" t="str">
        <f t="shared" si="36"/>
        <v>NGA</v>
      </c>
      <c r="T212" s="97" t="str">
        <f t="shared" si="35"/>
        <v>None</v>
      </c>
      <c r="U212" s="97" t="str">
        <f t="shared" si="35"/>
        <v>None</v>
      </c>
      <c r="V212" s="97" t="str">
        <f t="shared" si="35"/>
        <v>None</v>
      </c>
      <c r="W212" s="97" t="str">
        <f t="shared" si="35"/>
        <v>None</v>
      </c>
      <c r="X212" s="97" t="str">
        <f t="shared" si="35"/>
        <v>None</v>
      </c>
      <c r="Y212" s="97" t="str">
        <f t="shared" si="35"/>
        <v>None</v>
      </c>
      <c r="Z212" s="97" t="str">
        <f t="shared" si="35"/>
        <v>None</v>
      </c>
      <c r="AA212" s="97" t="str">
        <f t="shared" si="35"/>
        <v>None</v>
      </c>
      <c r="AB212" s="97" t="str">
        <f t="shared" si="35"/>
        <v>None</v>
      </c>
      <c r="AC212" s="97" t="str">
        <f t="shared" si="35"/>
        <v>None</v>
      </c>
      <c r="AD212" s="97" t="str">
        <f t="shared" si="35"/>
        <v>None</v>
      </c>
      <c r="AE212" s="97" t="str">
        <f t="shared" si="35"/>
        <v>None</v>
      </c>
      <c r="AF212" s="97" t="str">
        <f t="shared" si="35"/>
        <v>None</v>
      </c>
      <c r="AG212" s="97" t="str">
        <f t="shared" si="35"/>
        <v>None</v>
      </c>
      <c r="AH212" s="97" t="str">
        <f t="shared" si="34"/>
        <v>None</v>
      </c>
      <c r="AI212" s="98" t="str">
        <f t="shared" si="29"/>
        <v>None</v>
      </c>
    </row>
    <row r="213" spans="5:35">
      <c r="E213" s="97" t="str">
        <f t="shared" si="36"/>
        <v>None</v>
      </c>
      <c r="F213" s="97" t="str">
        <f t="shared" si="36"/>
        <v>NGA</v>
      </c>
      <c r="G213" s="97" t="str">
        <f t="shared" si="36"/>
        <v>NGA</v>
      </c>
      <c r="H213" s="97" t="str">
        <f t="shared" si="36"/>
        <v>DSL</v>
      </c>
      <c r="I213" s="97" t="str">
        <f t="shared" si="36"/>
        <v>HFO</v>
      </c>
      <c r="J213" s="97" t="str">
        <f t="shared" si="36"/>
        <v>LPG</v>
      </c>
      <c r="K213" s="97" t="str">
        <f t="shared" si="36"/>
        <v>GSL</v>
      </c>
      <c r="L213" s="97" t="str">
        <f t="shared" si="36"/>
        <v>LPG</v>
      </c>
      <c r="M213" s="97" t="str">
        <f t="shared" si="36"/>
        <v>None</v>
      </c>
      <c r="N213" s="97" t="str">
        <f t="shared" si="36"/>
        <v>HFO</v>
      </c>
      <c r="O213" s="97" t="str">
        <f t="shared" si="36"/>
        <v>COA</v>
      </c>
      <c r="P213" s="97" t="str">
        <f t="shared" si="36"/>
        <v>COA</v>
      </c>
      <c r="Q213" s="97" t="str">
        <f t="shared" si="36"/>
        <v>COA</v>
      </c>
      <c r="R213" s="97" t="str">
        <f t="shared" si="36"/>
        <v>WST</v>
      </c>
      <c r="S213" s="97" t="str">
        <f t="shared" si="36"/>
        <v>NGA</v>
      </c>
      <c r="T213" s="97" t="str">
        <f t="shared" si="35"/>
        <v>None</v>
      </c>
      <c r="U213" s="97" t="str">
        <f t="shared" si="35"/>
        <v>None</v>
      </c>
      <c r="V213" s="97" t="str">
        <f t="shared" si="35"/>
        <v>None</v>
      </c>
      <c r="W213" s="97" t="str">
        <f t="shared" si="35"/>
        <v>None</v>
      </c>
      <c r="X213" s="97" t="str">
        <f t="shared" si="35"/>
        <v>None</v>
      </c>
      <c r="Y213" s="97" t="str">
        <f t="shared" si="35"/>
        <v>None</v>
      </c>
      <c r="Z213" s="97" t="str">
        <f t="shared" si="35"/>
        <v>None</v>
      </c>
      <c r="AA213" s="97" t="str">
        <f t="shared" si="35"/>
        <v>None</v>
      </c>
      <c r="AB213" s="97" t="str">
        <f t="shared" si="35"/>
        <v>None</v>
      </c>
      <c r="AC213" s="97" t="str">
        <f t="shared" si="35"/>
        <v>None</v>
      </c>
      <c r="AD213" s="97" t="str">
        <f t="shared" si="35"/>
        <v>None</v>
      </c>
      <c r="AE213" s="97" t="str">
        <f t="shared" si="35"/>
        <v>None</v>
      </c>
      <c r="AF213" s="97" t="str">
        <f t="shared" si="35"/>
        <v>None</v>
      </c>
      <c r="AG213" s="97" t="str">
        <f t="shared" si="35"/>
        <v>None</v>
      </c>
      <c r="AH213" s="97" t="str">
        <f t="shared" si="34"/>
        <v>None</v>
      </c>
      <c r="AI213" s="98" t="str">
        <f t="shared" si="29"/>
        <v>None</v>
      </c>
    </row>
    <row r="214" spans="5:35">
      <c r="E214" s="97" t="str">
        <f t="shared" si="36"/>
        <v>None</v>
      </c>
      <c r="F214" s="97" t="str">
        <f t="shared" si="36"/>
        <v>NGA</v>
      </c>
      <c r="G214" s="97" t="str">
        <f t="shared" si="36"/>
        <v>NGA</v>
      </c>
      <c r="H214" s="97" t="str">
        <f t="shared" si="36"/>
        <v>DSL</v>
      </c>
      <c r="I214" s="97" t="str">
        <f t="shared" si="36"/>
        <v>HFO</v>
      </c>
      <c r="J214" s="97" t="str">
        <f t="shared" si="36"/>
        <v>LPG</v>
      </c>
      <c r="K214" s="97" t="str">
        <f t="shared" si="36"/>
        <v>GSL</v>
      </c>
      <c r="L214" s="97" t="str">
        <f t="shared" si="36"/>
        <v>LPG</v>
      </c>
      <c r="M214" s="97" t="str">
        <f t="shared" si="36"/>
        <v>None</v>
      </c>
      <c r="N214" s="97" t="str">
        <f t="shared" si="36"/>
        <v>HFO</v>
      </c>
      <c r="O214" s="97" t="str">
        <f t="shared" si="36"/>
        <v>COA</v>
      </c>
      <c r="P214" s="97" t="str">
        <f t="shared" si="36"/>
        <v>COA</v>
      </c>
      <c r="Q214" s="97" t="str">
        <f t="shared" si="36"/>
        <v>COA</v>
      </c>
      <c r="R214" s="97" t="str">
        <f t="shared" si="36"/>
        <v>WST</v>
      </c>
      <c r="S214" s="97" t="str">
        <f t="shared" si="36"/>
        <v>NGA</v>
      </c>
      <c r="T214" s="97" t="str">
        <f t="shared" si="35"/>
        <v>None</v>
      </c>
      <c r="U214" s="97" t="str">
        <f t="shared" si="35"/>
        <v>None</v>
      </c>
      <c r="V214" s="97" t="str">
        <f t="shared" si="35"/>
        <v>None</v>
      </c>
      <c r="W214" s="97" t="str">
        <f t="shared" si="35"/>
        <v>None</v>
      </c>
      <c r="X214" s="97" t="str">
        <f t="shared" si="35"/>
        <v>None</v>
      </c>
      <c r="Y214" s="97" t="str">
        <f t="shared" si="35"/>
        <v>None</v>
      </c>
      <c r="Z214" s="97" t="str">
        <f t="shared" si="35"/>
        <v>None</v>
      </c>
      <c r="AA214" s="97" t="str">
        <f t="shared" si="35"/>
        <v>None</v>
      </c>
      <c r="AB214" s="97" t="str">
        <f t="shared" si="35"/>
        <v>None</v>
      </c>
      <c r="AC214" s="97" t="str">
        <f t="shared" si="35"/>
        <v>None</v>
      </c>
      <c r="AD214" s="97" t="str">
        <f t="shared" si="35"/>
        <v>None</v>
      </c>
      <c r="AE214" s="97" t="str">
        <f t="shared" si="35"/>
        <v>None</v>
      </c>
      <c r="AF214" s="97" t="str">
        <f t="shared" si="35"/>
        <v>None</v>
      </c>
      <c r="AG214" s="97" t="str">
        <f t="shared" si="35"/>
        <v>None</v>
      </c>
      <c r="AH214" s="97" t="str">
        <f t="shared" si="34"/>
        <v>None</v>
      </c>
      <c r="AI214" s="98" t="str">
        <f t="shared" si="29"/>
        <v>None</v>
      </c>
    </row>
    <row r="215" spans="5:35">
      <c r="E215" s="97" t="str">
        <f t="shared" si="36"/>
        <v>None</v>
      </c>
      <c r="F215" s="97" t="str">
        <f t="shared" si="36"/>
        <v>NGA</v>
      </c>
      <c r="G215" s="97" t="str">
        <f t="shared" si="36"/>
        <v>NGA</v>
      </c>
      <c r="H215" s="97" t="str">
        <f t="shared" si="36"/>
        <v>DSL</v>
      </c>
      <c r="I215" s="97" t="str">
        <f t="shared" si="36"/>
        <v>HFO</v>
      </c>
      <c r="J215" s="97" t="str">
        <f t="shared" si="36"/>
        <v>LPG</v>
      </c>
      <c r="K215" s="97" t="str">
        <f t="shared" si="36"/>
        <v>GSL</v>
      </c>
      <c r="L215" s="97" t="str">
        <f t="shared" si="36"/>
        <v>LPG</v>
      </c>
      <c r="M215" s="97" t="str">
        <f t="shared" si="36"/>
        <v>None</v>
      </c>
      <c r="N215" s="97" t="str">
        <f t="shared" si="36"/>
        <v>HFO</v>
      </c>
      <c r="O215" s="97" t="str">
        <f t="shared" si="36"/>
        <v>COA</v>
      </c>
      <c r="P215" s="97" t="str">
        <f t="shared" si="36"/>
        <v>COA</v>
      </c>
      <c r="Q215" s="97" t="str">
        <f t="shared" si="36"/>
        <v>COA</v>
      </c>
      <c r="R215" s="97" t="str">
        <f t="shared" si="36"/>
        <v>WST</v>
      </c>
      <c r="S215" s="97" t="str">
        <f t="shared" si="36"/>
        <v>NGA</v>
      </c>
      <c r="T215" s="97" t="str">
        <f t="shared" si="35"/>
        <v>None</v>
      </c>
      <c r="U215" s="97" t="str">
        <f t="shared" si="35"/>
        <v>None</v>
      </c>
      <c r="V215" s="97" t="str">
        <f t="shared" si="35"/>
        <v>None</v>
      </c>
      <c r="W215" s="97" t="str">
        <f t="shared" si="35"/>
        <v>None</v>
      </c>
      <c r="X215" s="97" t="str">
        <f t="shared" si="35"/>
        <v>None</v>
      </c>
      <c r="Y215" s="97" t="str">
        <f t="shared" si="35"/>
        <v>None</v>
      </c>
      <c r="Z215" s="97" t="str">
        <f t="shared" si="35"/>
        <v>None</v>
      </c>
      <c r="AA215" s="97" t="str">
        <f t="shared" si="35"/>
        <v>None</v>
      </c>
      <c r="AB215" s="97" t="str">
        <f t="shared" si="35"/>
        <v>None</v>
      </c>
      <c r="AC215" s="97" t="str">
        <f t="shared" si="35"/>
        <v>None</v>
      </c>
      <c r="AD215" s="97" t="str">
        <f t="shared" si="35"/>
        <v>None</v>
      </c>
      <c r="AE215" s="97" t="str">
        <f t="shared" si="35"/>
        <v>None</v>
      </c>
      <c r="AF215" s="97" t="str">
        <f t="shared" si="35"/>
        <v>None</v>
      </c>
      <c r="AG215" s="97" t="str">
        <f t="shared" si="35"/>
        <v>None</v>
      </c>
      <c r="AH215" s="97" t="str">
        <f t="shared" si="34"/>
        <v>None</v>
      </c>
      <c r="AI215" s="98" t="str">
        <f t="shared" si="29"/>
        <v>None</v>
      </c>
    </row>
    <row r="216" spans="5:35">
      <c r="E216" s="97" t="str">
        <f t="shared" si="36"/>
        <v>None</v>
      </c>
      <c r="F216" s="97" t="str">
        <f t="shared" si="36"/>
        <v>NGA</v>
      </c>
      <c r="G216" s="97" t="str">
        <f t="shared" si="36"/>
        <v>NGA</v>
      </c>
      <c r="H216" s="97" t="str">
        <f t="shared" si="36"/>
        <v>DSL</v>
      </c>
      <c r="I216" s="97" t="str">
        <f t="shared" si="36"/>
        <v>HFO</v>
      </c>
      <c r="J216" s="97" t="str">
        <f t="shared" si="36"/>
        <v>LPG</v>
      </c>
      <c r="K216" s="97" t="str">
        <f t="shared" si="36"/>
        <v>GSL</v>
      </c>
      <c r="L216" s="97" t="str">
        <f t="shared" si="36"/>
        <v>LPG</v>
      </c>
      <c r="M216" s="97" t="str">
        <f t="shared" si="36"/>
        <v>None</v>
      </c>
      <c r="N216" s="97" t="str">
        <f t="shared" si="36"/>
        <v>HFO</v>
      </c>
      <c r="O216" s="97" t="str">
        <f t="shared" si="36"/>
        <v>COA</v>
      </c>
      <c r="P216" s="97" t="str">
        <f t="shared" si="36"/>
        <v>COA</v>
      </c>
      <c r="Q216" s="97" t="str">
        <f t="shared" si="36"/>
        <v>COA</v>
      </c>
      <c r="R216" s="97" t="str">
        <f t="shared" si="36"/>
        <v>WST</v>
      </c>
      <c r="S216" s="97" t="str">
        <f t="shared" si="36"/>
        <v>NGA</v>
      </c>
      <c r="T216" s="97" t="str">
        <f t="shared" si="35"/>
        <v>None</v>
      </c>
      <c r="U216" s="97" t="str">
        <f t="shared" si="35"/>
        <v>None</v>
      </c>
      <c r="V216" s="97" t="str">
        <f t="shared" si="35"/>
        <v>None</v>
      </c>
      <c r="W216" s="97" t="str">
        <f t="shared" si="35"/>
        <v>None</v>
      </c>
      <c r="X216" s="97" t="str">
        <f t="shared" si="35"/>
        <v>None</v>
      </c>
      <c r="Y216" s="97" t="str">
        <f t="shared" si="35"/>
        <v>None</v>
      </c>
      <c r="Z216" s="97" t="str">
        <f t="shared" si="35"/>
        <v>None</v>
      </c>
      <c r="AA216" s="97" t="str">
        <f t="shared" si="35"/>
        <v>None</v>
      </c>
      <c r="AB216" s="97" t="str">
        <f t="shared" si="35"/>
        <v>None</v>
      </c>
      <c r="AC216" s="97" t="str">
        <f t="shared" si="35"/>
        <v>None</v>
      </c>
      <c r="AD216" s="97" t="str">
        <f t="shared" si="35"/>
        <v>None</v>
      </c>
      <c r="AE216" s="97" t="str">
        <f t="shared" si="35"/>
        <v>None</v>
      </c>
      <c r="AF216" s="97" t="str">
        <f t="shared" si="35"/>
        <v>None</v>
      </c>
      <c r="AG216" s="97" t="str">
        <f t="shared" si="35"/>
        <v>None</v>
      </c>
      <c r="AH216" s="97" t="str">
        <f t="shared" si="34"/>
        <v>None</v>
      </c>
      <c r="AI216" s="98" t="str">
        <f t="shared" si="29"/>
        <v>None</v>
      </c>
    </row>
    <row r="217" spans="5:35">
      <c r="E217" s="97" t="str">
        <f t="shared" si="36"/>
        <v>None</v>
      </c>
      <c r="F217" s="97" t="str">
        <f t="shared" si="36"/>
        <v>NGA</v>
      </c>
      <c r="G217" s="97" t="str">
        <f t="shared" si="36"/>
        <v>NGA</v>
      </c>
      <c r="H217" s="97" t="str">
        <f t="shared" si="36"/>
        <v>DSL</v>
      </c>
      <c r="I217" s="97" t="str">
        <f t="shared" si="36"/>
        <v>HFO</v>
      </c>
      <c r="J217" s="97" t="str">
        <f t="shared" si="36"/>
        <v>LPG</v>
      </c>
      <c r="K217" s="97" t="str">
        <f t="shared" si="36"/>
        <v>GSL</v>
      </c>
      <c r="L217" s="97" t="str">
        <f t="shared" si="36"/>
        <v>LPG</v>
      </c>
      <c r="M217" s="97" t="str">
        <f t="shared" si="36"/>
        <v>None</v>
      </c>
      <c r="N217" s="97" t="str">
        <f t="shared" si="36"/>
        <v>HFO</v>
      </c>
      <c r="O217" s="97" t="str">
        <f t="shared" si="36"/>
        <v>COA</v>
      </c>
      <c r="P217" s="97" t="str">
        <f t="shared" si="36"/>
        <v>COA</v>
      </c>
      <c r="Q217" s="97" t="str">
        <f t="shared" si="36"/>
        <v>COA</v>
      </c>
      <c r="R217" s="97" t="str">
        <f t="shared" si="36"/>
        <v>WST</v>
      </c>
      <c r="S217" s="97" t="str">
        <f t="shared" si="36"/>
        <v>NGA</v>
      </c>
      <c r="T217" s="97" t="str">
        <f t="shared" si="35"/>
        <v>None</v>
      </c>
      <c r="U217" s="97" t="str">
        <f t="shared" si="35"/>
        <v>None</v>
      </c>
      <c r="V217" s="97" t="str">
        <f t="shared" si="35"/>
        <v>None</v>
      </c>
      <c r="W217" s="97" t="str">
        <f t="shared" si="35"/>
        <v>None</v>
      </c>
      <c r="X217" s="97" t="str">
        <f t="shared" si="35"/>
        <v>None</v>
      </c>
      <c r="Y217" s="97" t="str">
        <f t="shared" si="35"/>
        <v>None</v>
      </c>
      <c r="Z217" s="97" t="str">
        <f t="shared" si="35"/>
        <v>None</v>
      </c>
      <c r="AA217" s="97" t="str">
        <f t="shared" si="35"/>
        <v>None</v>
      </c>
      <c r="AB217" s="97" t="str">
        <f t="shared" si="35"/>
        <v>None</v>
      </c>
      <c r="AC217" s="97" t="str">
        <f t="shared" si="35"/>
        <v>None</v>
      </c>
      <c r="AD217" s="97" t="str">
        <f t="shared" si="35"/>
        <v>None</v>
      </c>
      <c r="AE217" s="97" t="str">
        <f t="shared" si="35"/>
        <v>None</v>
      </c>
      <c r="AF217" s="97" t="str">
        <f t="shared" si="35"/>
        <v>None</v>
      </c>
      <c r="AG217" s="97" t="str">
        <f t="shared" si="35"/>
        <v>None</v>
      </c>
      <c r="AH217" s="97" t="str">
        <f t="shared" si="34"/>
        <v>None</v>
      </c>
      <c r="AI217" s="98" t="str">
        <f t="shared" si="29"/>
        <v>None</v>
      </c>
    </row>
    <row r="218" spans="5:35">
      <c r="E218" s="97" t="str">
        <f t="shared" si="36"/>
        <v>None</v>
      </c>
      <c r="F218" s="97" t="str">
        <f t="shared" si="36"/>
        <v>NGA</v>
      </c>
      <c r="G218" s="97" t="str">
        <f t="shared" si="36"/>
        <v>NGA</v>
      </c>
      <c r="H218" s="97" t="str">
        <f t="shared" si="36"/>
        <v>DSL</v>
      </c>
      <c r="I218" s="97" t="str">
        <f t="shared" si="36"/>
        <v>HFO</v>
      </c>
      <c r="J218" s="97" t="str">
        <f t="shared" si="36"/>
        <v>LPG</v>
      </c>
      <c r="K218" s="97" t="str">
        <f t="shared" si="36"/>
        <v>GSL</v>
      </c>
      <c r="L218" s="97" t="str">
        <f t="shared" si="36"/>
        <v>LPG</v>
      </c>
      <c r="M218" s="97" t="str">
        <f t="shared" si="36"/>
        <v>None</v>
      </c>
      <c r="N218" s="97" t="str">
        <f t="shared" si="36"/>
        <v>HFO</v>
      </c>
      <c r="O218" s="97" t="str">
        <f t="shared" si="36"/>
        <v>COA</v>
      </c>
      <c r="P218" s="97" t="str">
        <f t="shared" si="36"/>
        <v>COA</v>
      </c>
      <c r="Q218" s="97" t="str">
        <f t="shared" si="36"/>
        <v>COA</v>
      </c>
      <c r="R218" s="97" t="str">
        <f t="shared" si="36"/>
        <v>WST</v>
      </c>
      <c r="S218" s="97" t="str">
        <f t="shared" si="36"/>
        <v>NGA</v>
      </c>
      <c r="T218" s="97" t="str">
        <f t="shared" si="35"/>
        <v>None</v>
      </c>
      <c r="U218" s="97" t="str">
        <f t="shared" si="35"/>
        <v>None</v>
      </c>
      <c r="V218" s="97" t="str">
        <f t="shared" si="35"/>
        <v>None</v>
      </c>
      <c r="W218" s="97" t="str">
        <f t="shared" si="35"/>
        <v>None</v>
      </c>
      <c r="X218" s="97" t="str">
        <f t="shared" si="35"/>
        <v>None</v>
      </c>
      <c r="Y218" s="97" t="str">
        <f t="shared" si="35"/>
        <v>None</v>
      </c>
      <c r="Z218" s="97" t="str">
        <f t="shared" si="35"/>
        <v>None</v>
      </c>
      <c r="AA218" s="97" t="str">
        <f t="shared" si="35"/>
        <v>None</v>
      </c>
      <c r="AB218" s="97" t="str">
        <f t="shared" si="35"/>
        <v>None</v>
      </c>
      <c r="AC218" s="97" t="str">
        <f t="shared" si="35"/>
        <v>None</v>
      </c>
      <c r="AD218" s="97" t="str">
        <f t="shared" si="35"/>
        <v>None</v>
      </c>
      <c r="AE218" s="97" t="str">
        <f t="shared" si="35"/>
        <v>None</v>
      </c>
      <c r="AF218" s="97" t="str">
        <f t="shared" si="35"/>
        <v>None</v>
      </c>
      <c r="AG218" s="97" t="str">
        <f t="shared" si="35"/>
        <v>None</v>
      </c>
      <c r="AH218" s="97" t="str">
        <f t="shared" si="34"/>
        <v>None</v>
      </c>
      <c r="AI218" s="98" t="str">
        <f t="shared" si="29"/>
        <v>None</v>
      </c>
    </row>
    <row r="219" spans="5:35">
      <c r="E219" s="97" t="str">
        <f t="shared" si="36"/>
        <v>None</v>
      </c>
      <c r="F219" s="97" t="str">
        <f t="shared" si="36"/>
        <v>NGA</v>
      </c>
      <c r="G219" s="97" t="str">
        <f t="shared" si="36"/>
        <v>NGA</v>
      </c>
      <c r="H219" s="97" t="str">
        <f t="shared" si="36"/>
        <v>DSL</v>
      </c>
      <c r="I219" s="97" t="str">
        <f t="shared" si="36"/>
        <v>HFO</v>
      </c>
      <c r="J219" s="97" t="str">
        <f t="shared" si="36"/>
        <v>LPG</v>
      </c>
      <c r="K219" s="97" t="str">
        <f t="shared" si="36"/>
        <v>GSL</v>
      </c>
      <c r="L219" s="97" t="str">
        <f t="shared" si="36"/>
        <v>LPG</v>
      </c>
      <c r="M219" s="97" t="str">
        <f t="shared" si="36"/>
        <v>None</v>
      </c>
      <c r="N219" s="97" t="str">
        <f t="shared" si="36"/>
        <v>HFO</v>
      </c>
      <c r="O219" s="97" t="str">
        <f t="shared" si="36"/>
        <v>COA</v>
      </c>
      <c r="P219" s="97" t="str">
        <f t="shared" si="36"/>
        <v>COA</v>
      </c>
      <c r="Q219" s="97" t="str">
        <f t="shared" si="36"/>
        <v>COA</v>
      </c>
      <c r="R219" s="97" t="str">
        <f t="shared" si="36"/>
        <v>WST</v>
      </c>
      <c r="S219" s="97" t="str">
        <f t="shared" si="36"/>
        <v>NGA</v>
      </c>
      <c r="T219" s="97" t="str">
        <f t="shared" si="35"/>
        <v>None</v>
      </c>
      <c r="U219" s="97" t="str">
        <f t="shared" si="35"/>
        <v>None</v>
      </c>
      <c r="V219" s="97" t="str">
        <f t="shared" si="35"/>
        <v>None</v>
      </c>
      <c r="W219" s="97" t="str">
        <f t="shared" si="35"/>
        <v>None</v>
      </c>
      <c r="X219" s="97" t="str">
        <f t="shared" si="35"/>
        <v>None</v>
      </c>
      <c r="Y219" s="97" t="str">
        <f t="shared" si="35"/>
        <v>None</v>
      </c>
      <c r="Z219" s="97" t="str">
        <f t="shared" si="35"/>
        <v>None</v>
      </c>
      <c r="AA219" s="97" t="str">
        <f t="shared" si="35"/>
        <v>None</v>
      </c>
      <c r="AB219" s="97" t="str">
        <f t="shared" si="35"/>
        <v>None</v>
      </c>
      <c r="AC219" s="97" t="str">
        <f t="shared" si="35"/>
        <v>None</v>
      </c>
      <c r="AD219" s="97" t="str">
        <f t="shared" si="35"/>
        <v>None</v>
      </c>
      <c r="AE219" s="97" t="str">
        <f t="shared" si="35"/>
        <v>None</v>
      </c>
      <c r="AF219" s="97" t="str">
        <f t="shared" si="35"/>
        <v>None</v>
      </c>
      <c r="AG219" s="97" t="str">
        <f t="shared" si="35"/>
        <v>None</v>
      </c>
      <c r="AH219" s="97" t="str">
        <f t="shared" si="34"/>
        <v>None</v>
      </c>
      <c r="AI219" s="98" t="str">
        <f t="shared" si="29"/>
        <v>None</v>
      </c>
    </row>
    <row r="220" spans="5:35">
      <c r="E220" s="97" t="str">
        <f t="shared" si="36"/>
        <v>None</v>
      </c>
      <c r="F220" s="97" t="str">
        <f t="shared" si="36"/>
        <v>NGA</v>
      </c>
      <c r="G220" s="97" t="str">
        <f t="shared" si="36"/>
        <v>NGA</v>
      </c>
      <c r="H220" s="97" t="str">
        <f t="shared" si="36"/>
        <v>DSL</v>
      </c>
      <c r="I220" s="97" t="str">
        <f t="shared" si="36"/>
        <v>HFO</v>
      </c>
      <c r="J220" s="97" t="str">
        <f t="shared" si="36"/>
        <v>LPG</v>
      </c>
      <c r="K220" s="97" t="str">
        <f t="shared" si="36"/>
        <v>GSL</v>
      </c>
      <c r="L220" s="97" t="str">
        <f t="shared" si="36"/>
        <v>LPG</v>
      </c>
      <c r="M220" s="97" t="str">
        <f t="shared" si="36"/>
        <v>None</v>
      </c>
      <c r="N220" s="97" t="str">
        <f t="shared" si="36"/>
        <v>HFO</v>
      </c>
      <c r="O220" s="97" t="str">
        <f t="shared" si="36"/>
        <v>COA</v>
      </c>
      <c r="P220" s="97" t="str">
        <f t="shared" si="36"/>
        <v>COA</v>
      </c>
      <c r="Q220" s="97" t="str">
        <f t="shared" si="36"/>
        <v>COA</v>
      </c>
      <c r="R220" s="97" t="str">
        <f t="shared" si="36"/>
        <v>WST</v>
      </c>
      <c r="S220" s="97" t="str">
        <f t="shared" si="36"/>
        <v>NGA</v>
      </c>
      <c r="T220" s="97" t="str">
        <f t="shared" si="35"/>
        <v>None</v>
      </c>
      <c r="U220" s="97" t="str">
        <f t="shared" si="35"/>
        <v>None</v>
      </c>
      <c r="V220" s="97" t="str">
        <f t="shared" si="35"/>
        <v>None</v>
      </c>
      <c r="W220" s="97" t="str">
        <f t="shared" si="35"/>
        <v>None</v>
      </c>
      <c r="X220" s="97" t="str">
        <f t="shared" si="35"/>
        <v>None</v>
      </c>
      <c r="Y220" s="97" t="str">
        <f t="shared" si="35"/>
        <v>None</v>
      </c>
      <c r="Z220" s="97" t="str">
        <f t="shared" si="35"/>
        <v>None</v>
      </c>
      <c r="AA220" s="97" t="str">
        <f t="shared" si="35"/>
        <v>None</v>
      </c>
      <c r="AB220" s="97" t="str">
        <f t="shared" si="35"/>
        <v>None</v>
      </c>
      <c r="AC220" s="97" t="str">
        <f t="shared" si="35"/>
        <v>None</v>
      </c>
      <c r="AD220" s="97" t="str">
        <f t="shared" si="35"/>
        <v>None</v>
      </c>
      <c r="AE220" s="97" t="str">
        <f t="shared" si="35"/>
        <v>None</v>
      </c>
      <c r="AF220" s="97" t="str">
        <f t="shared" si="35"/>
        <v>None</v>
      </c>
      <c r="AG220" s="97" t="str">
        <f t="shared" si="35"/>
        <v>None</v>
      </c>
      <c r="AH220" s="97" t="str">
        <f t="shared" si="34"/>
        <v>None</v>
      </c>
      <c r="AI220" s="98" t="str">
        <f t="shared" si="29"/>
        <v>None</v>
      </c>
    </row>
    <row r="221" spans="5:35">
      <c r="E221" s="97" t="str">
        <f t="shared" si="36"/>
        <v>None</v>
      </c>
      <c r="F221" s="97" t="str">
        <f t="shared" si="36"/>
        <v>NGA</v>
      </c>
      <c r="G221" s="97" t="str">
        <f t="shared" si="36"/>
        <v>NGA</v>
      </c>
      <c r="H221" s="97" t="str">
        <f t="shared" si="36"/>
        <v>DSL</v>
      </c>
      <c r="I221" s="97" t="str">
        <f t="shared" si="36"/>
        <v>HFO</v>
      </c>
      <c r="J221" s="97" t="str">
        <f t="shared" si="36"/>
        <v>LPG</v>
      </c>
      <c r="K221" s="97" t="str">
        <f t="shared" si="36"/>
        <v>GSL</v>
      </c>
      <c r="L221" s="97" t="str">
        <f t="shared" si="36"/>
        <v>LPG</v>
      </c>
      <c r="M221" s="97" t="str">
        <f t="shared" si="36"/>
        <v>None</v>
      </c>
      <c r="N221" s="97" t="str">
        <f t="shared" si="36"/>
        <v>HFO</v>
      </c>
      <c r="O221" s="97" t="str">
        <f t="shared" si="36"/>
        <v>COA</v>
      </c>
      <c r="P221" s="97" t="str">
        <f t="shared" si="36"/>
        <v>COA</v>
      </c>
      <c r="Q221" s="97" t="str">
        <f t="shared" si="36"/>
        <v>COA</v>
      </c>
      <c r="R221" s="97" t="str">
        <f t="shared" si="36"/>
        <v>WST</v>
      </c>
      <c r="S221" s="97" t="str">
        <f t="shared" si="36"/>
        <v>NGA</v>
      </c>
      <c r="T221" s="97" t="str">
        <f t="shared" si="35"/>
        <v>None</v>
      </c>
      <c r="U221" s="97" t="str">
        <f t="shared" si="35"/>
        <v>None</v>
      </c>
      <c r="V221" s="97" t="str">
        <f t="shared" si="35"/>
        <v>None</v>
      </c>
      <c r="W221" s="97" t="str">
        <f t="shared" si="35"/>
        <v>None</v>
      </c>
      <c r="X221" s="97" t="str">
        <f t="shared" si="35"/>
        <v>None</v>
      </c>
      <c r="Y221" s="97" t="str">
        <f t="shared" si="35"/>
        <v>None</v>
      </c>
      <c r="Z221" s="97" t="str">
        <f t="shared" si="35"/>
        <v>None</v>
      </c>
      <c r="AA221" s="97" t="str">
        <f t="shared" si="35"/>
        <v>None</v>
      </c>
      <c r="AB221" s="97" t="str">
        <f t="shared" si="35"/>
        <v>None</v>
      </c>
      <c r="AC221" s="97" t="str">
        <f t="shared" si="35"/>
        <v>None</v>
      </c>
      <c r="AD221" s="97" t="str">
        <f t="shared" si="35"/>
        <v>None</v>
      </c>
      <c r="AE221" s="97" t="str">
        <f t="shared" si="35"/>
        <v>None</v>
      </c>
      <c r="AF221" s="97" t="str">
        <f t="shared" si="35"/>
        <v>None</v>
      </c>
      <c r="AG221" s="97" t="str">
        <f t="shared" si="35"/>
        <v>None</v>
      </c>
      <c r="AH221" s="97" t="str">
        <f t="shared" si="34"/>
        <v>None</v>
      </c>
      <c r="AI221" s="98" t="str">
        <f t="shared" si="29"/>
        <v>None</v>
      </c>
    </row>
    <row r="222" spans="5:35">
      <c r="E222" s="97" t="str">
        <f t="shared" si="36"/>
        <v>None</v>
      </c>
      <c r="F222" s="97" t="str">
        <f t="shared" si="36"/>
        <v>NGA</v>
      </c>
      <c r="G222" s="97" t="str">
        <f t="shared" si="36"/>
        <v>NGA</v>
      </c>
      <c r="H222" s="97" t="str">
        <f t="shared" si="36"/>
        <v>DSL</v>
      </c>
      <c r="I222" s="97" t="str">
        <f t="shared" si="36"/>
        <v>HFO</v>
      </c>
      <c r="J222" s="97" t="str">
        <f t="shared" si="36"/>
        <v>LPG</v>
      </c>
      <c r="K222" s="97" t="str">
        <f t="shared" si="36"/>
        <v>GSL</v>
      </c>
      <c r="L222" s="97" t="str">
        <f t="shared" si="36"/>
        <v>LPG</v>
      </c>
      <c r="M222" s="97" t="str">
        <f t="shared" si="36"/>
        <v>None</v>
      </c>
      <c r="N222" s="97" t="str">
        <f t="shared" si="36"/>
        <v>HFO</v>
      </c>
      <c r="O222" s="97" t="str">
        <f t="shared" si="36"/>
        <v>COA</v>
      </c>
      <c r="P222" s="97" t="str">
        <f t="shared" si="36"/>
        <v>COA</v>
      </c>
      <c r="Q222" s="97" t="str">
        <f t="shared" si="36"/>
        <v>COA</v>
      </c>
      <c r="R222" s="97" t="str">
        <f t="shared" si="36"/>
        <v>WST</v>
      </c>
      <c r="S222" s="97" t="str">
        <f t="shared" si="36"/>
        <v>NGA</v>
      </c>
      <c r="T222" s="97" t="str">
        <f t="shared" si="35"/>
        <v>None</v>
      </c>
      <c r="U222" s="97" t="str">
        <f t="shared" si="35"/>
        <v>None</v>
      </c>
      <c r="V222" s="97" t="str">
        <f t="shared" si="35"/>
        <v>None</v>
      </c>
      <c r="W222" s="97" t="str">
        <f t="shared" si="35"/>
        <v>None</v>
      </c>
      <c r="X222" s="97" t="str">
        <f t="shared" si="35"/>
        <v>None</v>
      </c>
      <c r="Y222" s="97" t="str">
        <f t="shared" si="35"/>
        <v>None</v>
      </c>
      <c r="Z222" s="97" t="str">
        <f t="shared" si="35"/>
        <v>None</v>
      </c>
      <c r="AA222" s="97" t="str">
        <f t="shared" si="35"/>
        <v>None</v>
      </c>
      <c r="AB222" s="97" t="str">
        <f t="shared" si="35"/>
        <v>None</v>
      </c>
      <c r="AC222" s="97" t="str">
        <f t="shared" si="35"/>
        <v>None</v>
      </c>
      <c r="AD222" s="97" t="str">
        <f t="shared" si="35"/>
        <v>None</v>
      </c>
      <c r="AE222" s="97" t="str">
        <f t="shared" si="35"/>
        <v>None</v>
      </c>
      <c r="AF222" s="97" t="str">
        <f t="shared" si="35"/>
        <v>None</v>
      </c>
      <c r="AG222" s="97" t="str">
        <f t="shared" si="35"/>
        <v>None</v>
      </c>
      <c r="AH222" s="97" t="str">
        <f t="shared" si="34"/>
        <v>None</v>
      </c>
      <c r="AI222" s="98" t="str">
        <f t="shared" si="29"/>
        <v>None</v>
      </c>
    </row>
    <row r="223" spans="5:35">
      <c r="E223" s="97" t="str">
        <f t="shared" si="36"/>
        <v>None</v>
      </c>
      <c r="F223" s="97" t="str">
        <f t="shared" si="36"/>
        <v>NGA</v>
      </c>
      <c r="G223" s="97" t="str">
        <f t="shared" si="36"/>
        <v>NGA</v>
      </c>
      <c r="H223" s="97" t="str">
        <f t="shared" si="36"/>
        <v>DSL</v>
      </c>
      <c r="I223" s="97" t="str">
        <f t="shared" si="36"/>
        <v>HFO</v>
      </c>
      <c r="J223" s="97" t="str">
        <f t="shared" si="36"/>
        <v>LPG</v>
      </c>
      <c r="K223" s="97" t="str">
        <f t="shared" si="36"/>
        <v>GSL</v>
      </c>
      <c r="L223" s="97" t="str">
        <f t="shared" si="36"/>
        <v>LPG</v>
      </c>
      <c r="M223" s="97" t="str">
        <f t="shared" si="36"/>
        <v>None</v>
      </c>
      <c r="N223" s="97" t="str">
        <f t="shared" si="36"/>
        <v>HFO</v>
      </c>
      <c r="O223" s="97" t="str">
        <f t="shared" si="36"/>
        <v>COA</v>
      </c>
      <c r="P223" s="97" t="str">
        <f t="shared" si="36"/>
        <v>COA</v>
      </c>
      <c r="Q223" s="97" t="str">
        <f t="shared" si="36"/>
        <v>COA</v>
      </c>
      <c r="R223" s="97" t="str">
        <f t="shared" si="36"/>
        <v>WST</v>
      </c>
      <c r="S223" s="97" t="str">
        <f t="shared" si="36"/>
        <v>NGA</v>
      </c>
      <c r="T223" s="97" t="str">
        <f t="shared" si="35"/>
        <v>None</v>
      </c>
      <c r="U223" s="97" t="str">
        <f t="shared" si="35"/>
        <v>None</v>
      </c>
      <c r="V223" s="97" t="str">
        <f t="shared" si="35"/>
        <v>None</v>
      </c>
      <c r="W223" s="97" t="str">
        <f t="shared" si="35"/>
        <v>None</v>
      </c>
      <c r="X223" s="97" t="str">
        <f t="shared" si="35"/>
        <v>None</v>
      </c>
      <c r="Y223" s="97" t="str">
        <f t="shared" si="35"/>
        <v>None</v>
      </c>
      <c r="Z223" s="97" t="str">
        <f t="shared" si="35"/>
        <v>None</v>
      </c>
      <c r="AA223" s="97" t="str">
        <f t="shared" si="35"/>
        <v>None</v>
      </c>
      <c r="AB223" s="97" t="str">
        <f t="shared" si="35"/>
        <v>None</v>
      </c>
      <c r="AC223" s="97" t="str">
        <f t="shared" si="35"/>
        <v>None</v>
      </c>
      <c r="AD223" s="97" t="str">
        <f t="shared" si="35"/>
        <v>None</v>
      </c>
      <c r="AE223" s="97" t="str">
        <f t="shared" si="35"/>
        <v>None</v>
      </c>
      <c r="AF223" s="97" t="str">
        <f t="shared" si="35"/>
        <v>None</v>
      </c>
      <c r="AG223" s="97" t="str">
        <f t="shared" si="35"/>
        <v>None</v>
      </c>
      <c r="AH223" s="97" t="str">
        <f t="shared" si="34"/>
        <v>None</v>
      </c>
      <c r="AI223" s="98" t="str">
        <f t="shared" si="29"/>
        <v>None</v>
      </c>
    </row>
    <row r="224" spans="5:35">
      <c r="E224" s="97" t="str">
        <f t="shared" si="36"/>
        <v>None</v>
      </c>
      <c r="F224" s="97" t="str">
        <f t="shared" si="36"/>
        <v>NGA</v>
      </c>
      <c r="G224" s="97" t="str">
        <f t="shared" si="36"/>
        <v>NGA</v>
      </c>
      <c r="H224" s="97" t="str">
        <f t="shared" si="36"/>
        <v>DSL</v>
      </c>
      <c r="I224" s="97" t="str">
        <f t="shared" si="36"/>
        <v>HFO</v>
      </c>
      <c r="J224" s="97" t="str">
        <f t="shared" si="36"/>
        <v>LPG</v>
      </c>
      <c r="K224" s="97" t="str">
        <f t="shared" si="36"/>
        <v>GSL</v>
      </c>
      <c r="L224" s="97" t="str">
        <f t="shared" si="36"/>
        <v>LPG</v>
      </c>
      <c r="M224" s="97" t="str">
        <f t="shared" si="36"/>
        <v>None</v>
      </c>
      <c r="N224" s="97" t="str">
        <f t="shared" si="36"/>
        <v>HFO</v>
      </c>
      <c r="O224" s="97" t="str">
        <f t="shared" si="36"/>
        <v>COA</v>
      </c>
      <c r="P224" s="97" t="str">
        <f t="shared" si="36"/>
        <v>COA</v>
      </c>
      <c r="Q224" s="97" t="str">
        <f t="shared" si="36"/>
        <v>COA</v>
      </c>
      <c r="R224" s="97" t="str">
        <f t="shared" si="36"/>
        <v>WST</v>
      </c>
      <c r="S224" s="97" t="str">
        <f t="shared" si="36"/>
        <v>NGA</v>
      </c>
      <c r="T224" s="97" t="str">
        <f t="shared" si="35"/>
        <v>None</v>
      </c>
      <c r="U224" s="97" t="str">
        <f t="shared" si="35"/>
        <v>None</v>
      </c>
      <c r="V224" s="97" t="str">
        <f t="shared" si="35"/>
        <v>None</v>
      </c>
      <c r="W224" s="97" t="str">
        <f t="shared" si="35"/>
        <v>None</v>
      </c>
      <c r="X224" s="97" t="str">
        <f t="shared" si="35"/>
        <v>None</v>
      </c>
      <c r="Y224" s="97" t="str">
        <f t="shared" si="35"/>
        <v>None</v>
      </c>
      <c r="Z224" s="97" t="str">
        <f t="shared" si="35"/>
        <v>None</v>
      </c>
      <c r="AA224" s="97" t="str">
        <f t="shared" si="35"/>
        <v>None</v>
      </c>
      <c r="AB224" s="97" t="str">
        <f t="shared" si="35"/>
        <v>None</v>
      </c>
      <c r="AC224" s="97" t="str">
        <f t="shared" si="35"/>
        <v>None</v>
      </c>
      <c r="AD224" s="97" t="str">
        <f t="shared" si="35"/>
        <v>None</v>
      </c>
      <c r="AE224" s="97" t="str">
        <f t="shared" si="35"/>
        <v>None</v>
      </c>
      <c r="AF224" s="97" t="str">
        <f t="shared" si="35"/>
        <v>None</v>
      </c>
      <c r="AG224" s="97" t="str">
        <f t="shared" si="35"/>
        <v>None</v>
      </c>
      <c r="AH224" s="97" t="str">
        <f t="shared" si="34"/>
        <v>None</v>
      </c>
      <c r="AI224" s="98" t="str">
        <f t="shared" si="29"/>
        <v>None</v>
      </c>
    </row>
    <row r="225" spans="5:35">
      <c r="E225" s="97" t="str">
        <f t="shared" si="36"/>
        <v>None</v>
      </c>
      <c r="F225" s="97" t="str">
        <f t="shared" si="36"/>
        <v>NGA</v>
      </c>
      <c r="G225" s="97" t="str">
        <f t="shared" si="36"/>
        <v>NGA</v>
      </c>
      <c r="H225" s="97" t="str">
        <f t="shared" si="36"/>
        <v>DSL</v>
      </c>
      <c r="I225" s="97" t="str">
        <f t="shared" si="36"/>
        <v>HFO</v>
      </c>
      <c r="J225" s="97" t="str">
        <f t="shared" si="36"/>
        <v>LPG</v>
      </c>
      <c r="K225" s="97" t="str">
        <f t="shared" si="36"/>
        <v>GSL</v>
      </c>
      <c r="L225" s="97" t="str">
        <f t="shared" si="36"/>
        <v>LPG</v>
      </c>
      <c r="M225" s="97" t="str">
        <f t="shared" si="36"/>
        <v>None</v>
      </c>
      <c r="N225" s="97" t="str">
        <f t="shared" si="36"/>
        <v>HFO</v>
      </c>
      <c r="O225" s="97" t="str">
        <f t="shared" si="36"/>
        <v>COA</v>
      </c>
      <c r="P225" s="97" t="str">
        <f t="shared" si="36"/>
        <v>COA</v>
      </c>
      <c r="Q225" s="97" t="str">
        <f t="shared" si="36"/>
        <v>COA</v>
      </c>
      <c r="R225" s="97" t="str">
        <f t="shared" si="36"/>
        <v>WST</v>
      </c>
      <c r="S225" s="97" t="str">
        <f t="shared" si="36"/>
        <v>NGA</v>
      </c>
      <c r="T225" s="97" t="str">
        <f t="shared" si="35"/>
        <v>None</v>
      </c>
      <c r="U225" s="97" t="str">
        <f t="shared" si="35"/>
        <v>None</v>
      </c>
      <c r="V225" s="97" t="str">
        <f t="shared" si="35"/>
        <v>None</v>
      </c>
      <c r="W225" s="97" t="str">
        <f t="shared" si="35"/>
        <v>None</v>
      </c>
      <c r="X225" s="97" t="str">
        <f t="shared" si="35"/>
        <v>None</v>
      </c>
      <c r="Y225" s="97" t="str">
        <f t="shared" si="35"/>
        <v>None</v>
      </c>
      <c r="Z225" s="97" t="str">
        <f t="shared" si="35"/>
        <v>None</v>
      </c>
      <c r="AA225" s="97" t="str">
        <f t="shared" si="35"/>
        <v>None</v>
      </c>
      <c r="AB225" s="97" t="str">
        <f t="shared" si="35"/>
        <v>None</v>
      </c>
      <c r="AC225" s="97" t="str">
        <f t="shared" si="35"/>
        <v>None</v>
      </c>
      <c r="AD225" s="97" t="str">
        <f t="shared" si="35"/>
        <v>None</v>
      </c>
      <c r="AE225" s="97" t="str">
        <f t="shared" si="35"/>
        <v>None</v>
      </c>
      <c r="AF225" s="97" t="str">
        <f t="shared" si="35"/>
        <v>None</v>
      </c>
      <c r="AG225" s="97" t="str">
        <f t="shared" si="35"/>
        <v>None</v>
      </c>
      <c r="AH225" s="97" t="str">
        <f t="shared" si="34"/>
        <v>None</v>
      </c>
      <c r="AI225" s="98" t="str">
        <f t="shared" si="29"/>
        <v>None</v>
      </c>
    </row>
    <row r="226" spans="5:35">
      <c r="E226" s="97" t="str">
        <f t="shared" si="36"/>
        <v>None</v>
      </c>
      <c r="F226" s="97" t="str">
        <f t="shared" si="36"/>
        <v>NGA</v>
      </c>
      <c r="G226" s="97" t="str">
        <f t="shared" si="36"/>
        <v>NGA</v>
      </c>
      <c r="H226" s="97" t="str">
        <f t="shared" si="36"/>
        <v>DSL</v>
      </c>
      <c r="I226" s="97" t="str">
        <f t="shared" si="36"/>
        <v>HFO</v>
      </c>
      <c r="J226" s="97" t="str">
        <f t="shared" si="36"/>
        <v>LPG</v>
      </c>
      <c r="K226" s="97" t="str">
        <f t="shared" si="36"/>
        <v>GSL</v>
      </c>
      <c r="L226" s="97" t="str">
        <f t="shared" si="36"/>
        <v>LPG</v>
      </c>
      <c r="M226" s="97" t="str">
        <f t="shared" si="36"/>
        <v>None</v>
      </c>
      <c r="N226" s="97" t="str">
        <f t="shared" si="36"/>
        <v>HFO</v>
      </c>
      <c r="O226" s="97" t="str">
        <f t="shared" si="36"/>
        <v>COA</v>
      </c>
      <c r="P226" s="97" t="str">
        <f t="shared" si="36"/>
        <v>COA</v>
      </c>
      <c r="Q226" s="97" t="str">
        <f t="shared" si="36"/>
        <v>COA</v>
      </c>
      <c r="R226" s="97" t="str">
        <f t="shared" si="36"/>
        <v>WST</v>
      </c>
      <c r="S226" s="97" t="str">
        <f t="shared" ref="S226:AH241" si="37">S$9</f>
        <v>NGA</v>
      </c>
      <c r="T226" s="97" t="str">
        <f t="shared" si="37"/>
        <v>None</v>
      </c>
      <c r="U226" s="97" t="str">
        <f t="shared" si="37"/>
        <v>None</v>
      </c>
      <c r="V226" s="97" t="str">
        <f t="shared" si="37"/>
        <v>None</v>
      </c>
      <c r="W226" s="97" t="str">
        <f t="shared" si="37"/>
        <v>None</v>
      </c>
      <c r="X226" s="97" t="str">
        <f t="shared" si="37"/>
        <v>None</v>
      </c>
      <c r="Y226" s="97" t="str">
        <f t="shared" si="37"/>
        <v>None</v>
      </c>
      <c r="Z226" s="97" t="str">
        <f t="shared" si="37"/>
        <v>None</v>
      </c>
      <c r="AA226" s="97" t="str">
        <f t="shared" si="37"/>
        <v>None</v>
      </c>
      <c r="AB226" s="97" t="str">
        <f t="shared" si="37"/>
        <v>None</v>
      </c>
      <c r="AC226" s="97" t="str">
        <f t="shared" si="37"/>
        <v>None</v>
      </c>
      <c r="AD226" s="97" t="str">
        <f t="shared" si="37"/>
        <v>None</v>
      </c>
      <c r="AE226" s="97" t="str">
        <f t="shared" si="37"/>
        <v>None</v>
      </c>
      <c r="AF226" s="97" t="str">
        <f t="shared" si="37"/>
        <v>None</v>
      </c>
      <c r="AG226" s="97" t="str">
        <f t="shared" si="37"/>
        <v>None</v>
      </c>
      <c r="AH226" s="97" t="str">
        <f t="shared" si="34"/>
        <v>None</v>
      </c>
      <c r="AI226" s="98" t="str">
        <f t="shared" si="29"/>
        <v>None</v>
      </c>
    </row>
    <row r="227" spans="5:35">
      <c r="E227" s="97" t="str">
        <f t="shared" ref="E227:S242" si="38">E$9</f>
        <v>None</v>
      </c>
      <c r="F227" s="97" t="str">
        <f t="shared" si="38"/>
        <v>NGA</v>
      </c>
      <c r="G227" s="97" t="str">
        <f t="shared" si="38"/>
        <v>NGA</v>
      </c>
      <c r="H227" s="97" t="str">
        <f t="shared" si="38"/>
        <v>DSL</v>
      </c>
      <c r="I227" s="97" t="str">
        <f t="shared" si="38"/>
        <v>HFO</v>
      </c>
      <c r="J227" s="97" t="str">
        <f t="shared" si="38"/>
        <v>LPG</v>
      </c>
      <c r="K227" s="97" t="str">
        <f t="shared" si="38"/>
        <v>GSL</v>
      </c>
      <c r="L227" s="97" t="str">
        <f t="shared" si="38"/>
        <v>LPG</v>
      </c>
      <c r="M227" s="97" t="str">
        <f t="shared" si="38"/>
        <v>None</v>
      </c>
      <c r="N227" s="97" t="str">
        <f t="shared" si="38"/>
        <v>HFO</v>
      </c>
      <c r="O227" s="97" t="str">
        <f t="shared" si="38"/>
        <v>COA</v>
      </c>
      <c r="P227" s="97" t="str">
        <f t="shared" si="38"/>
        <v>COA</v>
      </c>
      <c r="Q227" s="97" t="str">
        <f t="shared" si="38"/>
        <v>COA</v>
      </c>
      <c r="R227" s="97" t="str">
        <f t="shared" si="38"/>
        <v>WST</v>
      </c>
      <c r="S227" s="97" t="str">
        <f t="shared" si="37"/>
        <v>NGA</v>
      </c>
      <c r="T227" s="97" t="str">
        <f t="shared" si="37"/>
        <v>None</v>
      </c>
      <c r="U227" s="97" t="str">
        <f t="shared" si="37"/>
        <v>None</v>
      </c>
      <c r="V227" s="97" t="str">
        <f t="shared" si="37"/>
        <v>None</v>
      </c>
      <c r="W227" s="97" t="str">
        <f t="shared" si="37"/>
        <v>None</v>
      </c>
      <c r="X227" s="97" t="str">
        <f t="shared" si="37"/>
        <v>None</v>
      </c>
      <c r="Y227" s="97" t="str">
        <f t="shared" si="37"/>
        <v>None</v>
      </c>
      <c r="Z227" s="97" t="str">
        <f t="shared" si="37"/>
        <v>None</v>
      </c>
      <c r="AA227" s="97" t="str">
        <f t="shared" si="37"/>
        <v>None</v>
      </c>
      <c r="AB227" s="97" t="str">
        <f t="shared" si="37"/>
        <v>None</v>
      </c>
      <c r="AC227" s="97" t="str">
        <f t="shared" si="37"/>
        <v>None</v>
      </c>
      <c r="AD227" s="97" t="str">
        <f t="shared" si="37"/>
        <v>None</v>
      </c>
      <c r="AE227" s="97" t="str">
        <f t="shared" si="37"/>
        <v>None</v>
      </c>
      <c r="AF227" s="97" t="str">
        <f t="shared" si="37"/>
        <v>None</v>
      </c>
      <c r="AG227" s="97" t="str">
        <f t="shared" si="37"/>
        <v>None</v>
      </c>
      <c r="AH227" s="97" t="str">
        <f t="shared" si="34"/>
        <v>None</v>
      </c>
      <c r="AI227" s="98" t="str">
        <f t="shared" si="29"/>
        <v>None</v>
      </c>
    </row>
    <row r="228" spans="5:35">
      <c r="E228" s="97" t="str">
        <f t="shared" si="38"/>
        <v>None</v>
      </c>
      <c r="F228" s="97" t="str">
        <f t="shared" si="38"/>
        <v>NGA</v>
      </c>
      <c r="G228" s="97" t="str">
        <f t="shared" si="38"/>
        <v>NGA</v>
      </c>
      <c r="H228" s="97" t="str">
        <f t="shared" si="38"/>
        <v>DSL</v>
      </c>
      <c r="I228" s="97" t="str">
        <f t="shared" si="38"/>
        <v>HFO</v>
      </c>
      <c r="J228" s="97" t="str">
        <f t="shared" si="38"/>
        <v>LPG</v>
      </c>
      <c r="K228" s="97" t="str">
        <f t="shared" si="38"/>
        <v>GSL</v>
      </c>
      <c r="L228" s="97" t="str">
        <f t="shared" si="38"/>
        <v>LPG</v>
      </c>
      <c r="M228" s="97" t="str">
        <f t="shared" si="38"/>
        <v>None</v>
      </c>
      <c r="N228" s="97" t="str">
        <f t="shared" si="38"/>
        <v>HFO</v>
      </c>
      <c r="O228" s="97" t="str">
        <f t="shared" si="38"/>
        <v>COA</v>
      </c>
      <c r="P228" s="97" t="str">
        <f t="shared" si="38"/>
        <v>COA</v>
      </c>
      <c r="Q228" s="97" t="str">
        <f t="shared" si="38"/>
        <v>COA</v>
      </c>
      <c r="R228" s="97" t="str">
        <f t="shared" si="38"/>
        <v>WST</v>
      </c>
      <c r="S228" s="97" t="str">
        <f t="shared" si="37"/>
        <v>NGA</v>
      </c>
      <c r="T228" s="97" t="str">
        <f t="shared" si="37"/>
        <v>None</v>
      </c>
      <c r="U228" s="97" t="str">
        <f t="shared" si="37"/>
        <v>None</v>
      </c>
      <c r="V228" s="97" t="str">
        <f t="shared" si="37"/>
        <v>None</v>
      </c>
      <c r="W228" s="97" t="str">
        <f t="shared" si="37"/>
        <v>None</v>
      </c>
      <c r="X228" s="97" t="str">
        <f t="shared" si="37"/>
        <v>None</v>
      </c>
      <c r="Y228" s="97" t="str">
        <f t="shared" si="37"/>
        <v>None</v>
      </c>
      <c r="Z228" s="97" t="str">
        <f t="shared" si="37"/>
        <v>None</v>
      </c>
      <c r="AA228" s="97" t="str">
        <f t="shared" si="37"/>
        <v>None</v>
      </c>
      <c r="AB228" s="97" t="str">
        <f t="shared" si="37"/>
        <v>None</v>
      </c>
      <c r="AC228" s="97" t="str">
        <f t="shared" si="37"/>
        <v>None</v>
      </c>
      <c r="AD228" s="97" t="str">
        <f t="shared" si="37"/>
        <v>None</v>
      </c>
      <c r="AE228" s="97" t="str">
        <f t="shared" si="37"/>
        <v>None</v>
      </c>
      <c r="AF228" s="97" t="str">
        <f t="shared" si="37"/>
        <v>None</v>
      </c>
      <c r="AG228" s="97" t="str">
        <f t="shared" si="37"/>
        <v>None</v>
      </c>
      <c r="AH228" s="97" t="str">
        <f t="shared" si="34"/>
        <v>None</v>
      </c>
      <c r="AI228" s="98" t="str">
        <f t="shared" si="29"/>
        <v>None</v>
      </c>
    </row>
    <row r="229" spans="5:35">
      <c r="E229" s="97" t="str">
        <f t="shared" si="38"/>
        <v>None</v>
      </c>
      <c r="F229" s="97" t="str">
        <f t="shared" si="38"/>
        <v>NGA</v>
      </c>
      <c r="G229" s="97" t="str">
        <f t="shared" si="38"/>
        <v>NGA</v>
      </c>
      <c r="H229" s="97" t="str">
        <f t="shared" si="38"/>
        <v>DSL</v>
      </c>
      <c r="I229" s="97" t="str">
        <f t="shared" si="38"/>
        <v>HFO</v>
      </c>
      <c r="J229" s="97" t="str">
        <f t="shared" si="38"/>
        <v>LPG</v>
      </c>
      <c r="K229" s="97" t="str">
        <f t="shared" si="38"/>
        <v>GSL</v>
      </c>
      <c r="L229" s="97" t="str">
        <f t="shared" si="38"/>
        <v>LPG</v>
      </c>
      <c r="M229" s="97" t="str">
        <f t="shared" si="38"/>
        <v>None</v>
      </c>
      <c r="N229" s="97" t="str">
        <f t="shared" si="38"/>
        <v>HFO</v>
      </c>
      <c r="O229" s="97" t="str">
        <f t="shared" si="38"/>
        <v>COA</v>
      </c>
      <c r="P229" s="97" t="str">
        <f t="shared" si="38"/>
        <v>COA</v>
      </c>
      <c r="Q229" s="97" t="str">
        <f t="shared" si="38"/>
        <v>COA</v>
      </c>
      <c r="R229" s="97" t="str">
        <f t="shared" si="38"/>
        <v>WST</v>
      </c>
      <c r="S229" s="97" t="str">
        <f t="shared" si="37"/>
        <v>NGA</v>
      </c>
      <c r="T229" s="97" t="str">
        <f t="shared" si="37"/>
        <v>None</v>
      </c>
      <c r="U229" s="97" t="str">
        <f t="shared" si="37"/>
        <v>None</v>
      </c>
      <c r="V229" s="97" t="str">
        <f t="shared" si="37"/>
        <v>None</v>
      </c>
      <c r="W229" s="97" t="str">
        <f t="shared" si="37"/>
        <v>None</v>
      </c>
      <c r="X229" s="97" t="str">
        <f t="shared" si="37"/>
        <v>None</v>
      </c>
      <c r="Y229" s="97" t="str">
        <f t="shared" si="37"/>
        <v>None</v>
      </c>
      <c r="Z229" s="97" t="str">
        <f t="shared" si="37"/>
        <v>None</v>
      </c>
      <c r="AA229" s="97" t="str">
        <f t="shared" si="37"/>
        <v>None</v>
      </c>
      <c r="AB229" s="97" t="str">
        <f t="shared" si="37"/>
        <v>None</v>
      </c>
      <c r="AC229" s="97" t="str">
        <f t="shared" si="37"/>
        <v>None</v>
      </c>
      <c r="AD229" s="97" t="str">
        <f t="shared" si="37"/>
        <v>None</v>
      </c>
      <c r="AE229" s="97" t="str">
        <f t="shared" si="37"/>
        <v>None</v>
      </c>
      <c r="AF229" s="97" t="str">
        <f t="shared" si="37"/>
        <v>None</v>
      </c>
      <c r="AG229" s="97" t="str">
        <f t="shared" si="37"/>
        <v>None</v>
      </c>
      <c r="AH229" s="97" t="str">
        <f t="shared" si="37"/>
        <v>None</v>
      </c>
      <c r="AI229" s="98" t="str">
        <f t="shared" si="29"/>
        <v>None</v>
      </c>
    </row>
    <row r="230" spans="5:35">
      <c r="E230" s="97" t="str">
        <f t="shared" si="38"/>
        <v>None</v>
      </c>
      <c r="F230" s="97" t="str">
        <f t="shared" si="38"/>
        <v>NGA</v>
      </c>
      <c r="G230" s="97" t="str">
        <f t="shared" si="38"/>
        <v>NGA</v>
      </c>
      <c r="H230" s="97" t="str">
        <f t="shared" si="38"/>
        <v>DSL</v>
      </c>
      <c r="I230" s="97" t="str">
        <f t="shared" si="38"/>
        <v>HFO</v>
      </c>
      <c r="J230" s="97" t="str">
        <f t="shared" si="38"/>
        <v>LPG</v>
      </c>
      <c r="K230" s="97" t="str">
        <f t="shared" si="38"/>
        <v>GSL</v>
      </c>
      <c r="L230" s="97" t="str">
        <f t="shared" si="38"/>
        <v>LPG</v>
      </c>
      <c r="M230" s="97" t="str">
        <f t="shared" si="38"/>
        <v>None</v>
      </c>
      <c r="N230" s="97" t="str">
        <f t="shared" si="38"/>
        <v>HFO</v>
      </c>
      <c r="O230" s="97" t="str">
        <f t="shared" si="38"/>
        <v>COA</v>
      </c>
      <c r="P230" s="97" t="str">
        <f t="shared" si="38"/>
        <v>COA</v>
      </c>
      <c r="Q230" s="97" t="str">
        <f t="shared" si="38"/>
        <v>COA</v>
      </c>
      <c r="R230" s="97" t="str">
        <f t="shared" si="38"/>
        <v>WST</v>
      </c>
      <c r="S230" s="97" t="str">
        <f t="shared" si="37"/>
        <v>NGA</v>
      </c>
      <c r="T230" s="97" t="str">
        <f t="shared" si="37"/>
        <v>None</v>
      </c>
      <c r="U230" s="97" t="str">
        <f t="shared" si="37"/>
        <v>None</v>
      </c>
      <c r="V230" s="97" t="str">
        <f t="shared" si="37"/>
        <v>None</v>
      </c>
      <c r="W230" s="97" t="str">
        <f t="shared" si="37"/>
        <v>None</v>
      </c>
      <c r="X230" s="97" t="str">
        <f t="shared" si="37"/>
        <v>None</v>
      </c>
      <c r="Y230" s="97" t="str">
        <f t="shared" si="37"/>
        <v>None</v>
      </c>
      <c r="Z230" s="97" t="str">
        <f t="shared" si="37"/>
        <v>None</v>
      </c>
      <c r="AA230" s="97" t="str">
        <f t="shared" si="37"/>
        <v>None</v>
      </c>
      <c r="AB230" s="97" t="str">
        <f t="shared" si="37"/>
        <v>None</v>
      </c>
      <c r="AC230" s="97" t="str">
        <f t="shared" si="37"/>
        <v>None</v>
      </c>
      <c r="AD230" s="97" t="str">
        <f t="shared" si="37"/>
        <v>None</v>
      </c>
      <c r="AE230" s="97" t="str">
        <f t="shared" si="37"/>
        <v>None</v>
      </c>
      <c r="AF230" s="97" t="str">
        <f t="shared" si="37"/>
        <v>None</v>
      </c>
      <c r="AG230" s="97" t="str">
        <f t="shared" si="37"/>
        <v>None</v>
      </c>
      <c r="AH230" s="97" t="str">
        <f t="shared" si="37"/>
        <v>None</v>
      </c>
      <c r="AI230" s="98" t="str">
        <f t="shared" si="29"/>
        <v>None</v>
      </c>
    </row>
    <row r="231" spans="5:35">
      <c r="E231" s="97" t="str">
        <f t="shared" si="38"/>
        <v>None</v>
      </c>
      <c r="F231" s="97" t="str">
        <f t="shared" si="38"/>
        <v>NGA</v>
      </c>
      <c r="G231" s="97" t="str">
        <f t="shared" si="38"/>
        <v>NGA</v>
      </c>
      <c r="H231" s="97" t="str">
        <f t="shared" si="38"/>
        <v>DSL</v>
      </c>
      <c r="I231" s="97" t="str">
        <f t="shared" si="38"/>
        <v>HFO</v>
      </c>
      <c r="J231" s="97" t="str">
        <f t="shared" si="38"/>
        <v>LPG</v>
      </c>
      <c r="K231" s="97" t="str">
        <f t="shared" si="38"/>
        <v>GSL</v>
      </c>
      <c r="L231" s="97" t="str">
        <f t="shared" si="38"/>
        <v>LPG</v>
      </c>
      <c r="M231" s="97" t="str">
        <f t="shared" si="38"/>
        <v>None</v>
      </c>
      <c r="N231" s="97" t="str">
        <f t="shared" si="38"/>
        <v>HFO</v>
      </c>
      <c r="O231" s="97" t="str">
        <f t="shared" si="38"/>
        <v>COA</v>
      </c>
      <c r="P231" s="97" t="str">
        <f t="shared" si="38"/>
        <v>COA</v>
      </c>
      <c r="Q231" s="97" t="str">
        <f t="shared" si="38"/>
        <v>COA</v>
      </c>
      <c r="R231" s="97" t="str">
        <f t="shared" si="38"/>
        <v>WST</v>
      </c>
      <c r="S231" s="97" t="str">
        <f t="shared" si="37"/>
        <v>NGA</v>
      </c>
      <c r="T231" s="97" t="str">
        <f t="shared" si="37"/>
        <v>None</v>
      </c>
      <c r="U231" s="97" t="str">
        <f t="shared" si="37"/>
        <v>None</v>
      </c>
      <c r="V231" s="97" t="str">
        <f t="shared" si="37"/>
        <v>None</v>
      </c>
      <c r="W231" s="97" t="str">
        <f t="shared" si="37"/>
        <v>None</v>
      </c>
      <c r="X231" s="97" t="str">
        <f t="shared" si="37"/>
        <v>None</v>
      </c>
      <c r="Y231" s="97" t="str">
        <f t="shared" si="37"/>
        <v>None</v>
      </c>
      <c r="Z231" s="97" t="str">
        <f t="shared" si="37"/>
        <v>None</v>
      </c>
      <c r="AA231" s="97" t="str">
        <f t="shared" si="37"/>
        <v>None</v>
      </c>
      <c r="AB231" s="97" t="str">
        <f t="shared" si="37"/>
        <v>None</v>
      </c>
      <c r="AC231" s="97" t="str">
        <f t="shared" si="37"/>
        <v>None</v>
      </c>
      <c r="AD231" s="97" t="str">
        <f t="shared" si="37"/>
        <v>None</v>
      </c>
      <c r="AE231" s="97" t="str">
        <f t="shared" si="37"/>
        <v>None</v>
      </c>
      <c r="AF231" s="97" t="str">
        <f t="shared" si="37"/>
        <v>None</v>
      </c>
      <c r="AG231" s="97" t="str">
        <f t="shared" si="37"/>
        <v>None</v>
      </c>
      <c r="AH231" s="97" t="str">
        <f t="shared" si="37"/>
        <v>None</v>
      </c>
      <c r="AI231" s="98" t="str">
        <f t="shared" si="29"/>
        <v>None</v>
      </c>
    </row>
    <row r="232" spans="5:35">
      <c r="E232" s="97" t="str">
        <f t="shared" si="38"/>
        <v>None</v>
      </c>
      <c r="F232" s="97" t="str">
        <f t="shared" si="38"/>
        <v>NGA</v>
      </c>
      <c r="G232" s="97" t="str">
        <f t="shared" si="38"/>
        <v>NGA</v>
      </c>
      <c r="H232" s="97" t="str">
        <f t="shared" si="38"/>
        <v>DSL</v>
      </c>
      <c r="I232" s="97" t="str">
        <f t="shared" si="38"/>
        <v>HFO</v>
      </c>
      <c r="J232" s="97" t="str">
        <f t="shared" si="38"/>
        <v>LPG</v>
      </c>
      <c r="K232" s="97" t="str">
        <f t="shared" si="38"/>
        <v>GSL</v>
      </c>
      <c r="L232" s="97" t="str">
        <f t="shared" si="38"/>
        <v>LPG</v>
      </c>
      <c r="M232" s="97" t="str">
        <f t="shared" si="38"/>
        <v>None</v>
      </c>
      <c r="N232" s="97" t="str">
        <f t="shared" si="38"/>
        <v>HFO</v>
      </c>
      <c r="O232" s="97" t="str">
        <f t="shared" si="38"/>
        <v>COA</v>
      </c>
      <c r="P232" s="97" t="str">
        <f t="shared" si="38"/>
        <v>COA</v>
      </c>
      <c r="Q232" s="97" t="str">
        <f t="shared" si="38"/>
        <v>COA</v>
      </c>
      <c r="R232" s="97" t="str">
        <f t="shared" si="38"/>
        <v>WST</v>
      </c>
      <c r="S232" s="97" t="str">
        <f t="shared" si="37"/>
        <v>NGA</v>
      </c>
      <c r="T232" s="97" t="str">
        <f t="shared" si="37"/>
        <v>None</v>
      </c>
      <c r="U232" s="97" t="str">
        <f t="shared" si="37"/>
        <v>None</v>
      </c>
      <c r="V232" s="97" t="str">
        <f t="shared" si="37"/>
        <v>None</v>
      </c>
      <c r="W232" s="97" t="str">
        <f t="shared" si="37"/>
        <v>None</v>
      </c>
      <c r="X232" s="97" t="str">
        <f t="shared" si="37"/>
        <v>None</v>
      </c>
      <c r="Y232" s="97" t="str">
        <f t="shared" si="37"/>
        <v>None</v>
      </c>
      <c r="Z232" s="97" t="str">
        <f t="shared" si="37"/>
        <v>None</v>
      </c>
      <c r="AA232" s="97" t="str">
        <f t="shared" si="37"/>
        <v>None</v>
      </c>
      <c r="AB232" s="97" t="str">
        <f t="shared" si="37"/>
        <v>None</v>
      </c>
      <c r="AC232" s="97" t="str">
        <f t="shared" si="37"/>
        <v>None</v>
      </c>
      <c r="AD232" s="97" t="str">
        <f t="shared" si="37"/>
        <v>None</v>
      </c>
      <c r="AE232" s="97" t="str">
        <f t="shared" si="37"/>
        <v>None</v>
      </c>
      <c r="AF232" s="97" t="str">
        <f t="shared" si="37"/>
        <v>None</v>
      </c>
      <c r="AG232" s="97" t="str">
        <f t="shared" si="37"/>
        <v>None</v>
      </c>
      <c r="AH232" s="97" t="str">
        <f t="shared" si="37"/>
        <v>None</v>
      </c>
      <c r="AI232" s="98" t="str">
        <f t="shared" si="29"/>
        <v>None</v>
      </c>
    </row>
    <row r="233" spans="5:35">
      <c r="E233" s="97" t="str">
        <f t="shared" si="38"/>
        <v>None</v>
      </c>
      <c r="F233" s="97" t="str">
        <f t="shared" si="38"/>
        <v>NGA</v>
      </c>
      <c r="G233" s="97" t="str">
        <f t="shared" si="38"/>
        <v>NGA</v>
      </c>
      <c r="H233" s="97" t="str">
        <f t="shared" si="38"/>
        <v>DSL</v>
      </c>
      <c r="I233" s="97" t="str">
        <f t="shared" si="38"/>
        <v>HFO</v>
      </c>
      <c r="J233" s="97" t="str">
        <f t="shared" si="38"/>
        <v>LPG</v>
      </c>
      <c r="K233" s="97" t="str">
        <f t="shared" si="38"/>
        <v>GSL</v>
      </c>
      <c r="L233" s="97" t="str">
        <f t="shared" si="38"/>
        <v>LPG</v>
      </c>
      <c r="M233" s="97" t="str">
        <f t="shared" si="38"/>
        <v>None</v>
      </c>
      <c r="N233" s="97" t="str">
        <f t="shared" si="38"/>
        <v>HFO</v>
      </c>
      <c r="O233" s="97" t="str">
        <f t="shared" si="38"/>
        <v>COA</v>
      </c>
      <c r="P233" s="97" t="str">
        <f t="shared" si="38"/>
        <v>COA</v>
      </c>
      <c r="Q233" s="97" t="str">
        <f t="shared" si="38"/>
        <v>COA</v>
      </c>
      <c r="R233" s="97" t="str">
        <f t="shared" si="38"/>
        <v>WST</v>
      </c>
      <c r="S233" s="97" t="str">
        <f t="shared" si="37"/>
        <v>NGA</v>
      </c>
      <c r="T233" s="97" t="str">
        <f t="shared" si="37"/>
        <v>None</v>
      </c>
      <c r="U233" s="97" t="str">
        <f t="shared" si="37"/>
        <v>None</v>
      </c>
      <c r="V233" s="97" t="str">
        <f t="shared" si="37"/>
        <v>None</v>
      </c>
      <c r="W233" s="97" t="str">
        <f t="shared" si="37"/>
        <v>None</v>
      </c>
      <c r="X233" s="97" t="str">
        <f t="shared" si="37"/>
        <v>None</v>
      </c>
      <c r="Y233" s="97" t="str">
        <f t="shared" si="37"/>
        <v>None</v>
      </c>
      <c r="Z233" s="97" t="str">
        <f t="shared" si="37"/>
        <v>None</v>
      </c>
      <c r="AA233" s="97" t="str">
        <f t="shared" si="37"/>
        <v>None</v>
      </c>
      <c r="AB233" s="97" t="str">
        <f t="shared" si="37"/>
        <v>None</v>
      </c>
      <c r="AC233" s="97" t="str">
        <f t="shared" si="37"/>
        <v>None</v>
      </c>
      <c r="AD233" s="97" t="str">
        <f t="shared" si="37"/>
        <v>None</v>
      </c>
      <c r="AE233" s="97" t="str">
        <f t="shared" si="37"/>
        <v>None</v>
      </c>
      <c r="AF233" s="97" t="str">
        <f t="shared" si="37"/>
        <v>None</v>
      </c>
      <c r="AG233" s="97" t="str">
        <f t="shared" si="37"/>
        <v>None</v>
      </c>
      <c r="AH233" s="97" t="str">
        <f t="shared" si="37"/>
        <v>None</v>
      </c>
      <c r="AI233" s="98" t="str">
        <f t="shared" si="29"/>
        <v>None</v>
      </c>
    </row>
    <row r="234" spans="5:35">
      <c r="E234" s="97" t="str">
        <f t="shared" si="38"/>
        <v>None</v>
      </c>
      <c r="F234" s="97" t="str">
        <f t="shared" si="38"/>
        <v>NGA</v>
      </c>
      <c r="G234" s="97" t="str">
        <f t="shared" si="38"/>
        <v>NGA</v>
      </c>
      <c r="H234" s="97" t="str">
        <f t="shared" si="38"/>
        <v>DSL</v>
      </c>
      <c r="I234" s="97" t="str">
        <f t="shared" si="38"/>
        <v>HFO</v>
      </c>
      <c r="J234" s="97" t="str">
        <f t="shared" si="38"/>
        <v>LPG</v>
      </c>
      <c r="K234" s="97" t="str">
        <f t="shared" si="38"/>
        <v>GSL</v>
      </c>
      <c r="L234" s="97" t="str">
        <f t="shared" si="38"/>
        <v>LPG</v>
      </c>
      <c r="M234" s="97" t="str">
        <f t="shared" si="38"/>
        <v>None</v>
      </c>
      <c r="N234" s="97" t="str">
        <f t="shared" si="38"/>
        <v>HFO</v>
      </c>
      <c r="O234" s="97" t="str">
        <f t="shared" si="38"/>
        <v>COA</v>
      </c>
      <c r="P234" s="97" t="str">
        <f t="shared" si="38"/>
        <v>COA</v>
      </c>
      <c r="Q234" s="97" t="str">
        <f t="shared" si="38"/>
        <v>COA</v>
      </c>
      <c r="R234" s="97" t="str">
        <f t="shared" si="38"/>
        <v>WST</v>
      </c>
      <c r="S234" s="97" t="str">
        <f t="shared" si="37"/>
        <v>NGA</v>
      </c>
      <c r="T234" s="97" t="str">
        <f t="shared" si="37"/>
        <v>None</v>
      </c>
      <c r="U234" s="97" t="str">
        <f t="shared" si="37"/>
        <v>None</v>
      </c>
      <c r="V234" s="97" t="str">
        <f t="shared" si="37"/>
        <v>None</v>
      </c>
      <c r="W234" s="97" t="str">
        <f t="shared" si="37"/>
        <v>None</v>
      </c>
      <c r="X234" s="97" t="str">
        <f t="shared" si="37"/>
        <v>None</v>
      </c>
      <c r="Y234" s="97" t="str">
        <f t="shared" si="37"/>
        <v>None</v>
      </c>
      <c r="Z234" s="97" t="str">
        <f t="shared" si="37"/>
        <v>None</v>
      </c>
      <c r="AA234" s="97" t="str">
        <f t="shared" si="37"/>
        <v>None</v>
      </c>
      <c r="AB234" s="97" t="str">
        <f t="shared" si="37"/>
        <v>None</v>
      </c>
      <c r="AC234" s="97" t="str">
        <f t="shared" si="37"/>
        <v>None</v>
      </c>
      <c r="AD234" s="97" t="str">
        <f t="shared" si="37"/>
        <v>None</v>
      </c>
      <c r="AE234" s="97" t="str">
        <f t="shared" si="37"/>
        <v>None</v>
      </c>
      <c r="AF234" s="97" t="str">
        <f t="shared" si="37"/>
        <v>None</v>
      </c>
      <c r="AG234" s="97" t="str">
        <f t="shared" si="37"/>
        <v>None</v>
      </c>
      <c r="AH234" s="97" t="str">
        <f t="shared" si="37"/>
        <v>None</v>
      </c>
      <c r="AI234" s="98" t="str">
        <f t="shared" si="29"/>
        <v>None</v>
      </c>
    </row>
    <row r="235" spans="5:35">
      <c r="E235" s="97" t="str">
        <f t="shared" si="38"/>
        <v>None</v>
      </c>
      <c r="F235" s="97" t="str">
        <f t="shared" si="38"/>
        <v>NGA</v>
      </c>
      <c r="G235" s="97" t="str">
        <f t="shared" si="38"/>
        <v>NGA</v>
      </c>
      <c r="H235" s="97" t="str">
        <f t="shared" si="38"/>
        <v>DSL</v>
      </c>
      <c r="I235" s="97" t="str">
        <f t="shared" si="38"/>
        <v>HFO</v>
      </c>
      <c r="J235" s="97" t="str">
        <f t="shared" si="38"/>
        <v>LPG</v>
      </c>
      <c r="K235" s="97" t="str">
        <f t="shared" si="38"/>
        <v>GSL</v>
      </c>
      <c r="L235" s="97" t="str">
        <f t="shared" si="38"/>
        <v>LPG</v>
      </c>
      <c r="M235" s="97" t="str">
        <f t="shared" si="38"/>
        <v>None</v>
      </c>
      <c r="N235" s="97" t="str">
        <f t="shared" si="38"/>
        <v>HFO</v>
      </c>
      <c r="O235" s="97" t="str">
        <f t="shared" si="38"/>
        <v>COA</v>
      </c>
      <c r="P235" s="97" t="str">
        <f t="shared" si="38"/>
        <v>COA</v>
      </c>
      <c r="Q235" s="97" t="str">
        <f t="shared" si="38"/>
        <v>COA</v>
      </c>
      <c r="R235" s="97" t="str">
        <f t="shared" si="38"/>
        <v>WST</v>
      </c>
      <c r="S235" s="97" t="str">
        <f t="shared" si="37"/>
        <v>NGA</v>
      </c>
      <c r="T235" s="97" t="str">
        <f t="shared" si="37"/>
        <v>None</v>
      </c>
      <c r="U235" s="97" t="str">
        <f t="shared" si="37"/>
        <v>None</v>
      </c>
      <c r="V235" s="97" t="str">
        <f t="shared" si="37"/>
        <v>None</v>
      </c>
      <c r="W235" s="97" t="str">
        <f t="shared" si="37"/>
        <v>None</v>
      </c>
      <c r="X235" s="97" t="str">
        <f t="shared" si="37"/>
        <v>None</v>
      </c>
      <c r="Y235" s="97" t="str">
        <f t="shared" si="37"/>
        <v>None</v>
      </c>
      <c r="Z235" s="97" t="str">
        <f t="shared" si="37"/>
        <v>None</v>
      </c>
      <c r="AA235" s="97" t="str">
        <f t="shared" si="37"/>
        <v>None</v>
      </c>
      <c r="AB235" s="97" t="str">
        <f t="shared" si="37"/>
        <v>None</v>
      </c>
      <c r="AC235" s="97" t="str">
        <f t="shared" si="37"/>
        <v>None</v>
      </c>
      <c r="AD235" s="97" t="str">
        <f t="shared" si="37"/>
        <v>None</v>
      </c>
      <c r="AE235" s="97" t="str">
        <f t="shared" si="37"/>
        <v>None</v>
      </c>
      <c r="AF235" s="97" t="str">
        <f t="shared" si="37"/>
        <v>None</v>
      </c>
      <c r="AG235" s="97" t="str">
        <f t="shared" si="37"/>
        <v>None</v>
      </c>
      <c r="AH235" s="97" t="str">
        <f t="shared" si="37"/>
        <v>None</v>
      </c>
      <c r="AI235" s="98" t="str">
        <f t="shared" si="29"/>
        <v>None</v>
      </c>
    </row>
    <row r="236" spans="5:35">
      <c r="E236" s="97" t="str">
        <f t="shared" si="38"/>
        <v>None</v>
      </c>
      <c r="F236" s="97" t="str">
        <f t="shared" si="38"/>
        <v>NGA</v>
      </c>
      <c r="G236" s="97" t="str">
        <f t="shared" si="38"/>
        <v>NGA</v>
      </c>
      <c r="H236" s="97" t="str">
        <f t="shared" si="38"/>
        <v>DSL</v>
      </c>
      <c r="I236" s="97" t="str">
        <f t="shared" si="38"/>
        <v>HFO</v>
      </c>
      <c r="J236" s="97" t="str">
        <f t="shared" si="38"/>
        <v>LPG</v>
      </c>
      <c r="K236" s="97" t="str">
        <f t="shared" si="38"/>
        <v>GSL</v>
      </c>
      <c r="L236" s="97" t="str">
        <f t="shared" si="38"/>
        <v>LPG</v>
      </c>
      <c r="M236" s="97" t="str">
        <f t="shared" si="38"/>
        <v>None</v>
      </c>
      <c r="N236" s="97" t="str">
        <f t="shared" si="38"/>
        <v>HFO</v>
      </c>
      <c r="O236" s="97" t="str">
        <f t="shared" si="38"/>
        <v>COA</v>
      </c>
      <c r="P236" s="97" t="str">
        <f t="shared" si="38"/>
        <v>COA</v>
      </c>
      <c r="Q236" s="97" t="str">
        <f t="shared" si="38"/>
        <v>COA</v>
      </c>
      <c r="R236" s="97" t="str">
        <f t="shared" si="38"/>
        <v>WST</v>
      </c>
      <c r="S236" s="97" t="str">
        <f t="shared" si="37"/>
        <v>NGA</v>
      </c>
      <c r="T236" s="97" t="str">
        <f t="shared" si="37"/>
        <v>None</v>
      </c>
      <c r="U236" s="97" t="str">
        <f t="shared" si="37"/>
        <v>None</v>
      </c>
      <c r="V236" s="97" t="str">
        <f t="shared" si="37"/>
        <v>None</v>
      </c>
      <c r="W236" s="97" t="str">
        <f t="shared" si="37"/>
        <v>None</v>
      </c>
      <c r="X236" s="97" t="str">
        <f t="shared" si="37"/>
        <v>None</v>
      </c>
      <c r="Y236" s="97" t="str">
        <f t="shared" si="37"/>
        <v>None</v>
      </c>
      <c r="Z236" s="97" t="str">
        <f t="shared" si="37"/>
        <v>None</v>
      </c>
      <c r="AA236" s="97" t="str">
        <f t="shared" si="37"/>
        <v>None</v>
      </c>
      <c r="AB236" s="97" t="str">
        <f t="shared" si="37"/>
        <v>None</v>
      </c>
      <c r="AC236" s="97" t="str">
        <f t="shared" si="37"/>
        <v>None</v>
      </c>
      <c r="AD236" s="97" t="str">
        <f t="shared" si="37"/>
        <v>None</v>
      </c>
      <c r="AE236" s="97" t="str">
        <f t="shared" si="37"/>
        <v>None</v>
      </c>
      <c r="AF236" s="97" t="str">
        <f t="shared" si="37"/>
        <v>None</v>
      </c>
      <c r="AG236" s="97" t="str">
        <f t="shared" si="37"/>
        <v>None</v>
      </c>
      <c r="AH236" s="97" t="str">
        <f t="shared" si="37"/>
        <v>None</v>
      </c>
      <c r="AI236" s="98" t="str">
        <f t="shared" si="29"/>
        <v>None</v>
      </c>
    </row>
    <row r="237" spans="5:35">
      <c r="E237" s="97" t="str">
        <f t="shared" si="38"/>
        <v>None</v>
      </c>
      <c r="F237" s="97" t="str">
        <f t="shared" si="38"/>
        <v>NGA</v>
      </c>
      <c r="G237" s="97" t="str">
        <f t="shared" si="38"/>
        <v>NGA</v>
      </c>
      <c r="H237" s="97" t="str">
        <f t="shared" si="38"/>
        <v>DSL</v>
      </c>
      <c r="I237" s="97" t="str">
        <f t="shared" si="38"/>
        <v>HFO</v>
      </c>
      <c r="J237" s="97" t="str">
        <f t="shared" si="38"/>
        <v>LPG</v>
      </c>
      <c r="K237" s="97" t="str">
        <f t="shared" si="38"/>
        <v>GSL</v>
      </c>
      <c r="L237" s="97" t="str">
        <f t="shared" si="38"/>
        <v>LPG</v>
      </c>
      <c r="M237" s="97" t="str">
        <f t="shared" si="38"/>
        <v>None</v>
      </c>
      <c r="N237" s="97" t="str">
        <f t="shared" si="38"/>
        <v>HFO</v>
      </c>
      <c r="O237" s="97" t="str">
        <f t="shared" si="38"/>
        <v>COA</v>
      </c>
      <c r="P237" s="97" t="str">
        <f t="shared" si="38"/>
        <v>COA</v>
      </c>
      <c r="Q237" s="97" t="str">
        <f t="shared" si="38"/>
        <v>COA</v>
      </c>
      <c r="R237" s="97" t="str">
        <f t="shared" si="38"/>
        <v>WST</v>
      </c>
      <c r="S237" s="97" t="str">
        <f t="shared" si="37"/>
        <v>NGA</v>
      </c>
      <c r="T237" s="97" t="str">
        <f t="shared" si="37"/>
        <v>None</v>
      </c>
      <c r="U237" s="97" t="str">
        <f t="shared" si="37"/>
        <v>None</v>
      </c>
      <c r="V237" s="97" t="str">
        <f t="shared" si="37"/>
        <v>None</v>
      </c>
      <c r="W237" s="97" t="str">
        <f t="shared" si="37"/>
        <v>None</v>
      </c>
      <c r="X237" s="97" t="str">
        <f t="shared" si="37"/>
        <v>None</v>
      </c>
      <c r="Y237" s="97" t="str">
        <f t="shared" si="37"/>
        <v>None</v>
      </c>
      <c r="Z237" s="97" t="str">
        <f t="shared" si="37"/>
        <v>None</v>
      </c>
      <c r="AA237" s="97" t="str">
        <f t="shared" si="37"/>
        <v>None</v>
      </c>
      <c r="AB237" s="97" t="str">
        <f t="shared" si="37"/>
        <v>None</v>
      </c>
      <c r="AC237" s="97" t="str">
        <f t="shared" si="37"/>
        <v>None</v>
      </c>
      <c r="AD237" s="97" t="str">
        <f t="shared" si="37"/>
        <v>None</v>
      </c>
      <c r="AE237" s="97" t="str">
        <f t="shared" si="37"/>
        <v>None</v>
      </c>
      <c r="AF237" s="97" t="str">
        <f t="shared" si="37"/>
        <v>None</v>
      </c>
      <c r="AG237" s="97" t="str">
        <f t="shared" si="37"/>
        <v>None</v>
      </c>
      <c r="AH237" s="97" t="str">
        <f t="shared" si="37"/>
        <v>None</v>
      </c>
      <c r="AI237" s="98" t="str">
        <f t="shared" si="29"/>
        <v>None</v>
      </c>
    </row>
    <row r="238" spans="5:35">
      <c r="E238" s="97" t="str">
        <f t="shared" si="38"/>
        <v>None</v>
      </c>
      <c r="F238" s="97" t="str">
        <f t="shared" si="38"/>
        <v>NGA</v>
      </c>
      <c r="G238" s="97" t="str">
        <f t="shared" si="38"/>
        <v>NGA</v>
      </c>
      <c r="H238" s="97" t="str">
        <f t="shared" si="38"/>
        <v>DSL</v>
      </c>
      <c r="I238" s="97" t="str">
        <f t="shared" si="38"/>
        <v>HFO</v>
      </c>
      <c r="J238" s="97" t="str">
        <f t="shared" si="38"/>
        <v>LPG</v>
      </c>
      <c r="K238" s="97" t="str">
        <f t="shared" si="38"/>
        <v>GSL</v>
      </c>
      <c r="L238" s="97" t="str">
        <f t="shared" si="38"/>
        <v>LPG</v>
      </c>
      <c r="M238" s="97" t="str">
        <f t="shared" si="38"/>
        <v>None</v>
      </c>
      <c r="N238" s="97" t="str">
        <f t="shared" si="38"/>
        <v>HFO</v>
      </c>
      <c r="O238" s="97" t="str">
        <f t="shared" si="38"/>
        <v>COA</v>
      </c>
      <c r="P238" s="97" t="str">
        <f t="shared" si="38"/>
        <v>COA</v>
      </c>
      <c r="Q238" s="97" t="str">
        <f t="shared" si="38"/>
        <v>COA</v>
      </c>
      <c r="R238" s="97" t="str">
        <f t="shared" si="38"/>
        <v>WST</v>
      </c>
      <c r="S238" s="97" t="str">
        <f t="shared" si="37"/>
        <v>NGA</v>
      </c>
      <c r="T238" s="97" t="str">
        <f t="shared" si="37"/>
        <v>None</v>
      </c>
      <c r="U238" s="97" t="str">
        <f t="shared" si="37"/>
        <v>None</v>
      </c>
      <c r="V238" s="97" t="str">
        <f t="shared" si="37"/>
        <v>None</v>
      </c>
      <c r="W238" s="97" t="str">
        <f t="shared" si="37"/>
        <v>None</v>
      </c>
      <c r="X238" s="97" t="str">
        <f t="shared" si="37"/>
        <v>None</v>
      </c>
      <c r="Y238" s="97" t="str">
        <f t="shared" si="37"/>
        <v>None</v>
      </c>
      <c r="Z238" s="97" t="str">
        <f t="shared" si="37"/>
        <v>None</v>
      </c>
      <c r="AA238" s="97" t="str">
        <f t="shared" si="37"/>
        <v>None</v>
      </c>
      <c r="AB238" s="97" t="str">
        <f t="shared" si="37"/>
        <v>None</v>
      </c>
      <c r="AC238" s="97" t="str">
        <f t="shared" si="37"/>
        <v>None</v>
      </c>
      <c r="AD238" s="97" t="str">
        <f t="shared" si="37"/>
        <v>None</v>
      </c>
      <c r="AE238" s="97" t="str">
        <f t="shared" si="37"/>
        <v>None</v>
      </c>
      <c r="AF238" s="97" t="str">
        <f t="shared" si="37"/>
        <v>None</v>
      </c>
      <c r="AG238" s="97" t="str">
        <f t="shared" si="37"/>
        <v>None</v>
      </c>
      <c r="AH238" s="97" t="str">
        <f t="shared" si="37"/>
        <v>None</v>
      </c>
      <c r="AI238" s="98" t="str">
        <f t="shared" si="29"/>
        <v>None</v>
      </c>
    </row>
    <row r="239" spans="5:35">
      <c r="E239" s="97" t="str">
        <f t="shared" si="38"/>
        <v>None</v>
      </c>
      <c r="F239" s="97" t="str">
        <f t="shared" si="38"/>
        <v>NGA</v>
      </c>
      <c r="G239" s="97" t="str">
        <f t="shared" si="38"/>
        <v>NGA</v>
      </c>
      <c r="H239" s="97" t="str">
        <f t="shared" si="38"/>
        <v>DSL</v>
      </c>
      <c r="I239" s="97" t="str">
        <f t="shared" si="38"/>
        <v>HFO</v>
      </c>
      <c r="J239" s="97" t="str">
        <f t="shared" si="38"/>
        <v>LPG</v>
      </c>
      <c r="K239" s="97" t="str">
        <f t="shared" si="38"/>
        <v>GSL</v>
      </c>
      <c r="L239" s="97" t="str">
        <f t="shared" si="38"/>
        <v>LPG</v>
      </c>
      <c r="M239" s="97" t="str">
        <f t="shared" si="38"/>
        <v>None</v>
      </c>
      <c r="N239" s="97" t="str">
        <f t="shared" si="38"/>
        <v>HFO</v>
      </c>
      <c r="O239" s="97" t="str">
        <f t="shared" si="38"/>
        <v>COA</v>
      </c>
      <c r="P239" s="97" t="str">
        <f t="shared" si="38"/>
        <v>COA</v>
      </c>
      <c r="Q239" s="97" t="str">
        <f t="shared" si="38"/>
        <v>COA</v>
      </c>
      <c r="R239" s="97" t="str">
        <f t="shared" si="38"/>
        <v>WST</v>
      </c>
      <c r="S239" s="97" t="str">
        <f t="shared" si="37"/>
        <v>NGA</v>
      </c>
      <c r="T239" s="97" t="str">
        <f t="shared" si="37"/>
        <v>None</v>
      </c>
      <c r="U239" s="97" t="str">
        <f t="shared" si="37"/>
        <v>None</v>
      </c>
      <c r="V239" s="97" t="str">
        <f t="shared" si="37"/>
        <v>None</v>
      </c>
      <c r="W239" s="97" t="str">
        <f t="shared" si="37"/>
        <v>None</v>
      </c>
      <c r="X239" s="97" t="str">
        <f t="shared" si="37"/>
        <v>None</v>
      </c>
      <c r="Y239" s="97" t="str">
        <f t="shared" si="37"/>
        <v>None</v>
      </c>
      <c r="Z239" s="97" t="str">
        <f t="shared" si="37"/>
        <v>None</v>
      </c>
      <c r="AA239" s="97" t="str">
        <f t="shared" si="37"/>
        <v>None</v>
      </c>
      <c r="AB239" s="97" t="str">
        <f t="shared" si="37"/>
        <v>None</v>
      </c>
      <c r="AC239" s="97" t="str">
        <f t="shared" si="37"/>
        <v>None</v>
      </c>
      <c r="AD239" s="97" t="str">
        <f t="shared" si="37"/>
        <v>None</v>
      </c>
      <c r="AE239" s="97" t="str">
        <f t="shared" si="37"/>
        <v>None</v>
      </c>
      <c r="AF239" s="97" t="str">
        <f t="shared" si="37"/>
        <v>None</v>
      </c>
      <c r="AG239" s="97" t="str">
        <f t="shared" si="37"/>
        <v>None</v>
      </c>
      <c r="AH239" s="97" t="str">
        <f t="shared" si="37"/>
        <v>None</v>
      </c>
      <c r="AI239" s="98" t="str">
        <f t="shared" si="29"/>
        <v>None</v>
      </c>
    </row>
    <row r="240" spans="5:35">
      <c r="E240" s="97" t="str">
        <f t="shared" si="38"/>
        <v>None</v>
      </c>
      <c r="F240" s="97" t="str">
        <f t="shared" si="38"/>
        <v>NGA</v>
      </c>
      <c r="G240" s="97" t="str">
        <f t="shared" si="38"/>
        <v>NGA</v>
      </c>
      <c r="H240" s="97" t="str">
        <f t="shared" si="38"/>
        <v>DSL</v>
      </c>
      <c r="I240" s="97" t="str">
        <f t="shared" si="38"/>
        <v>HFO</v>
      </c>
      <c r="J240" s="97" t="str">
        <f t="shared" si="38"/>
        <v>LPG</v>
      </c>
      <c r="K240" s="97" t="str">
        <f t="shared" si="38"/>
        <v>GSL</v>
      </c>
      <c r="L240" s="97" t="str">
        <f t="shared" si="38"/>
        <v>LPG</v>
      </c>
      <c r="M240" s="97" t="str">
        <f t="shared" si="38"/>
        <v>None</v>
      </c>
      <c r="N240" s="97" t="str">
        <f t="shared" si="38"/>
        <v>HFO</v>
      </c>
      <c r="O240" s="97" t="str">
        <f t="shared" si="38"/>
        <v>COA</v>
      </c>
      <c r="P240" s="97" t="str">
        <f t="shared" si="38"/>
        <v>COA</v>
      </c>
      <c r="Q240" s="97" t="str">
        <f t="shared" si="38"/>
        <v>COA</v>
      </c>
      <c r="R240" s="97" t="str">
        <f t="shared" si="38"/>
        <v>WST</v>
      </c>
      <c r="S240" s="97" t="str">
        <f t="shared" si="37"/>
        <v>NGA</v>
      </c>
      <c r="T240" s="97" t="str">
        <f t="shared" si="37"/>
        <v>None</v>
      </c>
      <c r="U240" s="97" t="str">
        <f t="shared" si="37"/>
        <v>None</v>
      </c>
      <c r="V240" s="97" t="str">
        <f t="shared" si="37"/>
        <v>None</v>
      </c>
      <c r="W240" s="97" t="str">
        <f t="shared" si="37"/>
        <v>None</v>
      </c>
      <c r="X240" s="97" t="str">
        <f t="shared" si="37"/>
        <v>None</v>
      </c>
      <c r="Y240" s="97" t="str">
        <f t="shared" si="37"/>
        <v>None</v>
      </c>
      <c r="Z240" s="97" t="str">
        <f t="shared" si="37"/>
        <v>None</v>
      </c>
      <c r="AA240" s="97" t="str">
        <f t="shared" si="37"/>
        <v>None</v>
      </c>
      <c r="AB240" s="97" t="str">
        <f t="shared" si="37"/>
        <v>None</v>
      </c>
      <c r="AC240" s="97" t="str">
        <f t="shared" si="37"/>
        <v>None</v>
      </c>
      <c r="AD240" s="97" t="str">
        <f t="shared" si="37"/>
        <v>None</v>
      </c>
      <c r="AE240" s="97" t="str">
        <f t="shared" si="37"/>
        <v>None</v>
      </c>
      <c r="AF240" s="97" t="str">
        <f t="shared" si="37"/>
        <v>None</v>
      </c>
      <c r="AG240" s="97" t="str">
        <f t="shared" si="37"/>
        <v>None</v>
      </c>
      <c r="AH240" s="97" t="str">
        <f t="shared" si="37"/>
        <v>None</v>
      </c>
      <c r="AI240" s="98" t="str">
        <f t="shared" ref="AI240:AI246" si="39">AI$9</f>
        <v>None</v>
      </c>
    </row>
    <row r="241" spans="5:35">
      <c r="E241" s="97" t="str">
        <f t="shared" si="38"/>
        <v>None</v>
      </c>
      <c r="F241" s="97" t="str">
        <f t="shared" si="38"/>
        <v>NGA</v>
      </c>
      <c r="G241" s="97" t="str">
        <f t="shared" si="38"/>
        <v>NGA</v>
      </c>
      <c r="H241" s="97" t="str">
        <f t="shared" si="38"/>
        <v>DSL</v>
      </c>
      <c r="I241" s="97" t="str">
        <f t="shared" si="38"/>
        <v>HFO</v>
      </c>
      <c r="J241" s="97" t="str">
        <f t="shared" si="38"/>
        <v>LPG</v>
      </c>
      <c r="K241" s="97" t="str">
        <f t="shared" si="38"/>
        <v>GSL</v>
      </c>
      <c r="L241" s="97" t="str">
        <f t="shared" si="38"/>
        <v>LPG</v>
      </c>
      <c r="M241" s="97" t="str">
        <f t="shared" si="38"/>
        <v>None</v>
      </c>
      <c r="N241" s="97" t="str">
        <f t="shared" si="38"/>
        <v>HFO</v>
      </c>
      <c r="O241" s="97" t="str">
        <f t="shared" si="38"/>
        <v>COA</v>
      </c>
      <c r="P241" s="97" t="str">
        <f t="shared" si="38"/>
        <v>COA</v>
      </c>
      <c r="Q241" s="97" t="str">
        <f t="shared" si="38"/>
        <v>COA</v>
      </c>
      <c r="R241" s="97" t="str">
        <f t="shared" si="38"/>
        <v>WST</v>
      </c>
      <c r="S241" s="97" t="str">
        <f t="shared" si="37"/>
        <v>NGA</v>
      </c>
      <c r="T241" s="97" t="str">
        <f t="shared" si="37"/>
        <v>None</v>
      </c>
      <c r="U241" s="97" t="str">
        <f t="shared" si="37"/>
        <v>None</v>
      </c>
      <c r="V241" s="97" t="str">
        <f t="shared" si="37"/>
        <v>None</v>
      </c>
      <c r="W241" s="97" t="str">
        <f t="shared" si="37"/>
        <v>None</v>
      </c>
      <c r="X241" s="97" t="str">
        <f t="shared" si="37"/>
        <v>None</v>
      </c>
      <c r="Y241" s="97" t="str">
        <f t="shared" si="37"/>
        <v>None</v>
      </c>
      <c r="Z241" s="97" t="str">
        <f t="shared" si="37"/>
        <v>None</v>
      </c>
      <c r="AA241" s="97" t="str">
        <f t="shared" si="37"/>
        <v>None</v>
      </c>
      <c r="AB241" s="97" t="str">
        <f t="shared" si="37"/>
        <v>None</v>
      </c>
      <c r="AC241" s="97" t="str">
        <f t="shared" si="37"/>
        <v>None</v>
      </c>
      <c r="AD241" s="97" t="str">
        <f t="shared" si="37"/>
        <v>None</v>
      </c>
      <c r="AE241" s="97" t="str">
        <f t="shared" si="37"/>
        <v>None</v>
      </c>
      <c r="AF241" s="97" t="str">
        <f t="shared" si="37"/>
        <v>None</v>
      </c>
      <c r="AG241" s="97" t="str">
        <f t="shared" si="37"/>
        <v>None</v>
      </c>
      <c r="AH241" s="97" t="str">
        <f t="shared" si="37"/>
        <v>None</v>
      </c>
      <c r="AI241" s="98" t="str">
        <f t="shared" si="39"/>
        <v>None</v>
      </c>
    </row>
    <row r="242" spans="5:35">
      <c r="E242" s="97" t="str">
        <f t="shared" si="38"/>
        <v>None</v>
      </c>
      <c r="F242" s="97" t="str">
        <f t="shared" si="38"/>
        <v>NGA</v>
      </c>
      <c r="G242" s="97" t="str">
        <f t="shared" si="38"/>
        <v>NGA</v>
      </c>
      <c r="H242" s="97" t="str">
        <f t="shared" si="38"/>
        <v>DSL</v>
      </c>
      <c r="I242" s="97" t="str">
        <f t="shared" si="38"/>
        <v>HFO</v>
      </c>
      <c r="J242" s="97" t="str">
        <f t="shared" si="38"/>
        <v>LPG</v>
      </c>
      <c r="K242" s="97" t="str">
        <f t="shared" si="38"/>
        <v>GSL</v>
      </c>
      <c r="L242" s="97" t="str">
        <f t="shared" si="38"/>
        <v>LPG</v>
      </c>
      <c r="M242" s="97" t="str">
        <f t="shared" si="38"/>
        <v>None</v>
      </c>
      <c r="N242" s="97" t="str">
        <f t="shared" si="38"/>
        <v>HFO</v>
      </c>
      <c r="O242" s="97" t="str">
        <f t="shared" si="38"/>
        <v>COA</v>
      </c>
      <c r="P242" s="97" t="str">
        <f t="shared" si="38"/>
        <v>COA</v>
      </c>
      <c r="Q242" s="97" t="str">
        <f t="shared" si="38"/>
        <v>COA</v>
      </c>
      <c r="R242" s="97" t="str">
        <f t="shared" si="38"/>
        <v>WST</v>
      </c>
      <c r="S242" s="97" t="str">
        <f t="shared" si="38"/>
        <v>NGA</v>
      </c>
      <c r="T242" s="97" t="str">
        <f t="shared" ref="T242:AH246" si="40">T$9</f>
        <v>None</v>
      </c>
      <c r="U242" s="97" t="str">
        <f t="shared" si="40"/>
        <v>None</v>
      </c>
      <c r="V242" s="97" t="str">
        <f t="shared" si="40"/>
        <v>None</v>
      </c>
      <c r="W242" s="97" t="str">
        <f t="shared" si="40"/>
        <v>None</v>
      </c>
      <c r="X242" s="97" t="str">
        <f t="shared" si="40"/>
        <v>None</v>
      </c>
      <c r="Y242" s="97" t="str">
        <f t="shared" si="40"/>
        <v>None</v>
      </c>
      <c r="Z242" s="97" t="str">
        <f t="shared" si="40"/>
        <v>None</v>
      </c>
      <c r="AA242" s="97" t="str">
        <f t="shared" si="40"/>
        <v>None</v>
      </c>
      <c r="AB242" s="97" t="str">
        <f t="shared" si="40"/>
        <v>None</v>
      </c>
      <c r="AC242" s="97" t="str">
        <f t="shared" si="40"/>
        <v>None</v>
      </c>
      <c r="AD242" s="97" t="str">
        <f t="shared" si="40"/>
        <v>None</v>
      </c>
      <c r="AE242" s="97" t="str">
        <f t="shared" si="40"/>
        <v>None</v>
      </c>
      <c r="AF242" s="97" t="str">
        <f t="shared" si="40"/>
        <v>None</v>
      </c>
      <c r="AG242" s="97" t="str">
        <f t="shared" si="40"/>
        <v>None</v>
      </c>
      <c r="AH242" s="97" t="str">
        <f t="shared" si="40"/>
        <v>None</v>
      </c>
      <c r="AI242" s="98" t="str">
        <f t="shared" si="39"/>
        <v>None</v>
      </c>
    </row>
    <row r="243" spans="5:35">
      <c r="E243" s="97" t="str">
        <f t="shared" ref="E243:S246" si="41">E$9</f>
        <v>None</v>
      </c>
      <c r="F243" s="97" t="str">
        <f t="shared" si="41"/>
        <v>NGA</v>
      </c>
      <c r="G243" s="97" t="str">
        <f t="shared" si="41"/>
        <v>NGA</v>
      </c>
      <c r="H243" s="97" t="str">
        <f t="shared" si="41"/>
        <v>DSL</v>
      </c>
      <c r="I243" s="97" t="str">
        <f t="shared" si="41"/>
        <v>HFO</v>
      </c>
      <c r="J243" s="97" t="str">
        <f t="shared" si="41"/>
        <v>LPG</v>
      </c>
      <c r="K243" s="97" t="str">
        <f t="shared" si="41"/>
        <v>GSL</v>
      </c>
      <c r="L243" s="97" t="str">
        <f t="shared" si="41"/>
        <v>LPG</v>
      </c>
      <c r="M243" s="97" t="str">
        <f t="shared" si="41"/>
        <v>None</v>
      </c>
      <c r="N243" s="97" t="str">
        <f t="shared" si="41"/>
        <v>HFO</v>
      </c>
      <c r="O243" s="97" t="str">
        <f t="shared" si="41"/>
        <v>COA</v>
      </c>
      <c r="P243" s="97" t="str">
        <f t="shared" si="41"/>
        <v>COA</v>
      </c>
      <c r="Q243" s="97" t="str">
        <f t="shared" si="41"/>
        <v>COA</v>
      </c>
      <c r="R243" s="97" t="str">
        <f t="shared" si="41"/>
        <v>WST</v>
      </c>
      <c r="S243" s="97" t="str">
        <f t="shared" si="41"/>
        <v>NGA</v>
      </c>
      <c r="T243" s="97" t="str">
        <f t="shared" si="40"/>
        <v>None</v>
      </c>
      <c r="U243" s="97" t="str">
        <f t="shared" si="40"/>
        <v>None</v>
      </c>
      <c r="V243" s="97" t="str">
        <f t="shared" si="40"/>
        <v>None</v>
      </c>
      <c r="W243" s="97" t="str">
        <f t="shared" si="40"/>
        <v>None</v>
      </c>
      <c r="X243" s="97" t="str">
        <f t="shared" si="40"/>
        <v>None</v>
      </c>
      <c r="Y243" s="97" t="str">
        <f t="shared" si="40"/>
        <v>None</v>
      </c>
      <c r="Z243" s="97" t="str">
        <f t="shared" si="40"/>
        <v>None</v>
      </c>
      <c r="AA243" s="97" t="str">
        <f t="shared" si="40"/>
        <v>None</v>
      </c>
      <c r="AB243" s="97" t="str">
        <f t="shared" si="40"/>
        <v>None</v>
      </c>
      <c r="AC243" s="97" t="str">
        <f t="shared" si="40"/>
        <v>None</v>
      </c>
      <c r="AD243" s="97" t="str">
        <f t="shared" si="40"/>
        <v>None</v>
      </c>
      <c r="AE243" s="97" t="str">
        <f t="shared" si="40"/>
        <v>None</v>
      </c>
      <c r="AF243" s="97" t="str">
        <f t="shared" si="40"/>
        <v>None</v>
      </c>
      <c r="AG243" s="97" t="str">
        <f t="shared" si="40"/>
        <v>None</v>
      </c>
      <c r="AH243" s="97" t="str">
        <f t="shared" si="40"/>
        <v>None</v>
      </c>
      <c r="AI243" s="98" t="str">
        <f t="shared" si="39"/>
        <v>None</v>
      </c>
    </row>
    <row r="244" spans="5:35">
      <c r="E244" s="97" t="str">
        <f t="shared" si="41"/>
        <v>None</v>
      </c>
      <c r="F244" s="97" t="str">
        <f t="shared" si="41"/>
        <v>NGA</v>
      </c>
      <c r="G244" s="97" t="str">
        <f t="shared" si="41"/>
        <v>NGA</v>
      </c>
      <c r="H244" s="97" t="str">
        <f t="shared" si="41"/>
        <v>DSL</v>
      </c>
      <c r="I244" s="97" t="str">
        <f t="shared" si="41"/>
        <v>HFO</v>
      </c>
      <c r="J244" s="97" t="str">
        <f t="shared" si="41"/>
        <v>LPG</v>
      </c>
      <c r="K244" s="97" t="str">
        <f t="shared" si="41"/>
        <v>GSL</v>
      </c>
      <c r="L244" s="97" t="str">
        <f t="shared" si="41"/>
        <v>LPG</v>
      </c>
      <c r="M244" s="97" t="str">
        <f t="shared" si="41"/>
        <v>None</v>
      </c>
      <c r="N244" s="97" t="str">
        <f t="shared" si="41"/>
        <v>HFO</v>
      </c>
      <c r="O244" s="97" t="str">
        <f t="shared" si="41"/>
        <v>COA</v>
      </c>
      <c r="P244" s="97" t="str">
        <f t="shared" si="41"/>
        <v>COA</v>
      </c>
      <c r="Q244" s="97" t="str">
        <f t="shared" si="41"/>
        <v>COA</v>
      </c>
      <c r="R244" s="97" t="str">
        <f t="shared" si="41"/>
        <v>WST</v>
      </c>
      <c r="S244" s="97" t="str">
        <f t="shared" si="41"/>
        <v>NGA</v>
      </c>
      <c r="T244" s="97" t="str">
        <f t="shared" si="40"/>
        <v>None</v>
      </c>
      <c r="U244" s="97" t="str">
        <f t="shared" si="40"/>
        <v>None</v>
      </c>
      <c r="V244" s="97" t="str">
        <f t="shared" si="40"/>
        <v>None</v>
      </c>
      <c r="W244" s="97" t="str">
        <f t="shared" si="40"/>
        <v>None</v>
      </c>
      <c r="X244" s="97" t="str">
        <f t="shared" si="40"/>
        <v>None</v>
      </c>
      <c r="Y244" s="97" t="str">
        <f t="shared" si="40"/>
        <v>None</v>
      </c>
      <c r="Z244" s="97" t="str">
        <f t="shared" si="40"/>
        <v>None</v>
      </c>
      <c r="AA244" s="97" t="str">
        <f t="shared" si="40"/>
        <v>None</v>
      </c>
      <c r="AB244" s="97" t="str">
        <f t="shared" si="40"/>
        <v>None</v>
      </c>
      <c r="AC244" s="97" t="str">
        <f t="shared" si="40"/>
        <v>None</v>
      </c>
      <c r="AD244" s="97" t="str">
        <f t="shared" si="40"/>
        <v>None</v>
      </c>
      <c r="AE244" s="97" t="str">
        <f t="shared" si="40"/>
        <v>None</v>
      </c>
      <c r="AF244" s="97" t="str">
        <f t="shared" si="40"/>
        <v>None</v>
      </c>
      <c r="AG244" s="97" t="str">
        <f t="shared" si="40"/>
        <v>None</v>
      </c>
      <c r="AH244" s="97" t="str">
        <f t="shared" si="40"/>
        <v>None</v>
      </c>
      <c r="AI244" s="98" t="str">
        <f t="shared" si="39"/>
        <v>None</v>
      </c>
    </row>
    <row r="245" spans="5:35">
      <c r="E245" s="97" t="str">
        <f t="shared" si="41"/>
        <v>None</v>
      </c>
      <c r="F245" s="97" t="str">
        <f t="shared" si="41"/>
        <v>NGA</v>
      </c>
      <c r="G245" s="97" t="str">
        <f t="shared" si="41"/>
        <v>NGA</v>
      </c>
      <c r="H245" s="97" t="str">
        <f t="shared" si="41"/>
        <v>DSL</v>
      </c>
      <c r="I245" s="97" t="str">
        <f t="shared" si="41"/>
        <v>HFO</v>
      </c>
      <c r="J245" s="97" t="str">
        <f t="shared" si="41"/>
        <v>LPG</v>
      </c>
      <c r="K245" s="97" t="str">
        <f t="shared" si="41"/>
        <v>GSL</v>
      </c>
      <c r="L245" s="97" t="str">
        <f t="shared" si="41"/>
        <v>LPG</v>
      </c>
      <c r="M245" s="97" t="str">
        <f t="shared" si="41"/>
        <v>None</v>
      </c>
      <c r="N245" s="97" t="str">
        <f t="shared" si="41"/>
        <v>HFO</v>
      </c>
      <c r="O245" s="97" t="str">
        <f t="shared" si="41"/>
        <v>COA</v>
      </c>
      <c r="P245" s="97" t="str">
        <f t="shared" si="41"/>
        <v>COA</v>
      </c>
      <c r="Q245" s="97" t="str">
        <f t="shared" si="41"/>
        <v>COA</v>
      </c>
      <c r="R245" s="97" t="str">
        <f t="shared" si="41"/>
        <v>WST</v>
      </c>
      <c r="S245" s="97" t="str">
        <f t="shared" si="41"/>
        <v>NGA</v>
      </c>
      <c r="T245" s="97" t="str">
        <f t="shared" si="40"/>
        <v>None</v>
      </c>
      <c r="U245" s="97" t="str">
        <f t="shared" si="40"/>
        <v>None</v>
      </c>
      <c r="V245" s="97" t="str">
        <f t="shared" si="40"/>
        <v>None</v>
      </c>
      <c r="W245" s="97" t="str">
        <f t="shared" si="40"/>
        <v>None</v>
      </c>
      <c r="X245" s="97" t="str">
        <f t="shared" si="40"/>
        <v>None</v>
      </c>
      <c r="Y245" s="97" t="str">
        <f t="shared" si="40"/>
        <v>None</v>
      </c>
      <c r="Z245" s="97" t="str">
        <f t="shared" si="40"/>
        <v>None</v>
      </c>
      <c r="AA245" s="97" t="str">
        <f t="shared" si="40"/>
        <v>None</v>
      </c>
      <c r="AB245" s="97" t="str">
        <f t="shared" si="40"/>
        <v>None</v>
      </c>
      <c r="AC245" s="97" t="str">
        <f t="shared" si="40"/>
        <v>None</v>
      </c>
      <c r="AD245" s="97" t="str">
        <f t="shared" si="40"/>
        <v>None</v>
      </c>
      <c r="AE245" s="97" t="str">
        <f t="shared" si="40"/>
        <v>None</v>
      </c>
      <c r="AF245" s="97" t="str">
        <f t="shared" si="40"/>
        <v>None</v>
      </c>
      <c r="AG245" s="97" t="str">
        <f t="shared" si="40"/>
        <v>None</v>
      </c>
      <c r="AH245" s="97" t="str">
        <f t="shared" si="40"/>
        <v>None</v>
      </c>
      <c r="AI245" s="98" t="str">
        <f t="shared" si="39"/>
        <v>None</v>
      </c>
    </row>
    <row r="246" spans="5:35">
      <c r="E246" s="99" t="str">
        <f t="shared" si="41"/>
        <v>None</v>
      </c>
      <c r="F246" s="99" t="str">
        <f t="shared" si="41"/>
        <v>NGA</v>
      </c>
      <c r="G246" s="99" t="str">
        <f t="shared" si="41"/>
        <v>NGA</v>
      </c>
      <c r="H246" s="99" t="str">
        <f t="shared" si="41"/>
        <v>DSL</v>
      </c>
      <c r="I246" s="99" t="str">
        <f t="shared" si="41"/>
        <v>HFO</v>
      </c>
      <c r="J246" s="99" t="str">
        <f t="shared" si="41"/>
        <v>LPG</v>
      </c>
      <c r="K246" s="99" t="str">
        <f t="shared" si="41"/>
        <v>GSL</v>
      </c>
      <c r="L246" s="99" t="str">
        <f t="shared" si="41"/>
        <v>LPG</v>
      </c>
      <c r="M246" s="99" t="str">
        <f t="shared" si="41"/>
        <v>None</v>
      </c>
      <c r="N246" s="99" t="str">
        <f t="shared" si="41"/>
        <v>HFO</v>
      </c>
      <c r="O246" s="99" t="str">
        <f t="shared" si="41"/>
        <v>COA</v>
      </c>
      <c r="P246" s="99" t="str">
        <f t="shared" si="41"/>
        <v>COA</v>
      </c>
      <c r="Q246" s="99" t="str">
        <f t="shared" si="41"/>
        <v>COA</v>
      </c>
      <c r="R246" s="99" t="str">
        <f t="shared" si="41"/>
        <v>WST</v>
      </c>
      <c r="S246" s="99" t="str">
        <f t="shared" si="41"/>
        <v>NGA</v>
      </c>
      <c r="T246" s="99" t="str">
        <f t="shared" si="40"/>
        <v>None</v>
      </c>
      <c r="U246" s="99" t="str">
        <f t="shared" si="40"/>
        <v>None</v>
      </c>
      <c r="V246" s="99" t="str">
        <f t="shared" si="40"/>
        <v>None</v>
      </c>
      <c r="W246" s="99" t="str">
        <f t="shared" si="40"/>
        <v>None</v>
      </c>
      <c r="X246" s="99" t="str">
        <f t="shared" si="40"/>
        <v>None</v>
      </c>
      <c r="Y246" s="99" t="str">
        <f t="shared" si="40"/>
        <v>None</v>
      </c>
      <c r="Z246" s="99" t="str">
        <f t="shared" si="40"/>
        <v>None</v>
      </c>
      <c r="AA246" s="99" t="str">
        <f t="shared" si="40"/>
        <v>None</v>
      </c>
      <c r="AB246" s="99" t="str">
        <f t="shared" si="40"/>
        <v>None</v>
      </c>
      <c r="AC246" s="99" t="str">
        <f t="shared" si="40"/>
        <v>None</v>
      </c>
      <c r="AD246" s="99" t="str">
        <f t="shared" si="40"/>
        <v>None</v>
      </c>
      <c r="AE246" s="99" t="str">
        <f t="shared" si="40"/>
        <v>None</v>
      </c>
      <c r="AF246" s="99" t="str">
        <f t="shared" si="40"/>
        <v>None</v>
      </c>
      <c r="AG246" s="99" t="str">
        <f t="shared" si="40"/>
        <v>None</v>
      </c>
      <c r="AH246" s="99" t="str">
        <f t="shared" si="40"/>
        <v>None</v>
      </c>
      <c r="AI246" s="100" t="str">
        <f t="shared" si="39"/>
        <v>None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Mapping!$L$4:$L$23</xm:f>
          </x14:formula1>
          <xm:sqref>E9:AI9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00B0F0"/>
  </sheetPr>
  <dimension ref="A1:DY380"/>
  <sheetViews>
    <sheetView zoomScaleNormal="100" workbookViewId="0">
      <selection activeCell="L3" sqref="L3"/>
    </sheetView>
  </sheetViews>
  <sheetFormatPr defaultRowHeight="14.4"/>
  <cols>
    <col min="2" max="2" width="89" bestFit="1" customWidth="1"/>
    <col min="4" max="4" width="9.109375" style="7"/>
    <col min="6" max="6" width="16.33203125" customWidth="1"/>
    <col min="13" max="14" width="9.88671875" bestFit="1" customWidth="1"/>
    <col min="35" max="35" width="9.109375" style="2"/>
  </cols>
  <sheetData>
    <row r="1" spans="1:129" s="93" customFormat="1" ht="21">
      <c r="A1" s="93" t="s">
        <v>1038</v>
      </c>
    </row>
    <row r="2" spans="1:129" s="94" customFormat="1" ht="13.8">
      <c r="A2" s="94" t="s">
        <v>1040</v>
      </c>
      <c r="L2" s="94" t="s">
        <v>1186</v>
      </c>
      <c r="M2" s="94">
        <f>SUM(M263:M373)/1000000</f>
        <v>4.2616110000000003</v>
      </c>
      <c r="O2" s="94">
        <f>SUM(N263:AS373)/1000</f>
        <v>107.8114109584486</v>
      </c>
      <c r="P2" s="94" t="s">
        <v>980</v>
      </c>
    </row>
    <row r="3" spans="1:129" s="94" customFormat="1" ht="13.8">
      <c r="A3" s="94" t="s">
        <v>1039</v>
      </c>
      <c r="L3" s="94" t="s">
        <v>1185</v>
      </c>
      <c r="M3" s="94">
        <f>SUM(M6:M380)/1000000</f>
        <v>18.185549999999999</v>
      </c>
      <c r="N3" s="94" t="s">
        <v>1184</v>
      </c>
      <c r="O3" s="94">
        <f>SUM(N6:AS380)/1000</f>
        <v>545.95618223083</v>
      </c>
      <c r="P3" s="94" t="s">
        <v>980</v>
      </c>
    </row>
    <row r="4" spans="1:129" s="94" customFormat="1" ht="13.8"/>
    <row r="5" spans="1:129" s="1" customFormat="1" ht="109.5" customHeight="1">
      <c r="A5" s="91" t="s">
        <v>0</v>
      </c>
      <c r="B5" s="90" t="s">
        <v>1</v>
      </c>
      <c r="C5" s="90" t="s">
        <v>2</v>
      </c>
      <c r="D5" s="89" t="s">
        <v>510</v>
      </c>
      <c r="E5" s="90" t="s">
        <v>511</v>
      </c>
      <c r="F5" s="90" t="s">
        <v>3</v>
      </c>
      <c r="G5" s="90" t="s">
        <v>4</v>
      </c>
      <c r="H5" s="90" t="s">
        <v>5</v>
      </c>
      <c r="I5" s="90" t="s">
        <v>6</v>
      </c>
      <c r="J5" s="88" t="s">
        <v>512</v>
      </c>
      <c r="K5" s="88" t="s">
        <v>7</v>
      </c>
      <c r="L5" s="88" t="s">
        <v>8</v>
      </c>
      <c r="M5" s="88" t="s">
        <v>9</v>
      </c>
      <c r="N5" s="5" t="s">
        <v>513</v>
      </c>
      <c r="O5" s="87" t="s">
        <v>10</v>
      </c>
      <c r="P5" s="87" t="s">
        <v>11</v>
      </c>
      <c r="Q5" s="87" t="s">
        <v>12</v>
      </c>
      <c r="R5" s="87" t="s">
        <v>13</v>
      </c>
      <c r="S5" s="87" t="s">
        <v>14</v>
      </c>
      <c r="T5" s="87" t="s">
        <v>15</v>
      </c>
      <c r="U5" s="87" t="s">
        <v>16</v>
      </c>
      <c r="V5" s="87" t="s">
        <v>17</v>
      </c>
      <c r="W5" s="87" t="s">
        <v>18</v>
      </c>
      <c r="X5" s="87" t="s">
        <v>19</v>
      </c>
      <c r="Y5" s="87" t="s">
        <v>20</v>
      </c>
      <c r="Z5" s="87" t="s">
        <v>21</v>
      </c>
      <c r="AA5" s="87" t="s">
        <v>22</v>
      </c>
      <c r="AB5" s="87" t="s">
        <v>23</v>
      </c>
      <c r="AC5" s="87" t="s">
        <v>24</v>
      </c>
      <c r="AD5" s="87" t="s">
        <v>25</v>
      </c>
      <c r="AE5" s="87" t="s">
        <v>26</v>
      </c>
      <c r="AF5" s="87" t="s">
        <v>27</v>
      </c>
      <c r="AG5" s="87" t="s">
        <v>28</v>
      </c>
      <c r="AH5" s="87" t="s">
        <v>29</v>
      </c>
      <c r="AI5" s="87" t="s">
        <v>30</v>
      </c>
      <c r="AJ5" s="87" t="s">
        <v>31</v>
      </c>
      <c r="AK5" s="87" t="s">
        <v>32</v>
      </c>
      <c r="AL5" s="87" t="s">
        <v>33</v>
      </c>
      <c r="AM5" s="87" t="s">
        <v>34</v>
      </c>
      <c r="AN5" s="87" t="s">
        <v>35</v>
      </c>
      <c r="AO5" s="87" t="s">
        <v>36</v>
      </c>
      <c r="AP5" s="87" t="s">
        <v>37</v>
      </c>
      <c r="AQ5" s="87" t="s">
        <v>38</v>
      </c>
      <c r="AR5" s="87" t="s">
        <v>39</v>
      </c>
      <c r="AS5" s="87" t="s">
        <v>40</v>
      </c>
      <c r="AT5" s="88" t="s">
        <v>41</v>
      </c>
      <c r="AU5" s="88" t="s">
        <v>42</v>
      </c>
      <c r="AV5" s="88" t="s">
        <v>43</v>
      </c>
      <c r="AW5" s="88" t="s">
        <v>44</v>
      </c>
      <c r="AX5" s="88" t="s">
        <v>45</v>
      </c>
      <c r="AY5" s="88" t="s">
        <v>46</v>
      </c>
      <c r="AZ5" s="88" t="s">
        <v>47</v>
      </c>
      <c r="BA5" s="88" t="s">
        <v>48</v>
      </c>
      <c r="BB5" s="88" t="s">
        <v>49</v>
      </c>
      <c r="BC5" s="88" t="s">
        <v>50</v>
      </c>
      <c r="BD5" s="88" t="s">
        <v>51</v>
      </c>
      <c r="BE5" s="88" t="s">
        <v>52</v>
      </c>
      <c r="BF5" s="88" t="s">
        <v>53</v>
      </c>
      <c r="BG5" s="88" t="s">
        <v>54</v>
      </c>
      <c r="BH5" s="88" t="s">
        <v>55</v>
      </c>
      <c r="BI5" s="88" t="s">
        <v>56</v>
      </c>
      <c r="BJ5" s="88" t="s">
        <v>57</v>
      </c>
      <c r="BK5" s="88" t="s">
        <v>58</v>
      </c>
      <c r="BL5" s="88" t="s">
        <v>59</v>
      </c>
      <c r="BM5" s="86" t="s">
        <v>60</v>
      </c>
      <c r="BN5" s="86" t="s">
        <v>61</v>
      </c>
      <c r="BO5" s="86" t="s">
        <v>62</v>
      </c>
      <c r="BP5" s="86" t="s">
        <v>63</v>
      </c>
      <c r="BQ5" s="86" t="s">
        <v>64</v>
      </c>
      <c r="BR5" s="86" t="s">
        <v>65</v>
      </c>
      <c r="BS5" s="86" t="s">
        <v>66</v>
      </c>
      <c r="BT5" s="86" t="s">
        <v>67</v>
      </c>
      <c r="BU5" s="86" t="s">
        <v>68</v>
      </c>
      <c r="BV5" s="85" t="s">
        <v>69</v>
      </c>
      <c r="BW5" s="85" t="s">
        <v>70</v>
      </c>
      <c r="BX5" s="85" t="s">
        <v>71</v>
      </c>
      <c r="BY5" s="85" t="s">
        <v>72</v>
      </c>
      <c r="BZ5" s="85" t="s">
        <v>73</v>
      </c>
      <c r="CA5" s="84" t="s">
        <v>74</v>
      </c>
      <c r="CB5" s="92" t="s">
        <v>75</v>
      </c>
      <c r="CC5" s="4" t="s">
        <v>76</v>
      </c>
      <c r="CD5" s="4" t="s">
        <v>77</v>
      </c>
      <c r="CE5" s="4" t="s">
        <v>78</v>
      </c>
      <c r="CF5" s="4" t="s">
        <v>79</v>
      </c>
      <c r="CG5" s="4" t="s">
        <v>80</v>
      </c>
      <c r="CH5" s="4" t="s">
        <v>81</v>
      </c>
      <c r="CI5" s="4" t="s">
        <v>82</v>
      </c>
      <c r="CJ5" s="4" t="s">
        <v>83</v>
      </c>
      <c r="CK5" s="4" t="s">
        <v>84</v>
      </c>
      <c r="CL5" s="4" t="s">
        <v>85</v>
      </c>
      <c r="CM5" s="4" t="s">
        <v>86</v>
      </c>
      <c r="CN5" s="3" t="s">
        <v>87</v>
      </c>
      <c r="CO5" s="3" t="s">
        <v>88</v>
      </c>
      <c r="CP5" s="3" t="s">
        <v>89</v>
      </c>
      <c r="CQ5" s="3" t="s">
        <v>90</v>
      </c>
      <c r="CR5" s="3" t="s">
        <v>91</v>
      </c>
      <c r="CS5" s="3" t="s">
        <v>92</v>
      </c>
      <c r="CT5" s="3" t="s">
        <v>93</v>
      </c>
      <c r="CU5" s="3" t="s">
        <v>94</v>
      </c>
      <c r="CV5" s="3" t="s">
        <v>95</v>
      </c>
      <c r="CW5" s="3" t="s">
        <v>96</v>
      </c>
      <c r="CX5" s="3" t="s">
        <v>97</v>
      </c>
      <c r="CY5" s="3" t="s">
        <v>98</v>
      </c>
      <c r="CZ5" s="3" t="s">
        <v>99</v>
      </c>
      <c r="DA5" s="3" t="s">
        <v>100</v>
      </c>
      <c r="DB5" s="3" t="s">
        <v>101</v>
      </c>
      <c r="DC5" s="3" t="s">
        <v>102</v>
      </c>
      <c r="DD5" s="3" t="s">
        <v>103</v>
      </c>
      <c r="DE5" s="3" t="s">
        <v>104</v>
      </c>
      <c r="DF5" s="3" t="s">
        <v>105</v>
      </c>
      <c r="DG5" s="3" t="s">
        <v>106</v>
      </c>
      <c r="DH5" s="3" t="s">
        <v>107</v>
      </c>
      <c r="DI5" s="3" t="s">
        <v>108</v>
      </c>
      <c r="DJ5" s="3" t="s">
        <v>109</v>
      </c>
      <c r="DK5" s="3" t="s">
        <v>110</v>
      </c>
      <c r="DL5" s="3" t="s">
        <v>111</v>
      </c>
      <c r="DM5" s="3" t="s">
        <v>112</v>
      </c>
      <c r="DN5" s="3" t="s">
        <v>113</v>
      </c>
      <c r="DO5" s="3" t="s">
        <v>114</v>
      </c>
      <c r="DP5" s="3" t="s">
        <v>115</v>
      </c>
      <c r="DQ5" s="3" t="s">
        <v>116</v>
      </c>
      <c r="DR5" s="3" t="s">
        <v>117</v>
      </c>
      <c r="DS5" s="3" t="s">
        <v>118</v>
      </c>
      <c r="DT5" s="3" t="s">
        <v>119</v>
      </c>
      <c r="DU5" s="3" t="s">
        <v>120</v>
      </c>
      <c r="DV5" s="3" t="s">
        <v>121</v>
      </c>
      <c r="DW5" s="3" t="s">
        <v>122</v>
      </c>
      <c r="DX5" s="3" t="s">
        <v>123</v>
      </c>
      <c r="DY5" s="3" t="s">
        <v>124</v>
      </c>
    </row>
    <row r="6" spans="1:129" hidden="1">
      <c r="A6" s="12">
        <v>2</v>
      </c>
      <c r="B6" s="13" t="s">
        <v>127</v>
      </c>
      <c r="C6" s="13">
        <v>401000</v>
      </c>
      <c r="D6" s="83">
        <v>353000</v>
      </c>
      <c r="E6" s="13">
        <v>350030</v>
      </c>
      <c r="F6" s="13" t="s">
        <v>128</v>
      </c>
      <c r="G6" s="13">
        <v>1</v>
      </c>
      <c r="H6" s="13" t="s">
        <v>129</v>
      </c>
      <c r="I6" s="13">
        <v>2012</v>
      </c>
      <c r="J6" s="13">
        <v>0</v>
      </c>
      <c r="K6" s="13">
        <v>0</v>
      </c>
      <c r="L6" s="13">
        <v>0</v>
      </c>
      <c r="M6" s="13">
        <v>0</v>
      </c>
      <c r="N6" s="13">
        <v>486.00846322000001</v>
      </c>
      <c r="O6" s="13">
        <v>0</v>
      </c>
      <c r="P6" s="13">
        <v>0</v>
      </c>
      <c r="Q6" s="13">
        <v>0</v>
      </c>
      <c r="R6" s="13">
        <v>0.31976322000000001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22.697500000000002</v>
      </c>
      <c r="AN6" s="13">
        <v>0</v>
      </c>
      <c r="AO6" s="13">
        <v>462.99119999999999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/>
      <c r="BY6" s="13">
        <v>0</v>
      </c>
      <c r="BZ6" s="13">
        <v>0</v>
      </c>
      <c r="CA6" s="82">
        <v>0</v>
      </c>
      <c r="CC6">
        <v>0</v>
      </c>
      <c r="CE6">
        <v>0</v>
      </c>
      <c r="CG6">
        <v>0</v>
      </c>
      <c r="CI6">
        <v>0</v>
      </c>
      <c r="CK6">
        <v>0</v>
      </c>
      <c r="CM6">
        <v>0</v>
      </c>
      <c r="CN6">
        <v>0</v>
      </c>
      <c r="CO6">
        <v>0</v>
      </c>
      <c r="CP6">
        <v>8.9149999999999991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1297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49784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</row>
    <row r="7" spans="1:129" hidden="1">
      <c r="A7" s="12">
        <v>4</v>
      </c>
      <c r="B7" s="13" t="s">
        <v>130</v>
      </c>
      <c r="C7" s="13">
        <v>403000</v>
      </c>
      <c r="D7" s="83">
        <v>353000</v>
      </c>
      <c r="E7" s="13">
        <v>350030</v>
      </c>
      <c r="F7" s="13" t="s">
        <v>128</v>
      </c>
      <c r="G7" s="13">
        <v>1</v>
      </c>
      <c r="H7" s="13">
        <v>1</v>
      </c>
      <c r="I7" s="13">
        <v>2012</v>
      </c>
      <c r="J7" s="13">
        <v>19</v>
      </c>
      <c r="K7" s="13">
        <v>0</v>
      </c>
      <c r="L7" s="13">
        <v>0</v>
      </c>
      <c r="M7" s="13">
        <v>19</v>
      </c>
      <c r="N7" s="13">
        <v>0.32612924999999998</v>
      </c>
      <c r="O7" s="13">
        <v>0</v>
      </c>
      <c r="P7" s="13">
        <v>0.32559120000000003</v>
      </c>
      <c r="Q7" s="13">
        <v>0</v>
      </c>
      <c r="R7" s="13">
        <v>5.3804999999999999E-4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19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82">
        <v>0</v>
      </c>
      <c r="CC7">
        <v>0</v>
      </c>
      <c r="CE7">
        <v>0</v>
      </c>
      <c r="CG7">
        <v>0</v>
      </c>
      <c r="CI7">
        <v>0</v>
      </c>
      <c r="CK7">
        <v>0</v>
      </c>
      <c r="CM7">
        <v>0</v>
      </c>
      <c r="CN7">
        <v>8222</v>
      </c>
      <c r="CO7">
        <v>0</v>
      </c>
      <c r="CP7">
        <v>1.4999999999999999E-2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</row>
    <row r="8" spans="1:129" hidden="1">
      <c r="A8" s="12">
        <v>5</v>
      </c>
      <c r="B8" s="13" t="s">
        <v>131</v>
      </c>
      <c r="C8" s="13">
        <v>401000</v>
      </c>
      <c r="D8" s="83">
        <v>353000</v>
      </c>
      <c r="E8" s="13">
        <v>350030</v>
      </c>
      <c r="F8" s="13" t="s">
        <v>128</v>
      </c>
      <c r="G8" s="13">
        <v>1</v>
      </c>
      <c r="H8" s="13">
        <v>1</v>
      </c>
      <c r="I8" s="13">
        <v>2012</v>
      </c>
      <c r="J8" s="13">
        <v>9644</v>
      </c>
      <c r="K8" s="13">
        <v>0</v>
      </c>
      <c r="L8" s="13">
        <v>0</v>
      </c>
      <c r="M8" s="13">
        <v>9644</v>
      </c>
      <c r="N8" s="13">
        <v>169.09569256</v>
      </c>
      <c r="O8" s="13">
        <v>0</v>
      </c>
      <c r="P8" s="13">
        <v>169.09540559999999</v>
      </c>
      <c r="Q8" s="13">
        <v>0</v>
      </c>
      <c r="R8" s="13">
        <v>2.8696E-4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9644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82">
        <v>0</v>
      </c>
      <c r="CC8">
        <v>0</v>
      </c>
      <c r="CE8">
        <v>0</v>
      </c>
      <c r="CG8">
        <v>0</v>
      </c>
      <c r="CI8">
        <v>0</v>
      </c>
      <c r="CK8">
        <v>0</v>
      </c>
      <c r="CM8">
        <v>0</v>
      </c>
      <c r="CN8">
        <v>4270086</v>
      </c>
      <c r="CO8">
        <v>0</v>
      </c>
      <c r="CP8">
        <v>8.0000000000000002E-3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</row>
    <row r="9" spans="1:129" hidden="1">
      <c r="A9" s="12">
        <v>10</v>
      </c>
      <c r="B9" s="13" t="s">
        <v>137</v>
      </c>
      <c r="C9" s="13">
        <v>403000</v>
      </c>
      <c r="D9" s="83">
        <v>353000</v>
      </c>
      <c r="E9" s="13">
        <v>350030</v>
      </c>
      <c r="F9" s="13" t="s">
        <v>128</v>
      </c>
      <c r="G9" s="13">
        <v>1</v>
      </c>
      <c r="H9" s="13">
        <v>1</v>
      </c>
      <c r="I9" s="13">
        <v>2012</v>
      </c>
      <c r="J9" s="13">
        <v>1593</v>
      </c>
      <c r="K9" s="13">
        <v>0</v>
      </c>
      <c r="L9" s="13">
        <v>0</v>
      </c>
      <c r="M9" s="13">
        <v>1593</v>
      </c>
      <c r="N9" s="13">
        <v>25.833631</v>
      </c>
      <c r="O9" s="13">
        <v>0</v>
      </c>
      <c r="P9" s="13">
        <v>18.734957999999999</v>
      </c>
      <c r="Q9" s="13">
        <v>0</v>
      </c>
      <c r="R9" s="13">
        <v>7.0986729999999998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1068</v>
      </c>
      <c r="AU9" s="13">
        <v>0</v>
      </c>
      <c r="AV9" s="13">
        <v>525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82">
        <v>0</v>
      </c>
      <c r="CC9">
        <v>0</v>
      </c>
      <c r="CE9">
        <v>0</v>
      </c>
      <c r="CG9">
        <v>0</v>
      </c>
      <c r="CI9">
        <v>0</v>
      </c>
      <c r="CK9">
        <v>0</v>
      </c>
      <c r="CM9">
        <v>0</v>
      </c>
      <c r="CN9">
        <v>473105</v>
      </c>
      <c r="CO9">
        <v>0</v>
      </c>
      <c r="CP9">
        <v>197.9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</row>
    <row r="10" spans="1:129" hidden="1">
      <c r="A10" s="12">
        <v>17</v>
      </c>
      <c r="B10" s="13" t="s">
        <v>138</v>
      </c>
      <c r="C10" s="13">
        <v>403000</v>
      </c>
      <c r="D10" s="83">
        <v>351100</v>
      </c>
      <c r="E10" s="13">
        <v>350010</v>
      </c>
      <c r="F10" s="13" t="s">
        <v>128</v>
      </c>
      <c r="G10" s="13">
        <v>1</v>
      </c>
      <c r="H10" s="13">
        <v>1</v>
      </c>
      <c r="I10" s="13">
        <v>2012</v>
      </c>
      <c r="J10" s="13">
        <v>2248</v>
      </c>
      <c r="K10" s="13">
        <v>0</v>
      </c>
      <c r="L10" s="13">
        <v>0</v>
      </c>
      <c r="M10" s="13">
        <v>2248</v>
      </c>
      <c r="N10" s="13">
        <v>39.403820400000001</v>
      </c>
      <c r="O10" s="13">
        <v>0</v>
      </c>
      <c r="P10" s="13">
        <v>39.360776399999999</v>
      </c>
      <c r="Q10" s="13">
        <v>0</v>
      </c>
      <c r="R10" s="13">
        <v>4.3043999999999999E-2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2245</v>
      </c>
      <c r="AU10" s="13">
        <v>0</v>
      </c>
      <c r="AV10" s="13">
        <v>3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82">
        <v>0</v>
      </c>
      <c r="CC10">
        <v>0</v>
      </c>
      <c r="CE10">
        <v>0</v>
      </c>
      <c r="CG10">
        <v>0</v>
      </c>
      <c r="CI10">
        <v>0</v>
      </c>
      <c r="CK10">
        <v>0</v>
      </c>
      <c r="CM10">
        <v>0</v>
      </c>
      <c r="CN10">
        <v>993959</v>
      </c>
      <c r="CO10">
        <v>0</v>
      </c>
      <c r="CP10">
        <v>1.2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</row>
    <row r="11" spans="1:129" hidden="1">
      <c r="A11" s="12">
        <v>24</v>
      </c>
      <c r="B11" s="13" t="s">
        <v>139</v>
      </c>
      <c r="C11" s="13">
        <v>403000</v>
      </c>
      <c r="D11" s="83">
        <v>353000</v>
      </c>
      <c r="E11" s="13">
        <v>350030</v>
      </c>
      <c r="F11" s="13" t="s">
        <v>128</v>
      </c>
      <c r="G11" s="13">
        <v>1</v>
      </c>
      <c r="H11" s="13">
        <v>0</v>
      </c>
      <c r="I11" s="13">
        <v>2012</v>
      </c>
      <c r="J11" s="13">
        <v>0</v>
      </c>
      <c r="K11" s="13">
        <v>0</v>
      </c>
      <c r="L11" s="13">
        <v>0</v>
      </c>
      <c r="M11" s="13">
        <v>0</v>
      </c>
      <c r="N11" s="13">
        <v>64.344999999999999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64.344999999999999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/>
      <c r="BY11" s="13">
        <v>0</v>
      </c>
      <c r="BZ11" s="13">
        <v>0</v>
      </c>
      <c r="CA11" s="82">
        <v>0</v>
      </c>
      <c r="CC11">
        <v>0</v>
      </c>
      <c r="CE11">
        <v>0</v>
      </c>
      <c r="CG11">
        <v>0</v>
      </c>
      <c r="CI11">
        <v>0</v>
      </c>
      <c r="CK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3785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</row>
    <row r="12" spans="1:129" hidden="1">
      <c r="A12" s="12">
        <v>25</v>
      </c>
      <c r="B12" s="13" t="s">
        <v>140</v>
      </c>
      <c r="C12" s="13">
        <v>401000</v>
      </c>
      <c r="D12" s="83">
        <v>353000</v>
      </c>
      <c r="E12" s="13">
        <v>350030</v>
      </c>
      <c r="F12" s="13" t="s">
        <v>128</v>
      </c>
      <c r="G12" s="13">
        <v>1</v>
      </c>
      <c r="H12" s="13">
        <v>1</v>
      </c>
      <c r="I12" s="13">
        <v>2012</v>
      </c>
      <c r="J12" s="13">
        <v>9549</v>
      </c>
      <c r="K12" s="13">
        <v>0</v>
      </c>
      <c r="L12" s="13">
        <v>0</v>
      </c>
      <c r="M12" s="13">
        <v>9549</v>
      </c>
      <c r="N12" s="13">
        <v>167.41638498</v>
      </c>
      <c r="O12" s="13">
        <v>0</v>
      </c>
      <c r="P12" s="13">
        <v>167.3800128</v>
      </c>
      <c r="Q12" s="13">
        <v>0</v>
      </c>
      <c r="R12" s="13">
        <v>3.6372179999999997E-2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9546</v>
      </c>
      <c r="AU12" s="13">
        <v>0</v>
      </c>
      <c r="AV12" s="13">
        <v>3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82">
        <v>0</v>
      </c>
      <c r="CC12">
        <v>0</v>
      </c>
      <c r="CE12">
        <v>0</v>
      </c>
      <c r="CG12">
        <v>0</v>
      </c>
      <c r="CI12">
        <v>0</v>
      </c>
      <c r="CK12">
        <v>0</v>
      </c>
      <c r="CM12">
        <v>0</v>
      </c>
      <c r="CN12">
        <v>4226768</v>
      </c>
      <c r="CO12">
        <v>0</v>
      </c>
      <c r="CP12">
        <v>1.014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29" hidden="1">
      <c r="A13" s="12">
        <v>26</v>
      </c>
      <c r="B13" s="13" t="s">
        <v>141</v>
      </c>
      <c r="C13" s="13">
        <v>401000</v>
      </c>
      <c r="D13" s="83">
        <v>353000</v>
      </c>
      <c r="E13" s="13">
        <v>350030</v>
      </c>
      <c r="F13" s="13" t="s">
        <v>128</v>
      </c>
      <c r="G13" s="13">
        <v>1</v>
      </c>
      <c r="H13" s="13">
        <v>1</v>
      </c>
      <c r="I13" s="13">
        <v>2012</v>
      </c>
      <c r="J13" s="13">
        <v>6539</v>
      </c>
      <c r="K13" s="13">
        <v>0</v>
      </c>
      <c r="L13" s="13">
        <v>0</v>
      </c>
      <c r="M13" s="13">
        <v>6539</v>
      </c>
      <c r="N13" s="13">
        <v>114.6618488</v>
      </c>
      <c r="O13" s="13">
        <v>0</v>
      </c>
      <c r="P13" s="13">
        <v>114.660414</v>
      </c>
      <c r="Q13" s="13">
        <v>0</v>
      </c>
      <c r="R13" s="13">
        <v>1.4348E-3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6539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82">
        <v>0</v>
      </c>
      <c r="CC13">
        <v>0</v>
      </c>
      <c r="CE13">
        <v>0</v>
      </c>
      <c r="CG13">
        <v>0</v>
      </c>
      <c r="CI13">
        <v>0</v>
      </c>
      <c r="CK13">
        <v>0</v>
      </c>
      <c r="CM13">
        <v>0</v>
      </c>
      <c r="CN13">
        <v>2895465</v>
      </c>
      <c r="CO13">
        <v>0</v>
      </c>
      <c r="CP13">
        <v>0.04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</row>
    <row r="14" spans="1:129" hidden="1">
      <c r="A14" s="12">
        <v>33</v>
      </c>
      <c r="B14" s="13" t="s">
        <v>142</v>
      </c>
      <c r="C14" s="13">
        <v>403000</v>
      </c>
      <c r="D14" s="83">
        <v>353000</v>
      </c>
      <c r="E14" s="13">
        <v>350030</v>
      </c>
      <c r="F14" s="13" t="s">
        <v>128</v>
      </c>
      <c r="G14" s="13">
        <v>1</v>
      </c>
      <c r="H14" s="13">
        <v>1</v>
      </c>
      <c r="I14" s="13">
        <v>2012</v>
      </c>
      <c r="J14" s="13">
        <v>1423</v>
      </c>
      <c r="K14" s="13">
        <v>0</v>
      </c>
      <c r="L14" s="13">
        <v>0</v>
      </c>
      <c r="M14" s="13">
        <v>1423</v>
      </c>
      <c r="N14" s="13">
        <v>22.956068519999999</v>
      </c>
      <c r="O14" s="13">
        <v>0</v>
      </c>
      <c r="P14" s="13">
        <v>16.2657396</v>
      </c>
      <c r="Q14" s="13">
        <v>0</v>
      </c>
      <c r="R14" s="13">
        <v>6.6903289199999998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928</v>
      </c>
      <c r="AU14" s="13">
        <v>0</v>
      </c>
      <c r="AV14" s="13">
        <v>495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82">
        <v>0</v>
      </c>
      <c r="CC14">
        <v>0</v>
      </c>
      <c r="CE14">
        <v>0</v>
      </c>
      <c r="CG14">
        <v>0</v>
      </c>
      <c r="CI14">
        <v>0</v>
      </c>
      <c r="CK14">
        <v>0</v>
      </c>
      <c r="CM14">
        <v>0</v>
      </c>
      <c r="CN14">
        <v>410751</v>
      </c>
      <c r="CO14">
        <v>0</v>
      </c>
      <c r="CP14">
        <v>186.51599999999999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</row>
    <row r="15" spans="1:129" hidden="1">
      <c r="A15" s="12">
        <v>38</v>
      </c>
      <c r="B15" s="13" t="s">
        <v>143</v>
      </c>
      <c r="C15" s="13">
        <v>401000</v>
      </c>
      <c r="D15" s="83">
        <v>353000</v>
      </c>
      <c r="E15" s="13">
        <v>350030</v>
      </c>
      <c r="F15" s="13" t="s">
        <v>128</v>
      </c>
      <c r="G15" s="13">
        <v>1</v>
      </c>
      <c r="H15" s="13">
        <v>1</v>
      </c>
      <c r="I15" s="13">
        <v>2012</v>
      </c>
      <c r="J15" s="13">
        <v>3942</v>
      </c>
      <c r="K15" s="13">
        <v>0</v>
      </c>
      <c r="L15" s="13">
        <v>0</v>
      </c>
      <c r="M15" s="13">
        <v>3942</v>
      </c>
      <c r="N15" s="13">
        <v>69.124334399999995</v>
      </c>
      <c r="O15" s="13">
        <v>0</v>
      </c>
      <c r="P15" s="13">
        <v>69.124334399999995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3942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82">
        <v>0</v>
      </c>
      <c r="CC15">
        <v>0</v>
      </c>
      <c r="CE15">
        <v>0</v>
      </c>
      <c r="CG15">
        <v>0</v>
      </c>
      <c r="CI15">
        <v>0</v>
      </c>
      <c r="CK15">
        <v>0</v>
      </c>
      <c r="CM15">
        <v>0</v>
      </c>
      <c r="CN15">
        <v>1745564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</row>
    <row r="16" spans="1:129" hidden="1">
      <c r="A16" s="12">
        <v>40</v>
      </c>
      <c r="B16" s="13" t="s">
        <v>144</v>
      </c>
      <c r="C16" s="13">
        <v>401000</v>
      </c>
      <c r="D16" s="83">
        <v>351100</v>
      </c>
      <c r="E16" s="13">
        <v>350010</v>
      </c>
      <c r="F16" s="13" t="s">
        <v>128</v>
      </c>
      <c r="G16" s="13">
        <v>1</v>
      </c>
      <c r="H16" s="13">
        <v>4</v>
      </c>
      <c r="I16" s="13">
        <v>2012</v>
      </c>
      <c r="J16" s="13">
        <v>48744</v>
      </c>
      <c r="K16" s="13">
        <v>0</v>
      </c>
      <c r="L16" s="13">
        <v>0</v>
      </c>
      <c r="M16" s="13">
        <v>48744</v>
      </c>
      <c r="N16" s="13">
        <v>764.61418383</v>
      </c>
      <c r="O16" s="13">
        <v>0</v>
      </c>
      <c r="P16" s="13">
        <v>0</v>
      </c>
      <c r="Q16" s="13">
        <v>0</v>
      </c>
      <c r="R16" s="13">
        <v>14.16032658</v>
      </c>
      <c r="S16" s="13">
        <v>81.111343739999995</v>
      </c>
      <c r="T16" s="13">
        <v>1.3799999999999999E-3</v>
      </c>
      <c r="U16" s="13">
        <v>0</v>
      </c>
      <c r="V16" s="13">
        <v>0</v>
      </c>
      <c r="W16" s="13">
        <v>0</v>
      </c>
      <c r="X16" s="13">
        <v>0</v>
      </c>
      <c r="Y16" s="13">
        <v>456.51776899999999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212.82336451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1064</v>
      </c>
      <c r="AW16" s="13">
        <v>6406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41274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/>
      <c r="BY16" s="13">
        <v>0</v>
      </c>
      <c r="BZ16" s="13">
        <v>0</v>
      </c>
      <c r="CA16" s="82">
        <v>0</v>
      </c>
      <c r="CB16" t="s">
        <v>145</v>
      </c>
      <c r="CC16">
        <v>100</v>
      </c>
      <c r="CD16" t="s">
        <v>146</v>
      </c>
      <c r="CE16">
        <v>100</v>
      </c>
      <c r="CG16">
        <v>100</v>
      </c>
      <c r="CH16" t="s">
        <v>147</v>
      </c>
      <c r="CI16">
        <v>68.209999999999994</v>
      </c>
      <c r="CK16">
        <v>0</v>
      </c>
      <c r="CM16">
        <v>0</v>
      </c>
      <c r="CN16">
        <v>0</v>
      </c>
      <c r="CO16">
        <v>0</v>
      </c>
      <c r="CP16">
        <v>395.31900000000002</v>
      </c>
      <c r="CQ16">
        <v>1990.951</v>
      </c>
      <c r="CR16">
        <v>0.03</v>
      </c>
      <c r="CS16">
        <v>0</v>
      </c>
      <c r="CT16">
        <v>0</v>
      </c>
      <c r="CU16">
        <v>0</v>
      </c>
      <c r="CV16">
        <v>0</v>
      </c>
      <c r="CW16">
        <v>17181.7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18490.300999999999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</row>
    <row r="17" spans="1:129" hidden="1">
      <c r="A17" s="12">
        <v>50</v>
      </c>
      <c r="B17" s="13" t="s">
        <v>148</v>
      </c>
      <c r="C17" s="13">
        <v>401000</v>
      </c>
      <c r="D17" s="83">
        <v>353000</v>
      </c>
      <c r="E17" s="13">
        <v>350030</v>
      </c>
      <c r="F17" s="13" t="s">
        <v>128</v>
      </c>
      <c r="G17" s="13">
        <v>1</v>
      </c>
      <c r="H17" s="13">
        <v>1</v>
      </c>
      <c r="I17" s="13">
        <v>2012</v>
      </c>
      <c r="J17" s="13">
        <v>15139</v>
      </c>
      <c r="K17" s="13">
        <v>0</v>
      </c>
      <c r="L17" s="13">
        <v>0</v>
      </c>
      <c r="M17" s="13">
        <v>15139</v>
      </c>
      <c r="N17" s="13">
        <v>265.46370839999997</v>
      </c>
      <c r="O17" s="13">
        <v>0</v>
      </c>
      <c r="P17" s="13">
        <v>265.46370839999997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15139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82">
        <v>0</v>
      </c>
      <c r="CC17">
        <v>0</v>
      </c>
      <c r="CE17">
        <v>0</v>
      </c>
      <c r="CG17">
        <v>0</v>
      </c>
      <c r="CI17">
        <v>0</v>
      </c>
      <c r="CK17">
        <v>0</v>
      </c>
      <c r="CM17">
        <v>0</v>
      </c>
      <c r="CN17">
        <v>6703629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</row>
    <row r="18" spans="1:129" hidden="1">
      <c r="A18" s="12">
        <v>52</v>
      </c>
      <c r="B18" s="13" t="s">
        <v>149</v>
      </c>
      <c r="C18" s="13">
        <v>403000</v>
      </c>
      <c r="D18" s="83">
        <v>353000</v>
      </c>
      <c r="E18" s="13">
        <v>350030</v>
      </c>
      <c r="F18" s="13" t="s">
        <v>128</v>
      </c>
      <c r="G18" s="13">
        <v>1</v>
      </c>
      <c r="H18" s="13">
        <v>1</v>
      </c>
      <c r="I18" s="13">
        <v>2012</v>
      </c>
      <c r="J18" s="13">
        <v>8636</v>
      </c>
      <c r="K18" s="13">
        <v>0</v>
      </c>
      <c r="L18" s="13">
        <v>0</v>
      </c>
      <c r="M18" s="13">
        <v>8636</v>
      </c>
      <c r="N18" s="13">
        <v>151.4251332</v>
      </c>
      <c r="O18" s="13">
        <v>0</v>
      </c>
      <c r="P18" s="13">
        <v>151.4251332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8636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82">
        <v>0</v>
      </c>
      <c r="CC18">
        <v>0</v>
      </c>
      <c r="CE18">
        <v>0</v>
      </c>
      <c r="CG18">
        <v>0</v>
      </c>
      <c r="CI18">
        <v>0</v>
      </c>
      <c r="CK18">
        <v>0</v>
      </c>
      <c r="CM18">
        <v>0</v>
      </c>
      <c r="CN18">
        <v>3823867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</row>
    <row r="19" spans="1:129" hidden="1">
      <c r="A19" s="12">
        <v>53</v>
      </c>
      <c r="B19" s="13" t="s">
        <v>150</v>
      </c>
      <c r="C19" s="13">
        <v>403000</v>
      </c>
      <c r="D19" s="83">
        <v>353000</v>
      </c>
      <c r="E19" s="13">
        <v>350030</v>
      </c>
      <c r="F19" s="13" t="s">
        <v>128</v>
      </c>
      <c r="G19" s="13">
        <v>1</v>
      </c>
      <c r="H19" s="13">
        <v>2</v>
      </c>
      <c r="I19" s="13">
        <v>2012</v>
      </c>
      <c r="J19" s="13">
        <v>2070</v>
      </c>
      <c r="K19" s="13">
        <v>0</v>
      </c>
      <c r="L19" s="13">
        <v>0</v>
      </c>
      <c r="M19" s="13">
        <v>2070</v>
      </c>
      <c r="N19" s="13">
        <v>135.2142192</v>
      </c>
      <c r="O19" s="13">
        <v>0</v>
      </c>
      <c r="P19" s="13">
        <v>36.299419200000003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98.9148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2070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82">
        <v>0</v>
      </c>
      <c r="CC19">
        <v>0</v>
      </c>
      <c r="CE19">
        <v>0</v>
      </c>
      <c r="CG19">
        <v>0</v>
      </c>
      <c r="CI19">
        <v>0</v>
      </c>
      <c r="CK19">
        <v>0</v>
      </c>
      <c r="CM19">
        <v>0</v>
      </c>
      <c r="CN19">
        <v>916652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10636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hidden="1">
      <c r="A20" s="12">
        <v>57</v>
      </c>
      <c r="B20" s="13" t="s">
        <v>151</v>
      </c>
      <c r="C20" s="13">
        <v>401000</v>
      </c>
      <c r="D20" s="83">
        <v>353000</v>
      </c>
      <c r="E20" s="13">
        <v>350030</v>
      </c>
      <c r="F20" s="13" t="s">
        <v>128</v>
      </c>
      <c r="G20" s="13">
        <v>1</v>
      </c>
      <c r="H20" s="13">
        <v>1</v>
      </c>
      <c r="I20" s="13">
        <v>2012</v>
      </c>
      <c r="J20" s="13">
        <v>6774</v>
      </c>
      <c r="K20" s="13">
        <v>0</v>
      </c>
      <c r="L20" s="13">
        <v>0</v>
      </c>
      <c r="M20" s="13">
        <v>6774</v>
      </c>
      <c r="N20" s="13">
        <v>118.7834472</v>
      </c>
      <c r="O20" s="13">
        <v>0</v>
      </c>
      <c r="P20" s="13">
        <v>118.7834472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6774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82">
        <v>0</v>
      </c>
      <c r="CC20">
        <v>0</v>
      </c>
      <c r="CE20">
        <v>0</v>
      </c>
      <c r="CG20">
        <v>0</v>
      </c>
      <c r="CI20">
        <v>0</v>
      </c>
      <c r="CK20">
        <v>0</v>
      </c>
      <c r="CM20">
        <v>0</v>
      </c>
      <c r="CN20">
        <v>2999582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</row>
    <row r="21" spans="1:129" hidden="1">
      <c r="A21" s="12">
        <v>62</v>
      </c>
      <c r="B21" s="13" t="s">
        <v>152</v>
      </c>
      <c r="C21" s="13">
        <v>401000</v>
      </c>
      <c r="D21" s="83">
        <v>353000</v>
      </c>
      <c r="E21" s="13">
        <v>350030</v>
      </c>
      <c r="F21" s="13" t="s">
        <v>128</v>
      </c>
      <c r="G21" s="13">
        <v>1</v>
      </c>
      <c r="H21" s="13">
        <v>1</v>
      </c>
      <c r="I21" s="13">
        <v>2012</v>
      </c>
      <c r="J21" s="13">
        <v>5302</v>
      </c>
      <c r="K21" s="13">
        <v>0</v>
      </c>
      <c r="L21" s="13">
        <v>0</v>
      </c>
      <c r="M21" s="13">
        <v>5302</v>
      </c>
      <c r="N21" s="13">
        <v>92.965197599999996</v>
      </c>
      <c r="O21" s="13">
        <v>0</v>
      </c>
      <c r="P21" s="13">
        <v>92.965197599999996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5302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82">
        <v>0</v>
      </c>
      <c r="CC21">
        <v>0</v>
      </c>
      <c r="CE21">
        <v>0</v>
      </c>
      <c r="CG21">
        <v>0</v>
      </c>
      <c r="CI21">
        <v>0</v>
      </c>
      <c r="CK21">
        <v>0</v>
      </c>
      <c r="CM21">
        <v>0</v>
      </c>
      <c r="CN21">
        <v>2347606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</row>
    <row r="22" spans="1:129" hidden="1">
      <c r="A22" s="12">
        <v>63</v>
      </c>
      <c r="B22" s="13" t="s">
        <v>153</v>
      </c>
      <c r="C22" s="13">
        <v>401000</v>
      </c>
      <c r="D22" s="83">
        <v>353000</v>
      </c>
      <c r="E22" s="13">
        <v>350030</v>
      </c>
      <c r="F22" s="13" t="s">
        <v>128</v>
      </c>
      <c r="G22" s="13">
        <v>1</v>
      </c>
      <c r="H22" s="13">
        <v>1</v>
      </c>
      <c r="I22" s="13">
        <v>2012</v>
      </c>
      <c r="J22" s="13">
        <v>8456</v>
      </c>
      <c r="K22" s="13">
        <v>0</v>
      </c>
      <c r="L22" s="13">
        <v>0</v>
      </c>
      <c r="M22" s="13">
        <v>8456</v>
      </c>
      <c r="N22" s="13">
        <v>148.27447799999999</v>
      </c>
      <c r="O22" s="13">
        <v>0</v>
      </c>
      <c r="P22" s="13">
        <v>148.27447799999999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8456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82">
        <v>0</v>
      </c>
      <c r="CC22">
        <v>0</v>
      </c>
      <c r="CE22">
        <v>0</v>
      </c>
      <c r="CG22">
        <v>0</v>
      </c>
      <c r="CI22">
        <v>0</v>
      </c>
      <c r="CK22">
        <v>0</v>
      </c>
      <c r="CM22">
        <v>0</v>
      </c>
      <c r="CN22">
        <v>3744305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</row>
    <row r="23" spans="1:129" hidden="1">
      <c r="A23" s="12">
        <v>73</v>
      </c>
      <c r="B23" s="13" t="s">
        <v>154</v>
      </c>
      <c r="C23" s="13">
        <v>403000</v>
      </c>
      <c r="D23" s="83">
        <v>353000</v>
      </c>
      <c r="E23" s="13">
        <v>350030</v>
      </c>
      <c r="F23" s="13" t="s">
        <v>128</v>
      </c>
      <c r="G23" s="13">
        <v>1</v>
      </c>
      <c r="H23" s="13">
        <v>1</v>
      </c>
      <c r="I23" s="13">
        <v>2012</v>
      </c>
      <c r="J23" s="13">
        <v>1753</v>
      </c>
      <c r="K23" s="13">
        <v>0</v>
      </c>
      <c r="L23" s="13">
        <v>0</v>
      </c>
      <c r="M23" s="13">
        <v>1753</v>
      </c>
      <c r="N23" s="13">
        <v>23.694645900000001</v>
      </c>
      <c r="O23" s="13">
        <v>0</v>
      </c>
      <c r="P23" s="13">
        <v>0</v>
      </c>
      <c r="Q23" s="13">
        <v>0</v>
      </c>
      <c r="R23" s="13">
        <v>23.694645900000001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1753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82">
        <v>0</v>
      </c>
      <c r="CC23">
        <v>0</v>
      </c>
      <c r="CE23">
        <v>0</v>
      </c>
      <c r="CG23">
        <v>0</v>
      </c>
      <c r="CI23">
        <v>0</v>
      </c>
      <c r="CK23">
        <v>0</v>
      </c>
      <c r="CM23">
        <v>0</v>
      </c>
      <c r="CN23">
        <v>0</v>
      </c>
      <c r="CO23">
        <v>0</v>
      </c>
      <c r="CP23">
        <v>660.57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</row>
    <row r="24" spans="1:129" hidden="1">
      <c r="A24" s="12">
        <v>74</v>
      </c>
      <c r="B24" s="13" t="s">
        <v>155</v>
      </c>
      <c r="C24" s="13">
        <v>403000</v>
      </c>
      <c r="D24" s="83">
        <v>353000</v>
      </c>
      <c r="E24" s="13">
        <v>350030</v>
      </c>
      <c r="F24" s="13" t="s">
        <v>128</v>
      </c>
      <c r="G24" s="13">
        <v>1</v>
      </c>
      <c r="H24" s="13">
        <v>1</v>
      </c>
      <c r="I24" s="13">
        <v>2012</v>
      </c>
      <c r="J24" s="13">
        <v>3076</v>
      </c>
      <c r="K24" s="13">
        <v>0</v>
      </c>
      <c r="L24" s="13">
        <v>0</v>
      </c>
      <c r="M24" s="13">
        <v>3076</v>
      </c>
      <c r="N24" s="13">
        <v>41.563286400000003</v>
      </c>
      <c r="O24" s="13">
        <v>0</v>
      </c>
      <c r="P24" s="13">
        <v>0</v>
      </c>
      <c r="Q24" s="13">
        <v>0</v>
      </c>
      <c r="R24" s="13">
        <v>41.563286400000003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3076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82">
        <v>0</v>
      </c>
      <c r="CC24">
        <v>0</v>
      </c>
      <c r="CE24">
        <v>0</v>
      </c>
      <c r="CG24">
        <v>0</v>
      </c>
      <c r="CI24">
        <v>0</v>
      </c>
      <c r="CK24">
        <v>0</v>
      </c>
      <c r="CM24">
        <v>0</v>
      </c>
      <c r="CN24">
        <v>0</v>
      </c>
      <c r="CO24">
        <v>0</v>
      </c>
      <c r="CP24">
        <v>1158.72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</row>
    <row r="25" spans="1:129" hidden="1">
      <c r="A25" s="12">
        <v>80</v>
      </c>
      <c r="B25" s="13" t="s">
        <v>157</v>
      </c>
      <c r="C25" s="13">
        <v>403000</v>
      </c>
      <c r="D25" s="83">
        <v>353000</v>
      </c>
      <c r="E25" s="13">
        <v>350030</v>
      </c>
      <c r="F25" s="13" t="s">
        <v>128</v>
      </c>
      <c r="G25" s="13">
        <v>1</v>
      </c>
      <c r="H25" s="13">
        <v>1</v>
      </c>
      <c r="I25" s="13">
        <v>2012</v>
      </c>
      <c r="J25" s="13">
        <v>797</v>
      </c>
      <c r="K25" s="13">
        <v>0</v>
      </c>
      <c r="L25" s="13">
        <v>0</v>
      </c>
      <c r="M25" s="13">
        <v>797</v>
      </c>
      <c r="N25" s="13">
        <v>13.983750000000001</v>
      </c>
      <c r="O25" s="13">
        <v>0</v>
      </c>
      <c r="P25" s="13">
        <v>13.983750000000001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797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82">
        <v>0</v>
      </c>
      <c r="CC25">
        <v>0</v>
      </c>
      <c r="CE25">
        <v>0</v>
      </c>
      <c r="CG25">
        <v>0</v>
      </c>
      <c r="CI25">
        <v>0</v>
      </c>
      <c r="CK25">
        <v>0</v>
      </c>
      <c r="CM25">
        <v>0</v>
      </c>
      <c r="CN25">
        <v>353125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</row>
    <row r="26" spans="1:129" hidden="1">
      <c r="A26" s="12">
        <v>88</v>
      </c>
      <c r="B26" s="13" t="s">
        <v>159</v>
      </c>
      <c r="C26" s="13">
        <v>403000</v>
      </c>
      <c r="D26" s="83">
        <v>353000</v>
      </c>
      <c r="E26" s="13">
        <v>350030</v>
      </c>
      <c r="F26" s="13" t="s">
        <v>128</v>
      </c>
      <c r="G26" s="13">
        <v>1</v>
      </c>
      <c r="H26" s="13">
        <v>2</v>
      </c>
      <c r="I26" s="13">
        <v>2012</v>
      </c>
      <c r="J26" s="13">
        <v>10</v>
      </c>
      <c r="K26" s="13">
        <v>0</v>
      </c>
      <c r="L26" s="13">
        <v>0</v>
      </c>
      <c r="M26" s="13">
        <v>10</v>
      </c>
      <c r="N26" s="13">
        <v>211.162812</v>
      </c>
      <c r="O26" s="13">
        <v>0</v>
      </c>
      <c r="P26" s="13">
        <v>0</v>
      </c>
      <c r="Q26" s="13">
        <v>0</v>
      </c>
      <c r="R26" s="13">
        <v>0.129132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211.03368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10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82">
        <v>0</v>
      </c>
      <c r="CC26">
        <v>0</v>
      </c>
      <c r="CE26">
        <v>0</v>
      </c>
      <c r="CG26">
        <v>0</v>
      </c>
      <c r="CI26">
        <v>0</v>
      </c>
      <c r="CK26">
        <v>0</v>
      </c>
      <c r="CM26">
        <v>0</v>
      </c>
      <c r="CN26">
        <v>0</v>
      </c>
      <c r="CO26">
        <v>0</v>
      </c>
      <c r="CP26">
        <v>3.6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20812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</row>
    <row r="27" spans="1:129" hidden="1">
      <c r="A27" s="12">
        <v>95</v>
      </c>
      <c r="B27" s="13" t="s">
        <v>160</v>
      </c>
      <c r="C27" s="13">
        <v>403000</v>
      </c>
      <c r="D27" s="83">
        <v>353000</v>
      </c>
      <c r="E27" s="13">
        <v>350030</v>
      </c>
      <c r="F27" s="13" t="s">
        <v>128</v>
      </c>
      <c r="G27" s="13">
        <v>1</v>
      </c>
      <c r="H27" s="13">
        <v>0</v>
      </c>
      <c r="I27" s="13">
        <v>2012</v>
      </c>
      <c r="J27" s="13">
        <v>0</v>
      </c>
      <c r="K27" s="13">
        <v>0</v>
      </c>
      <c r="L27" s="13">
        <v>0</v>
      </c>
      <c r="M27" s="13">
        <v>0</v>
      </c>
      <c r="N27" s="13">
        <v>1.9469178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1.9469178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/>
      <c r="BY27" s="13">
        <v>0</v>
      </c>
      <c r="BZ27" s="13">
        <v>0</v>
      </c>
      <c r="CA27" s="82">
        <v>0</v>
      </c>
      <c r="CC27">
        <v>0</v>
      </c>
      <c r="CE27">
        <v>0</v>
      </c>
      <c r="CG27">
        <v>0</v>
      </c>
      <c r="CI27">
        <v>0</v>
      </c>
      <c r="CK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58.466000000000001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</row>
    <row r="28" spans="1:129" hidden="1">
      <c r="A28" s="12">
        <v>97</v>
      </c>
      <c r="B28" s="13" t="s">
        <v>161</v>
      </c>
      <c r="C28" s="13">
        <v>403000</v>
      </c>
      <c r="D28" s="83">
        <v>353000</v>
      </c>
      <c r="E28" s="13">
        <v>350030</v>
      </c>
      <c r="F28" s="13" t="s">
        <v>128</v>
      </c>
      <c r="G28" s="13">
        <v>1</v>
      </c>
      <c r="H28" s="13">
        <v>0</v>
      </c>
      <c r="I28" s="13">
        <v>2012</v>
      </c>
      <c r="J28" s="13">
        <v>0</v>
      </c>
      <c r="K28" s="13">
        <v>0</v>
      </c>
      <c r="L28" s="13">
        <v>0</v>
      </c>
      <c r="M28" s="13">
        <v>0</v>
      </c>
      <c r="N28" s="13">
        <v>3.0506399999999999E-2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3.0506399999999999E-2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/>
      <c r="BY28" s="13">
        <v>0</v>
      </c>
      <c r="BZ28" s="13">
        <v>0</v>
      </c>
      <c r="CA28" s="82">
        <v>0</v>
      </c>
      <c r="CC28">
        <v>0</v>
      </c>
      <c r="CE28">
        <v>0</v>
      </c>
      <c r="CG28">
        <v>0</v>
      </c>
      <c r="CI28">
        <v>0</v>
      </c>
      <c r="CK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0.89200000000000002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</row>
    <row r="29" spans="1:129" hidden="1">
      <c r="A29" s="12">
        <v>98</v>
      </c>
      <c r="B29" s="13" t="s">
        <v>162</v>
      </c>
      <c r="C29" s="13">
        <v>403000</v>
      </c>
      <c r="D29" s="83">
        <v>353000</v>
      </c>
      <c r="E29" s="13">
        <v>350030</v>
      </c>
      <c r="F29" s="13" t="s">
        <v>128</v>
      </c>
      <c r="G29" s="13">
        <v>1</v>
      </c>
      <c r="H29" s="13">
        <v>0</v>
      </c>
      <c r="I29" s="13">
        <v>2012</v>
      </c>
      <c r="J29" s="13">
        <v>0</v>
      </c>
      <c r="K29" s="13">
        <v>0</v>
      </c>
      <c r="L29" s="13">
        <v>0</v>
      </c>
      <c r="M29" s="13">
        <v>0</v>
      </c>
      <c r="N29" s="13">
        <v>10.9944612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10.9944612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/>
      <c r="BY29" s="13">
        <v>0</v>
      </c>
      <c r="BZ29" s="13">
        <v>0</v>
      </c>
      <c r="CA29" s="82">
        <v>0</v>
      </c>
      <c r="CC29">
        <v>0</v>
      </c>
      <c r="CE29">
        <v>0</v>
      </c>
      <c r="CG29">
        <v>0</v>
      </c>
      <c r="CI29">
        <v>0</v>
      </c>
      <c r="CK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330.16399999999999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</row>
    <row r="30" spans="1:129" hidden="1">
      <c r="A30" s="12">
        <v>99</v>
      </c>
      <c r="B30" s="13" t="s">
        <v>163</v>
      </c>
      <c r="C30" s="13">
        <v>403000</v>
      </c>
      <c r="D30" s="83">
        <v>353000</v>
      </c>
      <c r="E30" s="13">
        <v>350030</v>
      </c>
      <c r="F30" s="13" t="s">
        <v>128</v>
      </c>
      <c r="G30" s="13">
        <v>1</v>
      </c>
      <c r="H30" s="13">
        <v>0</v>
      </c>
      <c r="I30" s="13">
        <v>2012</v>
      </c>
      <c r="J30" s="13">
        <v>0</v>
      </c>
      <c r="K30" s="13">
        <v>0</v>
      </c>
      <c r="L30" s="13">
        <v>0</v>
      </c>
      <c r="M30" s="13">
        <v>0</v>
      </c>
      <c r="N30" s="13">
        <v>17.115067799999998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17.115067799999998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/>
      <c r="BY30" s="13">
        <v>0</v>
      </c>
      <c r="BZ30" s="13">
        <v>0</v>
      </c>
      <c r="CA30" s="82">
        <v>0</v>
      </c>
      <c r="CC30">
        <v>0</v>
      </c>
      <c r="CE30">
        <v>0</v>
      </c>
      <c r="CG30">
        <v>0</v>
      </c>
      <c r="CI30">
        <v>0</v>
      </c>
      <c r="CK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513.96600000000001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</row>
    <row r="31" spans="1:129" hidden="1">
      <c r="A31" s="12">
        <v>102</v>
      </c>
      <c r="B31" s="13" t="s">
        <v>164</v>
      </c>
      <c r="C31" s="13">
        <v>403000</v>
      </c>
      <c r="D31" s="83">
        <v>353000</v>
      </c>
      <c r="E31" s="13">
        <v>350030</v>
      </c>
      <c r="F31" s="13" t="s">
        <v>128</v>
      </c>
      <c r="G31" s="13">
        <v>1</v>
      </c>
      <c r="H31" s="13">
        <v>1</v>
      </c>
      <c r="I31" s="13">
        <v>2012</v>
      </c>
      <c r="J31" s="13">
        <v>2083</v>
      </c>
      <c r="K31" s="13">
        <v>0</v>
      </c>
      <c r="L31" s="13">
        <v>0</v>
      </c>
      <c r="M31" s="13">
        <v>2083</v>
      </c>
      <c r="N31" s="13">
        <v>36.527594399999998</v>
      </c>
      <c r="O31" s="13">
        <v>0</v>
      </c>
      <c r="P31" s="13">
        <v>36.527594399999998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2083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82">
        <v>0</v>
      </c>
      <c r="CC31">
        <v>0</v>
      </c>
      <c r="CE31">
        <v>0</v>
      </c>
      <c r="CG31">
        <v>0</v>
      </c>
      <c r="CI31">
        <v>0</v>
      </c>
      <c r="CK31">
        <v>0</v>
      </c>
      <c r="CM31">
        <v>0</v>
      </c>
      <c r="CN31">
        <v>922414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</row>
    <row r="32" spans="1:129" hidden="1">
      <c r="A32" s="12">
        <v>103</v>
      </c>
      <c r="B32" s="13" t="s">
        <v>164</v>
      </c>
      <c r="C32" s="13">
        <v>403000</v>
      </c>
      <c r="D32" s="83">
        <v>353000</v>
      </c>
      <c r="E32" s="13">
        <v>350030</v>
      </c>
      <c r="F32" s="13" t="s">
        <v>128</v>
      </c>
      <c r="G32" s="13">
        <v>1</v>
      </c>
      <c r="H32" s="13">
        <v>1</v>
      </c>
      <c r="I32" s="13">
        <v>2012</v>
      </c>
      <c r="J32" s="13">
        <v>10216</v>
      </c>
      <c r="K32" s="13">
        <v>0</v>
      </c>
      <c r="L32" s="13">
        <v>0</v>
      </c>
      <c r="M32" s="13">
        <v>10216</v>
      </c>
      <c r="N32" s="13">
        <v>179.1354312</v>
      </c>
      <c r="O32" s="13">
        <v>0</v>
      </c>
      <c r="P32" s="13">
        <v>179.1354312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10216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82">
        <v>0</v>
      </c>
      <c r="CC32">
        <v>0</v>
      </c>
      <c r="CE32">
        <v>0</v>
      </c>
      <c r="CG32">
        <v>0</v>
      </c>
      <c r="CI32">
        <v>0</v>
      </c>
      <c r="CK32">
        <v>0</v>
      </c>
      <c r="CM32">
        <v>0</v>
      </c>
      <c r="CN32">
        <v>4523622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</row>
    <row r="33" spans="1:129" hidden="1">
      <c r="A33" s="12">
        <v>104</v>
      </c>
      <c r="B33" s="13" t="s">
        <v>165</v>
      </c>
      <c r="C33" s="13">
        <v>403000</v>
      </c>
      <c r="D33" s="83">
        <v>353000</v>
      </c>
      <c r="E33" s="13">
        <v>350030</v>
      </c>
      <c r="F33" s="13" t="s">
        <v>128</v>
      </c>
      <c r="G33" s="13">
        <v>1</v>
      </c>
      <c r="H33" s="13">
        <v>1</v>
      </c>
      <c r="I33" s="13">
        <v>2012</v>
      </c>
      <c r="J33" s="13">
        <v>594</v>
      </c>
      <c r="K33" s="13">
        <v>0</v>
      </c>
      <c r="L33" s="13">
        <v>0</v>
      </c>
      <c r="M33" s="13">
        <v>594</v>
      </c>
      <c r="N33" s="13">
        <v>8.0213211399999995</v>
      </c>
      <c r="O33" s="13">
        <v>0</v>
      </c>
      <c r="P33" s="13">
        <v>0</v>
      </c>
      <c r="Q33" s="13">
        <v>0</v>
      </c>
      <c r="R33" s="13">
        <v>8.0213211399999995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594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82">
        <v>0</v>
      </c>
      <c r="CC33">
        <v>0</v>
      </c>
      <c r="CE33">
        <v>0</v>
      </c>
      <c r="CG33">
        <v>0</v>
      </c>
      <c r="CI33">
        <v>0</v>
      </c>
      <c r="CK33">
        <v>0</v>
      </c>
      <c r="CM33">
        <v>0</v>
      </c>
      <c r="CN33">
        <v>0</v>
      </c>
      <c r="CO33">
        <v>0</v>
      </c>
      <c r="CP33">
        <v>223.62200000000001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</row>
    <row r="34" spans="1:129" hidden="1">
      <c r="A34" s="12">
        <v>105</v>
      </c>
      <c r="B34" s="13" t="s">
        <v>165</v>
      </c>
      <c r="C34" s="13">
        <v>403000</v>
      </c>
      <c r="D34" s="83">
        <v>353000</v>
      </c>
      <c r="E34" s="13">
        <v>350030</v>
      </c>
      <c r="F34" s="13" t="s">
        <v>128</v>
      </c>
      <c r="G34" s="13">
        <v>1</v>
      </c>
      <c r="H34" s="13">
        <v>1</v>
      </c>
      <c r="I34" s="13">
        <v>2012</v>
      </c>
      <c r="J34" s="13">
        <v>660</v>
      </c>
      <c r="K34" s="13">
        <v>0</v>
      </c>
      <c r="L34" s="13">
        <v>0</v>
      </c>
      <c r="M34" s="13">
        <v>660</v>
      </c>
      <c r="N34" s="13">
        <v>8.9229853299999995</v>
      </c>
      <c r="O34" s="13">
        <v>0</v>
      </c>
      <c r="P34" s="13">
        <v>0</v>
      </c>
      <c r="Q34" s="13">
        <v>0</v>
      </c>
      <c r="R34" s="13">
        <v>8.9229853299999995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660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82">
        <v>0</v>
      </c>
      <c r="CC34">
        <v>0</v>
      </c>
      <c r="CE34">
        <v>0</v>
      </c>
      <c r="CG34">
        <v>0</v>
      </c>
      <c r="CI34">
        <v>0</v>
      </c>
      <c r="CK34">
        <v>0</v>
      </c>
      <c r="CM34">
        <v>0</v>
      </c>
      <c r="CN34">
        <v>0</v>
      </c>
      <c r="CO34">
        <v>0</v>
      </c>
      <c r="CP34">
        <v>248.75899999999999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</row>
    <row r="35" spans="1:129" hidden="1">
      <c r="A35" s="12">
        <v>121</v>
      </c>
      <c r="B35" s="13" t="s">
        <v>167</v>
      </c>
      <c r="C35" s="13">
        <v>403000</v>
      </c>
      <c r="D35" s="83">
        <v>353000</v>
      </c>
      <c r="E35" s="13">
        <v>350030</v>
      </c>
      <c r="F35" s="13" t="s">
        <v>128</v>
      </c>
      <c r="G35" s="13">
        <v>1</v>
      </c>
      <c r="H35" s="13">
        <v>4</v>
      </c>
      <c r="I35" s="13">
        <v>2012</v>
      </c>
      <c r="J35" s="13">
        <v>12549</v>
      </c>
      <c r="K35" s="13">
        <v>0</v>
      </c>
      <c r="L35" s="13">
        <v>0</v>
      </c>
      <c r="M35" s="13">
        <v>12549</v>
      </c>
      <c r="N35" s="13">
        <v>169.57434889999999</v>
      </c>
      <c r="O35" s="13">
        <v>0</v>
      </c>
      <c r="P35" s="13">
        <v>0</v>
      </c>
      <c r="Q35" s="13">
        <v>0</v>
      </c>
      <c r="R35" s="13">
        <v>169.57434889999999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12549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/>
      <c r="BY35" s="13">
        <v>0</v>
      </c>
      <c r="BZ35" s="13">
        <v>0</v>
      </c>
      <c r="CA35" s="82">
        <v>0</v>
      </c>
      <c r="CC35">
        <v>100</v>
      </c>
      <c r="CE35">
        <v>100</v>
      </c>
      <c r="CG35">
        <v>100</v>
      </c>
      <c r="CI35">
        <v>0</v>
      </c>
      <c r="CK35">
        <v>0</v>
      </c>
      <c r="CM35">
        <v>0</v>
      </c>
      <c r="CN35">
        <v>0</v>
      </c>
      <c r="CO35">
        <v>0</v>
      </c>
      <c r="CP35">
        <v>4727.47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</row>
    <row r="36" spans="1:129" hidden="1">
      <c r="A36" s="12">
        <v>122</v>
      </c>
      <c r="B36" s="13" t="s">
        <v>168</v>
      </c>
      <c r="C36" s="13">
        <v>403000</v>
      </c>
      <c r="D36" s="83">
        <v>353000</v>
      </c>
      <c r="E36" s="13">
        <v>350030</v>
      </c>
      <c r="F36" s="13" t="s">
        <v>128</v>
      </c>
      <c r="G36" s="13">
        <v>1</v>
      </c>
      <c r="H36" s="13">
        <v>1</v>
      </c>
      <c r="I36" s="13">
        <v>2012</v>
      </c>
      <c r="J36" s="13">
        <v>21939</v>
      </c>
      <c r="K36" s="13">
        <v>0</v>
      </c>
      <c r="L36" s="13">
        <v>0</v>
      </c>
      <c r="M36" s="13">
        <v>21939</v>
      </c>
      <c r="N36" s="13">
        <v>384.69471479999999</v>
      </c>
      <c r="O36" s="13">
        <v>0</v>
      </c>
      <c r="P36" s="13">
        <v>384.69471479999999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21939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82">
        <v>0</v>
      </c>
      <c r="CC36">
        <v>0</v>
      </c>
      <c r="CE36">
        <v>0</v>
      </c>
      <c r="CG36">
        <v>0</v>
      </c>
      <c r="CI36">
        <v>0</v>
      </c>
      <c r="CK36">
        <v>0</v>
      </c>
      <c r="CM36">
        <v>0</v>
      </c>
      <c r="CN36">
        <v>9714513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</row>
    <row r="37" spans="1:129" hidden="1">
      <c r="A37" s="12">
        <v>123</v>
      </c>
      <c r="B37" s="13" t="s">
        <v>169</v>
      </c>
      <c r="C37" s="13">
        <v>403000</v>
      </c>
      <c r="D37" s="83">
        <v>353000</v>
      </c>
      <c r="E37" s="13">
        <v>350030</v>
      </c>
      <c r="F37" s="13" t="s">
        <v>128</v>
      </c>
      <c r="G37" s="13">
        <v>1</v>
      </c>
      <c r="H37" s="13">
        <v>1</v>
      </c>
      <c r="I37" s="13">
        <v>2012</v>
      </c>
      <c r="J37" s="13">
        <v>8567</v>
      </c>
      <c r="K37" s="13">
        <v>0</v>
      </c>
      <c r="L37" s="13">
        <v>0</v>
      </c>
      <c r="M37" s="13">
        <v>8567</v>
      </c>
      <c r="N37" s="13">
        <v>150.2187984</v>
      </c>
      <c r="O37" s="13">
        <v>0</v>
      </c>
      <c r="P37" s="13">
        <v>150.2187984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8567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82">
        <v>0</v>
      </c>
      <c r="CC37">
        <v>0</v>
      </c>
      <c r="CE37">
        <v>0</v>
      </c>
      <c r="CG37">
        <v>0</v>
      </c>
      <c r="CI37">
        <v>0</v>
      </c>
      <c r="CK37">
        <v>0</v>
      </c>
      <c r="CM37">
        <v>0</v>
      </c>
      <c r="CN37">
        <v>3793404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</row>
    <row r="38" spans="1:129" hidden="1">
      <c r="A38" s="12">
        <v>124</v>
      </c>
      <c r="B38" s="13" t="s">
        <v>170</v>
      </c>
      <c r="C38" s="13">
        <v>401000</v>
      </c>
      <c r="D38" s="83">
        <v>351100</v>
      </c>
      <c r="E38" s="13">
        <v>350010</v>
      </c>
      <c r="F38" s="13" t="s">
        <v>128</v>
      </c>
      <c r="G38" s="13">
        <v>1</v>
      </c>
      <c r="H38" s="13">
        <v>1</v>
      </c>
      <c r="I38" s="13">
        <v>2012</v>
      </c>
      <c r="J38" s="13">
        <v>15914</v>
      </c>
      <c r="K38" s="13">
        <v>0</v>
      </c>
      <c r="L38" s="13">
        <v>0</v>
      </c>
      <c r="M38" s="13">
        <v>15914</v>
      </c>
      <c r="N38" s="13">
        <v>279.04753799999997</v>
      </c>
      <c r="O38" s="13">
        <v>0</v>
      </c>
      <c r="P38" s="13">
        <v>279.04753799999997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15914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82">
        <v>0</v>
      </c>
      <c r="CC38">
        <v>0</v>
      </c>
      <c r="CE38">
        <v>0</v>
      </c>
      <c r="CG38">
        <v>0</v>
      </c>
      <c r="CI38">
        <v>0</v>
      </c>
      <c r="CK38">
        <v>0</v>
      </c>
      <c r="CM38">
        <v>0</v>
      </c>
      <c r="CN38">
        <v>7046655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</row>
    <row r="39" spans="1:129" hidden="1">
      <c r="A39" s="12">
        <v>125</v>
      </c>
      <c r="B39" s="13" t="s">
        <v>171</v>
      </c>
      <c r="C39" s="13">
        <v>403000</v>
      </c>
      <c r="D39" s="83">
        <v>353000</v>
      </c>
      <c r="E39" s="13">
        <v>350030</v>
      </c>
      <c r="F39" s="13" t="s">
        <v>128</v>
      </c>
      <c r="G39" s="13">
        <v>1</v>
      </c>
      <c r="H39" s="13">
        <v>0</v>
      </c>
      <c r="I39" s="13">
        <v>2012</v>
      </c>
      <c r="J39" s="13">
        <v>0</v>
      </c>
      <c r="K39" s="13">
        <v>0</v>
      </c>
      <c r="L39" s="13">
        <v>0</v>
      </c>
      <c r="M39" s="13">
        <v>0</v>
      </c>
      <c r="N39" s="13">
        <v>386.06790000000001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26.841000000000001</v>
      </c>
      <c r="AK39" s="13">
        <v>0</v>
      </c>
      <c r="AL39" s="13">
        <v>0</v>
      </c>
      <c r="AM39" s="13">
        <v>40.162500000000001</v>
      </c>
      <c r="AN39" s="13">
        <v>0</v>
      </c>
      <c r="AO39" s="13">
        <v>319.06439999999998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/>
      <c r="BY39" s="13">
        <v>0</v>
      </c>
      <c r="BZ39" s="13">
        <v>0</v>
      </c>
      <c r="CA39" s="82">
        <v>0</v>
      </c>
      <c r="CC39">
        <v>0</v>
      </c>
      <c r="CE39">
        <v>0</v>
      </c>
      <c r="CG39">
        <v>0</v>
      </c>
      <c r="CI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2295</v>
      </c>
      <c r="DH39">
        <v>0</v>
      </c>
      <c r="DI39">
        <v>0</v>
      </c>
      <c r="DJ39">
        <v>778</v>
      </c>
      <c r="DK39">
        <v>0</v>
      </c>
      <c r="DL39">
        <v>0</v>
      </c>
      <c r="DM39">
        <v>0</v>
      </c>
      <c r="DN39">
        <v>34308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</row>
    <row r="40" spans="1:129" hidden="1">
      <c r="A40" s="12">
        <v>129</v>
      </c>
      <c r="B40" s="13" t="s">
        <v>172</v>
      </c>
      <c r="C40" s="13">
        <v>403000</v>
      </c>
      <c r="D40" s="83">
        <v>353000</v>
      </c>
      <c r="E40" s="13">
        <v>350030</v>
      </c>
      <c r="F40" s="13" t="s">
        <v>128</v>
      </c>
      <c r="G40" s="13">
        <v>1</v>
      </c>
      <c r="H40" s="13">
        <v>1</v>
      </c>
      <c r="I40" s="13">
        <v>2012</v>
      </c>
      <c r="J40" s="13">
        <v>12210</v>
      </c>
      <c r="K40" s="13">
        <v>0</v>
      </c>
      <c r="L40" s="13">
        <v>0</v>
      </c>
      <c r="M40" s="13">
        <v>12210</v>
      </c>
      <c r="N40" s="13">
        <v>214.08945120000001</v>
      </c>
      <c r="O40" s="13">
        <v>0</v>
      </c>
      <c r="P40" s="13">
        <v>214.0507116</v>
      </c>
      <c r="Q40" s="13">
        <v>0</v>
      </c>
      <c r="R40" s="13">
        <v>3.8739599999999999E-2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12207</v>
      </c>
      <c r="AU40" s="13">
        <v>0</v>
      </c>
      <c r="AV40" s="13">
        <v>3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82">
        <v>0</v>
      </c>
      <c r="CC40">
        <v>0</v>
      </c>
      <c r="CE40">
        <v>0</v>
      </c>
      <c r="CG40">
        <v>0</v>
      </c>
      <c r="CI40">
        <v>0</v>
      </c>
      <c r="CK40">
        <v>0</v>
      </c>
      <c r="CM40">
        <v>0</v>
      </c>
      <c r="CN40">
        <v>5405321</v>
      </c>
      <c r="CO40">
        <v>0</v>
      </c>
      <c r="CP40">
        <v>1.08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</row>
    <row r="41" spans="1:129" hidden="1">
      <c r="A41" s="12">
        <v>152</v>
      </c>
      <c r="B41" s="13" t="s">
        <v>173</v>
      </c>
      <c r="C41" s="13">
        <v>403000</v>
      </c>
      <c r="D41" s="83">
        <v>353000</v>
      </c>
      <c r="E41" s="13">
        <v>350030</v>
      </c>
      <c r="F41" s="13" t="s">
        <v>128</v>
      </c>
      <c r="G41" s="13">
        <v>1</v>
      </c>
      <c r="H41" s="13">
        <v>1</v>
      </c>
      <c r="I41" s="13">
        <v>2012</v>
      </c>
      <c r="J41" s="13">
        <v>198</v>
      </c>
      <c r="K41" s="13">
        <v>0</v>
      </c>
      <c r="L41" s="13">
        <v>0</v>
      </c>
      <c r="M41" s="13">
        <v>198</v>
      </c>
      <c r="N41" s="13">
        <v>2.6800629200000001</v>
      </c>
      <c r="O41" s="13">
        <v>0</v>
      </c>
      <c r="P41" s="13">
        <v>0</v>
      </c>
      <c r="Q41" s="13">
        <v>0</v>
      </c>
      <c r="R41" s="13">
        <v>2.6800629200000001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198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82">
        <v>0</v>
      </c>
      <c r="CC41">
        <v>0</v>
      </c>
      <c r="CE41">
        <v>0</v>
      </c>
      <c r="CG41">
        <v>0</v>
      </c>
      <c r="CI41">
        <v>0</v>
      </c>
      <c r="CK41">
        <v>0</v>
      </c>
      <c r="CM41">
        <v>0</v>
      </c>
      <c r="CN41">
        <v>0</v>
      </c>
      <c r="CO41">
        <v>0</v>
      </c>
      <c r="CP41">
        <v>74.715999999999994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 hidden="1">
      <c r="A42" s="12">
        <v>154</v>
      </c>
      <c r="B42" s="13" t="s">
        <v>174</v>
      </c>
      <c r="C42" s="13">
        <v>401000</v>
      </c>
      <c r="D42" s="83">
        <v>353000</v>
      </c>
      <c r="E42" s="13">
        <v>350030</v>
      </c>
      <c r="F42" s="13" t="s">
        <v>128</v>
      </c>
      <c r="G42" s="13">
        <v>1</v>
      </c>
      <c r="H42" s="13">
        <v>1</v>
      </c>
      <c r="I42" s="13">
        <v>2012</v>
      </c>
      <c r="J42" s="13">
        <v>5307</v>
      </c>
      <c r="K42" s="13">
        <v>0</v>
      </c>
      <c r="L42" s="13">
        <v>0</v>
      </c>
      <c r="M42" s="13">
        <v>5307</v>
      </c>
      <c r="N42" s="13">
        <v>92.821920430000006</v>
      </c>
      <c r="O42" s="13">
        <v>0</v>
      </c>
      <c r="P42" s="13">
        <v>92.069762400000002</v>
      </c>
      <c r="Q42" s="13">
        <v>0</v>
      </c>
      <c r="R42" s="13">
        <v>0.75215803000000003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5251</v>
      </c>
      <c r="AU42" s="13">
        <v>0</v>
      </c>
      <c r="AV42" s="13">
        <v>56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82">
        <v>0</v>
      </c>
      <c r="CC42">
        <v>0</v>
      </c>
      <c r="CE42">
        <v>0</v>
      </c>
      <c r="CG42">
        <v>0</v>
      </c>
      <c r="CI42">
        <v>0</v>
      </c>
      <c r="CK42">
        <v>0</v>
      </c>
      <c r="CM42">
        <v>0</v>
      </c>
      <c r="CN42">
        <v>2324994</v>
      </c>
      <c r="CO42">
        <v>0</v>
      </c>
      <c r="CP42">
        <v>20.969000000000001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</row>
    <row r="43" spans="1:129" hidden="1">
      <c r="A43" s="12">
        <v>156</v>
      </c>
      <c r="B43" s="13" t="s">
        <v>175</v>
      </c>
      <c r="C43" s="13">
        <v>401000</v>
      </c>
      <c r="D43" s="83">
        <v>353000</v>
      </c>
      <c r="E43" s="13">
        <v>350030</v>
      </c>
      <c r="F43" s="13" t="s">
        <v>128</v>
      </c>
      <c r="G43" s="13">
        <v>1</v>
      </c>
      <c r="H43" s="13">
        <v>1</v>
      </c>
      <c r="I43" s="13">
        <v>2012</v>
      </c>
      <c r="J43" s="13">
        <v>6509</v>
      </c>
      <c r="K43" s="13">
        <v>0</v>
      </c>
      <c r="L43" s="13">
        <v>0</v>
      </c>
      <c r="M43" s="13">
        <v>6509</v>
      </c>
      <c r="N43" s="13">
        <v>114.13809000000001</v>
      </c>
      <c r="O43" s="13">
        <v>0</v>
      </c>
      <c r="P43" s="13">
        <v>114.13809000000001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6509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82">
        <v>0</v>
      </c>
      <c r="CC43">
        <v>0</v>
      </c>
      <c r="CE43">
        <v>0</v>
      </c>
      <c r="CG43">
        <v>0</v>
      </c>
      <c r="CI43">
        <v>0</v>
      </c>
      <c r="CK43">
        <v>0</v>
      </c>
      <c r="CM43">
        <v>0</v>
      </c>
      <c r="CN43">
        <v>2882275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</row>
    <row r="44" spans="1:129" hidden="1">
      <c r="A44" s="12">
        <v>161</v>
      </c>
      <c r="B44" s="13" t="s">
        <v>176</v>
      </c>
      <c r="C44" s="13">
        <v>403000</v>
      </c>
      <c r="D44" s="83">
        <v>353000</v>
      </c>
      <c r="E44" s="13">
        <v>350030</v>
      </c>
      <c r="F44" s="13" t="s">
        <v>128</v>
      </c>
      <c r="G44" s="13">
        <v>1</v>
      </c>
      <c r="H44" s="13">
        <v>2</v>
      </c>
      <c r="I44" s="13">
        <v>2012</v>
      </c>
      <c r="J44" s="13">
        <v>573</v>
      </c>
      <c r="K44" s="13">
        <v>0</v>
      </c>
      <c r="L44" s="13">
        <v>0</v>
      </c>
      <c r="M44" s="13">
        <v>573</v>
      </c>
      <c r="N44" s="13">
        <v>233.77605607000001</v>
      </c>
      <c r="O44" s="13">
        <v>0</v>
      </c>
      <c r="P44" s="13">
        <v>10.040302799999999</v>
      </c>
      <c r="Q44" s="13">
        <v>0</v>
      </c>
      <c r="R44" s="13">
        <v>7.5327E-4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223.73500000000001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573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82">
        <v>0</v>
      </c>
      <c r="CC44">
        <v>0</v>
      </c>
      <c r="CE44">
        <v>0</v>
      </c>
      <c r="CG44">
        <v>0</v>
      </c>
      <c r="CI44">
        <v>0</v>
      </c>
      <c r="CK44">
        <v>0</v>
      </c>
      <c r="CM44">
        <v>0</v>
      </c>
      <c r="CN44">
        <v>253543</v>
      </c>
      <c r="CO44">
        <v>0</v>
      </c>
      <c r="CP44">
        <v>2.1000000000000001E-2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15430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</row>
    <row r="45" spans="1:129" hidden="1">
      <c r="A45" s="12">
        <v>169</v>
      </c>
      <c r="B45" s="13" t="s">
        <v>177</v>
      </c>
      <c r="C45" s="13">
        <v>403000</v>
      </c>
      <c r="D45" s="83">
        <v>353000</v>
      </c>
      <c r="E45" s="13">
        <v>350030</v>
      </c>
      <c r="F45" s="13" t="s">
        <v>128</v>
      </c>
      <c r="G45" s="13">
        <v>1</v>
      </c>
      <c r="H45" s="13">
        <v>1</v>
      </c>
      <c r="I45" s="13">
        <v>2012</v>
      </c>
      <c r="J45" s="13">
        <v>4472</v>
      </c>
      <c r="K45" s="13">
        <v>0</v>
      </c>
      <c r="L45" s="13">
        <v>0</v>
      </c>
      <c r="M45" s="13">
        <v>4472</v>
      </c>
      <c r="N45" s="13">
        <v>78.421186800000001</v>
      </c>
      <c r="O45" s="13">
        <v>0</v>
      </c>
      <c r="P45" s="13">
        <v>78.421186800000001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4472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82">
        <v>0</v>
      </c>
      <c r="CC45">
        <v>0</v>
      </c>
      <c r="CE45">
        <v>0</v>
      </c>
      <c r="CG45">
        <v>0</v>
      </c>
      <c r="CI45">
        <v>0</v>
      </c>
      <c r="CK45">
        <v>0</v>
      </c>
      <c r="CM45">
        <v>0</v>
      </c>
      <c r="CN45">
        <v>1980333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6" spans="1:129" hidden="1">
      <c r="A46" s="12">
        <v>170</v>
      </c>
      <c r="B46" s="13" t="s">
        <v>177</v>
      </c>
      <c r="C46" s="13">
        <v>401000</v>
      </c>
      <c r="D46" s="83">
        <v>351100</v>
      </c>
      <c r="E46" s="13">
        <v>350010</v>
      </c>
      <c r="F46" s="13" t="s">
        <v>128</v>
      </c>
      <c r="G46" s="13">
        <v>1</v>
      </c>
      <c r="H46" s="13">
        <v>1</v>
      </c>
      <c r="I46" s="13">
        <v>2012</v>
      </c>
      <c r="J46" s="13">
        <v>5905</v>
      </c>
      <c r="K46" s="13">
        <v>0</v>
      </c>
      <c r="L46" s="13">
        <v>0</v>
      </c>
      <c r="M46" s="13">
        <v>5905</v>
      </c>
      <c r="N46" s="13">
        <v>103.544892</v>
      </c>
      <c r="O46" s="13">
        <v>0</v>
      </c>
      <c r="P46" s="13">
        <v>103.544892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5905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82">
        <v>0</v>
      </c>
      <c r="CC46">
        <v>0</v>
      </c>
      <c r="CE46">
        <v>0</v>
      </c>
      <c r="CG46">
        <v>0</v>
      </c>
      <c r="CI46">
        <v>0</v>
      </c>
      <c r="CK46">
        <v>0</v>
      </c>
      <c r="CM46">
        <v>0</v>
      </c>
      <c r="CN46">
        <v>2614770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</row>
    <row r="47" spans="1:129" hidden="1">
      <c r="A47" s="12">
        <v>172</v>
      </c>
      <c r="B47" s="13" t="s">
        <v>178</v>
      </c>
      <c r="C47" s="13">
        <v>403000</v>
      </c>
      <c r="D47" s="83">
        <v>353000</v>
      </c>
      <c r="E47" s="13">
        <v>350030</v>
      </c>
      <c r="F47" s="13" t="s">
        <v>128</v>
      </c>
      <c r="G47" s="13">
        <v>1</v>
      </c>
      <c r="H47" s="13">
        <v>2</v>
      </c>
      <c r="I47" s="13">
        <v>2012</v>
      </c>
      <c r="J47" s="13">
        <v>113</v>
      </c>
      <c r="K47" s="13">
        <v>0</v>
      </c>
      <c r="L47" s="13">
        <v>0</v>
      </c>
      <c r="M47" s="13">
        <v>113</v>
      </c>
      <c r="N47" s="13">
        <v>303.26840520000002</v>
      </c>
      <c r="O47" s="13">
        <v>0</v>
      </c>
      <c r="P47" s="13">
        <v>1.9874052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301.28100000000001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113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82">
        <v>0</v>
      </c>
      <c r="CC47">
        <v>0</v>
      </c>
      <c r="CE47">
        <v>0</v>
      </c>
      <c r="CG47">
        <v>0</v>
      </c>
      <c r="CI47">
        <v>0</v>
      </c>
      <c r="CK47">
        <v>0</v>
      </c>
      <c r="CM47">
        <v>0</v>
      </c>
      <c r="CN47">
        <v>50187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20778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</row>
    <row r="48" spans="1:129" hidden="1">
      <c r="A48" s="12">
        <v>188</v>
      </c>
      <c r="B48" s="13" t="s">
        <v>179</v>
      </c>
      <c r="C48" s="13">
        <v>401000</v>
      </c>
      <c r="D48" s="83">
        <v>353000</v>
      </c>
      <c r="E48" s="13">
        <v>350030</v>
      </c>
      <c r="F48" s="13" t="s">
        <v>128</v>
      </c>
      <c r="G48" s="13">
        <v>1</v>
      </c>
      <c r="H48" s="13">
        <v>1</v>
      </c>
      <c r="I48" s="13">
        <v>2012</v>
      </c>
      <c r="J48" s="13">
        <v>9748</v>
      </c>
      <c r="K48" s="13">
        <v>0</v>
      </c>
      <c r="L48" s="13">
        <v>0</v>
      </c>
      <c r="M48" s="13">
        <v>9748</v>
      </c>
      <c r="N48" s="13">
        <v>171.92047500000001</v>
      </c>
      <c r="O48" s="13">
        <v>0</v>
      </c>
      <c r="P48" s="13">
        <v>170.92460879999999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0.99586620000000003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9748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82">
        <v>0</v>
      </c>
      <c r="CC48">
        <v>0</v>
      </c>
      <c r="CE48">
        <v>0</v>
      </c>
      <c r="CG48">
        <v>0</v>
      </c>
      <c r="CI48">
        <v>0</v>
      </c>
      <c r="CK48">
        <v>0</v>
      </c>
      <c r="CM48">
        <v>0</v>
      </c>
      <c r="CN48">
        <v>4316278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29.033999999999999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hidden="1">
      <c r="A49" s="12">
        <v>190</v>
      </c>
      <c r="B49" s="13" t="s">
        <v>180</v>
      </c>
      <c r="C49" s="13">
        <v>403000</v>
      </c>
      <c r="D49" s="83">
        <v>353000</v>
      </c>
      <c r="E49" s="13">
        <v>350030</v>
      </c>
      <c r="F49" s="13" t="s">
        <v>128</v>
      </c>
      <c r="G49" s="13">
        <v>1</v>
      </c>
      <c r="H49" s="13">
        <v>2</v>
      </c>
      <c r="I49" s="13">
        <v>2012</v>
      </c>
      <c r="J49" s="13">
        <v>7032</v>
      </c>
      <c r="K49" s="13">
        <v>0</v>
      </c>
      <c r="L49" s="13">
        <v>0</v>
      </c>
      <c r="M49" s="13">
        <v>7032</v>
      </c>
      <c r="N49" s="13">
        <v>267.05770489999998</v>
      </c>
      <c r="O49" s="13">
        <v>0</v>
      </c>
      <c r="P49" s="13">
        <v>122.673672</v>
      </c>
      <c r="Q49" s="13">
        <v>0</v>
      </c>
      <c r="R49" s="13">
        <v>0.48029929999999998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143.90373360000001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6996</v>
      </c>
      <c r="AU49" s="13">
        <v>0</v>
      </c>
      <c r="AV49" s="13">
        <v>36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82">
        <v>0</v>
      </c>
      <c r="CC49">
        <v>0</v>
      </c>
      <c r="CE49">
        <v>0</v>
      </c>
      <c r="CG49">
        <v>0</v>
      </c>
      <c r="CI49">
        <v>0</v>
      </c>
      <c r="CK49">
        <v>0</v>
      </c>
      <c r="CM49">
        <v>0</v>
      </c>
      <c r="CN49">
        <v>3097820</v>
      </c>
      <c r="CO49">
        <v>0</v>
      </c>
      <c r="CP49">
        <v>13.39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12426.92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</row>
    <row r="50" spans="1:129" hidden="1">
      <c r="A50" s="12">
        <v>191</v>
      </c>
      <c r="B50" s="13" t="s">
        <v>181</v>
      </c>
      <c r="C50" s="13">
        <v>403000</v>
      </c>
      <c r="D50" s="83">
        <v>353000</v>
      </c>
      <c r="E50" s="13">
        <v>350030</v>
      </c>
      <c r="F50" s="13" t="s">
        <v>128</v>
      </c>
      <c r="G50" s="13">
        <v>1</v>
      </c>
      <c r="H50" s="13">
        <v>1</v>
      </c>
      <c r="I50" s="13">
        <v>2012</v>
      </c>
      <c r="J50" s="13">
        <v>2826</v>
      </c>
      <c r="K50" s="13">
        <v>0</v>
      </c>
      <c r="L50" s="13">
        <v>0</v>
      </c>
      <c r="M50" s="13">
        <v>2826</v>
      </c>
      <c r="N50" s="13">
        <v>49.491386030000001</v>
      </c>
      <c r="O50" s="13">
        <v>0</v>
      </c>
      <c r="P50" s="13">
        <v>49.334670000000003</v>
      </c>
      <c r="Q50" s="13">
        <v>0</v>
      </c>
      <c r="R50" s="13">
        <v>0.15671603000000001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2814</v>
      </c>
      <c r="AU50" s="13">
        <v>0</v>
      </c>
      <c r="AV50" s="13">
        <v>12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82">
        <v>0</v>
      </c>
      <c r="CC50">
        <v>0</v>
      </c>
      <c r="CE50">
        <v>0</v>
      </c>
      <c r="CG50">
        <v>0</v>
      </c>
      <c r="CI50">
        <v>0</v>
      </c>
      <c r="CK50">
        <v>0</v>
      </c>
      <c r="CM50">
        <v>0</v>
      </c>
      <c r="CN50">
        <v>1245825</v>
      </c>
      <c r="CO50">
        <v>0</v>
      </c>
      <c r="CP50">
        <v>4.3689999999999998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</row>
    <row r="51" spans="1:129" hidden="1">
      <c r="A51" s="12">
        <v>192</v>
      </c>
      <c r="B51" s="13" t="s">
        <v>182</v>
      </c>
      <c r="C51" s="13">
        <v>403000</v>
      </c>
      <c r="D51" s="83">
        <v>353000</v>
      </c>
      <c r="E51" s="13">
        <v>350030</v>
      </c>
      <c r="F51" s="13" t="s">
        <v>128</v>
      </c>
      <c r="G51" s="13">
        <v>1</v>
      </c>
      <c r="H51" s="13">
        <v>1</v>
      </c>
      <c r="I51" s="13">
        <v>2012</v>
      </c>
      <c r="J51" s="13">
        <v>3936</v>
      </c>
      <c r="K51" s="13">
        <v>0</v>
      </c>
      <c r="L51" s="13">
        <v>0</v>
      </c>
      <c r="M51" s="13">
        <v>3936</v>
      </c>
      <c r="N51" s="13">
        <v>68.944933860000006</v>
      </c>
      <c r="O51" s="13">
        <v>0</v>
      </c>
      <c r="P51" s="13">
        <v>68.701089600000003</v>
      </c>
      <c r="Q51" s="13">
        <v>0</v>
      </c>
      <c r="R51" s="13">
        <v>0.24384426000000001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3918</v>
      </c>
      <c r="AU51" s="13">
        <v>0</v>
      </c>
      <c r="AV51" s="13">
        <v>18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82">
        <v>0</v>
      </c>
      <c r="CC51">
        <v>0</v>
      </c>
      <c r="CE51">
        <v>0</v>
      </c>
      <c r="CG51">
        <v>0</v>
      </c>
      <c r="CI51">
        <v>0</v>
      </c>
      <c r="CK51">
        <v>0</v>
      </c>
      <c r="CM51">
        <v>0</v>
      </c>
      <c r="CN51">
        <v>1734876</v>
      </c>
      <c r="CO51">
        <v>0</v>
      </c>
      <c r="CP51">
        <v>6.798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</row>
    <row r="52" spans="1:129" hidden="1">
      <c r="A52" s="12">
        <v>193</v>
      </c>
      <c r="B52" s="13" t="s">
        <v>183</v>
      </c>
      <c r="C52" s="13">
        <v>403000</v>
      </c>
      <c r="D52" s="83">
        <v>353000</v>
      </c>
      <c r="E52" s="13">
        <v>350030</v>
      </c>
      <c r="F52" s="13" t="s">
        <v>128</v>
      </c>
      <c r="G52" s="13">
        <v>1</v>
      </c>
      <c r="H52" s="13">
        <v>1</v>
      </c>
      <c r="I52" s="13">
        <v>2012</v>
      </c>
      <c r="J52" s="13">
        <v>2435</v>
      </c>
      <c r="K52" s="13">
        <v>0</v>
      </c>
      <c r="L52" s="13">
        <v>0</v>
      </c>
      <c r="M52" s="13">
        <v>2435</v>
      </c>
      <c r="N52" s="13">
        <v>42.696561600000003</v>
      </c>
      <c r="O52" s="13">
        <v>0</v>
      </c>
      <c r="P52" s="13">
        <v>42.696561600000003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2435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82">
        <v>0</v>
      </c>
      <c r="CC52">
        <v>0</v>
      </c>
      <c r="CE52">
        <v>0</v>
      </c>
      <c r="CG52">
        <v>0</v>
      </c>
      <c r="CI52">
        <v>0</v>
      </c>
      <c r="CK52">
        <v>0</v>
      </c>
      <c r="CM52">
        <v>0</v>
      </c>
      <c r="CN52">
        <v>1078196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</row>
    <row r="53" spans="1:129" hidden="1">
      <c r="A53" s="12">
        <v>203</v>
      </c>
      <c r="B53" s="13" t="s">
        <v>184</v>
      </c>
      <c r="C53" s="13">
        <v>403000</v>
      </c>
      <c r="D53" s="83">
        <v>353000</v>
      </c>
      <c r="E53" s="13">
        <v>350030</v>
      </c>
      <c r="F53" s="13" t="s">
        <v>128</v>
      </c>
      <c r="G53" s="13">
        <v>1</v>
      </c>
      <c r="H53" s="13">
        <v>1</v>
      </c>
      <c r="I53" s="13">
        <v>2012</v>
      </c>
      <c r="J53" s="13">
        <v>9733</v>
      </c>
      <c r="K53" s="13">
        <v>0</v>
      </c>
      <c r="L53" s="13">
        <v>0</v>
      </c>
      <c r="M53" s="13">
        <v>9733</v>
      </c>
      <c r="N53" s="13">
        <v>170.67259440000001</v>
      </c>
      <c r="O53" s="13">
        <v>0</v>
      </c>
      <c r="P53" s="13">
        <v>170.67259440000001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9733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82">
        <v>0</v>
      </c>
      <c r="CC53">
        <v>0</v>
      </c>
      <c r="CE53">
        <v>0</v>
      </c>
      <c r="CG53">
        <v>0</v>
      </c>
      <c r="CI53">
        <v>0</v>
      </c>
      <c r="CK53">
        <v>0</v>
      </c>
      <c r="CM53">
        <v>0</v>
      </c>
      <c r="CN53">
        <v>4309914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 hidden="1">
      <c r="A54" s="12">
        <v>204</v>
      </c>
      <c r="B54" s="13" t="s">
        <v>185</v>
      </c>
      <c r="C54" s="13">
        <v>403000</v>
      </c>
      <c r="D54" s="83">
        <v>353000</v>
      </c>
      <c r="E54" s="13">
        <v>350030</v>
      </c>
      <c r="F54" s="13" t="s">
        <v>128</v>
      </c>
      <c r="G54" s="13">
        <v>1</v>
      </c>
      <c r="H54" s="13">
        <v>1</v>
      </c>
      <c r="I54" s="13">
        <v>2012</v>
      </c>
      <c r="J54" s="13">
        <v>1859</v>
      </c>
      <c r="K54" s="13">
        <v>0</v>
      </c>
      <c r="L54" s="13">
        <v>0</v>
      </c>
      <c r="M54" s="13">
        <v>1859</v>
      </c>
      <c r="N54" s="13">
        <v>32.595274799999999</v>
      </c>
      <c r="O54" s="13">
        <v>0</v>
      </c>
      <c r="P54" s="13">
        <v>32.595274799999999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1859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82">
        <v>0</v>
      </c>
      <c r="CC54">
        <v>0</v>
      </c>
      <c r="CE54">
        <v>0</v>
      </c>
      <c r="CG54">
        <v>0</v>
      </c>
      <c r="CI54">
        <v>0</v>
      </c>
      <c r="CK54">
        <v>0</v>
      </c>
      <c r="CM54">
        <v>0</v>
      </c>
      <c r="CN54">
        <v>823113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 hidden="1">
      <c r="A55" s="12">
        <v>205</v>
      </c>
      <c r="B55" s="13" t="s">
        <v>186</v>
      </c>
      <c r="C55" s="13">
        <v>403000</v>
      </c>
      <c r="D55" s="83">
        <v>353000</v>
      </c>
      <c r="E55" s="13">
        <v>350030</v>
      </c>
      <c r="F55" s="13" t="s">
        <v>128</v>
      </c>
      <c r="G55" s="13">
        <v>1</v>
      </c>
      <c r="H55" s="13">
        <v>1</v>
      </c>
      <c r="I55" s="13">
        <v>2012</v>
      </c>
      <c r="J55" s="13">
        <v>4139</v>
      </c>
      <c r="K55" s="13">
        <v>0</v>
      </c>
      <c r="L55" s="13">
        <v>0</v>
      </c>
      <c r="M55" s="13">
        <v>4139</v>
      </c>
      <c r="N55" s="13">
        <v>72.570207600000003</v>
      </c>
      <c r="O55" s="13">
        <v>0</v>
      </c>
      <c r="P55" s="13">
        <v>72.570207600000003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4139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82">
        <v>0</v>
      </c>
      <c r="CC55">
        <v>0</v>
      </c>
      <c r="CE55">
        <v>0</v>
      </c>
      <c r="CG55">
        <v>0</v>
      </c>
      <c r="CI55">
        <v>0</v>
      </c>
      <c r="CK55">
        <v>0</v>
      </c>
      <c r="CM55">
        <v>0</v>
      </c>
      <c r="CN55">
        <v>1832581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</row>
    <row r="56" spans="1:129" hidden="1">
      <c r="A56" s="12">
        <v>206</v>
      </c>
      <c r="B56" s="13" t="s">
        <v>187</v>
      </c>
      <c r="C56" s="13">
        <v>403000</v>
      </c>
      <c r="D56" s="83">
        <v>353000</v>
      </c>
      <c r="E56" s="13">
        <v>350030</v>
      </c>
      <c r="F56" s="13" t="s">
        <v>128</v>
      </c>
      <c r="G56" s="13">
        <v>1</v>
      </c>
      <c r="H56" s="13">
        <v>1</v>
      </c>
      <c r="I56" s="13">
        <v>2012</v>
      </c>
      <c r="J56" s="13">
        <v>7541</v>
      </c>
      <c r="K56" s="13">
        <v>0</v>
      </c>
      <c r="L56" s="13">
        <v>0</v>
      </c>
      <c r="M56" s="13">
        <v>7541</v>
      </c>
      <c r="N56" s="13">
        <v>132.22079640000001</v>
      </c>
      <c r="O56" s="13">
        <v>0</v>
      </c>
      <c r="P56" s="13">
        <v>132.22079640000001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7541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82">
        <v>0</v>
      </c>
      <c r="CC56">
        <v>0</v>
      </c>
      <c r="CE56">
        <v>0</v>
      </c>
      <c r="CG56">
        <v>0</v>
      </c>
      <c r="CI56">
        <v>0</v>
      </c>
      <c r="CK56">
        <v>0</v>
      </c>
      <c r="CM56">
        <v>0</v>
      </c>
      <c r="CN56">
        <v>3338909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</row>
    <row r="57" spans="1:129" hidden="1">
      <c r="A57" s="12">
        <v>207</v>
      </c>
      <c r="B57" s="13" t="s">
        <v>188</v>
      </c>
      <c r="C57" s="13">
        <v>401000</v>
      </c>
      <c r="D57" s="83">
        <v>353000</v>
      </c>
      <c r="E57" s="13">
        <v>350030</v>
      </c>
      <c r="F57" s="13" t="s">
        <v>128</v>
      </c>
      <c r="G57" s="13">
        <v>1</v>
      </c>
      <c r="H57" s="13">
        <v>1</v>
      </c>
      <c r="I57" s="13">
        <v>2012</v>
      </c>
      <c r="J57" s="13">
        <v>11142</v>
      </c>
      <c r="K57" s="13">
        <v>0</v>
      </c>
      <c r="L57" s="13">
        <v>0</v>
      </c>
      <c r="M57" s="13">
        <v>11142</v>
      </c>
      <c r="N57" s="13">
        <v>195.3706392</v>
      </c>
      <c r="O57" s="13">
        <v>0</v>
      </c>
      <c r="P57" s="13">
        <v>195.3706392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11142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82">
        <v>0</v>
      </c>
      <c r="CC57">
        <v>0</v>
      </c>
      <c r="CE57">
        <v>0</v>
      </c>
      <c r="CG57">
        <v>0</v>
      </c>
      <c r="CI57">
        <v>0</v>
      </c>
      <c r="CK57">
        <v>0</v>
      </c>
      <c r="CM57">
        <v>0</v>
      </c>
      <c r="CN57">
        <v>4933602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</row>
    <row r="58" spans="1:129" hidden="1">
      <c r="A58" s="12">
        <v>210</v>
      </c>
      <c r="B58" s="13" t="s">
        <v>189</v>
      </c>
      <c r="C58" s="13">
        <v>401000</v>
      </c>
      <c r="D58" s="83">
        <v>353000</v>
      </c>
      <c r="E58" s="13">
        <v>350030</v>
      </c>
      <c r="F58" s="13" t="s">
        <v>128</v>
      </c>
      <c r="G58" s="13">
        <v>1</v>
      </c>
      <c r="H58" s="13">
        <v>2</v>
      </c>
      <c r="I58" s="13">
        <v>2012</v>
      </c>
      <c r="J58" s="13">
        <v>1382</v>
      </c>
      <c r="K58" s="13">
        <v>0</v>
      </c>
      <c r="L58" s="13">
        <v>0</v>
      </c>
      <c r="M58" s="13">
        <v>1382</v>
      </c>
      <c r="N58" s="13">
        <v>560.51210470000001</v>
      </c>
      <c r="O58" s="13">
        <v>0</v>
      </c>
      <c r="P58" s="13">
        <v>24.2384472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536.27365750000001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1382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82">
        <v>0</v>
      </c>
      <c r="CC58">
        <v>0</v>
      </c>
      <c r="CE58">
        <v>0</v>
      </c>
      <c r="CG58">
        <v>0</v>
      </c>
      <c r="CI58">
        <v>0</v>
      </c>
      <c r="CK58">
        <v>0</v>
      </c>
      <c r="CM58">
        <v>0</v>
      </c>
      <c r="CN58">
        <v>612082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30644.208999999999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 hidden="1">
      <c r="A59" s="12">
        <v>214</v>
      </c>
      <c r="B59" s="13" t="s">
        <v>189</v>
      </c>
      <c r="C59" s="13">
        <v>403000</v>
      </c>
      <c r="D59" s="83">
        <v>353000</v>
      </c>
      <c r="E59" s="13">
        <v>350030</v>
      </c>
      <c r="F59" s="13" t="s">
        <v>128</v>
      </c>
      <c r="G59" s="13">
        <v>1</v>
      </c>
      <c r="H59" s="13">
        <v>1</v>
      </c>
      <c r="I59" s="13">
        <v>2012</v>
      </c>
      <c r="J59" s="13">
        <v>9366</v>
      </c>
      <c r="K59" s="13">
        <v>0</v>
      </c>
      <c r="L59" s="13">
        <v>0</v>
      </c>
      <c r="M59" s="13">
        <v>9366</v>
      </c>
      <c r="N59" s="13">
        <v>164.2372776</v>
      </c>
      <c r="O59" s="13">
        <v>0</v>
      </c>
      <c r="P59" s="13">
        <v>164.2372776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9366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82">
        <v>0</v>
      </c>
      <c r="CC59">
        <v>0</v>
      </c>
      <c r="CE59">
        <v>0</v>
      </c>
      <c r="CG59">
        <v>0</v>
      </c>
      <c r="CI59">
        <v>0</v>
      </c>
      <c r="CK59">
        <v>0</v>
      </c>
      <c r="CM59">
        <v>0</v>
      </c>
      <c r="CN59">
        <v>4147406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 hidden="1">
      <c r="A60" s="12">
        <v>216</v>
      </c>
      <c r="B60" s="13" t="s">
        <v>190</v>
      </c>
      <c r="C60" s="13">
        <v>403000</v>
      </c>
      <c r="D60" s="83">
        <v>353000</v>
      </c>
      <c r="E60" s="13">
        <v>350030</v>
      </c>
      <c r="F60" s="13" t="s">
        <v>128</v>
      </c>
      <c r="G60" s="13">
        <v>1</v>
      </c>
      <c r="H60" s="13">
        <v>1</v>
      </c>
      <c r="I60" s="13">
        <v>2012</v>
      </c>
      <c r="J60" s="13">
        <v>2309</v>
      </c>
      <c r="K60" s="13">
        <v>0</v>
      </c>
      <c r="L60" s="13">
        <v>0</v>
      </c>
      <c r="M60" s="13">
        <v>2309</v>
      </c>
      <c r="N60" s="13">
        <v>40.4864064</v>
      </c>
      <c r="O60" s="13">
        <v>0</v>
      </c>
      <c r="P60" s="13">
        <v>40.4864064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2309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82">
        <v>0</v>
      </c>
      <c r="CC60">
        <v>0</v>
      </c>
      <c r="CE60">
        <v>0</v>
      </c>
      <c r="CG60">
        <v>0</v>
      </c>
      <c r="CI60">
        <v>0</v>
      </c>
      <c r="CK60">
        <v>0</v>
      </c>
      <c r="CM60">
        <v>0</v>
      </c>
      <c r="CN60">
        <v>1022384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</row>
    <row r="61" spans="1:129" hidden="1">
      <c r="A61" s="12">
        <v>217</v>
      </c>
      <c r="B61" s="13" t="s">
        <v>191</v>
      </c>
      <c r="C61" s="13">
        <v>403000</v>
      </c>
      <c r="D61" s="83">
        <v>353000</v>
      </c>
      <c r="E61" s="13">
        <v>350030</v>
      </c>
      <c r="F61" s="13" t="s">
        <v>128</v>
      </c>
      <c r="G61" s="13">
        <v>1</v>
      </c>
      <c r="H61" s="13">
        <v>1</v>
      </c>
      <c r="I61" s="13">
        <v>2012</v>
      </c>
      <c r="J61" s="13">
        <v>381</v>
      </c>
      <c r="K61" s="13">
        <v>0</v>
      </c>
      <c r="L61" s="13">
        <v>0</v>
      </c>
      <c r="M61" s="13">
        <v>381</v>
      </c>
      <c r="N61" s="13">
        <v>6.6777876000000003</v>
      </c>
      <c r="O61" s="13">
        <v>0</v>
      </c>
      <c r="P61" s="13">
        <v>6.6777876000000003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381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82">
        <v>0</v>
      </c>
      <c r="CC61">
        <v>0</v>
      </c>
      <c r="CE61">
        <v>0</v>
      </c>
      <c r="CG61">
        <v>0</v>
      </c>
      <c r="CI61">
        <v>0</v>
      </c>
      <c r="CK61">
        <v>0</v>
      </c>
      <c r="CM61">
        <v>0</v>
      </c>
      <c r="CN61">
        <v>168631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</row>
    <row r="62" spans="1:129" hidden="1">
      <c r="A62" s="12">
        <v>218</v>
      </c>
      <c r="B62" s="13" t="s">
        <v>192</v>
      </c>
      <c r="C62" s="13">
        <v>403000</v>
      </c>
      <c r="D62" s="83">
        <v>353000</v>
      </c>
      <c r="E62" s="13">
        <v>350030</v>
      </c>
      <c r="F62" s="13" t="s">
        <v>128</v>
      </c>
      <c r="G62" s="13">
        <v>1</v>
      </c>
      <c r="H62" s="13">
        <v>1</v>
      </c>
      <c r="I62" s="13">
        <v>2012</v>
      </c>
      <c r="J62" s="13">
        <v>1951</v>
      </c>
      <c r="K62" s="13">
        <v>0</v>
      </c>
      <c r="L62" s="13">
        <v>0</v>
      </c>
      <c r="M62" s="13">
        <v>1951</v>
      </c>
      <c r="N62" s="13">
        <v>34.2098856</v>
      </c>
      <c r="O62" s="13">
        <v>0</v>
      </c>
      <c r="P62" s="13">
        <v>34.2098856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1951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82">
        <v>0</v>
      </c>
      <c r="CC62">
        <v>0</v>
      </c>
      <c r="CE62">
        <v>0</v>
      </c>
      <c r="CG62">
        <v>0</v>
      </c>
      <c r="CI62">
        <v>0</v>
      </c>
      <c r="CK62">
        <v>0</v>
      </c>
      <c r="CM62">
        <v>0</v>
      </c>
      <c r="CN62">
        <v>863886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</row>
    <row r="63" spans="1:129" hidden="1">
      <c r="A63" s="12">
        <v>219</v>
      </c>
      <c r="B63" s="13" t="s">
        <v>193</v>
      </c>
      <c r="C63" s="13">
        <v>403000</v>
      </c>
      <c r="D63" s="83">
        <v>353000</v>
      </c>
      <c r="E63" s="13">
        <v>350030</v>
      </c>
      <c r="F63" s="13" t="s">
        <v>128</v>
      </c>
      <c r="G63" s="13">
        <v>1</v>
      </c>
      <c r="H63" s="13">
        <v>1</v>
      </c>
      <c r="I63" s="13">
        <v>2012</v>
      </c>
      <c r="J63" s="13">
        <v>612</v>
      </c>
      <c r="K63" s="13">
        <v>0</v>
      </c>
      <c r="L63" s="13">
        <v>0</v>
      </c>
      <c r="M63" s="13">
        <v>612</v>
      </c>
      <c r="N63" s="13">
        <v>10.7276796</v>
      </c>
      <c r="O63" s="13">
        <v>0</v>
      </c>
      <c r="P63" s="13">
        <v>10.7276796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612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82">
        <v>0</v>
      </c>
      <c r="CC63">
        <v>0</v>
      </c>
      <c r="CE63">
        <v>0</v>
      </c>
      <c r="CG63">
        <v>0</v>
      </c>
      <c r="CI63">
        <v>0</v>
      </c>
      <c r="CK63">
        <v>0</v>
      </c>
      <c r="CM63">
        <v>0</v>
      </c>
      <c r="CN63">
        <v>270901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</row>
    <row r="64" spans="1:129" hidden="1">
      <c r="A64" s="12">
        <v>220</v>
      </c>
      <c r="B64" s="13" t="s">
        <v>194</v>
      </c>
      <c r="C64" s="13">
        <v>403000</v>
      </c>
      <c r="D64" s="83">
        <v>353000</v>
      </c>
      <c r="E64" s="13">
        <v>350030</v>
      </c>
      <c r="F64" s="13" t="s">
        <v>128</v>
      </c>
      <c r="G64" s="13">
        <v>1</v>
      </c>
      <c r="H64" s="13">
        <v>1</v>
      </c>
      <c r="I64" s="13">
        <v>2012</v>
      </c>
      <c r="J64" s="13">
        <v>2257</v>
      </c>
      <c r="K64" s="13">
        <v>0</v>
      </c>
      <c r="L64" s="13">
        <v>0</v>
      </c>
      <c r="M64" s="13">
        <v>2257</v>
      </c>
      <c r="N64" s="13">
        <v>39.5787744</v>
      </c>
      <c r="O64" s="13">
        <v>0</v>
      </c>
      <c r="P64" s="13">
        <v>39.5787744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2257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82">
        <v>0</v>
      </c>
      <c r="CC64">
        <v>0</v>
      </c>
      <c r="CE64">
        <v>0</v>
      </c>
      <c r="CG64">
        <v>0</v>
      </c>
      <c r="CI64">
        <v>0</v>
      </c>
      <c r="CK64">
        <v>0</v>
      </c>
      <c r="CM64">
        <v>0</v>
      </c>
      <c r="CN64">
        <v>999464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</row>
    <row r="65" spans="1:129" hidden="1">
      <c r="A65" s="12">
        <v>227</v>
      </c>
      <c r="B65" s="13" t="s">
        <v>195</v>
      </c>
      <c r="C65" s="13">
        <v>403000</v>
      </c>
      <c r="D65" s="83">
        <v>353000</v>
      </c>
      <c r="E65" s="13">
        <v>350030</v>
      </c>
      <c r="F65" s="13" t="s">
        <v>128</v>
      </c>
      <c r="G65" s="13">
        <v>1</v>
      </c>
      <c r="H65" s="13">
        <v>1</v>
      </c>
      <c r="I65" s="13">
        <v>2012</v>
      </c>
      <c r="J65" s="13">
        <v>5965</v>
      </c>
      <c r="K65" s="13">
        <v>0</v>
      </c>
      <c r="L65" s="13">
        <v>0</v>
      </c>
      <c r="M65" s="13">
        <v>5965</v>
      </c>
      <c r="N65" s="13">
        <v>104.60157839999999</v>
      </c>
      <c r="O65" s="13">
        <v>0</v>
      </c>
      <c r="P65" s="13">
        <v>104.60157839999999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5965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82">
        <v>0</v>
      </c>
      <c r="CC65">
        <v>0</v>
      </c>
      <c r="CE65">
        <v>0</v>
      </c>
      <c r="CG65">
        <v>0</v>
      </c>
      <c r="CI65">
        <v>0</v>
      </c>
      <c r="CK65">
        <v>0</v>
      </c>
      <c r="CM65">
        <v>0</v>
      </c>
      <c r="CN65">
        <v>2641454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 hidden="1">
      <c r="A66" s="12">
        <v>228</v>
      </c>
      <c r="B66" s="13" t="s">
        <v>196</v>
      </c>
      <c r="C66" s="13">
        <v>403000</v>
      </c>
      <c r="D66" s="83">
        <v>353000</v>
      </c>
      <c r="E66" s="13">
        <v>350030</v>
      </c>
      <c r="F66" s="13" t="s">
        <v>128</v>
      </c>
      <c r="G66" s="13">
        <v>1</v>
      </c>
      <c r="H66" s="13">
        <v>1</v>
      </c>
      <c r="I66" s="13">
        <v>2012</v>
      </c>
      <c r="J66" s="13">
        <v>44</v>
      </c>
      <c r="K66" s="13">
        <v>0</v>
      </c>
      <c r="L66" s="13">
        <v>0</v>
      </c>
      <c r="M66" s="13">
        <v>44</v>
      </c>
      <c r="N66" s="13">
        <v>0.78008040000000001</v>
      </c>
      <c r="O66" s="13">
        <v>0</v>
      </c>
      <c r="P66" s="13">
        <v>0.78008040000000001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44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82">
        <v>0</v>
      </c>
      <c r="CC66">
        <v>0</v>
      </c>
      <c r="CE66">
        <v>0</v>
      </c>
      <c r="CG66">
        <v>0</v>
      </c>
      <c r="CI66">
        <v>0</v>
      </c>
      <c r="CK66">
        <v>0</v>
      </c>
      <c r="CM66">
        <v>0</v>
      </c>
      <c r="CN66">
        <v>19699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</row>
    <row r="67" spans="1:129" hidden="1">
      <c r="A67" s="12">
        <v>232</v>
      </c>
      <c r="B67" s="13" t="s">
        <v>197</v>
      </c>
      <c r="C67" s="13">
        <v>403000</v>
      </c>
      <c r="D67" s="83">
        <v>353000</v>
      </c>
      <c r="E67" s="13">
        <v>350030</v>
      </c>
      <c r="F67" s="13" t="s">
        <v>128</v>
      </c>
      <c r="G67" s="13">
        <v>1</v>
      </c>
      <c r="H67" s="13">
        <v>0</v>
      </c>
      <c r="I67" s="13">
        <v>2012</v>
      </c>
      <c r="J67" s="13">
        <v>0</v>
      </c>
      <c r="K67" s="13">
        <v>0</v>
      </c>
      <c r="L67" s="13">
        <v>0</v>
      </c>
      <c r="M67" s="13">
        <v>0</v>
      </c>
      <c r="N67" s="13">
        <v>89.118179999999995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89.118179999999995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/>
      <c r="BY67" s="13">
        <v>0</v>
      </c>
      <c r="BZ67" s="13">
        <v>0</v>
      </c>
      <c r="CA67" s="82">
        <v>0</v>
      </c>
      <c r="CC67">
        <v>0</v>
      </c>
      <c r="CE67">
        <v>0</v>
      </c>
      <c r="CG67">
        <v>0</v>
      </c>
      <c r="CI67">
        <v>0</v>
      </c>
      <c r="CK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9582.6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</row>
    <row r="68" spans="1:129" hidden="1">
      <c r="A68" s="12">
        <v>238</v>
      </c>
      <c r="B68" s="13" t="s">
        <v>198</v>
      </c>
      <c r="C68" s="13">
        <v>403000</v>
      </c>
      <c r="D68" s="83">
        <v>353000</v>
      </c>
      <c r="E68" s="13">
        <v>350030</v>
      </c>
      <c r="F68" s="13" t="s">
        <v>128</v>
      </c>
      <c r="G68" s="13">
        <v>1</v>
      </c>
      <c r="H68" s="13">
        <v>2</v>
      </c>
      <c r="I68" s="13">
        <v>2012</v>
      </c>
      <c r="J68" s="13">
        <v>2</v>
      </c>
      <c r="K68" s="13">
        <v>0</v>
      </c>
      <c r="L68" s="13">
        <v>0</v>
      </c>
      <c r="M68" s="13">
        <v>2</v>
      </c>
      <c r="N68" s="13">
        <v>168.1989438</v>
      </c>
      <c r="O68" s="13">
        <v>0</v>
      </c>
      <c r="P68" s="13">
        <v>0</v>
      </c>
      <c r="Q68" s="13">
        <v>0</v>
      </c>
      <c r="R68" s="13">
        <v>2.6543799999999999E-2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68.962000000000003</v>
      </c>
      <c r="AM68" s="13">
        <v>0</v>
      </c>
      <c r="AN68" s="13">
        <v>99.210400000000007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2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82">
        <v>0</v>
      </c>
      <c r="CC68">
        <v>0</v>
      </c>
      <c r="CE68">
        <v>0</v>
      </c>
      <c r="CG68">
        <v>0</v>
      </c>
      <c r="CI68">
        <v>0</v>
      </c>
      <c r="CK68">
        <v>0</v>
      </c>
      <c r="CM68">
        <v>0</v>
      </c>
      <c r="CN68">
        <v>0</v>
      </c>
      <c r="CO68">
        <v>0</v>
      </c>
      <c r="CP68">
        <v>0.74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4756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9272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</row>
    <row r="69" spans="1:129" hidden="1">
      <c r="A69" s="12">
        <v>246</v>
      </c>
      <c r="B69" s="13" t="s">
        <v>199</v>
      </c>
      <c r="C69" s="13">
        <v>401000</v>
      </c>
      <c r="D69" s="83">
        <v>353000</v>
      </c>
      <c r="E69" s="13">
        <v>350030</v>
      </c>
      <c r="F69" s="13" t="s">
        <v>128</v>
      </c>
      <c r="G69" s="13">
        <v>1</v>
      </c>
      <c r="H69" s="13">
        <v>2</v>
      </c>
      <c r="I69" s="13">
        <v>2012</v>
      </c>
      <c r="J69" s="13">
        <v>2245</v>
      </c>
      <c r="K69" s="13">
        <v>0</v>
      </c>
      <c r="L69" s="13">
        <v>0</v>
      </c>
      <c r="M69" s="13">
        <v>2245</v>
      </c>
      <c r="N69" s="13">
        <v>199.24008079999999</v>
      </c>
      <c r="O69" s="13">
        <v>0</v>
      </c>
      <c r="P69" s="13">
        <v>37.615168799999999</v>
      </c>
      <c r="Q69" s="13">
        <v>0</v>
      </c>
      <c r="R69" s="13">
        <v>1.3487119999999999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160.27619999999999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2145</v>
      </c>
      <c r="AU69" s="13">
        <v>0</v>
      </c>
      <c r="AV69" s="13">
        <v>100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82">
        <v>0</v>
      </c>
      <c r="CC69">
        <v>0</v>
      </c>
      <c r="CE69">
        <v>0</v>
      </c>
      <c r="CG69">
        <v>0</v>
      </c>
      <c r="CI69">
        <v>0</v>
      </c>
      <c r="CK69">
        <v>0</v>
      </c>
      <c r="CM69">
        <v>0</v>
      </c>
      <c r="CN69">
        <v>949878</v>
      </c>
      <c r="CO69">
        <v>0</v>
      </c>
      <c r="CP69">
        <v>37.6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17234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</row>
    <row r="70" spans="1:129" hidden="1">
      <c r="A70" s="12">
        <v>247</v>
      </c>
      <c r="B70" s="13" t="s">
        <v>200</v>
      </c>
      <c r="C70" s="13">
        <v>401000</v>
      </c>
      <c r="D70" s="83">
        <v>353000</v>
      </c>
      <c r="E70" s="13">
        <v>350030</v>
      </c>
      <c r="F70" s="13" t="s">
        <v>128</v>
      </c>
      <c r="G70" s="13">
        <v>1</v>
      </c>
      <c r="H70" s="13">
        <v>1</v>
      </c>
      <c r="I70" s="13">
        <v>2012</v>
      </c>
      <c r="J70" s="13">
        <v>3810</v>
      </c>
      <c r="K70" s="13">
        <v>0</v>
      </c>
      <c r="L70" s="13">
        <v>0</v>
      </c>
      <c r="M70" s="13">
        <v>3810</v>
      </c>
      <c r="N70" s="13">
        <v>66.814347600000005</v>
      </c>
      <c r="O70" s="13">
        <v>0</v>
      </c>
      <c r="P70" s="13">
        <v>66.814347600000005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3810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82">
        <v>0</v>
      </c>
      <c r="CC70">
        <v>0</v>
      </c>
      <c r="CE70">
        <v>0</v>
      </c>
      <c r="CG70">
        <v>0</v>
      </c>
      <c r="CI70">
        <v>0</v>
      </c>
      <c r="CK70">
        <v>0</v>
      </c>
      <c r="CM70">
        <v>0</v>
      </c>
      <c r="CN70">
        <v>1687231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</row>
    <row r="71" spans="1:129" hidden="1">
      <c r="A71" s="12">
        <v>249</v>
      </c>
      <c r="B71" s="13" t="s">
        <v>201</v>
      </c>
      <c r="C71" s="13">
        <v>401000</v>
      </c>
      <c r="D71" s="83">
        <v>353000</v>
      </c>
      <c r="E71" s="13">
        <v>350030</v>
      </c>
      <c r="F71" s="13" t="s">
        <v>128</v>
      </c>
      <c r="G71" s="13">
        <v>1</v>
      </c>
      <c r="H71" s="13">
        <v>2</v>
      </c>
      <c r="I71" s="13">
        <v>2012</v>
      </c>
      <c r="J71" s="13">
        <v>2622</v>
      </c>
      <c r="K71" s="13">
        <v>0</v>
      </c>
      <c r="L71" s="13">
        <v>0</v>
      </c>
      <c r="M71" s="13">
        <v>2622</v>
      </c>
      <c r="N71" s="13">
        <v>111.4868136</v>
      </c>
      <c r="O71" s="13">
        <v>0</v>
      </c>
      <c r="P71" s="13">
        <v>45.968313600000002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65.518500000000003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2622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82">
        <v>0</v>
      </c>
      <c r="CC71">
        <v>0</v>
      </c>
      <c r="CE71">
        <v>0</v>
      </c>
      <c r="CG71">
        <v>0</v>
      </c>
      <c r="CI71">
        <v>0</v>
      </c>
      <c r="CK71">
        <v>0</v>
      </c>
      <c r="CM71">
        <v>0</v>
      </c>
      <c r="CN71">
        <v>1160816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7045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hidden="1">
      <c r="A72" s="12">
        <v>250</v>
      </c>
      <c r="B72" s="13" t="s">
        <v>202</v>
      </c>
      <c r="C72" s="13">
        <v>401000</v>
      </c>
      <c r="D72" s="83">
        <v>351100</v>
      </c>
      <c r="E72" s="13">
        <v>350010</v>
      </c>
      <c r="F72" s="13" t="s">
        <v>128</v>
      </c>
      <c r="G72" s="13">
        <v>1</v>
      </c>
      <c r="H72" s="13">
        <v>1</v>
      </c>
      <c r="I72" s="13">
        <v>2012</v>
      </c>
      <c r="J72" s="13">
        <v>8152</v>
      </c>
      <c r="K72" s="13">
        <v>0</v>
      </c>
      <c r="L72" s="13">
        <v>0</v>
      </c>
      <c r="M72" s="13">
        <v>8152</v>
      </c>
      <c r="N72" s="13">
        <v>142.94431800000001</v>
      </c>
      <c r="O72" s="13">
        <v>0</v>
      </c>
      <c r="P72" s="13">
        <v>142.94431800000001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8152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82">
        <v>0</v>
      </c>
      <c r="CC72">
        <v>0</v>
      </c>
      <c r="CE72">
        <v>0</v>
      </c>
      <c r="CG72">
        <v>0</v>
      </c>
      <c r="CI72">
        <v>0</v>
      </c>
      <c r="CK72">
        <v>0</v>
      </c>
      <c r="CM72">
        <v>0</v>
      </c>
      <c r="CN72">
        <v>3609705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</row>
    <row r="73" spans="1:129" hidden="1">
      <c r="A73" s="12">
        <v>251</v>
      </c>
      <c r="B73" s="13" t="s">
        <v>203</v>
      </c>
      <c r="C73" s="13">
        <v>401000</v>
      </c>
      <c r="D73" s="83">
        <v>351100</v>
      </c>
      <c r="E73" s="13">
        <v>350010</v>
      </c>
      <c r="F73" s="13" t="s">
        <v>128</v>
      </c>
      <c r="G73" s="13">
        <v>1</v>
      </c>
      <c r="H73" s="13">
        <v>4</v>
      </c>
      <c r="I73" s="13">
        <v>2012</v>
      </c>
      <c r="J73" s="13">
        <v>1638998</v>
      </c>
      <c r="K73" s="13">
        <v>-2005</v>
      </c>
      <c r="L73" s="13">
        <v>0</v>
      </c>
      <c r="M73" s="13">
        <v>1636993</v>
      </c>
      <c r="N73" s="13">
        <v>19886.342108774999</v>
      </c>
      <c r="O73" s="13">
        <v>0</v>
      </c>
      <c r="P73" s="13">
        <v>0</v>
      </c>
      <c r="Q73" s="13">
        <v>0</v>
      </c>
      <c r="R73" s="13">
        <v>0</v>
      </c>
      <c r="S73" s="13">
        <v>147.35496000000001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17425.359254055002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45.652914719999998</v>
      </c>
      <c r="AJ73" s="13">
        <v>0</v>
      </c>
      <c r="AK73" s="13">
        <v>0</v>
      </c>
      <c r="AL73" s="13">
        <v>1959.4775999999999</v>
      </c>
      <c r="AM73" s="13">
        <v>0</v>
      </c>
      <c r="AN73" s="13">
        <v>0</v>
      </c>
      <c r="AO73" s="13">
        <v>308.49738000000002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11391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1627607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-2005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/>
      <c r="BY73" s="13">
        <v>0</v>
      </c>
      <c r="BZ73" s="13">
        <v>0</v>
      </c>
      <c r="CA73" s="82">
        <v>0</v>
      </c>
      <c r="CC73">
        <v>100</v>
      </c>
      <c r="CE73">
        <v>100</v>
      </c>
      <c r="CG73">
        <v>100</v>
      </c>
      <c r="CI73">
        <v>0</v>
      </c>
      <c r="CK73">
        <v>0</v>
      </c>
      <c r="CM73">
        <v>0</v>
      </c>
      <c r="CN73">
        <v>0</v>
      </c>
      <c r="CO73">
        <v>0</v>
      </c>
      <c r="CP73">
        <v>0</v>
      </c>
      <c r="CQ73">
        <v>3647.4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708896.9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3490284</v>
      </c>
      <c r="DD73">
        <v>0</v>
      </c>
      <c r="DE73">
        <v>0</v>
      </c>
      <c r="DF73">
        <v>134672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26526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</row>
    <row r="74" spans="1:129" hidden="1">
      <c r="A74" s="12">
        <v>254</v>
      </c>
      <c r="B74" s="13" t="s">
        <v>204</v>
      </c>
      <c r="C74" s="13">
        <v>403000</v>
      </c>
      <c r="D74" s="83">
        <v>353000</v>
      </c>
      <c r="E74" s="13">
        <v>350030</v>
      </c>
      <c r="F74" s="13" t="s">
        <v>128</v>
      </c>
      <c r="G74" s="13">
        <v>1</v>
      </c>
      <c r="H74" s="13">
        <v>1</v>
      </c>
      <c r="I74" s="13">
        <v>2012</v>
      </c>
      <c r="J74" s="13">
        <v>9213</v>
      </c>
      <c r="K74" s="13">
        <v>0</v>
      </c>
      <c r="L74" s="13">
        <v>0</v>
      </c>
      <c r="M74" s="13">
        <v>9213</v>
      </c>
      <c r="N74" s="13">
        <v>161.5380624</v>
      </c>
      <c r="O74" s="13">
        <v>0</v>
      </c>
      <c r="P74" s="13">
        <v>161.5380624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9213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82">
        <v>0</v>
      </c>
      <c r="CC74">
        <v>0</v>
      </c>
      <c r="CE74">
        <v>0</v>
      </c>
      <c r="CG74">
        <v>0</v>
      </c>
      <c r="CI74">
        <v>0</v>
      </c>
      <c r="CK74">
        <v>0</v>
      </c>
      <c r="CM74">
        <v>0</v>
      </c>
      <c r="CN74">
        <v>4079244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</row>
    <row r="75" spans="1:129" hidden="1">
      <c r="A75" s="12">
        <v>257</v>
      </c>
      <c r="B75" s="13" t="s">
        <v>205</v>
      </c>
      <c r="C75" s="13">
        <v>401000</v>
      </c>
      <c r="D75" s="83">
        <v>353000</v>
      </c>
      <c r="E75" s="13">
        <v>350030</v>
      </c>
      <c r="F75" s="13" t="s">
        <v>128</v>
      </c>
      <c r="G75" s="13">
        <v>1</v>
      </c>
      <c r="H75" s="13">
        <v>4</v>
      </c>
      <c r="I75" s="13">
        <v>2012</v>
      </c>
      <c r="J75" s="13">
        <v>52905</v>
      </c>
      <c r="K75" s="13">
        <v>14</v>
      </c>
      <c r="L75" s="13">
        <v>0</v>
      </c>
      <c r="M75" s="13">
        <v>52919</v>
      </c>
      <c r="N75" s="13">
        <v>1318.860412</v>
      </c>
      <c r="O75" s="13">
        <v>0</v>
      </c>
      <c r="P75" s="13">
        <v>0</v>
      </c>
      <c r="Q75" s="13">
        <v>0</v>
      </c>
      <c r="R75" s="13">
        <v>2.9628619999999999</v>
      </c>
      <c r="S75" s="13">
        <v>29.650110000000002</v>
      </c>
      <c r="T75" s="13">
        <v>0.21528</v>
      </c>
      <c r="U75" s="13">
        <v>0</v>
      </c>
      <c r="V75" s="13">
        <v>0</v>
      </c>
      <c r="W75" s="13">
        <v>0</v>
      </c>
      <c r="X75" s="13">
        <v>0</v>
      </c>
      <c r="Y75" s="13">
        <v>528.40871000000004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496.83600000000001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260.78744999999998</v>
      </c>
      <c r="AT75" s="13">
        <v>0</v>
      </c>
      <c r="AU75" s="13">
        <v>0</v>
      </c>
      <c r="AV75" s="13">
        <v>219</v>
      </c>
      <c r="AW75" s="13">
        <v>2351</v>
      </c>
      <c r="AX75" s="13">
        <v>14</v>
      </c>
      <c r="AY75" s="13">
        <v>0</v>
      </c>
      <c r="AZ75" s="13">
        <v>0</v>
      </c>
      <c r="BA75" s="13">
        <v>0</v>
      </c>
      <c r="BB75" s="13">
        <v>0</v>
      </c>
      <c r="BC75" s="13">
        <v>50321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14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/>
      <c r="BY75" s="13">
        <v>0</v>
      </c>
      <c r="BZ75" s="13">
        <v>0</v>
      </c>
      <c r="CA75" s="82">
        <v>0</v>
      </c>
      <c r="CC75">
        <v>100</v>
      </c>
      <c r="CE75">
        <v>100</v>
      </c>
      <c r="CG75">
        <v>100</v>
      </c>
      <c r="CI75">
        <v>0</v>
      </c>
      <c r="CK75">
        <v>0</v>
      </c>
      <c r="CM75">
        <v>0</v>
      </c>
      <c r="CN75">
        <v>0</v>
      </c>
      <c r="CO75">
        <v>0</v>
      </c>
      <c r="CP75">
        <v>82.6</v>
      </c>
      <c r="CQ75">
        <v>729.4</v>
      </c>
      <c r="CR75">
        <v>4.68</v>
      </c>
      <c r="CS75">
        <v>0</v>
      </c>
      <c r="CT75">
        <v>0</v>
      </c>
      <c r="CU75">
        <v>0</v>
      </c>
      <c r="CV75">
        <v>0</v>
      </c>
      <c r="CW75">
        <v>21953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33570</v>
      </c>
      <c r="DG75">
        <v>0</v>
      </c>
      <c r="DH75">
        <v>0</v>
      </c>
      <c r="DI75">
        <v>15477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</row>
    <row r="76" spans="1:129" hidden="1">
      <c r="A76" s="12">
        <v>258</v>
      </c>
      <c r="B76" s="13" t="s">
        <v>206</v>
      </c>
      <c r="C76" s="13">
        <v>403000</v>
      </c>
      <c r="D76" s="83">
        <v>353000</v>
      </c>
      <c r="E76" s="13">
        <v>350030</v>
      </c>
      <c r="F76" s="13" t="s">
        <v>128</v>
      </c>
      <c r="G76" s="13">
        <v>1</v>
      </c>
      <c r="H76" s="13">
        <v>1</v>
      </c>
      <c r="I76" s="13">
        <v>2012</v>
      </c>
      <c r="J76" s="13">
        <v>1249</v>
      </c>
      <c r="K76" s="13">
        <v>0</v>
      </c>
      <c r="L76" s="13">
        <v>0</v>
      </c>
      <c r="M76" s="13">
        <v>1249</v>
      </c>
      <c r="N76" s="13">
        <v>16.876168249999999</v>
      </c>
      <c r="O76" s="13">
        <v>0</v>
      </c>
      <c r="P76" s="13">
        <v>0</v>
      </c>
      <c r="Q76" s="13">
        <v>0</v>
      </c>
      <c r="R76" s="13">
        <v>16.875938250000001</v>
      </c>
      <c r="S76" s="13">
        <v>0</v>
      </c>
      <c r="T76" s="13">
        <v>2.3000000000000001E-4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1249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82">
        <v>0</v>
      </c>
      <c r="CC76">
        <v>0</v>
      </c>
      <c r="CE76">
        <v>0</v>
      </c>
      <c r="CG76">
        <v>0</v>
      </c>
      <c r="CI76">
        <v>0</v>
      </c>
      <c r="CK76">
        <v>0</v>
      </c>
      <c r="CM76">
        <v>0</v>
      </c>
      <c r="CN76">
        <v>0</v>
      </c>
      <c r="CO76">
        <v>0</v>
      </c>
      <c r="CP76">
        <v>470.47500000000002</v>
      </c>
      <c r="CQ76">
        <v>0</v>
      </c>
      <c r="CR76">
        <v>5.0000000000000001E-3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</row>
    <row r="77" spans="1:129" hidden="1">
      <c r="A77" s="12">
        <v>259</v>
      </c>
      <c r="B77" s="13" t="s">
        <v>207</v>
      </c>
      <c r="C77" s="13">
        <v>401000</v>
      </c>
      <c r="D77" s="83">
        <v>351100</v>
      </c>
      <c r="E77" s="13">
        <v>350010</v>
      </c>
      <c r="F77" s="13" t="s">
        <v>128</v>
      </c>
      <c r="G77" s="13">
        <v>1</v>
      </c>
      <c r="H77" s="13">
        <v>4</v>
      </c>
      <c r="I77" s="13">
        <v>2012</v>
      </c>
      <c r="J77" s="13">
        <v>2200403</v>
      </c>
      <c r="K77" s="13">
        <v>-3265</v>
      </c>
      <c r="L77" s="13">
        <v>0</v>
      </c>
      <c r="M77" s="13">
        <v>2197138</v>
      </c>
      <c r="N77" s="13">
        <v>24199.8159826503</v>
      </c>
      <c r="O77" s="13">
        <v>0</v>
      </c>
      <c r="P77" s="13">
        <v>0</v>
      </c>
      <c r="Q77" s="13">
        <v>0</v>
      </c>
      <c r="R77" s="13">
        <v>5.8269999997730002</v>
      </c>
      <c r="S77" s="13">
        <v>290.33999999999997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23037.642982650501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839.25599999999804</v>
      </c>
      <c r="AM77" s="13">
        <v>26.750000000000099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431</v>
      </c>
      <c r="AW77" s="13">
        <v>22916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2177056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-3265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/>
      <c r="BY77" s="13">
        <v>0</v>
      </c>
      <c r="BZ77" s="13">
        <v>0</v>
      </c>
      <c r="CA77" s="82">
        <v>0</v>
      </c>
      <c r="CC77">
        <v>100</v>
      </c>
      <c r="CE77">
        <v>100</v>
      </c>
      <c r="CG77">
        <v>100</v>
      </c>
      <c r="CI77">
        <v>0</v>
      </c>
      <c r="CK77">
        <v>0</v>
      </c>
      <c r="CM77">
        <v>0</v>
      </c>
      <c r="CN77">
        <v>0</v>
      </c>
      <c r="CO77">
        <v>0</v>
      </c>
      <c r="CP77">
        <v>162.44772789999999</v>
      </c>
      <c r="CQ77">
        <v>7226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974817.82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56966</v>
      </c>
      <c r="DG77">
        <v>1564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</row>
    <row r="78" spans="1:129" hidden="1">
      <c r="A78" s="12">
        <v>262</v>
      </c>
      <c r="B78" s="13" t="s">
        <v>208</v>
      </c>
      <c r="C78" s="13">
        <v>401000</v>
      </c>
      <c r="D78" s="83">
        <v>353000</v>
      </c>
      <c r="E78" s="13">
        <v>350030</v>
      </c>
      <c r="F78" s="13" t="s">
        <v>128</v>
      </c>
      <c r="G78" s="13">
        <v>1</v>
      </c>
      <c r="H78" s="13">
        <v>1</v>
      </c>
      <c r="I78" s="13">
        <v>2012</v>
      </c>
      <c r="J78" s="13">
        <v>13696</v>
      </c>
      <c r="K78" s="13">
        <v>0</v>
      </c>
      <c r="L78" s="13">
        <v>0</v>
      </c>
      <c r="M78" s="13">
        <v>13696</v>
      </c>
      <c r="N78" s="13">
        <v>240.16131861</v>
      </c>
      <c r="O78" s="13">
        <v>0</v>
      </c>
      <c r="P78" s="13">
        <v>240.1547544</v>
      </c>
      <c r="Q78" s="13">
        <v>0</v>
      </c>
      <c r="R78" s="13">
        <v>6.56421E-3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13696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82">
        <v>0</v>
      </c>
      <c r="CC78">
        <v>0</v>
      </c>
      <c r="CE78">
        <v>0</v>
      </c>
      <c r="CG78">
        <v>0</v>
      </c>
      <c r="CI78">
        <v>0</v>
      </c>
      <c r="CK78">
        <v>0</v>
      </c>
      <c r="CM78">
        <v>0</v>
      </c>
      <c r="CN78">
        <v>6064514</v>
      </c>
      <c r="CO78">
        <v>0</v>
      </c>
      <c r="CP78">
        <v>0.183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</row>
    <row r="79" spans="1:129" hidden="1">
      <c r="A79" s="12">
        <v>265</v>
      </c>
      <c r="B79" s="13" t="s">
        <v>209</v>
      </c>
      <c r="C79" s="13">
        <v>401000</v>
      </c>
      <c r="D79" s="83">
        <v>353000</v>
      </c>
      <c r="E79" s="13">
        <v>350030</v>
      </c>
      <c r="F79" s="13" t="s">
        <v>128</v>
      </c>
      <c r="G79" s="13">
        <v>1</v>
      </c>
      <c r="H79" s="13">
        <v>1</v>
      </c>
      <c r="I79" s="13">
        <v>2012</v>
      </c>
      <c r="J79" s="13">
        <v>13571</v>
      </c>
      <c r="K79" s="13">
        <v>0</v>
      </c>
      <c r="L79" s="13">
        <v>0</v>
      </c>
      <c r="M79" s="13">
        <v>13571</v>
      </c>
      <c r="N79" s="13">
        <v>237.95014015000001</v>
      </c>
      <c r="O79" s="13">
        <v>0</v>
      </c>
      <c r="P79" s="13">
        <v>237.94135199999999</v>
      </c>
      <c r="Q79" s="13">
        <v>0</v>
      </c>
      <c r="R79" s="13">
        <v>8.7881499999999998E-3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13570</v>
      </c>
      <c r="AU79" s="13">
        <v>0</v>
      </c>
      <c r="AV79" s="13">
        <v>1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82">
        <v>0</v>
      </c>
      <c r="CC79">
        <v>0</v>
      </c>
      <c r="CE79">
        <v>0</v>
      </c>
      <c r="CG79">
        <v>0</v>
      </c>
      <c r="CI79">
        <v>0</v>
      </c>
      <c r="CK79">
        <v>0</v>
      </c>
      <c r="CM79">
        <v>0</v>
      </c>
      <c r="CN79">
        <v>6008620</v>
      </c>
      <c r="CO79">
        <v>0</v>
      </c>
      <c r="CP79">
        <v>0.245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</row>
    <row r="80" spans="1:129" hidden="1">
      <c r="A80" s="12">
        <v>269</v>
      </c>
      <c r="B80" s="13" t="s">
        <v>210</v>
      </c>
      <c r="C80" s="13">
        <v>401000</v>
      </c>
      <c r="D80" s="83">
        <v>351100</v>
      </c>
      <c r="E80" s="13">
        <v>350010</v>
      </c>
      <c r="F80" s="13" t="s">
        <v>128</v>
      </c>
      <c r="G80" s="13">
        <v>1</v>
      </c>
      <c r="H80" s="13">
        <v>4</v>
      </c>
      <c r="I80" s="13">
        <v>2012</v>
      </c>
      <c r="J80" s="13">
        <v>1004987</v>
      </c>
      <c r="K80" s="13">
        <v>2445</v>
      </c>
      <c r="L80" s="13">
        <v>0</v>
      </c>
      <c r="M80" s="13">
        <v>1007432</v>
      </c>
      <c r="N80" s="13">
        <v>26897.4315359668</v>
      </c>
      <c r="O80" s="13">
        <v>0</v>
      </c>
      <c r="P80" s="13">
        <v>3161.5653496509499</v>
      </c>
      <c r="Q80" s="13">
        <v>0</v>
      </c>
      <c r="R80" s="13">
        <v>14.283434</v>
      </c>
      <c r="S80" s="13">
        <v>331.26078733439999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8364.1544553669992</v>
      </c>
      <c r="Z80" s="13">
        <v>0</v>
      </c>
      <c r="AA80" s="13">
        <v>0</v>
      </c>
      <c r="AB80" s="13">
        <v>0</v>
      </c>
      <c r="AC80" s="13">
        <v>61.076752414457999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1229.78908</v>
      </c>
      <c r="AM80" s="13">
        <v>13735.301677199999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180334</v>
      </c>
      <c r="AU80" s="13">
        <v>0</v>
      </c>
      <c r="AV80" s="13">
        <v>1057</v>
      </c>
      <c r="AW80" s="13">
        <v>26264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792659</v>
      </c>
      <c r="BD80" s="13">
        <v>0</v>
      </c>
      <c r="BE80" s="13">
        <v>0</v>
      </c>
      <c r="BF80" s="13">
        <v>0</v>
      </c>
      <c r="BG80" s="13">
        <v>4673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2445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/>
      <c r="BY80" s="13">
        <v>0</v>
      </c>
      <c r="BZ80" s="13">
        <v>0</v>
      </c>
      <c r="CA80" s="82">
        <v>0</v>
      </c>
      <c r="CC80">
        <v>100</v>
      </c>
      <c r="CE80">
        <v>100</v>
      </c>
      <c r="CG80">
        <v>100</v>
      </c>
      <c r="CI80">
        <v>0</v>
      </c>
      <c r="CK80">
        <v>0</v>
      </c>
      <c r="CM80">
        <v>0</v>
      </c>
      <c r="CN80">
        <v>79919478</v>
      </c>
      <c r="CO80">
        <v>0</v>
      </c>
      <c r="CP80">
        <v>398.2</v>
      </c>
      <c r="CQ80">
        <v>8198.4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355913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81551</v>
      </c>
      <c r="DG80">
        <v>787674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35398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</row>
    <row r="81" spans="1:129" hidden="1">
      <c r="A81" s="12">
        <v>270</v>
      </c>
      <c r="B81" s="13" t="s">
        <v>211</v>
      </c>
      <c r="C81" s="13">
        <v>401000</v>
      </c>
      <c r="D81" s="83">
        <v>351100</v>
      </c>
      <c r="E81" s="13">
        <v>350010</v>
      </c>
      <c r="F81" s="13" t="s">
        <v>128</v>
      </c>
      <c r="G81" s="13">
        <v>1</v>
      </c>
      <c r="H81" s="13">
        <v>1</v>
      </c>
      <c r="I81" s="13">
        <v>2012</v>
      </c>
      <c r="J81" s="13">
        <v>59026</v>
      </c>
      <c r="K81" s="13">
        <v>0</v>
      </c>
      <c r="L81" s="13">
        <v>0</v>
      </c>
      <c r="M81" s="13">
        <v>59026</v>
      </c>
      <c r="N81" s="13">
        <v>1035.0041328</v>
      </c>
      <c r="O81" s="13">
        <v>0</v>
      </c>
      <c r="P81" s="13">
        <v>1035.0041328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59026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82">
        <v>0</v>
      </c>
      <c r="CC81">
        <v>0</v>
      </c>
      <c r="CE81">
        <v>0</v>
      </c>
      <c r="CG81">
        <v>0</v>
      </c>
      <c r="CI81">
        <v>0</v>
      </c>
      <c r="CK81">
        <v>0</v>
      </c>
      <c r="CM81">
        <v>0</v>
      </c>
      <c r="CN81">
        <v>26136468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</row>
    <row r="82" spans="1:129" hidden="1">
      <c r="A82" s="12">
        <v>271</v>
      </c>
      <c r="B82" s="13" t="s">
        <v>212</v>
      </c>
      <c r="C82" s="13">
        <v>401000</v>
      </c>
      <c r="D82" s="83">
        <v>351100</v>
      </c>
      <c r="E82" s="13">
        <v>350010</v>
      </c>
      <c r="F82" s="13" t="s">
        <v>128</v>
      </c>
      <c r="G82" s="13">
        <v>1</v>
      </c>
      <c r="H82" s="13">
        <v>4</v>
      </c>
      <c r="I82" s="13">
        <v>2012</v>
      </c>
      <c r="J82" s="13">
        <v>87511</v>
      </c>
      <c r="K82" s="13">
        <v>0</v>
      </c>
      <c r="L82" s="13">
        <v>0</v>
      </c>
      <c r="M82" s="13">
        <v>87511</v>
      </c>
      <c r="N82" s="13">
        <v>1533.1134999999999</v>
      </c>
      <c r="O82" s="13">
        <v>0</v>
      </c>
      <c r="P82" s="13">
        <v>1533.1134999999999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87511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/>
      <c r="BY82" s="13">
        <v>0</v>
      </c>
      <c r="BZ82" s="13">
        <v>0</v>
      </c>
      <c r="CA82" s="82">
        <v>0</v>
      </c>
      <c r="CC82">
        <v>100</v>
      </c>
      <c r="CE82">
        <v>100</v>
      </c>
      <c r="CG82">
        <v>100</v>
      </c>
      <c r="CI82">
        <v>0</v>
      </c>
      <c r="CK82">
        <v>0</v>
      </c>
      <c r="CM82">
        <v>0</v>
      </c>
      <c r="CN82">
        <v>38813000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</row>
    <row r="83" spans="1:129" hidden="1">
      <c r="A83" s="12">
        <v>272</v>
      </c>
      <c r="B83" s="13" t="s">
        <v>213</v>
      </c>
      <c r="C83" s="13">
        <v>401000</v>
      </c>
      <c r="D83" s="83">
        <v>351100</v>
      </c>
      <c r="E83" s="13">
        <v>350010</v>
      </c>
      <c r="F83" s="13" t="s">
        <v>128</v>
      </c>
      <c r="G83" s="13">
        <v>1</v>
      </c>
      <c r="H83" s="13">
        <v>4</v>
      </c>
      <c r="I83" s="13">
        <v>2012</v>
      </c>
      <c r="J83" s="13">
        <v>85695</v>
      </c>
      <c r="K83" s="13">
        <v>0</v>
      </c>
      <c r="L83" s="13">
        <v>0</v>
      </c>
      <c r="M83" s="13">
        <v>85695</v>
      </c>
      <c r="N83" s="13">
        <v>1502.331915726</v>
      </c>
      <c r="O83" s="13">
        <v>0</v>
      </c>
      <c r="P83" s="13">
        <v>1502.331915726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85695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/>
      <c r="BY83" s="13">
        <v>0</v>
      </c>
      <c r="BZ83" s="13">
        <v>0</v>
      </c>
      <c r="CA83" s="82">
        <v>0</v>
      </c>
      <c r="CC83">
        <v>100</v>
      </c>
      <c r="CE83">
        <v>100</v>
      </c>
      <c r="CG83">
        <v>100</v>
      </c>
      <c r="CI83">
        <v>0</v>
      </c>
      <c r="CK83">
        <v>0</v>
      </c>
      <c r="CM83">
        <v>0</v>
      </c>
      <c r="CN83">
        <v>38008701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</row>
    <row r="84" spans="1:129" hidden="1">
      <c r="A84" s="12">
        <v>274</v>
      </c>
      <c r="B84" s="13" t="s">
        <v>214</v>
      </c>
      <c r="C84" s="13">
        <v>401000</v>
      </c>
      <c r="D84" s="83">
        <v>351100</v>
      </c>
      <c r="E84" s="13">
        <v>350010</v>
      </c>
      <c r="F84" s="13" t="s">
        <v>128</v>
      </c>
      <c r="G84" s="13">
        <v>1</v>
      </c>
      <c r="H84" s="13">
        <v>4</v>
      </c>
      <c r="I84" s="13">
        <v>2012</v>
      </c>
      <c r="J84" s="13">
        <v>69260</v>
      </c>
      <c r="K84" s="13">
        <v>0</v>
      </c>
      <c r="L84" s="13">
        <v>0</v>
      </c>
      <c r="M84" s="13">
        <v>69260</v>
      </c>
      <c r="N84" s="13">
        <v>937.34400008600005</v>
      </c>
      <c r="O84" s="13">
        <v>0</v>
      </c>
      <c r="P84" s="13">
        <v>0</v>
      </c>
      <c r="Q84" s="13">
        <v>0</v>
      </c>
      <c r="R84" s="13">
        <v>937.34400008600005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69260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/>
      <c r="BY84" s="13">
        <v>0</v>
      </c>
      <c r="BZ84" s="13">
        <v>0</v>
      </c>
      <c r="CA84" s="82">
        <v>0</v>
      </c>
      <c r="CC84">
        <v>100</v>
      </c>
      <c r="CE84">
        <v>100</v>
      </c>
      <c r="CG84">
        <v>100</v>
      </c>
      <c r="CI84">
        <v>0</v>
      </c>
      <c r="CK84">
        <v>0</v>
      </c>
      <c r="CM84">
        <v>0</v>
      </c>
      <c r="CN84">
        <v>0</v>
      </c>
      <c r="CO84">
        <v>0</v>
      </c>
      <c r="CP84">
        <v>26131.697800000002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</row>
    <row r="85" spans="1:129" hidden="1">
      <c r="A85" s="12">
        <v>276</v>
      </c>
      <c r="B85" s="13" t="s">
        <v>215</v>
      </c>
      <c r="C85" s="13">
        <v>401000</v>
      </c>
      <c r="D85" s="83">
        <v>351100</v>
      </c>
      <c r="E85" s="13">
        <v>350010</v>
      </c>
      <c r="F85" s="13" t="s">
        <v>128</v>
      </c>
      <c r="G85" s="13">
        <v>1</v>
      </c>
      <c r="H85" s="13">
        <v>0</v>
      </c>
      <c r="I85" s="13">
        <v>2012</v>
      </c>
      <c r="J85" s="13">
        <v>0</v>
      </c>
      <c r="K85" s="13">
        <v>0</v>
      </c>
      <c r="L85" s="13">
        <v>0</v>
      </c>
      <c r="M85" s="13">
        <v>0</v>
      </c>
      <c r="N85" s="13">
        <v>312.1705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312.1705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/>
      <c r="BY85" s="13">
        <v>0</v>
      </c>
      <c r="BZ85" s="13">
        <v>0</v>
      </c>
      <c r="CA85" s="82">
        <v>0</v>
      </c>
      <c r="CC85">
        <v>0</v>
      </c>
      <c r="CE85">
        <v>0</v>
      </c>
      <c r="CG85">
        <v>0</v>
      </c>
      <c r="CI85">
        <v>0</v>
      </c>
      <c r="CK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21529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</row>
    <row r="86" spans="1:129" hidden="1">
      <c r="A86" s="12">
        <v>277</v>
      </c>
      <c r="B86" s="13" t="s">
        <v>216</v>
      </c>
      <c r="C86" s="13">
        <v>401000</v>
      </c>
      <c r="D86" s="83">
        <v>351100</v>
      </c>
      <c r="E86" s="13">
        <v>350010</v>
      </c>
      <c r="F86" s="13" t="s">
        <v>128</v>
      </c>
      <c r="G86" s="13">
        <v>1</v>
      </c>
      <c r="H86" s="13">
        <v>4</v>
      </c>
      <c r="I86" s="13">
        <v>2012</v>
      </c>
      <c r="J86" s="13">
        <v>724860</v>
      </c>
      <c r="K86" s="13">
        <v>2457</v>
      </c>
      <c r="L86" s="13">
        <v>0</v>
      </c>
      <c r="M86" s="13">
        <v>727317</v>
      </c>
      <c r="N86" s="13">
        <v>7653.5441494816696</v>
      </c>
      <c r="O86" s="13">
        <v>0</v>
      </c>
      <c r="P86" s="13">
        <v>0</v>
      </c>
      <c r="Q86" s="13">
        <v>0</v>
      </c>
      <c r="R86" s="13">
        <v>31.353967000000001</v>
      </c>
      <c r="S86" s="13">
        <v>52.915937994149999</v>
      </c>
      <c r="T86" s="13">
        <v>0.54003999999999996</v>
      </c>
      <c r="U86" s="13">
        <v>0</v>
      </c>
      <c r="V86" s="13">
        <v>0</v>
      </c>
      <c r="W86" s="13">
        <v>0</v>
      </c>
      <c r="X86" s="13">
        <v>0</v>
      </c>
      <c r="Y86" s="13">
        <v>7556.9779004875199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7.190512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4.5657920000000001</v>
      </c>
      <c r="AT86" s="13">
        <v>0</v>
      </c>
      <c r="AU86" s="13">
        <v>0</v>
      </c>
      <c r="AV86" s="13">
        <v>2320</v>
      </c>
      <c r="AW86" s="13">
        <v>4196</v>
      </c>
      <c r="AX86" s="13">
        <v>34</v>
      </c>
      <c r="AY86" s="13">
        <v>0</v>
      </c>
      <c r="AZ86" s="13">
        <v>0</v>
      </c>
      <c r="BA86" s="13">
        <v>0</v>
      </c>
      <c r="BB86" s="13">
        <v>0</v>
      </c>
      <c r="BC86" s="13">
        <v>718310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2457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/>
      <c r="BY86" s="13">
        <v>0</v>
      </c>
      <c r="BZ86" s="13">
        <v>0</v>
      </c>
      <c r="CA86" s="82">
        <v>0</v>
      </c>
      <c r="CC86">
        <v>100</v>
      </c>
      <c r="CE86">
        <v>100</v>
      </c>
      <c r="CG86">
        <v>100</v>
      </c>
      <c r="CI86">
        <v>0</v>
      </c>
      <c r="CK86">
        <v>0</v>
      </c>
      <c r="CM86">
        <v>0</v>
      </c>
      <c r="CN86">
        <v>0</v>
      </c>
      <c r="CO86">
        <v>0</v>
      </c>
      <c r="CP86">
        <v>874.1</v>
      </c>
      <c r="CQ86">
        <v>1309</v>
      </c>
      <c r="CR86">
        <v>11.74</v>
      </c>
      <c r="CS86">
        <v>0</v>
      </c>
      <c r="CT86">
        <v>0</v>
      </c>
      <c r="CU86">
        <v>0</v>
      </c>
      <c r="CV86">
        <v>0</v>
      </c>
      <c r="CW86">
        <v>312033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412.3</v>
      </c>
      <c r="DG86">
        <v>0</v>
      </c>
      <c r="DH86">
        <v>0</v>
      </c>
      <c r="DI86">
        <v>261.8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</row>
    <row r="87" spans="1:129" hidden="1">
      <c r="A87" s="12">
        <v>278</v>
      </c>
      <c r="B87" s="13" t="s">
        <v>217</v>
      </c>
      <c r="C87" s="13">
        <v>401000</v>
      </c>
      <c r="D87" s="83">
        <v>351100</v>
      </c>
      <c r="E87" s="13">
        <v>350010</v>
      </c>
      <c r="F87" s="13" t="s">
        <v>128</v>
      </c>
      <c r="G87" s="13">
        <v>1</v>
      </c>
      <c r="H87" s="13">
        <v>4</v>
      </c>
      <c r="I87" s="13">
        <v>2012</v>
      </c>
      <c r="J87" s="13">
        <v>13025</v>
      </c>
      <c r="K87" s="13">
        <v>24</v>
      </c>
      <c r="L87" s="13">
        <v>0</v>
      </c>
      <c r="M87" s="13">
        <v>13049</v>
      </c>
      <c r="N87" s="13">
        <v>164.912733</v>
      </c>
      <c r="O87" s="13">
        <v>0</v>
      </c>
      <c r="P87" s="13">
        <v>0</v>
      </c>
      <c r="Q87" s="13">
        <v>0</v>
      </c>
      <c r="R87" s="13">
        <v>4.874733</v>
      </c>
      <c r="S87" s="13">
        <v>160.03800000000001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361</v>
      </c>
      <c r="AW87" s="13">
        <v>12664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24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/>
      <c r="BY87" s="13">
        <v>0</v>
      </c>
      <c r="BZ87" s="13">
        <v>0</v>
      </c>
      <c r="CA87" s="82">
        <v>0</v>
      </c>
      <c r="CC87">
        <v>100</v>
      </c>
      <c r="CE87">
        <v>100</v>
      </c>
      <c r="CG87">
        <v>100</v>
      </c>
      <c r="CI87">
        <v>0</v>
      </c>
      <c r="CK87">
        <v>0</v>
      </c>
      <c r="CM87">
        <v>0</v>
      </c>
      <c r="CN87">
        <v>0</v>
      </c>
      <c r="CO87">
        <v>0</v>
      </c>
      <c r="CP87">
        <v>135.9</v>
      </c>
      <c r="CQ87">
        <v>3949.1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</row>
    <row r="88" spans="1:129" hidden="1">
      <c r="A88" s="12">
        <v>279</v>
      </c>
      <c r="B88" s="13" t="s">
        <v>218</v>
      </c>
      <c r="C88" s="13">
        <v>401000</v>
      </c>
      <c r="D88" s="83">
        <v>353000</v>
      </c>
      <c r="E88" s="13">
        <v>350030</v>
      </c>
      <c r="F88" s="13" t="s">
        <v>128</v>
      </c>
      <c r="G88" s="13">
        <v>1</v>
      </c>
      <c r="H88" s="13">
        <v>0</v>
      </c>
      <c r="I88" s="13">
        <v>2012</v>
      </c>
      <c r="J88" s="13">
        <v>0</v>
      </c>
      <c r="K88" s="13">
        <v>0</v>
      </c>
      <c r="L88" s="13">
        <v>0</v>
      </c>
      <c r="M88" s="13">
        <v>0</v>
      </c>
      <c r="N88" s="13">
        <v>488.476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488.476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/>
      <c r="BY88" s="13">
        <v>0</v>
      </c>
      <c r="BZ88" s="13">
        <v>0</v>
      </c>
      <c r="CA88" s="82">
        <v>0</v>
      </c>
      <c r="CC88">
        <v>0</v>
      </c>
      <c r="CE88">
        <v>0</v>
      </c>
      <c r="CG88">
        <v>0</v>
      </c>
      <c r="CI88">
        <v>0</v>
      </c>
      <c r="CK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33688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</row>
    <row r="89" spans="1:129" hidden="1">
      <c r="A89" s="12">
        <v>280</v>
      </c>
      <c r="B89" s="13" t="s">
        <v>219</v>
      </c>
      <c r="C89" s="13">
        <v>401000</v>
      </c>
      <c r="D89" s="83">
        <v>351100</v>
      </c>
      <c r="E89" s="13">
        <v>350010</v>
      </c>
      <c r="F89" s="13" t="s">
        <v>128</v>
      </c>
      <c r="G89" s="13">
        <v>1</v>
      </c>
      <c r="H89" s="13">
        <v>2</v>
      </c>
      <c r="I89" s="13">
        <v>2012</v>
      </c>
      <c r="J89" s="13">
        <v>2971</v>
      </c>
      <c r="K89" s="13">
        <v>0</v>
      </c>
      <c r="L89" s="13">
        <v>0</v>
      </c>
      <c r="M89" s="13">
        <v>2971</v>
      </c>
      <c r="N89" s="13">
        <v>40.149290999999998</v>
      </c>
      <c r="O89" s="13">
        <v>0</v>
      </c>
      <c r="P89" s="13">
        <v>0</v>
      </c>
      <c r="Q89" s="13">
        <v>0</v>
      </c>
      <c r="R89" s="13">
        <v>40.149290999999998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2971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82">
        <v>0</v>
      </c>
      <c r="CC89">
        <v>0</v>
      </c>
      <c r="CE89">
        <v>0</v>
      </c>
      <c r="CG89">
        <v>0</v>
      </c>
      <c r="CI89">
        <v>0</v>
      </c>
      <c r="CK89">
        <v>0</v>
      </c>
      <c r="CM89">
        <v>0</v>
      </c>
      <c r="CN89">
        <v>0</v>
      </c>
      <c r="CO89">
        <v>0</v>
      </c>
      <c r="CP89">
        <v>1119.3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</row>
    <row r="90" spans="1:129" hidden="1">
      <c r="A90" s="12">
        <v>282</v>
      </c>
      <c r="B90" s="13" t="s">
        <v>220</v>
      </c>
      <c r="C90" s="13">
        <v>401000</v>
      </c>
      <c r="D90" s="83">
        <v>351100</v>
      </c>
      <c r="E90" s="13">
        <v>350010</v>
      </c>
      <c r="F90" s="13" t="s">
        <v>128</v>
      </c>
      <c r="G90" s="13">
        <v>1</v>
      </c>
      <c r="H90" s="13">
        <v>4</v>
      </c>
      <c r="I90" s="13">
        <v>2012</v>
      </c>
      <c r="J90" s="13">
        <v>502038</v>
      </c>
      <c r="K90" s="13">
        <v>0</v>
      </c>
      <c r="L90" s="13">
        <v>0</v>
      </c>
      <c r="M90" s="13">
        <v>502038</v>
      </c>
      <c r="N90" s="13">
        <v>8794.9357855022208</v>
      </c>
      <c r="O90" s="13">
        <v>0</v>
      </c>
      <c r="P90" s="13">
        <v>8783.3547855009892</v>
      </c>
      <c r="Q90" s="13">
        <v>0</v>
      </c>
      <c r="R90" s="13">
        <v>11.581000001230001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501168</v>
      </c>
      <c r="AU90" s="13">
        <v>0</v>
      </c>
      <c r="AV90" s="13">
        <v>870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/>
      <c r="BY90" s="13">
        <v>0</v>
      </c>
      <c r="BZ90" s="13">
        <v>0</v>
      </c>
      <c r="CA90" s="82">
        <v>0</v>
      </c>
      <c r="CC90">
        <v>100</v>
      </c>
      <c r="CE90">
        <v>100</v>
      </c>
      <c r="CG90">
        <v>100</v>
      </c>
      <c r="CI90">
        <v>0</v>
      </c>
      <c r="CK90">
        <v>0</v>
      </c>
      <c r="CM90">
        <v>0</v>
      </c>
      <c r="CN90">
        <v>222219386</v>
      </c>
      <c r="CO90">
        <v>0</v>
      </c>
      <c r="CP90">
        <v>322.86032899999998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</row>
    <row r="91" spans="1:129" hidden="1">
      <c r="A91" s="12">
        <v>283</v>
      </c>
      <c r="B91" s="13" t="s">
        <v>221</v>
      </c>
      <c r="C91" s="13">
        <v>401000</v>
      </c>
      <c r="D91" s="83">
        <v>351100</v>
      </c>
      <c r="E91" s="13">
        <v>350010</v>
      </c>
      <c r="F91" s="13" t="s">
        <v>128</v>
      </c>
      <c r="G91" s="13">
        <v>1</v>
      </c>
      <c r="H91" s="13">
        <v>1</v>
      </c>
      <c r="I91" s="13">
        <v>2012</v>
      </c>
      <c r="J91" s="13">
        <v>32429</v>
      </c>
      <c r="K91" s="13">
        <v>0</v>
      </c>
      <c r="L91" s="13">
        <v>0</v>
      </c>
      <c r="M91" s="13">
        <v>32429</v>
      </c>
      <c r="N91" s="13">
        <v>568.48183208</v>
      </c>
      <c r="O91" s="13">
        <v>0</v>
      </c>
      <c r="P91" s="13">
        <v>567.04902407999998</v>
      </c>
      <c r="Q91" s="13">
        <v>0</v>
      </c>
      <c r="R91" s="13">
        <v>0</v>
      </c>
      <c r="S91" s="13">
        <v>0</v>
      </c>
      <c r="T91" s="13">
        <v>1.4328080000000001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32339</v>
      </c>
      <c r="AU91" s="13">
        <v>0</v>
      </c>
      <c r="AV91" s="13">
        <v>0</v>
      </c>
      <c r="AW91" s="13">
        <v>0</v>
      </c>
      <c r="AX91" s="13">
        <v>90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82">
        <v>0</v>
      </c>
      <c r="CC91">
        <v>0</v>
      </c>
      <c r="CE91">
        <v>0</v>
      </c>
      <c r="CG91">
        <v>0</v>
      </c>
      <c r="CI91">
        <v>0</v>
      </c>
      <c r="CK91">
        <v>0</v>
      </c>
      <c r="CM91">
        <v>0</v>
      </c>
      <c r="CN91">
        <v>14319419.800000001</v>
      </c>
      <c r="CO91">
        <v>0</v>
      </c>
      <c r="CP91">
        <v>0</v>
      </c>
      <c r="CQ91">
        <v>0</v>
      </c>
      <c r="CR91">
        <v>31.148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</row>
    <row r="92" spans="1:129" hidden="1">
      <c r="A92" s="12">
        <v>285</v>
      </c>
      <c r="B92" s="13" t="s">
        <v>222</v>
      </c>
      <c r="C92" s="13">
        <v>900030</v>
      </c>
      <c r="D92" s="83">
        <v>382120</v>
      </c>
      <c r="E92" s="13">
        <v>383900</v>
      </c>
      <c r="F92" s="13" t="s">
        <v>128</v>
      </c>
      <c r="G92" s="13">
        <v>1</v>
      </c>
      <c r="H92" s="13">
        <v>1</v>
      </c>
      <c r="I92" s="13">
        <v>2012</v>
      </c>
      <c r="J92" s="13">
        <v>1063</v>
      </c>
      <c r="K92" s="13">
        <v>0</v>
      </c>
      <c r="L92" s="13">
        <v>0</v>
      </c>
      <c r="M92" s="13">
        <v>1063</v>
      </c>
      <c r="N92" s="13">
        <v>18.321124350000002</v>
      </c>
      <c r="O92" s="13">
        <v>0</v>
      </c>
      <c r="P92" s="13">
        <v>17.254828799999999</v>
      </c>
      <c r="Q92" s="13">
        <v>0</v>
      </c>
      <c r="R92" s="13">
        <v>1.0662357499999999</v>
      </c>
      <c r="S92" s="13">
        <v>0</v>
      </c>
      <c r="T92" s="81">
        <v>5.9799999999999997E-5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984</v>
      </c>
      <c r="AU92" s="13">
        <v>0</v>
      </c>
      <c r="AV92" s="13">
        <v>79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82">
        <v>0</v>
      </c>
      <c r="CC92">
        <v>0</v>
      </c>
      <c r="CE92">
        <v>0</v>
      </c>
      <c r="CG92">
        <v>0</v>
      </c>
      <c r="CI92">
        <v>0</v>
      </c>
      <c r="CK92">
        <v>0</v>
      </c>
      <c r="CM92">
        <v>0</v>
      </c>
      <c r="CN92">
        <v>435728</v>
      </c>
      <c r="CO92">
        <v>0</v>
      </c>
      <c r="CP92">
        <v>29.725000000000001</v>
      </c>
      <c r="CQ92">
        <v>0</v>
      </c>
      <c r="CR92">
        <v>1.2999999999999999E-3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</row>
    <row r="93" spans="1:129" hidden="1">
      <c r="A93" s="12">
        <v>288</v>
      </c>
      <c r="B93" s="13" t="s">
        <v>223</v>
      </c>
      <c r="C93" s="13">
        <v>401000</v>
      </c>
      <c r="D93" s="83">
        <v>351100</v>
      </c>
      <c r="E93" s="13">
        <v>350010</v>
      </c>
      <c r="F93" s="13" t="s">
        <v>128</v>
      </c>
      <c r="G93" s="13">
        <v>1</v>
      </c>
      <c r="H93" s="13">
        <v>4</v>
      </c>
      <c r="I93" s="13">
        <v>2012</v>
      </c>
      <c r="J93" s="13">
        <v>25904</v>
      </c>
      <c r="K93" s="13">
        <v>0</v>
      </c>
      <c r="L93" s="13">
        <v>0</v>
      </c>
      <c r="M93" s="13">
        <v>25904</v>
      </c>
      <c r="N93" s="13">
        <v>4627.2551316970003</v>
      </c>
      <c r="O93" s="13">
        <v>0</v>
      </c>
      <c r="P93" s="13">
        <v>454.01444554699998</v>
      </c>
      <c r="Q93" s="13">
        <v>0</v>
      </c>
      <c r="R93" s="13">
        <v>1.61415E-3</v>
      </c>
      <c r="S93" s="13">
        <v>0</v>
      </c>
      <c r="T93" s="13">
        <v>2.9072000000000001E-2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5.14</v>
      </c>
      <c r="AK93" s="13">
        <v>0</v>
      </c>
      <c r="AL93" s="13">
        <v>0</v>
      </c>
      <c r="AM93" s="13">
        <v>1035.02</v>
      </c>
      <c r="AN93" s="13">
        <v>0</v>
      </c>
      <c r="AO93" s="13">
        <v>3133.05</v>
      </c>
      <c r="AP93" s="13">
        <v>0</v>
      </c>
      <c r="AQ93" s="13">
        <v>0</v>
      </c>
      <c r="AR93" s="13">
        <v>0</v>
      </c>
      <c r="AS93" s="13">
        <v>0</v>
      </c>
      <c r="AT93" s="13">
        <v>25902</v>
      </c>
      <c r="AU93" s="13">
        <v>0</v>
      </c>
      <c r="AV93" s="13">
        <v>0</v>
      </c>
      <c r="AW93" s="13">
        <v>0</v>
      </c>
      <c r="AX93" s="13">
        <v>2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/>
      <c r="BY93" s="13">
        <v>0</v>
      </c>
      <c r="BZ93" s="13">
        <v>0</v>
      </c>
      <c r="CA93" s="82">
        <v>0</v>
      </c>
      <c r="CC93">
        <v>100</v>
      </c>
      <c r="CE93">
        <v>100</v>
      </c>
      <c r="CG93">
        <v>100</v>
      </c>
      <c r="CI93">
        <v>0</v>
      </c>
      <c r="CK93">
        <v>0</v>
      </c>
      <c r="CM93">
        <v>0</v>
      </c>
      <c r="CN93">
        <v>11459513</v>
      </c>
      <c r="CO93">
        <v>0</v>
      </c>
      <c r="CP93">
        <v>4.4999999999999998E-2</v>
      </c>
      <c r="CQ93">
        <v>0</v>
      </c>
      <c r="CR93">
        <v>0.63200000000000001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59345</v>
      </c>
      <c r="DH93">
        <v>0</v>
      </c>
      <c r="DI93">
        <v>0</v>
      </c>
      <c r="DJ93">
        <v>159.77000000000001</v>
      </c>
      <c r="DK93">
        <v>0</v>
      </c>
      <c r="DL93">
        <v>0</v>
      </c>
      <c r="DM93">
        <v>0</v>
      </c>
      <c r="DN93">
        <v>325684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</row>
    <row r="94" spans="1:129" hidden="1">
      <c r="A94" s="12">
        <v>289</v>
      </c>
      <c r="B94" s="13" t="s">
        <v>224</v>
      </c>
      <c r="C94" s="13">
        <v>401000</v>
      </c>
      <c r="D94" s="83">
        <v>351100</v>
      </c>
      <c r="E94" s="13">
        <v>350010</v>
      </c>
      <c r="F94" s="13" t="s">
        <v>128</v>
      </c>
      <c r="G94" s="13">
        <v>1</v>
      </c>
      <c r="H94" s="13">
        <v>2</v>
      </c>
      <c r="I94" s="13">
        <v>2012</v>
      </c>
      <c r="J94" s="13">
        <v>3147</v>
      </c>
      <c r="K94" s="13">
        <v>0</v>
      </c>
      <c r="L94" s="13">
        <v>0</v>
      </c>
      <c r="M94" s="13">
        <v>3147</v>
      </c>
      <c r="N94" s="13">
        <v>1042.3735411</v>
      </c>
      <c r="O94" s="13">
        <v>0</v>
      </c>
      <c r="P94" s="13">
        <v>55.182916800000001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15.0277653</v>
      </c>
      <c r="AJ94" s="13">
        <v>0</v>
      </c>
      <c r="AK94" s="13">
        <v>0</v>
      </c>
      <c r="AL94" s="13">
        <v>457.92507999999998</v>
      </c>
      <c r="AM94" s="13">
        <v>16.601199999999999</v>
      </c>
      <c r="AN94" s="13">
        <v>402.00719400000003</v>
      </c>
      <c r="AO94" s="13">
        <v>0</v>
      </c>
      <c r="AP94" s="13">
        <v>0</v>
      </c>
      <c r="AQ94" s="13">
        <v>0</v>
      </c>
      <c r="AR94" s="13">
        <v>0</v>
      </c>
      <c r="AS94" s="13">
        <v>95.629384999999999</v>
      </c>
      <c r="AT94" s="13">
        <v>3147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82">
        <v>0</v>
      </c>
      <c r="CC94">
        <v>0</v>
      </c>
      <c r="CE94">
        <v>0</v>
      </c>
      <c r="CG94">
        <v>0</v>
      </c>
      <c r="CI94">
        <v>0</v>
      </c>
      <c r="CK94">
        <v>0</v>
      </c>
      <c r="CM94">
        <v>0</v>
      </c>
      <c r="CN94">
        <v>1393508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653381.1</v>
      </c>
      <c r="DB94">
        <v>0</v>
      </c>
      <c r="DC94">
        <v>0</v>
      </c>
      <c r="DD94">
        <v>0</v>
      </c>
      <c r="DE94">
        <v>0</v>
      </c>
      <c r="DF94">
        <v>31581.040000000001</v>
      </c>
      <c r="DG94">
        <v>948.64</v>
      </c>
      <c r="DH94">
        <v>0</v>
      </c>
      <c r="DI94">
        <v>6595.13</v>
      </c>
      <c r="DJ94">
        <v>0</v>
      </c>
      <c r="DK94">
        <v>0</v>
      </c>
      <c r="DL94">
        <v>0</v>
      </c>
      <c r="DM94">
        <v>43226.58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</row>
    <row r="95" spans="1:129" hidden="1">
      <c r="A95" s="12">
        <v>290</v>
      </c>
      <c r="B95" s="13" t="s">
        <v>225</v>
      </c>
      <c r="C95" s="13">
        <v>401000</v>
      </c>
      <c r="D95" s="83">
        <v>353000</v>
      </c>
      <c r="E95" s="13">
        <v>350030</v>
      </c>
      <c r="F95" s="13" t="s">
        <v>128</v>
      </c>
      <c r="G95" s="13">
        <v>1</v>
      </c>
      <c r="H95" s="13">
        <v>1</v>
      </c>
      <c r="I95" s="13">
        <v>2012</v>
      </c>
      <c r="J95" s="13">
        <v>11399</v>
      </c>
      <c r="K95" s="13">
        <v>0</v>
      </c>
      <c r="L95" s="13">
        <v>0</v>
      </c>
      <c r="M95" s="13">
        <v>11399</v>
      </c>
      <c r="N95" s="13">
        <v>199.8774756</v>
      </c>
      <c r="O95" s="13">
        <v>0</v>
      </c>
      <c r="P95" s="13">
        <v>199.8774756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11399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82">
        <v>0</v>
      </c>
      <c r="CC95">
        <v>0</v>
      </c>
      <c r="CE95">
        <v>0</v>
      </c>
      <c r="CG95">
        <v>0</v>
      </c>
      <c r="CI95">
        <v>0</v>
      </c>
      <c r="CK95">
        <v>0</v>
      </c>
      <c r="CM95">
        <v>0</v>
      </c>
      <c r="CN95">
        <v>5047411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</row>
    <row r="96" spans="1:129" hidden="1">
      <c r="A96" s="12">
        <v>291</v>
      </c>
      <c r="B96" s="13" t="s">
        <v>226</v>
      </c>
      <c r="C96" s="13">
        <v>403000</v>
      </c>
      <c r="D96" s="83">
        <v>353000</v>
      </c>
      <c r="E96" s="13">
        <v>350030</v>
      </c>
      <c r="F96" s="13" t="s">
        <v>128</v>
      </c>
      <c r="G96" s="13">
        <v>1</v>
      </c>
      <c r="H96" s="13">
        <v>1</v>
      </c>
      <c r="I96" s="13">
        <v>2012</v>
      </c>
      <c r="J96" s="13">
        <v>8277</v>
      </c>
      <c r="K96" s="13">
        <v>0</v>
      </c>
      <c r="L96" s="13">
        <v>0</v>
      </c>
      <c r="M96" s="13">
        <v>8277</v>
      </c>
      <c r="N96" s="13">
        <v>145.1258028</v>
      </c>
      <c r="O96" s="13">
        <v>0</v>
      </c>
      <c r="P96" s="13">
        <v>145.1258028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8277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82">
        <v>0</v>
      </c>
      <c r="CC96">
        <v>0</v>
      </c>
      <c r="CE96">
        <v>0</v>
      </c>
      <c r="CG96">
        <v>0</v>
      </c>
      <c r="CI96">
        <v>0</v>
      </c>
      <c r="CK96">
        <v>0</v>
      </c>
      <c r="CM96">
        <v>0</v>
      </c>
      <c r="CN96">
        <v>3664793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</row>
    <row r="97" spans="1:129" hidden="1">
      <c r="A97" s="12">
        <v>293</v>
      </c>
      <c r="B97" s="13" t="s">
        <v>227</v>
      </c>
      <c r="C97" s="13">
        <v>403000</v>
      </c>
      <c r="D97" s="83">
        <v>353000</v>
      </c>
      <c r="E97" s="13">
        <v>350030</v>
      </c>
      <c r="F97" s="13" t="s">
        <v>128</v>
      </c>
      <c r="G97" s="13">
        <v>1</v>
      </c>
      <c r="H97" s="13">
        <v>1</v>
      </c>
      <c r="I97" s="13">
        <v>2012</v>
      </c>
      <c r="J97" s="13">
        <v>5064</v>
      </c>
      <c r="K97" s="13">
        <v>0</v>
      </c>
      <c r="L97" s="13">
        <v>0</v>
      </c>
      <c r="M97" s="13">
        <v>5064</v>
      </c>
      <c r="N97" s="13">
        <v>88.788156900000004</v>
      </c>
      <c r="O97" s="13">
        <v>0</v>
      </c>
      <c r="P97" s="13">
        <v>88.787080799999998</v>
      </c>
      <c r="Q97" s="13">
        <v>0</v>
      </c>
      <c r="R97" s="13">
        <v>1.0761E-3</v>
      </c>
      <c r="S97" s="13">
        <v>0</v>
      </c>
      <c r="T97" s="202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5064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82">
        <v>0</v>
      </c>
      <c r="CC97">
        <v>0</v>
      </c>
      <c r="CE97">
        <v>0</v>
      </c>
      <c r="CG97">
        <v>0</v>
      </c>
      <c r="CI97">
        <v>0</v>
      </c>
      <c r="CK97">
        <v>0</v>
      </c>
      <c r="CM97">
        <v>0</v>
      </c>
      <c r="CN97">
        <v>2242098</v>
      </c>
      <c r="CO97">
        <v>0</v>
      </c>
      <c r="CP97">
        <v>0.03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</row>
    <row r="98" spans="1:129" hidden="1">
      <c r="A98" s="12">
        <v>295</v>
      </c>
      <c r="B98" s="13" t="s">
        <v>227</v>
      </c>
      <c r="C98" s="13">
        <v>403000</v>
      </c>
      <c r="D98" s="83">
        <v>353000</v>
      </c>
      <c r="E98" s="13">
        <v>350030</v>
      </c>
      <c r="F98" s="13" t="s">
        <v>128</v>
      </c>
      <c r="G98" s="13">
        <v>1</v>
      </c>
      <c r="H98" s="13">
        <v>1</v>
      </c>
      <c r="I98" s="13">
        <v>2012</v>
      </c>
      <c r="J98" s="13">
        <v>5175</v>
      </c>
      <c r="K98" s="13">
        <v>0</v>
      </c>
      <c r="L98" s="13">
        <v>0</v>
      </c>
      <c r="M98" s="13">
        <v>5175</v>
      </c>
      <c r="N98" s="13">
        <v>90.746295399999994</v>
      </c>
      <c r="O98" s="13">
        <v>0</v>
      </c>
      <c r="P98" s="13">
        <v>90.745577999999995</v>
      </c>
      <c r="Q98" s="13">
        <v>0</v>
      </c>
      <c r="R98" s="13">
        <v>7.1739999999999998E-4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5175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82">
        <v>0</v>
      </c>
      <c r="CC98">
        <v>0</v>
      </c>
      <c r="CE98">
        <v>0</v>
      </c>
      <c r="CG98">
        <v>0</v>
      </c>
      <c r="CI98">
        <v>0</v>
      </c>
      <c r="CK98">
        <v>0</v>
      </c>
      <c r="CM98">
        <v>0</v>
      </c>
      <c r="CN98">
        <v>2291555</v>
      </c>
      <c r="CO98">
        <v>0</v>
      </c>
      <c r="CP98">
        <v>0.02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</row>
    <row r="99" spans="1:129" hidden="1">
      <c r="A99" s="12">
        <v>296</v>
      </c>
      <c r="B99" s="13" t="s">
        <v>228</v>
      </c>
      <c r="C99" s="13">
        <v>401000</v>
      </c>
      <c r="D99" s="83">
        <v>353000</v>
      </c>
      <c r="E99" s="13">
        <v>350030</v>
      </c>
      <c r="F99" s="13" t="s">
        <v>128</v>
      </c>
      <c r="G99" s="13">
        <v>1</v>
      </c>
      <c r="H99" s="13">
        <v>1</v>
      </c>
      <c r="I99" s="13">
        <v>2012</v>
      </c>
      <c r="J99" s="13">
        <v>10593</v>
      </c>
      <c r="K99" s="13">
        <v>0</v>
      </c>
      <c r="L99" s="13">
        <v>0</v>
      </c>
      <c r="M99" s="13">
        <v>10593</v>
      </c>
      <c r="N99" s="13">
        <v>185.74875230000001</v>
      </c>
      <c r="O99" s="13">
        <v>0</v>
      </c>
      <c r="P99" s="13">
        <v>185.74839359999999</v>
      </c>
      <c r="Q99" s="13">
        <v>0</v>
      </c>
      <c r="R99" s="13">
        <v>3.5869999999999999E-4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10593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82">
        <v>0</v>
      </c>
      <c r="CC99">
        <v>0</v>
      </c>
      <c r="CE99">
        <v>0</v>
      </c>
      <c r="CG99">
        <v>0</v>
      </c>
      <c r="CI99">
        <v>0</v>
      </c>
      <c r="CK99">
        <v>0</v>
      </c>
      <c r="CM99">
        <v>0</v>
      </c>
      <c r="CN99">
        <v>4690616</v>
      </c>
      <c r="CO99">
        <v>0</v>
      </c>
      <c r="CP99">
        <v>0.01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</row>
    <row r="100" spans="1:129" hidden="1">
      <c r="A100" s="12">
        <v>298</v>
      </c>
      <c r="B100" s="13" t="s">
        <v>229</v>
      </c>
      <c r="C100" s="13">
        <v>403000</v>
      </c>
      <c r="D100" s="83">
        <v>353000</v>
      </c>
      <c r="E100" s="13">
        <v>350030</v>
      </c>
      <c r="F100" s="13" t="s">
        <v>128</v>
      </c>
      <c r="G100" s="13">
        <v>1</v>
      </c>
      <c r="H100" s="13">
        <v>2</v>
      </c>
      <c r="I100" s="13">
        <v>2012</v>
      </c>
      <c r="J100" s="13">
        <v>49</v>
      </c>
      <c r="K100" s="13">
        <v>0</v>
      </c>
      <c r="L100" s="13">
        <v>0</v>
      </c>
      <c r="M100" s="13">
        <v>49</v>
      </c>
      <c r="N100" s="13">
        <v>106.5658052</v>
      </c>
      <c r="O100" s="13">
        <v>0</v>
      </c>
      <c r="P100" s="13">
        <v>0.12580920000000001</v>
      </c>
      <c r="Q100" s="13">
        <v>0</v>
      </c>
      <c r="R100" s="13">
        <v>0.56674599999999997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105.87325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7</v>
      </c>
      <c r="AU100" s="13">
        <v>0</v>
      </c>
      <c r="AV100" s="13">
        <v>42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82">
        <v>0</v>
      </c>
      <c r="CC100">
        <v>0</v>
      </c>
      <c r="CE100">
        <v>0</v>
      </c>
      <c r="CG100">
        <v>0</v>
      </c>
      <c r="CI100">
        <v>0</v>
      </c>
      <c r="CK100">
        <v>0</v>
      </c>
      <c r="CM100">
        <v>0</v>
      </c>
      <c r="CN100">
        <v>3177</v>
      </c>
      <c r="CO100">
        <v>0</v>
      </c>
      <c r="CP100">
        <v>15.8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6049.9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</row>
    <row r="101" spans="1:129" hidden="1">
      <c r="A101" s="12">
        <v>301</v>
      </c>
      <c r="B101" s="13" t="s">
        <v>230</v>
      </c>
      <c r="C101" s="13">
        <v>401000</v>
      </c>
      <c r="D101" s="83">
        <v>353000</v>
      </c>
      <c r="E101" s="13">
        <v>350030</v>
      </c>
      <c r="F101" s="13" t="s">
        <v>128</v>
      </c>
      <c r="G101" s="13">
        <v>1</v>
      </c>
      <c r="H101" s="13">
        <v>1</v>
      </c>
      <c r="I101" s="13">
        <v>2012</v>
      </c>
      <c r="J101" s="13">
        <v>9384</v>
      </c>
      <c r="K101" s="13">
        <v>0</v>
      </c>
      <c r="L101" s="13">
        <v>0</v>
      </c>
      <c r="M101" s="13">
        <v>9384</v>
      </c>
      <c r="N101" s="13">
        <v>164.53831679999999</v>
      </c>
      <c r="O101" s="13">
        <v>0</v>
      </c>
      <c r="P101" s="13">
        <v>164.53831679999999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9384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82">
        <v>0</v>
      </c>
      <c r="CC101">
        <v>0</v>
      </c>
      <c r="CE101">
        <v>0</v>
      </c>
      <c r="CG101">
        <v>0</v>
      </c>
      <c r="CI101">
        <v>0</v>
      </c>
      <c r="CK101">
        <v>0</v>
      </c>
      <c r="CM101">
        <v>0</v>
      </c>
      <c r="CN101">
        <v>4155008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</row>
    <row r="102" spans="1:129" hidden="1">
      <c r="A102" s="12">
        <v>304</v>
      </c>
      <c r="B102" s="13" t="s">
        <v>231</v>
      </c>
      <c r="C102" s="13">
        <v>403000</v>
      </c>
      <c r="D102" s="83">
        <v>353000</v>
      </c>
      <c r="E102" s="13">
        <v>350030</v>
      </c>
      <c r="F102" s="13" t="s">
        <v>128</v>
      </c>
      <c r="G102" s="13">
        <v>1</v>
      </c>
      <c r="H102" s="13">
        <v>2</v>
      </c>
      <c r="I102" s="13">
        <v>2012</v>
      </c>
      <c r="J102" s="13">
        <v>133</v>
      </c>
      <c r="K102" s="13">
        <v>0</v>
      </c>
      <c r="L102" s="13">
        <v>0</v>
      </c>
      <c r="M102" s="13">
        <v>133</v>
      </c>
      <c r="N102" s="13">
        <v>184.36606484000001</v>
      </c>
      <c r="O102" s="13">
        <v>0</v>
      </c>
      <c r="P102" s="13">
        <v>2.2631399999999999</v>
      </c>
      <c r="Q102" s="13">
        <v>0</v>
      </c>
      <c r="R102" s="13">
        <v>5.1365840000000003E-2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9.5910000000000006E-3</v>
      </c>
      <c r="AK102" s="13">
        <v>0</v>
      </c>
      <c r="AL102" s="13">
        <v>0</v>
      </c>
      <c r="AM102" s="13">
        <v>0</v>
      </c>
      <c r="AN102" s="13">
        <v>182.041968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129</v>
      </c>
      <c r="AU102" s="13">
        <v>0</v>
      </c>
      <c r="AV102" s="13">
        <v>4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82">
        <v>0</v>
      </c>
      <c r="CC102">
        <v>0</v>
      </c>
      <c r="CE102">
        <v>0</v>
      </c>
      <c r="CG102">
        <v>0</v>
      </c>
      <c r="CI102">
        <v>0</v>
      </c>
      <c r="CK102">
        <v>0</v>
      </c>
      <c r="CM102">
        <v>0</v>
      </c>
      <c r="CN102">
        <v>57150</v>
      </c>
      <c r="CO102">
        <v>0</v>
      </c>
      <c r="CP102">
        <v>1.4319999999999999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0.27800000000000002</v>
      </c>
      <c r="DK102">
        <v>0</v>
      </c>
      <c r="DL102">
        <v>0</v>
      </c>
      <c r="DM102">
        <v>19106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</row>
    <row r="103" spans="1:129" hidden="1">
      <c r="A103" s="12">
        <v>308</v>
      </c>
      <c r="B103" s="13" t="s">
        <v>232</v>
      </c>
      <c r="C103" s="13">
        <v>403000</v>
      </c>
      <c r="D103" s="83">
        <v>353000</v>
      </c>
      <c r="E103" s="13">
        <v>350030</v>
      </c>
      <c r="F103" s="13" t="s">
        <v>128</v>
      </c>
      <c r="G103" s="13">
        <v>1</v>
      </c>
      <c r="H103" s="13">
        <v>1</v>
      </c>
      <c r="I103" s="13">
        <v>2012</v>
      </c>
      <c r="J103" s="13">
        <v>265</v>
      </c>
      <c r="K103" s="13">
        <v>0</v>
      </c>
      <c r="L103" s="13">
        <v>0</v>
      </c>
      <c r="M103" s="13">
        <v>265</v>
      </c>
      <c r="N103" s="13">
        <v>3.57871403</v>
      </c>
      <c r="O103" s="13">
        <v>0</v>
      </c>
      <c r="P103" s="13">
        <v>0</v>
      </c>
      <c r="Q103" s="13">
        <v>0</v>
      </c>
      <c r="R103" s="13">
        <v>3.57871403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265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82">
        <v>0</v>
      </c>
      <c r="CC103">
        <v>0</v>
      </c>
      <c r="CE103">
        <v>0</v>
      </c>
      <c r="CG103">
        <v>0</v>
      </c>
      <c r="CI103">
        <v>0</v>
      </c>
      <c r="CK103">
        <v>0</v>
      </c>
      <c r="CM103">
        <v>0</v>
      </c>
      <c r="CN103">
        <v>0</v>
      </c>
      <c r="CO103">
        <v>0</v>
      </c>
      <c r="CP103">
        <v>99.769000000000005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</row>
    <row r="104" spans="1:129" hidden="1">
      <c r="A104" s="12">
        <v>313</v>
      </c>
      <c r="B104" s="13" t="s">
        <v>233</v>
      </c>
      <c r="C104" s="13">
        <v>403000</v>
      </c>
      <c r="D104" s="83">
        <v>353000</v>
      </c>
      <c r="E104" s="13">
        <v>350030</v>
      </c>
      <c r="F104" s="13" t="s">
        <v>128</v>
      </c>
      <c r="G104" s="13">
        <v>1</v>
      </c>
      <c r="H104" s="13">
        <v>1</v>
      </c>
      <c r="I104" s="13">
        <v>2012</v>
      </c>
      <c r="J104" s="13">
        <v>1789</v>
      </c>
      <c r="K104" s="13">
        <v>0</v>
      </c>
      <c r="L104" s="13">
        <v>0</v>
      </c>
      <c r="M104" s="13">
        <v>1789</v>
      </c>
      <c r="N104" s="13">
        <v>26.30762957</v>
      </c>
      <c r="O104" s="13">
        <v>0</v>
      </c>
      <c r="P104" s="13">
        <v>9.2610936000000006</v>
      </c>
      <c r="Q104" s="13">
        <v>0</v>
      </c>
      <c r="R104" s="13">
        <v>17.046535970000001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528</v>
      </c>
      <c r="AU104" s="13">
        <v>0</v>
      </c>
      <c r="AV104" s="13">
        <v>1261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82">
        <v>0</v>
      </c>
      <c r="CC104">
        <v>0</v>
      </c>
      <c r="CE104">
        <v>0</v>
      </c>
      <c r="CG104">
        <v>0</v>
      </c>
      <c r="CI104">
        <v>0</v>
      </c>
      <c r="CK104">
        <v>0</v>
      </c>
      <c r="CM104">
        <v>0</v>
      </c>
      <c r="CN104">
        <v>233866</v>
      </c>
      <c r="CO104">
        <v>0</v>
      </c>
      <c r="CP104">
        <v>475.23099999999999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</row>
    <row r="105" spans="1:129" hidden="1">
      <c r="A105" s="12">
        <v>315</v>
      </c>
      <c r="B105" s="13" t="s">
        <v>234</v>
      </c>
      <c r="C105" s="13">
        <v>403000</v>
      </c>
      <c r="D105" s="83">
        <v>353000</v>
      </c>
      <c r="E105" s="13">
        <v>350030</v>
      </c>
      <c r="F105" s="13" t="s">
        <v>128</v>
      </c>
      <c r="G105" s="13">
        <v>1</v>
      </c>
      <c r="H105" s="13">
        <v>1</v>
      </c>
      <c r="I105" s="13">
        <v>2012</v>
      </c>
      <c r="J105" s="13">
        <v>943</v>
      </c>
      <c r="K105" s="13">
        <v>0</v>
      </c>
      <c r="L105" s="13">
        <v>0</v>
      </c>
      <c r="M105" s="13">
        <v>943</v>
      </c>
      <c r="N105" s="13">
        <v>13.43902555</v>
      </c>
      <c r="O105" s="13">
        <v>0</v>
      </c>
      <c r="P105" s="13">
        <v>3.0028283999999998</v>
      </c>
      <c r="Q105" s="13">
        <v>0</v>
      </c>
      <c r="R105" s="13">
        <v>10.43619715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171</v>
      </c>
      <c r="AU105" s="13">
        <v>0</v>
      </c>
      <c r="AV105" s="13">
        <v>772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82">
        <v>0</v>
      </c>
      <c r="CC105">
        <v>0</v>
      </c>
      <c r="CE105">
        <v>0</v>
      </c>
      <c r="CG105">
        <v>0</v>
      </c>
      <c r="CI105">
        <v>0</v>
      </c>
      <c r="CK105">
        <v>0</v>
      </c>
      <c r="CM105">
        <v>0</v>
      </c>
      <c r="CN105">
        <v>75829</v>
      </c>
      <c r="CO105">
        <v>0</v>
      </c>
      <c r="CP105">
        <v>290.94499999999999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</row>
    <row r="106" spans="1:129" hidden="1">
      <c r="A106" s="12">
        <v>317</v>
      </c>
      <c r="B106" s="13" t="s">
        <v>235</v>
      </c>
      <c r="C106" s="13">
        <v>403000</v>
      </c>
      <c r="D106" s="83">
        <v>353000</v>
      </c>
      <c r="E106" s="13">
        <v>350030</v>
      </c>
      <c r="F106" s="13" t="s">
        <v>128</v>
      </c>
      <c r="G106" s="13">
        <v>1</v>
      </c>
      <c r="H106" s="13">
        <v>1</v>
      </c>
      <c r="I106" s="13">
        <v>2012</v>
      </c>
      <c r="J106" s="13">
        <v>273</v>
      </c>
      <c r="K106" s="13">
        <v>0</v>
      </c>
      <c r="L106" s="13">
        <v>0</v>
      </c>
      <c r="M106" s="13">
        <v>273</v>
      </c>
      <c r="N106" s="13">
        <v>3.7318644000000001</v>
      </c>
      <c r="O106" s="13">
        <v>0</v>
      </c>
      <c r="P106" s="13">
        <v>0.18073439999999999</v>
      </c>
      <c r="Q106" s="13">
        <v>0</v>
      </c>
      <c r="R106" s="13">
        <v>3.5511300000000001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10</v>
      </c>
      <c r="AU106" s="13">
        <v>0</v>
      </c>
      <c r="AV106" s="13">
        <v>263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82">
        <v>0</v>
      </c>
      <c r="CC106">
        <v>0</v>
      </c>
      <c r="CE106">
        <v>0</v>
      </c>
      <c r="CG106">
        <v>0</v>
      </c>
      <c r="CI106">
        <v>0</v>
      </c>
      <c r="CK106">
        <v>0</v>
      </c>
      <c r="CM106">
        <v>0</v>
      </c>
      <c r="CN106">
        <v>4564</v>
      </c>
      <c r="CO106">
        <v>0</v>
      </c>
      <c r="CP106">
        <v>99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</row>
    <row r="107" spans="1:129" hidden="1">
      <c r="A107" s="12">
        <v>321</v>
      </c>
      <c r="B107" s="13" t="s">
        <v>236</v>
      </c>
      <c r="C107" s="13">
        <v>403000</v>
      </c>
      <c r="D107" s="83">
        <v>353000</v>
      </c>
      <c r="E107" s="13">
        <v>350030</v>
      </c>
      <c r="F107" s="13" t="s">
        <v>128</v>
      </c>
      <c r="G107" s="13">
        <v>1</v>
      </c>
      <c r="H107" s="13">
        <v>1</v>
      </c>
      <c r="I107" s="13">
        <v>2012</v>
      </c>
      <c r="J107" s="13">
        <v>147</v>
      </c>
      <c r="K107" s="13">
        <v>0</v>
      </c>
      <c r="L107" s="13">
        <v>0</v>
      </c>
      <c r="M107" s="13">
        <v>147</v>
      </c>
      <c r="N107" s="13">
        <v>1.9877719199999999</v>
      </c>
      <c r="O107" s="13">
        <v>0</v>
      </c>
      <c r="P107" s="13">
        <v>0</v>
      </c>
      <c r="Q107" s="13">
        <v>0</v>
      </c>
      <c r="R107" s="13">
        <v>1.9877719199999999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147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82">
        <v>0</v>
      </c>
      <c r="CC107">
        <v>0</v>
      </c>
      <c r="CE107">
        <v>0</v>
      </c>
      <c r="CG107">
        <v>0</v>
      </c>
      <c r="CI107">
        <v>0</v>
      </c>
      <c r="CK107">
        <v>0</v>
      </c>
      <c r="CM107">
        <v>0</v>
      </c>
      <c r="CN107">
        <v>0</v>
      </c>
      <c r="CO107">
        <v>0</v>
      </c>
      <c r="CP107">
        <v>55.415999999999997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</row>
    <row r="108" spans="1:129" hidden="1">
      <c r="A108" s="12">
        <v>326</v>
      </c>
      <c r="B108" s="13" t="s">
        <v>237</v>
      </c>
      <c r="C108" s="13">
        <v>403000</v>
      </c>
      <c r="D108" s="83">
        <v>353000</v>
      </c>
      <c r="E108" s="13">
        <v>350030</v>
      </c>
      <c r="F108" s="13" t="s">
        <v>128</v>
      </c>
      <c r="G108" s="13">
        <v>1</v>
      </c>
      <c r="H108" s="13">
        <v>2</v>
      </c>
      <c r="I108" s="13">
        <v>2012</v>
      </c>
      <c r="J108" s="13">
        <v>7884</v>
      </c>
      <c r="K108" s="13">
        <v>0</v>
      </c>
      <c r="L108" s="13">
        <v>0</v>
      </c>
      <c r="M108" s="13">
        <v>7884</v>
      </c>
      <c r="N108" s="13">
        <v>216.88020556859999</v>
      </c>
      <c r="O108" s="13">
        <v>0</v>
      </c>
      <c r="P108" s="13">
        <v>138.22787880000001</v>
      </c>
      <c r="Q108" s="13">
        <v>0</v>
      </c>
      <c r="R108" s="13">
        <v>9.6052685999999995E-3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78.642721499999993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7883</v>
      </c>
      <c r="AU108" s="13">
        <v>0</v>
      </c>
      <c r="AV108" s="13">
        <v>1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82">
        <v>0</v>
      </c>
      <c r="CC108">
        <v>0</v>
      </c>
      <c r="CE108">
        <v>0</v>
      </c>
      <c r="CG108">
        <v>0</v>
      </c>
      <c r="CI108">
        <v>0</v>
      </c>
      <c r="CK108">
        <v>0</v>
      </c>
      <c r="CM108">
        <v>0</v>
      </c>
      <c r="CN108">
        <v>3490603</v>
      </c>
      <c r="CO108">
        <v>0</v>
      </c>
      <c r="CP108">
        <v>0.26778000000000002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7540.05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</row>
    <row r="109" spans="1:129" hidden="1">
      <c r="A109" s="12">
        <v>330</v>
      </c>
      <c r="B109" s="13" t="s">
        <v>238</v>
      </c>
      <c r="C109" s="13">
        <v>401000</v>
      </c>
      <c r="D109" s="83">
        <v>351100</v>
      </c>
      <c r="E109" s="13">
        <v>350010</v>
      </c>
      <c r="F109" s="13" t="s">
        <v>128</v>
      </c>
      <c r="G109" s="13">
        <v>1</v>
      </c>
      <c r="H109" s="13">
        <v>4</v>
      </c>
      <c r="I109" s="13">
        <v>2012</v>
      </c>
      <c r="J109" s="13">
        <v>992377</v>
      </c>
      <c r="K109" s="13">
        <v>2427</v>
      </c>
      <c r="L109" s="13">
        <v>0</v>
      </c>
      <c r="M109" s="13">
        <v>994804</v>
      </c>
      <c r="N109" s="13">
        <v>16325.96371632</v>
      </c>
      <c r="O109" s="13">
        <v>0</v>
      </c>
      <c r="P109" s="13">
        <v>0</v>
      </c>
      <c r="Q109" s="13">
        <v>0</v>
      </c>
      <c r="R109" s="13">
        <v>0.1075</v>
      </c>
      <c r="S109" s="13">
        <v>420.00421999999998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9951.0013163200001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622.40967999999998</v>
      </c>
      <c r="AM109" s="13">
        <v>5332.4409999999998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8</v>
      </c>
      <c r="AW109" s="13">
        <v>33503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958866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2427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/>
      <c r="BY109" s="13">
        <v>0</v>
      </c>
      <c r="BZ109" s="13">
        <v>0</v>
      </c>
      <c r="CA109" s="82">
        <v>0</v>
      </c>
      <c r="CC109">
        <v>100</v>
      </c>
      <c r="CE109">
        <v>100</v>
      </c>
      <c r="CG109">
        <v>100</v>
      </c>
      <c r="CI109">
        <v>0</v>
      </c>
      <c r="CK109">
        <v>0</v>
      </c>
      <c r="CM109">
        <v>0</v>
      </c>
      <c r="CN109">
        <v>0</v>
      </c>
      <c r="CO109">
        <v>0</v>
      </c>
      <c r="CP109">
        <v>2.5</v>
      </c>
      <c r="CQ109">
        <v>10391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410104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39493</v>
      </c>
      <c r="DG109">
        <v>307700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</row>
    <row r="110" spans="1:129" hidden="1">
      <c r="A110" s="12">
        <v>331</v>
      </c>
      <c r="B110" s="13" t="s">
        <v>239</v>
      </c>
      <c r="C110" s="13">
        <v>401000</v>
      </c>
      <c r="D110" s="83">
        <v>351100</v>
      </c>
      <c r="E110" s="13">
        <v>350010</v>
      </c>
      <c r="F110" s="13" t="s">
        <v>128</v>
      </c>
      <c r="G110" s="13">
        <v>1</v>
      </c>
      <c r="H110" s="13">
        <v>4</v>
      </c>
      <c r="I110" s="13">
        <v>2012</v>
      </c>
      <c r="J110" s="13">
        <v>244245</v>
      </c>
      <c r="K110" s="13">
        <v>0</v>
      </c>
      <c r="L110" s="13">
        <v>0</v>
      </c>
      <c r="M110" s="13">
        <v>244245</v>
      </c>
      <c r="N110" s="13">
        <v>4212.1610401092303</v>
      </c>
      <c r="O110" s="13">
        <v>0</v>
      </c>
      <c r="P110" s="13">
        <v>3979.2601740084601</v>
      </c>
      <c r="Q110" s="13">
        <v>0</v>
      </c>
      <c r="R110" s="13">
        <v>232.26199999328</v>
      </c>
      <c r="S110" s="13">
        <v>0.63886610749390005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227007</v>
      </c>
      <c r="AU110" s="13">
        <v>0</v>
      </c>
      <c r="AV110" s="13">
        <v>17187</v>
      </c>
      <c r="AW110" s="13">
        <v>51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/>
      <c r="BY110" s="13">
        <v>0</v>
      </c>
      <c r="BZ110" s="13">
        <v>0</v>
      </c>
      <c r="CA110" s="82">
        <v>0</v>
      </c>
      <c r="CC110">
        <v>100</v>
      </c>
      <c r="CE110">
        <v>100</v>
      </c>
      <c r="CG110">
        <v>100</v>
      </c>
      <c r="CI110">
        <v>0</v>
      </c>
      <c r="CK110">
        <v>0</v>
      </c>
      <c r="CM110">
        <v>0</v>
      </c>
      <c r="CN110">
        <v>100716337</v>
      </c>
      <c r="CO110">
        <v>0</v>
      </c>
      <c r="CP110">
        <v>6475.1045439999998</v>
      </c>
      <c r="CQ110">
        <v>15.73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</row>
    <row r="111" spans="1:129" hidden="1">
      <c r="A111" s="12">
        <v>332</v>
      </c>
      <c r="B111" s="13" t="s">
        <v>240</v>
      </c>
      <c r="C111" s="13">
        <v>401000</v>
      </c>
      <c r="D111" s="83">
        <v>351100</v>
      </c>
      <c r="E111" s="13">
        <v>350010</v>
      </c>
      <c r="F111" s="13" t="s">
        <v>128</v>
      </c>
      <c r="G111" s="13">
        <v>1</v>
      </c>
      <c r="H111" s="13">
        <v>4</v>
      </c>
      <c r="I111" s="13">
        <v>2012</v>
      </c>
      <c r="J111" s="13">
        <v>147271</v>
      </c>
      <c r="K111" s="13">
        <v>0</v>
      </c>
      <c r="L111" s="13">
        <v>0</v>
      </c>
      <c r="M111" s="13">
        <v>147271</v>
      </c>
      <c r="N111" s="13">
        <v>2579.3390000007798</v>
      </c>
      <c r="O111" s="13">
        <v>0</v>
      </c>
      <c r="P111" s="13">
        <v>2572.84</v>
      </c>
      <c r="Q111" s="13">
        <v>0</v>
      </c>
      <c r="R111" s="13">
        <v>6.4990000007809998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146790</v>
      </c>
      <c r="AU111" s="13">
        <v>0</v>
      </c>
      <c r="AV111" s="13">
        <v>481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/>
      <c r="BY111" s="13">
        <v>0</v>
      </c>
      <c r="BZ111" s="13">
        <v>0</v>
      </c>
      <c r="CA111" s="82">
        <v>0</v>
      </c>
      <c r="CC111">
        <v>100</v>
      </c>
      <c r="CE111">
        <v>100</v>
      </c>
      <c r="CG111">
        <v>100</v>
      </c>
      <c r="CI111">
        <v>0</v>
      </c>
      <c r="CK111">
        <v>0</v>
      </c>
      <c r="CM111">
        <v>0</v>
      </c>
      <c r="CN111">
        <v>65073555</v>
      </c>
      <c r="CO111">
        <v>0</v>
      </c>
      <c r="CP111">
        <v>181.1820463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</row>
    <row r="112" spans="1:129" hidden="1">
      <c r="A112" s="12">
        <v>335</v>
      </c>
      <c r="B112" s="13" t="s">
        <v>241</v>
      </c>
      <c r="C112" s="13">
        <v>403000</v>
      </c>
      <c r="D112" s="83">
        <v>353000</v>
      </c>
      <c r="E112" s="13">
        <v>350030</v>
      </c>
      <c r="F112" s="13" t="s">
        <v>128</v>
      </c>
      <c r="G112" s="13">
        <v>1</v>
      </c>
      <c r="H112" s="13">
        <v>1</v>
      </c>
      <c r="I112" s="13">
        <v>2012</v>
      </c>
      <c r="J112" s="13">
        <v>72</v>
      </c>
      <c r="K112" s="13">
        <v>0</v>
      </c>
      <c r="L112" s="13">
        <v>0</v>
      </c>
      <c r="M112" s="13">
        <v>72</v>
      </c>
      <c r="N112" s="13">
        <v>0.97813903000000002</v>
      </c>
      <c r="O112" s="13">
        <v>0</v>
      </c>
      <c r="P112" s="13">
        <v>0</v>
      </c>
      <c r="Q112" s="13">
        <v>0</v>
      </c>
      <c r="R112" s="13">
        <v>0.97813903000000002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72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82">
        <v>0</v>
      </c>
      <c r="CC112">
        <v>0</v>
      </c>
      <c r="CE112">
        <v>0</v>
      </c>
      <c r="CG112">
        <v>0</v>
      </c>
      <c r="CI112">
        <v>0</v>
      </c>
      <c r="CK112">
        <v>0</v>
      </c>
      <c r="CM112">
        <v>0</v>
      </c>
      <c r="CN112">
        <v>0</v>
      </c>
      <c r="CO112">
        <v>0</v>
      </c>
      <c r="CP112">
        <v>27.268999999999998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</row>
    <row r="113" spans="1:129" hidden="1">
      <c r="A113" s="12">
        <v>338</v>
      </c>
      <c r="B113" s="13" t="s">
        <v>242</v>
      </c>
      <c r="C113" s="13">
        <v>401000</v>
      </c>
      <c r="D113" s="83">
        <v>353000</v>
      </c>
      <c r="E113" s="13">
        <v>350030</v>
      </c>
      <c r="F113" s="13" t="s">
        <v>128</v>
      </c>
      <c r="G113" s="13">
        <v>1</v>
      </c>
      <c r="H113" s="13">
        <v>2</v>
      </c>
      <c r="I113" s="13">
        <v>2012</v>
      </c>
      <c r="J113" s="13">
        <v>2369</v>
      </c>
      <c r="K113" s="13">
        <v>0</v>
      </c>
      <c r="L113" s="13">
        <v>0</v>
      </c>
      <c r="M113" s="13">
        <v>2369</v>
      </c>
      <c r="N113" s="13">
        <v>153.24366599999999</v>
      </c>
      <c r="O113" s="13">
        <v>0</v>
      </c>
      <c r="P113" s="13">
        <v>41.534855999999998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111.70881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2369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82">
        <v>0</v>
      </c>
      <c r="CC113">
        <v>0</v>
      </c>
      <c r="CE113">
        <v>0</v>
      </c>
      <c r="CG113">
        <v>0</v>
      </c>
      <c r="CI113">
        <v>0</v>
      </c>
      <c r="CK113">
        <v>0</v>
      </c>
      <c r="CM113">
        <v>0</v>
      </c>
      <c r="CN113">
        <v>1048860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12011.7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</row>
    <row r="114" spans="1:129" hidden="1">
      <c r="A114" s="12">
        <v>339</v>
      </c>
      <c r="B114" s="13" t="s">
        <v>243</v>
      </c>
      <c r="C114" s="13">
        <v>403000</v>
      </c>
      <c r="D114" s="83">
        <v>353000</v>
      </c>
      <c r="E114" s="13">
        <v>350030</v>
      </c>
      <c r="F114" s="13" t="s">
        <v>128</v>
      </c>
      <c r="G114" s="13">
        <v>1</v>
      </c>
      <c r="H114" s="13">
        <v>4</v>
      </c>
      <c r="I114" s="13">
        <v>2012</v>
      </c>
      <c r="J114" s="13">
        <v>0</v>
      </c>
      <c r="K114" s="13">
        <v>0</v>
      </c>
      <c r="L114" s="13">
        <v>0</v>
      </c>
      <c r="M114" s="13">
        <v>0</v>
      </c>
      <c r="N114" s="13">
        <v>393.31692900000002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156.167079</v>
      </c>
      <c r="AJ114" s="13">
        <v>0.77625</v>
      </c>
      <c r="AK114" s="13">
        <v>0</v>
      </c>
      <c r="AL114" s="13">
        <v>0</v>
      </c>
      <c r="AM114" s="13">
        <v>11.76</v>
      </c>
      <c r="AN114" s="13">
        <v>0</v>
      </c>
      <c r="AO114" s="13">
        <v>224.61359999999999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/>
      <c r="BY114" s="13">
        <v>0</v>
      </c>
      <c r="BZ114" s="13">
        <v>0</v>
      </c>
      <c r="CA114" s="82">
        <v>0</v>
      </c>
      <c r="CC114">
        <v>100</v>
      </c>
      <c r="CE114">
        <v>100</v>
      </c>
      <c r="CG114">
        <v>100</v>
      </c>
      <c r="CI114">
        <v>0</v>
      </c>
      <c r="CK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6789873</v>
      </c>
      <c r="DE114">
        <v>0</v>
      </c>
      <c r="DF114">
        <v>0</v>
      </c>
      <c r="DG114">
        <v>672</v>
      </c>
      <c r="DH114">
        <v>0</v>
      </c>
      <c r="DI114">
        <v>0</v>
      </c>
      <c r="DJ114">
        <v>22.5</v>
      </c>
      <c r="DK114">
        <v>0</v>
      </c>
      <c r="DL114">
        <v>0</v>
      </c>
      <c r="DM114">
        <v>0</v>
      </c>
      <c r="DN114">
        <v>24152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</row>
    <row r="115" spans="1:129" hidden="1">
      <c r="A115" s="12">
        <v>346</v>
      </c>
      <c r="B115" s="13" t="s">
        <v>244</v>
      </c>
      <c r="C115" s="13">
        <v>403000</v>
      </c>
      <c r="D115" s="83">
        <v>353000</v>
      </c>
      <c r="E115" s="13">
        <v>350030</v>
      </c>
      <c r="F115" s="13" t="s">
        <v>128</v>
      </c>
      <c r="G115" s="13">
        <v>1</v>
      </c>
      <c r="H115" s="13">
        <v>2</v>
      </c>
      <c r="I115" s="13">
        <v>2012</v>
      </c>
      <c r="J115" s="13">
        <v>546</v>
      </c>
      <c r="K115" s="13">
        <v>0</v>
      </c>
      <c r="L115" s="13">
        <v>0</v>
      </c>
      <c r="M115" s="13">
        <v>546</v>
      </c>
      <c r="N115" s="13">
        <v>314.46351759999999</v>
      </c>
      <c r="O115" s="13">
        <v>0</v>
      </c>
      <c r="P115" s="13">
        <v>9.5755175999999995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158.833</v>
      </c>
      <c r="AM115" s="13">
        <v>146.05500000000001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546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82">
        <v>0</v>
      </c>
      <c r="CC115">
        <v>0</v>
      </c>
      <c r="CE115">
        <v>0</v>
      </c>
      <c r="CG115">
        <v>0</v>
      </c>
      <c r="CI115">
        <v>0</v>
      </c>
      <c r="CK115">
        <v>0</v>
      </c>
      <c r="CM115">
        <v>0</v>
      </c>
      <c r="CN115">
        <v>241806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10954</v>
      </c>
      <c r="DG115">
        <v>8346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</row>
    <row r="116" spans="1:129" hidden="1">
      <c r="A116" s="12">
        <v>357</v>
      </c>
      <c r="B116" s="13" t="s">
        <v>245</v>
      </c>
      <c r="C116" s="13">
        <v>403000</v>
      </c>
      <c r="D116" s="83">
        <v>353000</v>
      </c>
      <c r="E116" s="13">
        <v>350030</v>
      </c>
      <c r="F116" s="13" t="s">
        <v>128</v>
      </c>
      <c r="G116" s="13">
        <v>1</v>
      </c>
      <c r="H116" s="13">
        <v>1</v>
      </c>
      <c r="I116" s="13">
        <v>2012</v>
      </c>
      <c r="J116" s="13">
        <v>418</v>
      </c>
      <c r="K116" s="13">
        <v>0</v>
      </c>
      <c r="L116" s="13">
        <v>0</v>
      </c>
      <c r="M116" s="13">
        <v>418</v>
      </c>
      <c r="N116" s="13">
        <v>5.6496326100000003</v>
      </c>
      <c r="O116" s="13">
        <v>0</v>
      </c>
      <c r="P116" s="13">
        <v>0</v>
      </c>
      <c r="Q116" s="13">
        <v>0</v>
      </c>
      <c r="R116" s="13">
        <v>5.6496326100000003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418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82">
        <v>0</v>
      </c>
      <c r="CC116">
        <v>0</v>
      </c>
      <c r="CE116">
        <v>0</v>
      </c>
      <c r="CG116">
        <v>0</v>
      </c>
      <c r="CI116">
        <v>0</v>
      </c>
      <c r="CK116">
        <v>0</v>
      </c>
      <c r="CM116">
        <v>0</v>
      </c>
      <c r="CN116">
        <v>0</v>
      </c>
      <c r="CO116">
        <v>0</v>
      </c>
      <c r="CP116">
        <v>157.50299999999999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</row>
    <row r="117" spans="1:129" hidden="1">
      <c r="A117" s="12">
        <v>361</v>
      </c>
      <c r="B117" s="13" t="s">
        <v>246</v>
      </c>
      <c r="C117" s="13">
        <v>403000</v>
      </c>
      <c r="D117" s="83">
        <v>353000</v>
      </c>
      <c r="E117" s="13">
        <v>350030</v>
      </c>
      <c r="F117" s="13" t="s">
        <v>128</v>
      </c>
      <c r="G117" s="13">
        <v>1</v>
      </c>
      <c r="H117" s="13" t="s">
        <v>129</v>
      </c>
      <c r="I117" s="13">
        <v>2012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82">
        <v>0</v>
      </c>
      <c r="CC117">
        <v>0</v>
      </c>
      <c r="CE117">
        <v>0</v>
      </c>
      <c r="CG117">
        <v>0</v>
      </c>
      <c r="CI117">
        <v>0</v>
      </c>
      <c r="CK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</row>
    <row r="118" spans="1:129" hidden="1">
      <c r="A118" s="12">
        <v>365</v>
      </c>
      <c r="B118" s="13" t="s">
        <v>248</v>
      </c>
      <c r="C118" s="13">
        <v>403000</v>
      </c>
      <c r="D118" s="83">
        <v>353000</v>
      </c>
      <c r="E118" s="13">
        <v>350030</v>
      </c>
      <c r="F118" s="13" t="s">
        <v>128</v>
      </c>
      <c r="G118" s="13">
        <v>1</v>
      </c>
      <c r="H118" s="13">
        <v>1</v>
      </c>
      <c r="I118" s="13">
        <v>2012</v>
      </c>
      <c r="J118" s="13">
        <v>0</v>
      </c>
      <c r="K118" s="13">
        <v>0</v>
      </c>
      <c r="L118" s="13">
        <v>0</v>
      </c>
      <c r="M118" s="13">
        <v>0</v>
      </c>
      <c r="N118" s="13">
        <v>4.5381644000000003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4.5381644000000003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82">
        <v>0</v>
      </c>
      <c r="CC118">
        <v>0</v>
      </c>
      <c r="CE118">
        <v>0</v>
      </c>
      <c r="CG118">
        <v>0</v>
      </c>
      <c r="CI118">
        <v>0</v>
      </c>
      <c r="CK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132.30799999999999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</row>
    <row r="119" spans="1:129" hidden="1">
      <c r="A119" s="12">
        <v>370</v>
      </c>
      <c r="B119" s="13" t="s">
        <v>249</v>
      </c>
      <c r="C119" s="13">
        <v>403000</v>
      </c>
      <c r="D119" s="83">
        <v>353000</v>
      </c>
      <c r="E119" s="13">
        <v>350030</v>
      </c>
      <c r="F119" s="13" t="s">
        <v>128</v>
      </c>
      <c r="G119" s="13">
        <v>1</v>
      </c>
      <c r="H119" s="13">
        <v>1</v>
      </c>
      <c r="I119" s="13">
        <v>2012</v>
      </c>
      <c r="J119" s="13">
        <v>70</v>
      </c>
      <c r="K119" s="13">
        <v>0</v>
      </c>
      <c r="L119" s="13">
        <v>0</v>
      </c>
      <c r="M119" s="13">
        <v>70</v>
      </c>
      <c r="N119" s="13">
        <v>5.3697175000000001</v>
      </c>
      <c r="O119" s="13">
        <v>0</v>
      </c>
      <c r="P119" s="13">
        <v>0</v>
      </c>
      <c r="Q119" s="13">
        <v>0</v>
      </c>
      <c r="R119" s="13">
        <v>0.94158750000000002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4.4281300000000003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70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82">
        <v>0</v>
      </c>
      <c r="CC119">
        <v>0</v>
      </c>
      <c r="CE119">
        <v>0</v>
      </c>
      <c r="CG119">
        <v>0</v>
      </c>
      <c r="CI119">
        <v>0</v>
      </c>
      <c r="CK119">
        <v>0</v>
      </c>
      <c r="CM119">
        <v>0</v>
      </c>
      <c r="CN119">
        <v>0</v>
      </c>
      <c r="CO119">
        <v>0</v>
      </c>
      <c r="CP119">
        <v>26.25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129.1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</row>
    <row r="120" spans="1:129" hidden="1">
      <c r="A120" s="12">
        <v>371</v>
      </c>
      <c r="B120" s="13" t="s">
        <v>250</v>
      </c>
      <c r="C120" s="13">
        <v>403000</v>
      </c>
      <c r="D120" s="83">
        <v>353000</v>
      </c>
      <c r="E120" s="13">
        <v>350030</v>
      </c>
      <c r="F120" s="13" t="s">
        <v>128</v>
      </c>
      <c r="G120" s="13">
        <v>1</v>
      </c>
      <c r="H120" s="13">
        <v>1</v>
      </c>
      <c r="I120" s="13">
        <v>2012</v>
      </c>
      <c r="J120" s="13">
        <v>0</v>
      </c>
      <c r="K120" s="13">
        <v>0</v>
      </c>
      <c r="L120" s="13">
        <v>0</v>
      </c>
      <c r="M120" s="13">
        <v>0</v>
      </c>
      <c r="N120" s="13">
        <v>31.316380200000001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31.316380200000001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82">
        <v>0</v>
      </c>
      <c r="CC120">
        <v>0</v>
      </c>
      <c r="CE120">
        <v>0</v>
      </c>
      <c r="CG120">
        <v>0</v>
      </c>
      <c r="CI120">
        <v>0</v>
      </c>
      <c r="CK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913.01400000000001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</row>
    <row r="121" spans="1:129" hidden="1">
      <c r="A121" s="12">
        <v>372</v>
      </c>
      <c r="B121" s="13" t="s">
        <v>251</v>
      </c>
      <c r="C121" s="13">
        <v>401000</v>
      </c>
      <c r="D121" s="83">
        <v>353000</v>
      </c>
      <c r="E121" s="13">
        <v>350030</v>
      </c>
      <c r="F121" s="13" t="s">
        <v>128</v>
      </c>
      <c r="G121" s="13">
        <v>1</v>
      </c>
      <c r="H121" s="13">
        <v>1</v>
      </c>
      <c r="I121" s="13">
        <v>2012</v>
      </c>
      <c r="J121" s="13">
        <v>9820</v>
      </c>
      <c r="K121" s="13">
        <v>0</v>
      </c>
      <c r="L121" s="13">
        <v>0</v>
      </c>
      <c r="M121" s="13">
        <v>9820</v>
      </c>
      <c r="N121" s="13">
        <v>172.09113482000001</v>
      </c>
      <c r="O121" s="13">
        <v>0</v>
      </c>
      <c r="P121" s="13">
        <v>171.74943719999999</v>
      </c>
      <c r="Q121" s="13">
        <v>0</v>
      </c>
      <c r="R121" s="13">
        <v>0.34169761999999998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9795</v>
      </c>
      <c r="AU121" s="13">
        <v>0</v>
      </c>
      <c r="AV121" s="13">
        <v>25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82">
        <v>0</v>
      </c>
      <c r="CC121">
        <v>0</v>
      </c>
      <c r="CE121">
        <v>0</v>
      </c>
      <c r="CG121">
        <v>0</v>
      </c>
      <c r="CI121">
        <v>0</v>
      </c>
      <c r="CK121">
        <v>0</v>
      </c>
      <c r="CM121">
        <v>0</v>
      </c>
      <c r="CN121">
        <v>4337107</v>
      </c>
      <c r="CO121">
        <v>0</v>
      </c>
      <c r="CP121">
        <v>9.5259999999999998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</row>
    <row r="122" spans="1:129" hidden="1">
      <c r="A122" s="12">
        <v>373</v>
      </c>
      <c r="B122" s="13" t="s">
        <v>252</v>
      </c>
      <c r="C122" s="13">
        <v>403000</v>
      </c>
      <c r="D122" s="83">
        <v>353000</v>
      </c>
      <c r="E122" s="13">
        <v>350030</v>
      </c>
      <c r="F122" s="13" t="s">
        <v>128</v>
      </c>
      <c r="G122" s="13">
        <v>1</v>
      </c>
      <c r="H122" s="13">
        <v>1</v>
      </c>
      <c r="I122" s="13">
        <v>2012</v>
      </c>
      <c r="J122" s="13">
        <v>15</v>
      </c>
      <c r="K122" s="13">
        <v>0</v>
      </c>
      <c r="L122" s="13">
        <v>0</v>
      </c>
      <c r="M122" s="13">
        <v>15</v>
      </c>
      <c r="N122" s="13">
        <v>0.2564496</v>
      </c>
      <c r="O122" s="13">
        <v>0</v>
      </c>
      <c r="P122" s="13">
        <v>0.2564496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15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82">
        <v>0</v>
      </c>
      <c r="CC122">
        <v>0</v>
      </c>
      <c r="CE122">
        <v>0</v>
      </c>
      <c r="CG122">
        <v>0</v>
      </c>
      <c r="CI122">
        <v>0</v>
      </c>
      <c r="CK122">
        <v>0</v>
      </c>
      <c r="CM122">
        <v>0</v>
      </c>
      <c r="CN122">
        <v>6476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</row>
    <row r="123" spans="1:129" hidden="1">
      <c r="A123" s="12">
        <v>376</v>
      </c>
      <c r="B123" s="13" t="s">
        <v>252</v>
      </c>
      <c r="C123" s="13">
        <v>403000</v>
      </c>
      <c r="D123" s="83">
        <v>353000</v>
      </c>
      <c r="E123" s="13">
        <v>350030</v>
      </c>
      <c r="F123" s="13" t="s">
        <v>128</v>
      </c>
      <c r="G123" s="13">
        <v>1</v>
      </c>
      <c r="H123" s="13">
        <v>1</v>
      </c>
      <c r="I123" s="13">
        <v>2012</v>
      </c>
      <c r="J123" s="13">
        <v>1104</v>
      </c>
      <c r="K123" s="13">
        <v>0</v>
      </c>
      <c r="L123" s="13">
        <v>0</v>
      </c>
      <c r="M123" s="13">
        <v>1104</v>
      </c>
      <c r="N123" s="13">
        <v>19.3531932</v>
      </c>
      <c r="O123" s="13">
        <v>0</v>
      </c>
      <c r="P123" s="13">
        <v>19.3531932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1104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82">
        <v>0</v>
      </c>
      <c r="CC123">
        <v>0</v>
      </c>
      <c r="CE123">
        <v>0</v>
      </c>
      <c r="CG123">
        <v>0</v>
      </c>
      <c r="CI123">
        <v>0</v>
      </c>
      <c r="CK123">
        <v>0</v>
      </c>
      <c r="CM123">
        <v>0</v>
      </c>
      <c r="CN123">
        <v>488717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</row>
    <row r="124" spans="1:129" hidden="1">
      <c r="A124" s="12">
        <v>381</v>
      </c>
      <c r="B124" s="13" t="s">
        <v>253</v>
      </c>
      <c r="C124" s="13">
        <v>401000</v>
      </c>
      <c r="D124" s="83">
        <v>353000</v>
      </c>
      <c r="E124" s="13">
        <v>350030</v>
      </c>
      <c r="F124" s="13" t="s">
        <v>128</v>
      </c>
      <c r="G124" s="13">
        <v>1</v>
      </c>
      <c r="H124" s="13">
        <v>1</v>
      </c>
      <c r="I124" s="13">
        <v>2012</v>
      </c>
      <c r="J124" s="13">
        <v>3267</v>
      </c>
      <c r="K124" s="13">
        <v>0</v>
      </c>
      <c r="L124" s="13">
        <v>0</v>
      </c>
      <c r="M124" s="13">
        <v>3267</v>
      </c>
      <c r="N124" s="13">
        <v>57.281236440000001</v>
      </c>
      <c r="O124" s="13">
        <v>0</v>
      </c>
      <c r="P124" s="13">
        <v>57.280805999999998</v>
      </c>
      <c r="Q124" s="13">
        <v>0</v>
      </c>
      <c r="R124" s="13">
        <v>4.3043999999999998E-4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3267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82">
        <v>0</v>
      </c>
      <c r="CC124">
        <v>0</v>
      </c>
      <c r="CE124">
        <v>0</v>
      </c>
      <c r="CG124">
        <v>0</v>
      </c>
      <c r="CI124">
        <v>0</v>
      </c>
      <c r="CK124">
        <v>0</v>
      </c>
      <c r="CM124">
        <v>0</v>
      </c>
      <c r="CN124">
        <v>1446485</v>
      </c>
      <c r="CO124">
        <v>0</v>
      </c>
      <c r="CP124">
        <v>1.2E-2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</row>
    <row r="125" spans="1:129" hidden="1">
      <c r="A125" s="12">
        <v>385</v>
      </c>
      <c r="B125" s="13" t="s">
        <v>254</v>
      </c>
      <c r="C125" s="13">
        <v>403000</v>
      </c>
      <c r="D125" s="83">
        <v>353000</v>
      </c>
      <c r="E125" s="13">
        <v>350030</v>
      </c>
      <c r="F125" s="13" t="s">
        <v>128</v>
      </c>
      <c r="G125" s="13">
        <v>1</v>
      </c>
      <c r="H125" s="13">
        <v>1</v>
      </c>
      <c r="I125" s="13">
        <v>2012</v>
      </c>
      <c r="J125" s="13">
        <v>36</v>
      </c>
      <c r="K125" s="13">
        <v>0</v>
      </c>
      <c r="L125" s="13">
        <v>0</v>
      </c>
      <c r="M125" s="13">
        <v>36</v>
      </c>
      <c r="N125" s="13">
        <v>0.49249510000000002</v>
      </c>
      <c r="O125" s="13">
        <v>0</v>
      </c>
      <c r="P125" s="13">
        <v>0</v>
      </c>
      <c r="Q125" s="13">
        <v>0</v>
      </c>
      <c r="R125" s="13">
        <v>0.49249510000000002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36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82">
        <v>0</v>
      </c>
      <c r="CC125">
        <v>0</v>
      </c>
      <c r="CE125">
        <v>0</v>
      </c>
      <c r="CG125">
        <v>0</v>
      </c>
      <c r="CI125">
        <v>0</v>
      </c>
      <c r="CK125">
        <v>0</v>
      </c>
      <c r="CM125">
        <v>0</v>
      </c>
      <c r="CN125">
        <v>0</v>
      </c>
      <c r="CO125">
        <v>0</v>
      </c>
      <c r="CP125">
        <v>13.73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</row>
    <row r="126" spans="1:129" hidden="1">
      <c r="A126" s="12">
        <v>386</v>
      </c>
      <c r="B126" s="13" t="s">
        <v>255</v>
      </c>
      <c r="C126" s="13">
        <v>403000</v>
      </c>
      <c r="D126" s="83" t="s">
        <v>514</v>
      </c>
      <c r="E126" s="13">
        <v>350030</v>
      </c>
      <c r="F126" s="13" t="s">
        <v>128</v>
      </c>
      <c r="G126" s="13">
        <v>1</v>
      </c>
      <c r="H126" s="13">
        <v>1</v>
      </c>
      <c r="I126" s="13">
        <v>2012</v>
      </c>
      <c r="J126" s="13">
        <v>167</v>
      </c>
      <c r="K126" s="13">
        <v>0</v>
      </c>
      <c r="L126" s="13">
        <v>0</v>
      </c>
      <c r="M126" s="13">
        <v>167</v>
      </c>
      <c r="N126" s="13">
        <v>2.2508783700000001</v>
      </c>
      <c r="O126" s="13">
        <v>0</v>
      </c>
      <c r="P126" s="13">
        <v>0</v>
      </c>
      <c r="Q126" s="13">
        <v>0</v>
      </c>
      <c r="R126" s="13">
        <v>2.2508783700000001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167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82">
        <v>0</v>
      </c>
      <c r="CC126">
        <v>0</v>
      </c>
      <c r="CE126">
        <v>0</v>
      </c>
      <c r="CG126">
        <v>0</v>
      </c>
      <c r="CI126">
        <v>0</v>
      </c>
      <c r="CK126">
        <v>0</v>
      </c>
      <c r="CM126">
        <v>0</v>
      </c>
      <c r="CN126">
        <v>0</v>
      </c>
      <c r="CO126">
        <v>0</v>
      </c>
      <c r="CP126">
        <v>62.750999999999998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</row>
    <row r="127" spans="1:129" hidden="1">
      <c r="A127" s="12">
        <v>388</v>
      </c>
      <c r="B127" s="13" t="s">
        <v>256</v>
      </c>
      <c r="C127" s="13">
        <v>403000</v>
      </c>
      <c r="D127" s="83">
        <v>353000</v>
      </c>
      <c r="E127" s="13">
        <v>350030</v>
      </c>
      <c r="F127" s="13" t="s">
        <v>128</v>
      </c>
      <c r="G127" s="13">
        <v>1</v>
      </c>
      <c r="H127" s="13">
        <v>1</v>
      </c>
      <c r="I127" s="13">
        <v>2012</v>
      </c>
      <c r="J127" s="13">
        <v>510</v>
      </c>
      <c r="K127" s="13">
        <v>0</v>
      </c>
      <c r="L127" s="13">
        <v>0</v>
      </c>
      <c r="M127" s="13">
        <v>510</v>
      </c>
      <c r="N127" s="13">
        <v>6.8974422999999998</v>
      </c>
      <c r="O127" s="13">
        <v>0</v>
      </c>
      <c r="P127" s="13">
        <v>0</v>
      </c>
      <c r="Q127" s="13">
        <v>0</v>
      </c>
      <c r="R127" s="13">
        <v>6.8974422999999998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510</v>
      </c>
      <c r="AW127" s="13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0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82">
        <v>0</v>
      </c>
      <c r="CC127">
        <v>0</v>
      </c>
      <c r="CE127">
        <v>0</v>
      </c>
      <c r="CG127">
        <v>0</v>
      </c>
      <c r="CI127">
        <v>0</v>
      </c>
      <c r="CK127">
        <v>0</v>
      </c>
      <c r="CM127">
        <v>0</v>
      </c>
      <c r="CN127">
        <v>0</v>
      </c>
      <c r="CO127">
        <v>0</v>
      </c>
      <c r="CP127">
        <v>192.29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8" spans="1:129" hidden="1">
      <c r="A128" s="12">
        <v>389</v>
      </c>
      <c r="B128" s="13" t="s">
        <v>257</v>
      </c>
      <c r="C128" s="13">
        <v>403000</v>
      </c>
      <c r="D128" s="83">
        <v>353000</v>
      </c>
      <c r="E128" s="13">
        <v>350030</v>
      </c>
      <c r="F128" s="13" t="s">
        <v>128</v>
      </c>
      <c r="G128" s="13">
        <v>1</v>
      </c>
      <c r="H128" s="13">
        <v>1</v>
      </c>
      <c r="I128" s="13">
        <v>2012</v>
      </c>
      <c r="J128" s="13">
        <v>1870</v>
      </c>
      <c r="K128" s="13">
        <v>0</v>
      </c>
      <c r="L128" s="13">
        <v>0</v>
      </c>
      <c r="M128" s="13">
        <v>1870</v>
      </c>
      <c r="N128" s="13">
        <v>29.622416099999999</v>
      </c>
      <c r="O128" s="13">
        <v>0</v>
      </c>
      <c r="P128" s="13">
        <v>19.019602800000001</v>
      </c>
      <c r="Q128" s="13">
        <v>0</v>
      </c>
      <c r="R128" s="13">
        <v>10.602813299999999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1085</v>
      </c>
      <c r="AU128" s="13">
        <v>0</v>
      </c>
      <c r="AV128" s="13">
        <v>785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0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82">
        <v>0</v>
      </c>
      <c r="CC128">
        <v>0</v>
      </c>
      <c r="CE128">
        <v>0</v>
      </c>
      <c r="CG128">
        <v>0</v>
      </c>
      <c r="CI128">
        <v>0</v>
      </c>
      <c r="CK128">
        <v>0</v>
      </c>
      <c r="CM128">
        <v>0</v>
      </c>
      <c r="CN128">
        <v>480293</v>
      </c>
      <c r="CO128">
        <v>0</v>
      </c>
      <c r="CP128">
        <v>295.58999999999997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</row>
    <row r="129" spans="1:129" hidden="1">
      <c r="A129" s="12">
        <v>390</v>
      </c>
      <c r="B129" s="13" t="s">
        <v>258</v>
      </c>
      <c r="C129" s="13">
        <v>403000</v>
      </c>
      <c r="D129" s="83">
        <v>353000</v>
      </c>
      <c r="E129" s="13">
        <v>350030</v>
      </c>
      <c r="F129" s="13" t="s">
        <v>128</v>
      </c>
      <c r="G129" s="13">
        <v>1</v>
      </c>
      <c r="H129" s="13">
        <v>1</v>
      </c>
      <c r="I129" s="13">
        <v>2012</v>
      </c>
      <c r="J129" s="13">
        <v>1282</v>
      </c>
      <c r="K129" s="13">
        <v>0</v>
      </c>
      <c r="L129" s="13">
        <v>0</v>
      </c>
      <c r="M129" s="13">
        <v>1282</v>
      </c>
      <c r="N129" s="13">
        <v>17.327218720000001</v>
      </c>
      <c r="O129" s="13">
        <v>0</v>
      </c>
      <c r="P129" s="13">
        <v>0</v>
      </c>
      <c r="Q129" s="13">
        <v>0</v>
      </c>
      <c r="R129" s="13">
        <v>17.327218720000001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1282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82">
        <v>0</v>
      </c>
      <c r="CC129">
        <v>0</v>
      </c>
      <c r="CE129">
        <v>0</v>
      </c>
      <c r="CG129">
        <v>0</v>
      </c>
      <c r="CI129">
        <v>0</v>
      </c>
      <c r="CK129">
        <v>0</v>
      </c>
      <c r="CM129">
        <v>0</v>
      </c>
      <c r="CN129">
        <v>0</v>
      </c>
      <c r="CO129">
        <v>0</v>
      </c>
      <c r="CP129">
        <v>483.05599999999998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0" spans="1:129" hidden="1">
      <c r="A130" s="12">
        <v>392</v>
      </c>
      <c r="B130" s="13" t="s">
        <v>259</v>
      </c>
      <c r="C130" s="13">
        <v>403000</v>
      </c>
      <c r="D130" s="83">
        <v>353000</v>
      </c>
      <c r="E130" s="13">
        <v>350030</v>
      </c>
      <c r="F130" s="13" t="s">
        <v>128</v>
      </c>
      <c r="G130" s="13">
        <v>1</v>
      </c>
      <c r="H130" s="13">
        <v>1</v>
      </c>
      <c r="I130" s="13">
        <v>2012</v>
      </c>
      <c r="J130" s="13">
        <v>1625</v>
      </c>
      <c r="K130" s="13">
        <v>0</v>
      </c>
      <c r="L130" s="13">
        <v>0</v>
      </c>
      <c r="M130" s="13">
        <v>1625</v>
      </c>
      <c r="N130" s="13">
        <v>28.486854000000001</v>
      </c>
      <c r="O130" s="13">
        <v>0</v>
      </c>
      <c r="P130" s="13">
        <v>28.486854000000001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1625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82">
        <v>0</v>
      </c>
      <c r="CC130">
        <v>0</v>
      </c>
      <c r="CE130">
        <v>0</v>
      </c>
      <c r="CG130">
        <v>0</v>
      </c>
      <c r="CI130">
        <v>0</v>
      </c>
      <c r="CK130">
        <v>0</v>
      </c>
      <c r="CM130">
        <v>0</v>
      </c>
      <c r="CN130">
        <v>719365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</row>
    <row r="131" spans="1:129" hidden="1">
      <c r="A131" s="12">
        <v>393</v>
      </c>
      <c r="B131" s="13" t="s">
        <v>260</v>
      </c>
      <c r="C131" s="13">
        <v>403000</v>
      </c>
      <c r="D131" s="83">
        <v>353000</v>
      </c>
      <c r="E131" s="13">
        <v>350030</v>
      </c>
      <c r="F131" s="13" t="s">
        <v>128</v>
      </c>
      <c r="G131" s="13">
        <v>1</v>
      </c>
      <c r="H131" s="13">
        <v>1</v>
      </c>
      <c r="I131" s="13">
        <v>2012</v>
      </c>
      <c r="J131" s="13">
        <v>653</v>
      </c>
      <c r="K131" s="13">
        <v>0</v>
      </c>
      <c r="L131" s="13">
        <v>0</v>
      </c>
      <c r="M131" s="13">
        <v>653</v>
      </c>
      <c r="N131" s="13">
        <v>11.026207279999999</v>
      </c>
      <c r="O131" s="13">
        <v>0</v>
      </c>
      <c r="P131" s="13">
        <v>9.6120684000000001</v>
      </c>
      <c r="Q131" s="13">
        <v>0</v>
      </c>
      <c r="R131" s="13">
        <v>1.4141388800000001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548</v>
      </c>
      <c r="AU131" s="13">
        <v>0</v>
      </c>
      <c r="AV131" s="13">
        <v>105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82">
        <v>0</v>
      </c>
      <c r="CC131">
        <v>0</v>
      </c>
      <c r="CE131">
        <v>0</v>
      </c>
      <c r="CG131">
        <v>0</v>
      </c>
      <c r="CI131">
        <v>0</v>
      </c>
      <c r="CK131">
        <v>0</v>
      </c>
      <c r="CM131">
        <v>0</v>
      </c>
      <c r="CN131">
        <v>242729</v>
      </c>
      <c r="CO131">
        <v>0</v>
      </c>
      <c r="CP131">
        <v>39.423999999999999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</row>
    <row r="132" spans="1:129" hidden="1">
      <c r="A132" s="12">
        <v>395</v>
      </c>
      <c r="B132" s="13" t="s">
        <v>261</v>
      </c>
      <c r="C132" s="13">
        <v>403000</v>
      </c>
      <c r="D132" s="83">
        <v>353000</v>
      </c>
      <c r="E132" s="13">
        <v>350030</v>
      </c>
      <c r="F132" s="13" t="s">
        <v>128</v>
      </c>
      <c r="G132" s="13">
        <v>1</v>
      </c>
      <c r="H132" s="13">
        <v>1</v>
      </c>
      <c r="I132" s="13">
        <v>2012</v>
      </c>
      <c r="J132" s="13">
        <v>388</v>
      </c>
      <c r="K132" s="13">
        <v>0</v>
      </c>
      <c r="L132" s="13">
        <v>0</v>
      </c>
      <c r="M132" s="13">
        <v>388</v>
      </c>
      <c r="N132" s="13">
        <v>5.34675704</v>
      </c>
      <c r="O132" s="13">
        <v>0</v>
      </c>
      <c r="P132" s="13">
        <v>0.4658544</v>
      </c>
      <c r="Q132" s="13">
        <v>0</v>
      </c>
      <c r="R132" s="13">
        <v>4.8809026400000004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27</v>
      </c>
      <c r="AU132" s="13">
        <v>0</v>
      </c>
      <c r="AV132" s="13">
        <v>361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82">
        <v>0</v>
      </c>
      <c r="CC132">
        <v>0</v>
      </c>
      <c r="CE132">
        <v>0</v>
      </c>
      <c r="CG132">
        <v>0</v>
      </c>
      <c r="CI132">
        <v>0</v>
      </c>
      <c r="CK132">
        <v>0</v>
      </c>
      <c r="CM132">
        <v>0</v>
      </c>
      <c r="CN132">
        <v>11764</v>
      </c>
      <c r="CO132">
        <v>0</v>
      </c>
      <c r="CP132">
        <v>136.072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</row>
    <row r="133" spans="1:129" hidden="1">
      <c r="A133" s="12">
        <v>398</v>
      </c>
      <c r="B133" s="13" t="s">
        <v>262</v>
      </c>
      <c r="C133" s="13">
        <v>403000</v>
      </c>
      <c r="D133" s="83">
        <v>353000</v>
      </c>
      <c r="E133" s="13">
        <v>350030</v>
      </c>
      <c r="F133" s="13" t="s">
        <v>128</v>
      </c>
      <c r="G133" s="13">
        <v>1</v>
      </c>
      <c r="H133" s="13">
        <v>1</v>
      </c>
      <c r="I133" s="13">
        <v>2012</v>
      </c>
      <c r="J133" s="13">
        <v>322</v>
      </c>
      <c r="K133" s="13">
        <v>0</v>
      </c>
      <c r="L133" s="13">
        <v>0</v>
      </c>
      <c r="M133" s="13">
        <v>322</v>
      </c>
      <c r="N133" s="13">
        <v>5.32814166</v>
      </c>
      <c r="O133" s="13">
        <v>0</v>
      </c>
      <c r="P133" s="13">
        <v>4.2298739999999997</v>
      </c>
      <c r="Q133" s="13">
        <v>0</v>
      </c>
      <c r="R133" s="13">
        <v>1.0982676600000001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241</v>
      </c>
      <c r="AU133" s="13">
        <v>0</v>
      </c>
      <c r="AV133" s="13">
        <v>81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82">
        <v>0</v>
      </c>
      <c r="CC133">
        <v>0</v>
      </c>
      <c r="CE133">
        <v>0</v>
      </c>
      <c r="CG133">
        <v>0</v>
      </c>
      <c r="CI133">
        <v>0</v>
      </c>
      <c r="CK133">
        <v>0</v>
      </c>
      <c r="CM133">
        <v>0</v>
      </c>
      <c r="CN133">
        <v>106815</v>
      </c>
      <c r="CO133">
        <v>0</v>
      </c>
      <c r="CP133">
        <v>30.617999999999999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</row>
    <row r="134" spans="1:129" hidden="1">
      <c r="A134" s="12">
        <v>400</v>
      </c>
      <c r="B134" s="13" t="s">
        <v>263</v>
      </c>
      <c r="C134" s="13">
        <v>403000</v>
      </c>
      <c r="D134" s="83">
        <v>353000</v>
      </c>
      <c r="E134" s="13">
        <v>350030</v>
      </c>
      <c r="F134" s="13" t="s">
        <v>128</v>
      </c>
      <c r="G134" s="13">
        <v>1</v>
      </c>
      <c r="H134" s="13">
        <v>1</v>
      </c>
      <c r="I134" s="13">
        <v>2012</v>
      </c>
      <c r="J134" s="13">
        <v>312</v>
      </c>
      <c r="K134" s="13">
        <v>0</v>
      </c>
      <c r="L134" s="13">
        <v>0</v>
      </c>
      <c r="M134" s="13">
        <v>312</v>
      </c>
      <c r="N134" s="13">
        <v>4.2136847700000004</v>
      </c>
      <c r="O134" s="13">
        <v>0</v>
      </c>
      <c r="P134" s="13">
        <v>0</v>
      </c>
      <c r="Q134" s="13">
        <v>0</v>
      </c>
      <c r="R134" s="13">
        <v>4.2136847700000004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312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</v>
      </c>
      <c r="BR134" s="13">
        <v>0</v>
      </c>
      <c r="BS134" s="13">
        <v>0</v>
      </c>
      <c r="BT134" s="13">
        <v>0</v>
      </c>
      <c r="BU134" s="13">
        <v>0</v>
      </c>
      <c r="BV134" s="13">
        <v>0</v>
      </c>
      <c r="BW134" s="13">
        <v>0</v>
      </c>
      <c r="BX134" s="13">
        <v>0</v>
      </c>
      <c r="BY134" s="13">
        <v>0</v>
      </c>
      <c r="BZ134" s="13">
        <v>0</v>
      </c>
      <c r="CA134" s="82">
        <v>0</v>
      </c>
      <c r="CC134">
        <v>0</v>
      </c>
      <c r="CE134">
        <v>0</v>
      </c>
      <c r="CG134">
        <v>0</v>
      </c>
      <c r="CI134">
        <v>0</v>
      </c>
      <c r="CK134">
        <v>0</v>
      </c>
      <c r="CM134">
        <v>0</v>
      </c>
      <c r="CN134">
        <v>0</v>
      </c>
      <c r="CO134">
        <v>0</v>
      </c>
      <c r="CP134">
        <v>117.471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</row>
    <row r="135" spans="1:129" hidden="1">
      <c r="A135" s="12">
        <v>402</v>
      </c>
      <c r="B135" s="13" t="s">
        <v>264</v>
      </c>
      <c r="C135" s="13">
        <v>403000</v>
      </c>
      <c r="D135" s="83">
        <v>353000</v>
      </c>
      <c r="E135" s="13">
        <v>350030</v>
      </c>
      <c r="F135" s="13" t="s">
        <v>128</v>
      </c>
      <c r="G135" s="13">
        <v>1</v>
      </c>
      <c r="H135" s="13">
        <v>1</v>
      </c>
      <c r="I135" s="13">
        <v>2012</v>
      </c>
      <c r="J135" s="13">
        <v>704</v>
      </c>
      <c r="K135" s="13">
        <v>0</v>
      </c>
      <c r="L135" s="13">
        <v>0</v>
      </c>
      <c r="M135" s="13">
        <v>704</v>
      </c>
      <c r="N135" s="13">
        <v>9.5102130999999996</v>
      </c>
      <c r="O135" s="13">
        <v>0</v>
      </c>
      <c r="P135" s="13">
        <v>0</v>
      </c>
      <c r="Q135" s="13">
        <v>0</v>
      </c>
      <c r="R135" s="13">
        <v>9.5102130999999996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704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13">
        <v>0</v>
      </c>
      <c r="BX135" s="13">
        <v>0</v>
      </c>
      <c r="BY135" s="13">
        <v>0</v>
      </c>
      <c r="BZ135" s="13">
        <v>0</v>
      </c>
      <c r="CA135" s="82">
        <v>0</v>
      </c>
      <c r="CC135">
        <v>0</v>
      </c>
      <c r="CE135">
        <v>0</v>
      </c>
      <c r="CG135">
        <v>0</v>
      </c>
      <c r="CI135">
        <v>0</v>
      </c>
      <c r="CK135">
        <v>0</v>
      </c>
      <c r="CM135">
        <v>0</v>
      </c>
      <c r="CN135">
        <v>0</v>
      </c>
      <c r="CO135">
        <v>0</v>
      </c>
      <c r="CP135">
        <v>265.13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</row>
    <row r="136" spans="1:129" hidden="1">
      <c r="A136" s="12">
        <v>403</v>
      </c>
      <c r="B136" s="13" t="s">
        <v>265</v>
      </c>
      <c r="C136" s="13">
        <v>403000</v>
      </c>
      <c r="D136" s="83">
        <v>353000</v>
      </c>
      <c r="E136" s="13">
        <v>350030</v>
      </c>
      <c r="F136" s="13" t="s">
        <v>128</v>
      </c>
      <c r="G136" s="13">
        <v>1</v>
      </c>
      <c r="H136" s="13">
        <v>1</v>
      </c>
      <c r="I136" s="13">
        <v>2012</v>
      </c>
      <c r="J136" s="13">
        <v>195</v>
      </c>
      <c r="K136" s="13">
        <v>0</v>
      </c>
      <c r="L136" s="13">
        <v>0</v>
      </c>
      <c r="M136" s="13">
        <v>195</v>
      </c>
      <c r="N136" s="13">
        <v>2.6297014399999998</v>
      </c>
      <c r="O136" s="13">
        <v>0</v>
      </c>
      <c r="P136" s="13">
        <v>0</v>
      </c>
      <c r="Q136" s="13">
        <v>0</v>
      </c>
      <c r="R136" s="13">
        <v>2.6297014399999998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195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0</v>
      </c>
      <c r="BZ136" s="13">
        <v>0</v>
      </c>
      <c r="CA136" s="82">
        <v>0</v>
      </c>
      <c r="CC136">
        <v>0</v>
      </c>
      <c r="CE136">
        <v>0</v>
      </c>
      <c r="CG136">
        <v>0</v>
      </c>
      <c r="CI136">
        <v>0</v>
      </c>
      <c r="CK136">
        <v>0</v>
      </c>
      <c r="CM136">
        <v>0</v>
      </c>
      <c r="CN136">
        <v>0</v>
      </c>
      <c r="CO136">
        <v>0</v>
      </c>
      <c r="CP136">
        <v>73.311999999999998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</row>
    <row r="137" spans="1:129" hidden="1">
      <c r="A137" s="12">
        <v>405</v>
      </c>
      <c r="B137" s="13" t="s">
        <v>266</v>
      </c>
      <c r="C137" s="13">
        <v>403000</v>
      </c>
      <c r="D137" s="83">
        <v>353000</v>
      </c>
      <c r="E137" s="13">
        <v>350030</v>
      </c>
      <c r="F137" s="13" t="s">
        <v>128</v>
      </c>
      <c r="G137" s="13">
        <v>1</v>
      </c>
      <c r="H137" s="13">
        <v>1</v>
      </c>
      <c r="I137" s="13">
        <v>2012</v>
      </c>
      <c r="J137" s="13">
        <v>680</v>
      </c>
      <c r="K137" s="13">
        <v>0</v>
      </c>
      <c r="L137" s="13">
        <v>0</v>
      </c>
      <c r="M137" s="13">
        <v>680</v>
      </c>
      <c r="N137" s="13">
        <v>9.1940549199999992</v>
      </c>
      <c r="O137" s="13">
        <v>0</v>
      </c>
      <c r="P137" s="13">
        <v>0</v>
      </c>
      <c r="Q137" s="13">
        <v>0</v>
      </c>
      <c r="R137" s="13">
        <v>9.1940549199999992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680</v>
      </c>
      <c r="AW137" s="13">
        <v>0</v>
      </c>
      <c r="AX137" s="13">
        <v>0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0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82">
        <v>0</v>
      </c>
      <c r="CC137">
        <v>0</v>
      </c>
      <c r="CE137">
        <v>0</v>
      </c>
      <c r="CG137">
        <v>0</v>
      </c>
      <c r="CI137">
        <v>0</v>
      </c>
      <c r="CK137">
        <v>0</v>
      </c>
      <c r="CM137">
        <v>0</v>
      </c>
      <c r="CN137">
        <v>0</v>
      </c>
      <c r="CO137">
        <v>0</v>
      </c>
      <c r="CP137">
        <v>256.31599999999997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</row>
    <row r="138" spans="1:129" hidden="1">
      <c r="A138" s="12">
        <v>406</v>
      </c>
      <c r="B138" s="13" t="s">
        <v>267</v>
      </c>
      <c r="C138" s="13">
        <v>403000</v>
      </c>
      <c r="D138" s="83">
        <v>353000</v>
      </c>
      <c r="E138" s="13">
        <v>350030</v>
      </c>
      <c r="F138" s="13" t="s">
        <v>128</v>
      </c>
      <c r="G138" s="13">
        <v>1</v>
      </c>
      <c r="H138" s="13">
        <v>1</v>
      </c>
      <c r="I138" s="13">
        <v>2012</v>
      </c>
      <c r="J138" s="13">
        <v>1340</v>
      </c>
      <c r="K138" s="13">
        <v>0</v>
      </c>
      <c r="L138" s="13">
        <v>0</v>
      </c>
      <c r="M138" s="13">
        <v>1340</v>
      </c>
      <c r="N138" s="13">
        <v>21.679350339999999</v>
      </c>
      <c r="O138" s="13">
        <v>0</v>
      </c>
      <c r="P138" s="13">
        <v>15.5433564</v>
      </c>
      <c r="Q138" s="13">
        <v>0</v>
      </c>
      <c r="R138" s="13">
        <v>6.1359939399999996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886</v>
      </c>
      <c r="AU138" s="13">
        <v>0</v>
      </c>
      <c r="AV138" s="13">
        <v>454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82">
        <v>0</v>
      </c>
      <c r="CC138">
        <v>0</v>
      </c>
      <c r="CE138">
        <v>0</v>
      </c>
      <c r="CG138">
        <v>0</v>
      </c>
      <c r="CI138">
        <v>0</v>
      </c>
      <c r="CK138">
        <v>0</v>
      </c>
      <c r="CM138">
        <v>0</v>
      </c>
      <c r="CN138">
        <v>392509</v>
      </c>
      <c r="CO138">
        <v>0</v>
      </c>
      <c r="CP138">
        <v>171.06200000000001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</row>
    <row r="139" spans="1:129" hidden="1">
      <c r="A139" s="12">
        <v>407</v>
      </c>
      <c r="B139" s="13" t="s">
        <v>268</v>
      </c>
      <c r="C139" s="13">
        <v>403000</v>
      </c>
      <c r="D139" s="83">
        <v>353000</v>
      </c>
      <c r="E139" s="13">
        <v>350030</v>
      </c>
      <c r="F139" s="13" t="s">
        <v>128</v>
      </c>
      <c r="G139" s="13">
        <v>1</v>
      </c>
      <c r="H139" s="13">
        <v>1</v>
      </c>
      <c r="I139" s="13">
        <v>2012</v>
      </c>
      <c r="J139" s="13">
        <v>423</v>
      </c>
      <c r="K139" s="13">
        <v>0</v>
      </c>
      <c r="L139" s="13">
        <v>0</v>
      </c>
      <c r="M139" s="13">
        <v>423</v>
      </c>
      <c r="N139" s="13">
        <v>7.39742867</v>
      </c>
      <c r="O139" s="13">
        <v>0</v>
      </c>
      <c r="P139" s="13">
        <v>7.3242180000000001</v>
      </c>
      <c r="Q139" s="13">
        <v>0</v>
      </c>
      <c r="R139" s="13">
        <v>7.3210670000000005E-2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418</v>
      </c>
      <c r="AU139" s="13">
        <v>0</v>
      </c>
      <c r="AV139" s="13">
        <v>5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0</v>
      </c>
      <c r="BS139" s="13">
        <v>0</v>
      </c>
      <c r="BT139" s="13">
        <v>0</v>
      </c>
      <c r="BU139" s="13">
        <v>0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82">
        <v>0</v>
      </c>
      <c r="CC139">
        <v>0</v>
      </c>
      <c r="CE139">
        <v>0</v>
      </c>
      <c r="CG139">
        <v>0</v>
      </c>
      <c r="CI139">
        <v>0</v>
      </c>
      <c r="CK139">
        <v>0</v>
      </c>
      <c r="CM139">
        <v>0</v>
      </c>
      <c r="CN139">
        <v>184955</v>
      </c>
      <c r="CO139">
        <v>0</v>
      </c>
      <c r="CP139">
        <v>2.0409999999999999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</row>
    <row r="140" spans="1:129" hidden="1">
      <c r="A140" s="12">
        <v>415</v>
      </c>
      <c r="B140" s="13" t="s">
        <v>269</v>
      </c>
      <c r="C140" s="13">
        <v>401000</v>
      </c>
      <c r="D140" s="83">
        <v>351100</v>
      </c>
      <c r="E140" s="13">
        <v>350010</v>
      </c>
      <c r="F140" s="13" t="s">
        <v>128</v>
      </c>
      <c r="G140" s="13">
        <v>1</v>
      </c>
      <c r="H140" s="13">
        <v>4</v>
      </c>
      <c r="I140" s="13">
        <v>2012</v>
      </c>
      <c r="J140" s="13">
        <v>465</v>
      </c>
      <c r="K140" s="13">
        <v>0</v>
      </c>
      <c r="L140" s="13">
        <v>0</v>
      </c>
      <c r="M140" s="13">
        <v>465</v>
      </c>
      <c r="N140" s="13">
        <v>2840.4394272200002</v>
      </c>
      <c r="O140" s="13">
        <v>0</v>
      </c>
      <c r="P140" s="13">
        <v>0</v>
      </c>
      <c r="Q140" s="13">
        <v>0</v>
      </c>
      <c r="R140" s="13">
        <v>3.6260265600000001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2.0869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10.496945159999999</v>
      </c>
      <c r="AJ140" s="13">
        <v>0</v>
      </c>
      <c r="AK140" s="13">
        <v>48.998995499999999</v>
      </c>
      <c r="AL140" s="13">
        <v>0</v>
      </c>
      <c r="AM140" s="13">
        <v>0</v>
      </c>
      <c r="AN140" s="13">
        <v>0</v>
      </c>
      <c r="AO140" s="13">
        <v>2232.0238800000002</v>
      </c>
      <c r="AP140" s="13">
        <v>0</v>
      </c>
      <c r="AQ140" s="13">
        <v>0</v>
      </c>
      <c r="AR140" s="13">
        <v>0</v>
      </c>
      <c r="AS140" s="13">
        <v>543.20668000000001</v>
      </c>
      <c r="AT140" s="13">
        <v>0</v>
      </c>
      <c r="AU140" s="13">
        <v>0</v>
      </c>
      <c r="AV140" s="13">
        <v>268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197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/>
      <c r="BY140" s="13">
        <v>0</v>
      </c>
      <c r="BZ140" s="13">
        <v>0</v>
      </c>
      <c r="CA140" s="82">
        <v>0</v>
      </c>
      <c r="CC140">
        <v>100</v>
      </c>
      <c r="CE140">
        <v>100</v>
      </c>
      <c r="CG140">
        <v>100</v>
      </c>
      <c r="CI140">
        <v>0</v>
      </c>
      <c r="CK140">
        <v>0</v>
      </c>
      <c r="CM140">
        <v>0</v>
      </c>
      <c r="CN140">
        <v>0</v>
      </c>
      <c r="CO140">
        <v>0</v>
      </c>
      <c r="CP140">
        <v>101.08799999999999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82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585114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32842</v>
      </c>
      <c r="DJ140">
        <v>0</v>
      </c>
      <c r="DK140">
        <v>0</v>
      </c>
      <c r="DL140">
        <v>1416.9749999999999</v>
      </c>
      <c r="DM140">
        <v>0</v>
      </c>
      <c r="DN140">
        <v>208991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</row>
    <row r="141" spans="1:129" hidden="1">
      <c r="A141" s="12">
        <v>416</v>
      </c>
      <c r="B141" s="13" t="s">
        <v>270</v>
      </c>
      <c r="C141" s="13">
        <v>403000</v>
      </c>
      <c r="D141" s="83">
        <v>353000</v>
      </c>
      <c r="E141" s="13">
        <v>350030</v>
      </c>
      <c r="F141" s="13" t="s">
        <v>128</v>
      </c>
      <c r="G141" s="13">
        <v>1</v>
      </c>
      <c r="H141" s="13">
        <v>1</v>
      </c>
      <c r="I141" s="13">
        <v>2012</v>
      </c>
      <c r="J141" s="13">
        <v>223</v>
      </c>
      <c r="K141" s="13">
        <v>0</v>
      </c>
      <c r="L141" s="13">
        <v>0</v>
      </c>
      <c r="M141" s="13">
        <v>223</v>
      </c>
      <c r="N141" s="13">
        <v>3.0188846300000001</v>
      </c>
      <c r="O141" s="13">
        <v>0</v>
      </c>
      <c r="P141" s="13">
        <v>0</v>
      </c>
      <c r="Q141" s="13">
        <v>0</v>
      </c>
      <c r="R141" s="13">
        <v>3.0184246300000002</v>
      </c>
      <c r="S141" s="13">
        <v>0</v>
      </c>
      <c r="T141" s="13">
        <v>4.6000000000000001E-4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223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82">
        <v>0</v>
      </c>
      <c r="CC141">
        <v>0</v>
      </c>
      <c r="CE141">
        <v>0</v>
      </c>
      <c r="CG141">
        <v>0</v>
      </c>
      <c r="CI141">
        <v>0</v>
      </c>
      <c r="CK141">
        <v>0</v>
      </c>
      <c r="CM141">
        <v>0</v>
      </c>
      <c r="CN141">
        <v>0</v>
      </c>
      <c r="CO141">
        <v>0</v>
      </c>
      <c r="CP141">
        <v>84.149000000000001</v>
      </c>
      <c r="CQ141">
        <v>0</v>
      </c>
      <c r="CR141">
        <v>0.01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</row>
    <row r="142" spans="1:129" hidden="1">
      <c r="A142" s="12">
        <v>419</v>
      </c>
      <c r="B142" s="13" t="s">
        <v>271</v>
      </c>
      <c r="C142" s="13">
        <v>403000</v>
      </c>
      <c r="D142" s="83">
        <v>353000</v>
      </c>
      <c r="E142" s="13">
        <v>350030</v>
      </c>
      <c r="F142" s="13" t="s">
        <v>128</v>
      </c>
      <c r="G142" s="13">
        <v>1</v>
      </c>
      <c r="H142" s="13">
        <v>2</v>
      </c>
      <c r="I142" s="13">
        <v>2012</v>
      </c>
      <c r="J142" s="13">
        <v>918</v>
      </c>
      <c r="K142" s="13">
        <v>0</v>
      </c>
      <c r="L142" s="13">
        <v>0</v>
      </c>
      <c r="M142" s="13">
        <v>918</v>
      </c>
      <c r="N142" s="13">
        <v>16.09938</v>
      </c>
      <c r="O142" s="13">
        <v>0</v>
      </c>
      <c r="P142" s="13">
        <v>16.09938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918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82">
        <v>0</v>
      </c>
      <c r="CC142">
        <v>0</v>
      </c>
      <c r="CE142">
        <v>0</v>
      </c>
      <c r="CG142">
        <v>0</v>
      </c>
      <c r="CI142">
        <v>0</v>
      </c>
      <c r="CK142">
        <v>0</v>
      </c>
      <c r="CM142">
        <v>0</v>
      </c>
      <c r="CN142">
        <v>406550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</row>
    <row r="143" spans="1:129" hidden="1">
      <c r="A143" s="12">
        <v>420</v>
      </c>
      <c r="B143" s="13" t="s">
        <v>272</v>
      </c>
      <c r="C143" s="13">
        <v>401000</v>
      </c>
      <c r="D143" s="83">
        <v>353000</v>
      </c>
      <c r="E143" s="13">
        <v>350030</v>
      </c>
      <c r="F143" s="13" t="s">
        <v>128</v>
      </c>
      <c r="G143" s="13">
        <v>1</v>
      </c>
      <c r="H143" s="13">
        <v>2</v>
      </c>
      <c r="I143" s="13">
        <v>2012</v>
      </c>
      <c r="J143" s="13">
        <v>12021</v>
      </c>
      <c r="K143" s="13">
        <v>0</v>
      </c>
      <c r="L143" s="13">
        <v>0</v>
      </c>
      <c r="M143" s="13">
        <v>12021</v>
      </c>
      <c r="N143" s="13">
        <v>335.84410860000003</v>
      </c>
      <c r="O143" s="13">
        <v>0</v>
      </c>
      <c r="P143" s="13">
        <v>210.7854936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94.513880999999998</v>
      </c>
      <c r="AJ143" s="13">
        <v>0</v>
      </c>
      <c r="AK143" s="13">
        <v>0</v>
      </c>
      <c r="AL143" s="13">
        <v>0</v>
      </c>
      <c r="AM143" s="13">
        <v>0</v>
      </c>
      <c r="AN143" s="13">
        <v>30.544733999999998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12021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82">
        <v>0</v>
      </c>
      <c r="CC143">
        <v>0</v>
      </c>
      <c r="CE143">
        <v>0</v>
      </c>
      <c r="CG143">
        <v>0</v>
      </c>
      <c r="CI143">
        <v>0</v>
      </c>
      <c r="CK143">
        <v>0</v>
      </c>
      <c r="CM143">
        <v>0</v>
      </c>
      <c r="CN143">
        <v>5322866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4500661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3284.38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</row>
    <row r="144" spans="1:129" hidden="1">
      <c r="A144" s="12">
        <v>423</v>
      </c>
      <c r="B144" s="13" t="s">
        <v>273</v>
      </c>
      <c r="C144" s="13">
        <v>401000</v>
      </c>
      <c r="D144" s="83">
        <v>353000</v>
      </c>
      <c r="E144" s="13">
        <v>350030</v>
      </c>
      <c r="F144" s="13" t="s">
        <v>128</v>
      </c>
      <c r="G144" s="13">
        <v>1</v>
      </c>
      <c r="H144" s="13">
        <v>2</v>
      </c>
      <c r="I144" s="13">
        <v>2012</v>
      </c>
      <c r="J144" s="13">
        <v>2060</v>
      </c>
      <c r="K144" s="13">
        <v>0</v>
      </c>
      <c r="L144" s="13">
        <v>0</v>
      </c>
      <c r="M144" s="13">
        <v>2060</v>
      </c>
      <c r="N144" s="13">
        <v>269.51548919999999</v>
      </c>
      <c r="O144" s="13">
        <v>0</v>
      </c>
      <c r="P144" s="13">
        <v>36.120229199999997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233.39526000000001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2060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82">
        <v>0</v>
      </c>
      <c r="CC144">
        <v>0</v>
      </c>
      <c r="CE144">
        <v>0</v>
      </c>
      <c r="CG144">
        <v>0</v>
      </c>
      <c r="CI144">
        <v>0</v>
      </c>
      <c r="CK144">
        <v>0</v>
      </c>
      <c r="CM144">
        <v>0</v>
      </c>
      <c r="CN144">
        <v>912127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13336.871999999999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</row>
    <row r="145" spans="1:129" hidden="1">
      <c r="A145" s="12">
        <v>425</v>
      </c>
      <c r="B145" s="13" t="s">
        <v>274</v>
      </c>
      <c r="C145" s="13">
        <v>401000</v>
      </c>
      <c r="D145" s="83">
        <v>353000</v>
      </c>
      <c r="E145" s="13">
        <v>350030</v>
      </c>
      <c r="F145" s="13" t="s">
        <v>128</v>
      </c>
      <c r="G145" s="13">
        <v>1</v>
      </c>
      <c r="H145" s="13">
        <v>1</v>
      </c>
      <c r="I145" s="13">
        <v>2012</v>
      </c>
      <c r="J145" s="13">
        <v>15331</v>
      </c>
      <c r="K145" s="13">
        <v>0</v>
      </c>
      <c r="L145" s="13">
        <v>0</v>
      </c>
      <c r="M145" s="13">
        <v>15331</v>
      </c>
      <c r="N145" s="13">
        <v>268.82867879999998</v>
      </c>
      <c r="O145" s="13">
        <v>0</v>
      </c>
      <c r="P145" s="13">
        <v>268.82867879999998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15331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82">
        <v>0</v>
      </c>
      <c r="CC145">
        <v>0</v>
      </c>
      <c r="CE145">
        <v>0</v>
      </c>
      <c r="CG145">
        <v>0</v>
      </c>
      <c r="CI145">
        <v>0</v>
      </c>
      <c r="CK145">
        <v>0</v>
      </c>
      <c r="CM145">
        <v>0</v>
      </c>
      <c r="CN145">
        <v>6788603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</row>
    <row r="146" spans="1:129" hidden="1">
      <c r="A146" s="12">
        <v>426</v>
      </c>
      <c r="B146" s="13" t="s">
        <v>275</v>
      </c>
      <c r="C146" s="13">
        <v>401000</v>
      </c>
      <c r="D146" s="83">
        <v>351100</v>
      </c>
      <c r="E146" s="13">
        <v>350010</v>
      </c>
      <c r="F146" s="13" t="s">
        <v>128</v>
      </c>
      <c r="G146" s="13">
        <v>1</v>
      </c>
      <c r="H146" s="13">
        <v>1</v>
      </c>
      <c r="I146" s="13">
        <v>2012</v>
      </c>
      <c r="J146" s="13">
        <v>3478</v>
      </c>
      <c r="K146" s="13">
        <v>0</v>
      </c>
      <c r="L146" s="13">
        <v>0</v>
      </c>
      <c r="M146" s="13">
        <v>3478</v>
      </c>
      <c r="N146" s="13">
        <v>60.989029199999997</v>
      </c>
      <c r="O146" s="13">
        <v>0</v>
      </c>
      <c r="P146" s="13">
        <v>60.989029199999997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3478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82">
        <v>0</v>
      </c>
      <c r="CC146">
        <v>0</v>
      </c>
      <c r="CE146">
        <v>0</v>
      </c>
      <c r="CG146">
        <v>0</v>
      </c>
      <c r="CI146">
        <v>0</v>
      </c>
      <c r="CK146">
        <v>0</v>
      </c>
      <c r="CM146">
        <v>0</v>
      </c>
      <c r="CN146">
        <v>1540127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</row>
    <row r="147" spans="1:129" hidden="1">
      <c r="A147" s="12">
        <v>430</v>
      </c>
      <c r="B147" s="13" t="s">
        <v>276</v>
      </c>
      <c r="C147" s="13">
        <v>403000</v>
      </c>
      <c r="D147" s="83">
        <v>353000</v>
      </c>
      <c r="E147" s="13">
        <v>350030</v>
      </c>
      <c r="F147" s="13" t="s">
        <v>128</v>
      </c>
      <c r="G147" s="13">
        <v>1</v>
      </c>
      <c r="H147" s="13">
        <v>1</v>
      </c>
      <c r="I147" s="13">
        <v>2012</v>
      </c>
      <c r="J147" s="13">
        <v>3387</v>
      </c>
      <c r="K147" s="13">
        <v>0</v>
      </c>
      <c r="L147" s="13">
        <v>0</v>
      </c>
      <c r="M147" s="13">
        <v>3387</v>
      </c>
      <c r="N147" s="13">
        <v>54.837533999999998</v>
      </c>
      <c r="O147" s="13">
        <v>0</v>
      </c>
      <c r="P147" s="13">
        <v>39.513869999999997</v>
      </c>
      <c r="Q147" s="13">
        <v>0</v>
      </c>
      <c r="R147" s="13">
        <v>15.323664000000001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2253</v>
      </c>
      <c r="AU147" s="13">
        <v>0</v>
      </c>
      <c r="AV147" s="13">
        <v>1134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0</v>
      </c>
      <c r="BZ147" s="13">
        <v>0</v>
      </c>
      <c r="CA147" s="82">
        <v>0</v>
      </c>
      <c r="CC147">
        <v>0</v>
      </c>
      <c r="CE147">
        <v>0</v>
      </c>
      <c r="CG147">
        <v>0</v>
      </c>
      <c r="CI147">
        <v>0</v>
      </c>
      <c r="CK147">
        <v>0</v>
      </c>
      <c r="CM147">
        <v>0</v>
      </c>
      <c r="CN147">
        <v>997825</v>
      </c>
      <c r="CO147">
        <v>0</v>
      </c>
      <c r="CP147">
        <v>427.2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</row>
    <row r="148" spans="1:129" hidden="1">
      <c r="A148" s="12">
        <v>432</v>
      </c>
      <c r="B148" s="13" t="s">
        <v>277</v>
      </c>
      <c r="C148" s="13">
        <v>403000</v>
      </c>
      <c r="D148" s="83">
        <v>353000</v>
      </c>
      <c r="E148" s="13">
        <v>350030</v>
      </c>
      <c r="F148" s="13" t="s">
        <v>128</v>
      </c>
      <c r="G148" s="13">
        <v>1</v>
      </c>
      <c r="H148" s="13">
        <v>1</v>
      </c>
      <c r="I148" s="13">
        <v>2012</v>
      </c>
      <c r="J148" s="13">
        <v>1042</v>
      </c>
      <c r="K148" s="13">
        <v>0</v>
      </c>
      <c r="L148" s="13">
        <v>0</v>
      </c>
      <c r="M148" s="13">
        <v>1042</v>
      </c>
      <c r="N148" s="13">
        <v>14.078975</v>
      </c>
      <c r="O148" s="13">
        <v>0</v>
      </c>
      <c r="P148" s="13">
        <v>0</v>
      </c>
      <c r="Q148" s="13">
        <v>0</v>
      </c>
      <c r="R148" s="13">
        <v>14.078975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1042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82">
        <v>0</v>
      </c>
      <c r="CC148">
        <v>0</v>
      </c>
      <c r="CE148">
        <v>0</v>
      </c>
      <c r="CG148">
        <v>0</v>
      </c>
      <c r="CI148">
        <v>0</v>
      </c>
      <c r="CK148">
        <v>0</v>
      </c>
      <c r="CM148">
        <v>0</v>
      </c>
      <c r="CN148">
        <v>0</v>
      </c>
      <c r="CO148">
        <v>0</v>
      </c>
      <c r="CP148">
        <v>392.5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</row>
    <row r="149" spans="1:129" hidden="1">
      <c r="A149" s="12">
        <v>443</v>
      </c>
      <c r="B149" s="13" t="s">
        <v>278</v>
      </c>
      <c r="C149" s="13">
        <v>403000</v>
      </c>
      <c r="D149" s="83">
        <v>353000</v>
      </c>
      <c r="E149" s="13">
        <v>350030</v>
      </c>
      <c r="F149" s="13" t="s">
        <v>128</v>
      </c>
      <c r="G149" s="13">
        <v>1</v>
      </c>
      <c r="H149" s="13">
        <v>1</v>
      </c>
      <c r="I149" s="13">
        <v>2012</v>
      </c>
      <c r="J149" s="13">
        <v>45</v>
      </c>
      <c r="K149" s="13">
        <v>0</v>
      </c>
      <c r="L149" s="13">
        <v>0</v>
      </c>
      <c r="M149" s="13">
        <v>45</v>
      </c>
      <c r="N149" s="13">
        <v>6.3773663999999997</v>
      </c>
      <c r="O149" s="13">
        <v>0</v>
      </c>
      <c r="P149" s="13">
        <v>0</v>
      </c>
      <c r="Q149" s="13">
        <v>0</v>
      </c>
      <c r="R149" s="13">
        <v>0.61050740000000003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5.7668590000000002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45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0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82">
        <v>0</v>
      </c>
      <c r="CC149">
        <v>0</v>
      </c>
      <c r="CE149">
        <v>0</v>
      </c>
      <c r="CG149">
        <v>0</v>
      </c>
      <c r="CI149">
        <v>0</v>
      </c>
      <c r="CK149">
        <v>0</v>
      </c>
      <c r="CM149">
        <v>0</v>
      </c>
      <c r="CN149">
        <v>0</v>
      </c>
      <c r="CO149">
        <v>0</v>
      </c>
      <c r="CP149">
        <v>17.02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168.13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</row>
    <row r="150" spans="1:129" hidden="1">
      <c r="A150" s="12">
        <v>452</v>
      </c>
      <c r="B150" s="13" t="s">
        <v>279</v>
      </c>
      <c r="C150" s="13">
        <v>403000</v>
      </c>
      <c r="D150" s="83">
        <v>353000</v>
      </c>
      <c r="E150" s="13">
        <v>350030</v>
      </c>
      <c r="F150" s="13" t="s">
        <v>128</v>
      </c>
      <c r="G150" s="13">
        <v>1</v>
      </c>
      <c r="H150" s="13">
        <v>1</v>
      </c>
      <c r="I150" s="13">
        <v>2012</v>
      </c>
      <c r="J150" s="13">
        <v>37899</v>
      </c>
      <c r="K150" s="13">
        <v>0</v>
      </c>
      <c r="L150" s="13">
        <v>0</v>
      </c>
      <c r="M150" s="13">
        <v>37899</v>
      </c>
      <c r="N150" s="13">
        <v>664.11159247000001</v>
      </c>
      <c r="O150" s="13">
        <v>0</v>
      </c>
      <c r="P150" s="13">
        <v>662.64877799999999</v>
      </c>
      <c r="Q150" s="13">
        <v>0</v>
      </c>
      <c r="R150" s="13">
        <v>1.4628144700000001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37791</v>
      </c>
      <c r="AU150" s="13">
        <v>0</v>
      </c>
      <c r="AV150" s="13">
        <v>108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82">
        <v>0</v>
      </c>
      <c r="CC150">
        <v>0</v>
      </c>
      <c r="CE150">
        <v>0</v>
      </c>
      <c r="CG150">
        <v>0</v>
      </c>
      <c r="CI150">
        <v>0</v>
      </c>
      <c r="CK150">
        <v>0</v>
      </c>
      <c r="CM150">
        <v>0</v>
      </c>
      <c r="CN150">
        <v>16733555</v>
      </c>
      <c r="CO150">
        <v>0</v>
      </c>
      <c r="CP150">
        <v>40.780999999999999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</row>
    <row r="151" spans="1:129" hidden="1">
      <c r="A151" s="12">
        <v>453</v>
      </c>
      <c r="B151" s="13" t="s">
        <v>280</v>
      </c>
      <c r="C151" s="13">
        <v>403000</v>
      </c>
      <c r="D151" s="83">
        <v>353000</v>
      </c>
      <c r="E151" s="13">
        <v>350030</v>
      </c>
      <c r="F151" s="13" t="s">
        <v>128</v>
      </c>
      <c r="G151" s="13">
        <v>1</v>
      </c>
      <c r="H151" s="13">
        <v>4</v>
      </c>
      <c r="I151" s="13">
        <v>2012</v>
      </c>
      <c r="J151" s="13">
        <v>814</v>
      </c>
      <c r="K151" s="13">
        <v>0</v>
      </c>
      <c r="L151" s="13">
        <v>0</v>
      </c>
      <c r="M151" s="13">
        <v>814</v>
      </c>
      <c r="N151" s="13">
        <v>11.00104204</v>
      </c>
      <c r="O151" s="13">
        <v>0</v>
      </c>
      <c r="P151" s="13">
        <v>0</v>
      </c>
      <c r="Q151" s="13">
        <v>0</v>
      </c>
      <c r="R151" s="13">
        <v>11.00104204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814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0</v>
      </c>
      <c r="BX151" s="13"/>
      <c r="BY151" s="13">
        <v>0</v>
      </c>
      <c r="BZ151" s="13">
        <v>0</v>
      </c>
      <c r="CA151" s="82">
        <v>0</v>
      </c>
      <c r="CC151">
        <v>100</v>
      </c>
      <c r="CE151">
        <v>100</v>
      </c>
      <c r="CG151">
        <v>100</v>
      </c>
      <c r="CI151">
        <v>0</v>
      </c>
      <c r="CK151">
        <v>0</v>
      </c>
      <c r="CM151">
        <v>0</v>
      </c>
      <c r="CN151">
        <v>0</v>
      </c>
      <c r="CO151">
        <v>0</v>
      </c>
      <c r="CP151">
        <v>306.69200000000001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</row>
    <row r="152" spans="1:129" hidden="1">
      <c r="A152" s="12">
        <v>457</v>
      </c>
      <c r="B152" s="13" t="s">
        <v>281</v>
      </c>
      <c r="C152" s="13">
        <v>401000</v>
      </c>
      <c r="D152" s="83">
        <v>353000</v>
      </c>
      <c r="E152" s="13">
        <v>350030</v>
      </c>
      <c r="F152" s="13" t="s">
        <v>128</v>
      </c>
      <c r="G152" s="13">
        <v>1</v>
      </c>
      <c r="H152" s="13">
        <v>1</v>
      </c>
      <c r="I152" s="13">
        <v>2012</v>
      </c>
      <c r="J152" s="13">
        <v>8217</v>
      </c>
      <c r="K152" s="13">
        <v>0</v>
      </c>
      <c r="L152" s="13">
        <v>0</v>
      </c>
      <c r="M152" s="13">
        <v>8217</v>
      </c>
      <c r="N152" s="13">
        <v>144.08951039999999</v>
      </c>
      <c r="O152" s="13">
        <v>0</v>
      </c>
      <c r="P152" s="13">
        <v>144.08951039999999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8217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82">
        <v>0</v>
      </c>
      <c r="CC152">
        <v>0</v>
      </c>
      <c r="CE152">
        <v>0</v>
      </c>
      <c r="CG152">
        <v>0</v>
      </c>
      <c r="CI152">
        <v>0</v>
      </c>
      <c r="CK152">
        <v>0</v>
      </c>
      <c r="CM152">
        <v>0</v>
      </c>
      <c r="CN152">
        <v>3638624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</row>
    <row r="153" spans="1:129" hidden="1">
      <c r="A153" s="12">
        <v>459</v>
      </c>
      <c r="B153" s="13" t="s">
        <v>282</v>
      </c>
      <c r="C153" s="13">
        <v>403000</v>
      </c>
      <c r="D153" s="83">
        <v>353000</v>
      </c>
      <c r="E153" s="13">
        <v>350030</v>
      </c>
      <c r="F153" s="13" t="s">
        <v>128</v>
      </c>
      <c r="G153" s="13">
        <v>1</v>
      </c>
      <c r="H153" s="13">
        <v>1</v>
      </c>
      <c r="I153" s="13">
        <v>2012</v>
      </c>
      <c r="J153" s="13">
        <v>4402</v>
      </c>
      <c r="K153" s="13">
        <v>0</v>
      </c>
      <c r="L153" s="13">
        <v>0</v>
      </c>
      <c r="M153" s="13">
        <v>4402</v>
      </c>
      <c r="N153" s="13">
        <v>77.194299599999994</v>
      </c>
      <c r="O153" s="13">
        <v>0</v>
      </c>
      <c r="P153" s="13">
        <v>77.194299599999994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4402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82">
        <v>0</v>
      </c>
      <c r="CC153">
        <v>0</v>
      </c>
      <c r="CE153">
        <v>0</v>
      </c>
      <c r="CG153">
        <v>0</v>
      </c>
      <c r="CI153">
        <v>0</v>
      </c>
      <c r="CK153">
        <v>0</v>
      </c>
      <c r="CM153">
        <v>0</v>
      </c>
      <c r="CN153">
        <v>1949351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</row>
    <row r="154" spans="1:129" hidden="1">
      <c r="A154" s="12">
        <v>461</v>
      </c>
      <c r="B154" s="13" t="s">
        <v>283</v>
      </c>
      <c r="C154" s="13">
        <v>403000</v>
      </c>
      <c r="D154" s="83">
        <v>353000</v>
      </c>
      <c r="E154" s="13">
        <v>350030</v>
      </c>
      <c r="F154" s="13" t="s">
        <v>128</v>
      </c>
      <c r="G154" s="13">
        <v>1</v>
      </c>
      <c r="H154" s="13">
        <v>2</v>
      </c>
      <c r="I154" s="13">
        <v>2012</v>
      </c>
      <c r="J154" s="13">
        <v>8</v>
      </c>
      <c r="K154" s="13">
        <v>0</v>
      </c>
      <c r="L154" s="13">
        <v>0</v>
      </c>
      <c r="M154" s="13">
        <v>8</v>
      </c>
      <c r="N154" s="13">
        <v>546.74755340000002</v>
      </c>
      <c r="O154" s="13">
        <v>0</v>
      </c>
      <c r="P154" s="13">
        <v>0</v>
      </c>
      <c r="Q154" s="13">
        <v>0</v>
      </c>
      <c r="R154" s="13">
        <v>0.111197</v>
      </c>
      <c r="S154" s="13">
        <v>0</v>
      </c>
      <c r="T154" s="13">
        <v>1.5640000000000001E-4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2.9049999999999998</v>
      </c>
      <c r="AN154" s="13">
        <v>543.73119999999994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8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82">
        <v>0</v>
      </c>
      <c r="CC154">
        <v>0</v>
      </c>
      <c r="CE154">
        <v>0</v>
      </c>
      <c r="CG154">
        <v>0</v>
      </c>
      <c r="CI154">
        <v>0</v>
      </c>
      <c r="CK154">
        <v>0</v>
      </c>
      <c r="CM154">
        <v>0</v>
      </c>
      <c r="CN154">
        <v>0</v>
      </c>
      <c r="CO154">
        <v>0</v>
      </c>
      <c r="CP154">
        <v>3.1</v>
      </c>
      <c r="CQ154">
        <v>0</v>
      </c>
      <c r="CR154">
        <v>3.3999999999999998E-3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166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50816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</row>
    <row r="155" spans="1:129" hidden="1">
      <c r="A155" s="12">
        <v>463</v>
      </c>
      <c r="B155" s="13" t="s">
        <v>284</v>
      </c>
      <c r="C155" s="13">
        <v>401000</v>
      </c>
      <c r="D155" s="83">
        <v>353000</v>
      </c>
      <c r="E155" s="13">
        <v>350030</v>
      </c>
      <c r="F155" s="13" t="s">
        <v>128</v>
      </c>
      <c r="G155" s="13">
        <v>1</v>
      </c>
      <c r="H155" s="13">
        <v>1</v>
      </c>
      <c r="I155" s="13">
        <v>2012</v>
      </c>
      <c r="J155" s="13">
        <v>5661</v>
      </c>
      <c r="K155" s="13">
        <v>0</v>
      </c>
      <c r="L155" s="13">
        <v>0</v>
      </c>
      <c r="M155" s="13">
        <v>5661</v>
      </c>
      <c r="N155" s="13">
        <v>222.511754</v>
      </c>
      <c r="O155" s="13">
        <v>0</v>
      </c>
      <c r="P155" s="13">
        <v>99.271854000000005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123.23990000000001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5661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82">
        <v>0</v>
      </c>
      <c r="CC155">
        <v>0</v>
      </c>
      <c r="CE155">
        <v>0</v>
      </c>
      <c r="CG155">
        <v>0</v>
      </c>
      <c r="CI155">
        <v>0</v>
      </c>
      <c r="CK155">
        <v>0</v>
      </c>
      <c r="CM155">
        <v>0</v>
      </c>
      <c r="CN155">
        <v>2506865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3593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</row>
    <row r="156" spans="1:129" hidden="1">
      <c r="A156" s="12">
        <v>464</v>
      </c>
      <c r="B156" s="13" t="s">
        <v>284</v>
      </c>
      <c r="C156" s="13">
        <v>403000</v>
      </c>
      <c r="D156" s="83">
        <v>353000</v>
      </c>
      <c r="E156" s="13">
        <v>350030</v>
      </c>
      <c r="F156" s="13" t="s">
        <v>128</v>
      </c>
      <c r="G156" s="13">
        <v>1</v>
      </c>
      <c r="H156" s="13">
        <v>2</v>
      </c>
      <c r="I156" s="13">
        <v>2012</v>
      </c>
      <c r="J156" s="13">
        <v>19</v>
      </c>
      <c r="K156" s="13">
        <v>0</v>
      </c>
      <c r="L156" s="13">
        <v>0</v>
      </c>
      <c r="M156" s="13">
        <v>19</v>
      </c>
      <c r="N156" s="13">
        <v>598.28576399999997</v>
      </c>
      <c r="O156" s="13">
        <v>0</v>
      </c>
      <c r="P156" s="13">
        <v>0</v>
      </c>
      <c r="Q156" s="13">
        <v>0</v>
      </c>
      <c r="R156" s="13">
        <v>0.25826399999999999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598.02750000000003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19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82">
        <v>0</v>
      </c>
      <c r="CC156">
        <v>0</v>
      </c>
      <c r="CE156">
        <v>0</v>
      </c>
      <c r="CG156">
        <v>0</v>
      </c>
      <c r="CI156">
        <v>0</v>
      </c>
      <c r="CK156">
        <v>0</v>
      </c>
      <c r="CM156">
        <v>0</v>
      </c>
      <c r="CN156">
        <v>0</v>
      </c>
      <c r="CO156">
        <v>0</v>
      </c>
      <c r="CP156">
        <v>7.2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34173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</row>
    <row r="157" spans="1:129" hidden="1">
      <c r="A157" s="12">
        <v>475</v>
      </c>
      <c r="B157" s="13" t="s">
        <v>285</v>
      </c>
      <c r="C157" s="13">
        <v>403000</v>
      </c>
      <c r="D157" s="83">
        <v>353000</v>
      </c>
      <c r="E157" s="13">
        <v>350030</v>
      </c>
      <c r="F157" s="13" t="s">
        <v>128</v>
      </c>
      <c r="G157" s="13">
        <v>1</v>
      </c>
      <c r="H157" s="13">
        <v>1</v>
      </c>
      <c r="I157" s="13">
        <v>2012</v>
      </c>
      <c r="J157" s="13">
        <v>1367</v>
      </c>
      <c r="K157" s="13">
        <v>0</v>
      </c>
      <c r="L157" s="13">
        <v>0</v>
      </c>
      <c r="M157" s="13">
        <v>1367</v>
      </c>
      <c r="N157" s="13">
        <v>23.973325200000001</v>
      </c>
      <c r="O157" s="13">
        <v>0</v>
      </c>
      <c r="P157" s="13">
        <v>23.973325200000001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1367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0</v>
      </c>
      <c r="BX157" s="13">
        <v>0</v>
      </c>
      <c r="BY157" s="13">
        <v>0</v>
      </c>
      <c r="BZ157" s="13">
        <v>0</v>
      </c>
      <c r="CA157" s="82">
        <v>0</v>
      </c>
      <c r="CC157">
        <v>0</v>
      </c>
      <c r="CE157">
        <v>0</v>
      </c>
      <c r="CG157">
        <v>0</v>
      </c>
      <c r="CI157">
        <v>0</v>
      </c>
      <c r="CK157">
        <v>0</v>
      </c>
      <c r="CM157">
        <v>0</v>
      </c>
      <c r="CN157">
        <v>605387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</row>
    <row r="158" spans="1:129" hidden="1">
      <c r="A158" s="12">
        <v>478</v>
      </c>
      <c r="B158" s="13" t="s">
        <v>286</v>
      </c>
      <c r="C158" s="13">
        <v>403000</v>
      </c>
      <c r="D158" s="83">
        <v>353000</v>
      </c>
      <c r="E158" s="13">
        <v>350030</v>
      </c>
      <c r="F158" s="13" t="s">
        <v>128</v>
      </c>
      <c r="G158" s="13">
        <v>1</v>
      </c>
      <c r="H158" s="13">
        <v>1</v>
      </c>
      <c r="I158" s="13">
        <v>2012</v>
      </c>
      <c r="J158" s="13">
        <v>1640</v>
      </c>
      <c r="K158" s="13">
        <v>0</v>
      </c>
      <c r="L158" s="13">
        <v>0</v>
      </c>
      <c r="M158" s="13">
        <v>1640</v>
      </c>
      <c r="N158" s="13">
        <v>28.754431199999999</v>
      </c>
      <c r="O158" s="13">
        <v>0</v>
      </c>
      <c r="P158" s="13">
        <v>28.754431199999999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1640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82">
        <v>0</v>
      </c>
      <c r="CC158">
        <v>0</v>
      </c>
      <c r="CE158">
        <v>0</v>
      </c>
      <c r="CG158">
        <v>0</v>
      </c>
      <c r="CI158">
        <v>0</v>
      </c>
      <c r="CK158">
        <v>0</v>
      </c>
      <c r="CM158">
        <v>0</v>
      </c>
      <c r="CN158">
        <v>726122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</row>
    <row r="159" spans="1:129" hidden="1">
      <c r="A159" s="12">
        <v>499</v>
      </c>
      <c r="B159" s="13" t="s">
        <v>287</v>
      </c>
      <c r="C159" s="13">
        <v>401000</v>
      </c>
      <c r="D159" s="83">
        <v>353000</v>
      </c>
      <c r="E159" s="13">
        <v>350030</v>
      </c>
      <c r="F159" s="13" t="s">
        <v>128</v>
      </c>
      <c r="G159" s="13">
        <v>1</v>
      </c>
      <c r="H159" s="13">
        <v>1</v>
      </c>
      <c r="I159" s="13">
        <v>2012</v>
      </c>
      <c r="J159" s="13">
        <v>16750</v>
      </c>
      <c r="K159" s="13">
        <v>0</v>
      </c>
      <c r="L159" s="13">
        <v>0</v>
      </c>
      <c r="M159" s="13">
        <v>16750</v>
      </c>
      <c r="N159" s="13">
        <v>293.68132513</v>
      </c>
      <c r="O159" s="13">
        <v>0</v>
      </c>
      <c r="P159" s="13">
        <v>293.58881639999998</v>
      </c>
      <c r="Q159" s="13">
        <v>0</v>
      </c>
      <c r="R159" s="13">
        <v>9.2508729999999997E-2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16743</v>
      </c>
      <c r="AU159" s="13">
        <v>0</v>
      </c>
      <c r="AV159" s="13">
        <v>7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82">
        <v>0</v>
      </c>
      <c r="CC159">
        <v>0</v>
      </c>
      <c r="CE159">
        <v>0</v>
      </c>
      <c r="CG159">
        <v>0</v>
      </c>
      <c r="CI159">
        <v>0</v>
      </c>
      <c r="CK159">
        <v>0</v>
      </c>
      <c r="CM159">
        <v>0</v>
      </c>
      <c r="CN159">
        <v>7413859</v>
      </c>
      <c r="CO159">
        <v>0</v>
      </c>
      <c r="CP159">
        <v>2.5790000000000002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</row>
    <row r="160" spans="1:129" hidden="1">
      <c r="A160" s="12">
        <v>505</v>
      </c>
      <c r="B160" s="13" t="s">
        <v>289</v>
      </c>
      <c r="C160" s="13">
        <v>403000</v>
      </c>
      <c r="D160" s="83">
        <v>353000</v>
      </c>
      <c r="E160" s="13">
        <v>350030</v>
      </c>
      <c r="F160" s="13" t="s">
        <v>128</v>
      </c>
      <c r="G160" s="13">
        <v>1</v>
      </c>
      <c r="H160" s="13">
        <v>1</v>
      </c>
      <c r="I160" s="13">
        <v>2012</v>
      </c>
      <c r="J160" s="13">
        <v>0</v>
      </c>
      <c r="K160" s="13">
        <v>0</v>
      </c>
      <c r="L160" s="13">
        <v>0</v>
      </c>
      <c r="M160" s="13">
        <v>0</v>
      </c>
      <c r="N160" s="13">
        <v>66.700466000000006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66.700466000000006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0</v>
      </c>
      <c r="BZ160" s="13">
        <v>0</v>
      </c>
      <c r="CA160" s="82">
        <v>0</v>
      </c>
      <c r="CC160">
        <v>0</v>
      </c>
      <c r="CE160">
        <v>0</v>
      </c>
      <c r="CG160">
        <v>0</v>
      </c>
      <c r="CI160">
        <v>0</v>
      </c>
      <c r="CK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1944.62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</row>
    <row r="161" spans="1:129" hidden="1">
      <c r="A161" s="12">
        <v>506</v>
      </c>
      <c r="B161" s="13" t="s">
        <v>290</v>
      </c>
      <c r="C161" s="13">
        <v>403000</v>
      </c>
      <c r="D161" s="83">
        <v>353000</v>
      </c>
      <c r="E161" s="13">
        <v>350030</v>
      </c>
      <c r="F161" s="13" t="s">
        <v>128</v>
      </c>
      <c r="G161" s="13">
        <v>1</v>
      </c>
      <c r="H161" s="13">
        <v>1</v>
      </c>
      <c r="I161" s="13">
        <v>2012</v>
      </c>
      <c r="J161" s="13">
        <v>0</v>
      </c>
      <c r="K161" s="13">
        <v>0</v>
      </c>
      <c r="L161" s="13">
        <v>0</v>
      </c>
      <c r="M161" s="13">
        <v>0</v>
      </c>
      <c r="N161" s="13">
        <v>30.149356999999998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30.149356999999998</v>
      </c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82">
        <v>0</v>
      </c>
      <c r="CC161">
        <v>0</v>
      </c>
      <c r="CE161">
        <v>0</v>
      </c>
      <c r="CG161">
        <v>0</v>
      </c>
      <c r="CI161">
        <v>0</v>
      </c>
      <c r="CK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878.99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</row>
    <row r="162" spans="1:129" hidden="1">
      <c r="A162" s="12">
        <v>509</v>
      </c>
      <c r="B162" s="13" t="s">
        <v>291</v>
      </c>
      <c r="C162" s="13">
        <v>401000</v>
      </c>
      <c r="D162" s="83">
        <v>353000</v>
      </c>
      <c r="E162" s="13">
        <v>350030</v>
      </c>
      <c r="F162" s="13" t="s">
        <v>128</v>
      </c>
      <c r="G162" s="13">
        <v>1</v>
      </c>
      <c r="H162" s="13">
        <v>1</v>
      </c>
      <c r="I162" s="13">
        <v>2012</v>
      </c>
      <c r="J162" s="13">
        <v>20474</v>
      </c>
      <c r="K162" s="13">
        <v>0</v>
      </c>
      <c r="L162" s="13">
        <v>0</v>
      </c>
      <c r="M162" s="13">
        <v>20474</v>
      </c>
      <c r="N162" s="13">
        <v>359.0054212</v>
      </c>
      <c r="O162" s="13">
        <v>0</v>
      </c>
      <c r="P162" s="13">
        <v>359.0025516</v>
      </c>
      <c r="Q162" s="13">
        <v>0</v>
      </c>
      <c r="R162" s="13">
        <v>2.8695999999999999E-3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20474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0</v>
      </c>
      <c r="BP162" s="13">
        <v>0</v>
      </c>
      <c r="BQ162" s="13">
        <v>0</v>
      </c>
      <c r="BR162" s="13">
        <v>0</v>
      </c>
      <c r="BS162" s="13">
        <v>0</v>
      </c>
      <c r="BT162" s="13">
        <v>0</v>
      </c>
      <c r="BU162" s="13">
        <v>0</v>
      </c>
      <c r="BV162" s="13">
        <v>0</v>
      </c>
      <c r="BW162" s="13">
        <v>0</v>
      </c>
      <c r="BX162" s="13">
        <v>0</v>
      </c>
      <c r="BY162" s="13">
        <v>0</v>
      </c>
      <c r="BZ162" s="13">
        <v>0</v>
      </c>
      <c r="CA162" s="82">
        <v>0</v>
      </c>
      <c r="CC162">
        <v>0</v>
      </c>
      <c r="CE162">
        <v>0</v>
      </c>
      <c r="CG162">
        <v>0</v>
      </c>
      <c r="CI162">
        <v>0</v>
      </c>
      <c r="CK162">
        <v>0</v>
      </c>
      <c r="CM162">
        <v>0</v>
      </c>
      <c r="CN162">
        <v>9065721</v>
      </c>
      <c r="CO162">
        <v>0</v>
      </c>
      <c r="CP162">
        <v>0.08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</row>
    <row r="163" spans="1:129" hidden="1">
      <c r="A163" s="12">
        <v>511</v>
      </c>
      <c r="B163" s="13" t="s">
        <v>292</v>
      </c>
      <c r="C163" s="13">
        <v>403000</v>
      </c>
      <c r="D163" s="83">
        <v>353000</v>
      </c>
      <c r="E163" s="13">
        <v>350030</v>
      </c>
      <c r="F163" s="13" t="s">
        <v>128</v>
      </c>
      <c r="G163" s="13">
        <v>1</v>
      </c>
      <c r="H163" s="13">
        <v>1</v>
      </c>
      <c r="I163" s="13">
        <v>2012</v>
      </c>
      <c r="J163" s="13">
        <v>344</v>
      </c>
      <c r="K163" s="13">
        <v>0</v>
      </c>
      <c r="L163" s="13">
        <v>0</v>
      </c>
      <c r="M163" s="13">
        <v>344</v>
      </c>
      <c r="N163" s="13">
        <v>6.0250212000000003</v>
      </c>
      <c r="O163" s="13">
        <v>0</v>
      </c>
      <c r="P163" s="13">
        <v>6.0250212000000003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344</v>
      </c>
      <c r="AU163" s="13">
        <v>0</v>
      </c>
      <c r="AV163" s="13">
        <v>0</v>
      </c>
      <c r="AW163" s="13">
        <v>0</v>
      </c>
      <c r="AX163" s="13">
        <v>0</v>
      </c>
      <c r="AY163" s="13">
        <v>0</v>
      </c>
      <c r="AZ163" s="13">
        <v>0</v>
      </c>
      <c r="BA163" s="13">
        <v>0</v>
      </c>
      <c r="BB163" s="13">
        <v>0</v>
      </c>
      <c r="BC163" s="13">
        <v>0</v>
      </c>
      <c r="BD163" s="13">
        <v>0</v>
      </c>
      <c r="BE163" s="13">
        <v>0</v>
      </c>
      <c r="BF163" s="13">
        <v>0</v>
      </c>
      <c r="BG163" s="13">
        <v>0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0</v>
      </c>
      <c r="BO163" s="13">
        <v>0</v>
      </c>
      <c r="BP163" s="13">
        <v>0</v>
      </c>
      <c r="BQ163" s="13">
        <v>0</v>
      </c>
      <c r="BR163" s="13">
        <v>0</v>
      </c>
      <c r="BS163" s="13">
        <v>0</v>
      </c>
      <c r="BT163" s="13">
        <v>0</v>
      </c>
      <c r="BU163" s="13">
        <v>0</v>
      </c>
      <c r="BV163" s="13">
        <v>0</v>
      </c>
      <c r="BW163" s="13">
        <v>0</v>
      </c>
      <c r="BX163" s="13">
        <v>0</v>
      </c>
      <c r="BY163" s="13">
        <v>0</v>
      </c>
      <c r="BZ163" s="13">
        <v>0</v>
      </c>
      <c r="CA163" s="82">
        <v>0</v>
      </c>
      <c r="CC163">
        <v>0</v>
      </c>
      <c r="CE163">
        <v>0</v>
      </c>
      <c r="CG163">
        <v>0</v>
      </c>
      <c r="CI163">
        <v>0</v>
      </c>
      <c r="CK163">
        <v>0</v>
      </c>
      <c r="CM163">
        <v>0</v>
      </c>
      <c r="CN163">
        <v>152147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</row>
    <row r="164" spans="1:129" hidden="1">
      <c r="A164" s="12">
        <v>515</v>
      </c>
      <c r="B164" s="13" t="s">
        <v>293</v>
      </c>
      <c r="C164" s="13">
        <v>403000</v>
      </c>
      <c r="D164" s="83">
        <v>353000</v>
      </c>
      <c r="E164" s="13">
        <v>350030</v>
      </c>
      <c r="F164" s="13" t="s">
        <v>128</v>
      </c>
      <c r="G164" s="13">
        <v>1</v>
      </c>
      <c r="H164" s="13">
        <v>1</v>
      </c>
      <c r="I164" s="13">
        <v>2012</v>
      </c>
      <c r="J164" s="13">
        <v>8166</v>
      </c>
      <c r="K164" s="13">
        <v>0</v>
      </c>
      <c r="L164" s="13">
        <v>0</v>
      </c>
      <c r="M164" s="13">
        <v>8166</v>
      </c>
      <c r="N164" s="13">
        <v>143.18872920000001</v>
      </c>
      <c r="O164" s="13">
        <v>0</v>
      </c>
      <c r="P164" s="13">
        <v>143.18872920000001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8166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82">
        <v>0</v>
      </c>
      <c r="CC164">
        <v>0</v>
      </c>
      <c r="CE164">
        <v>0</v>
      </c>
      <c r="CG164">
        <v>0</v>
      </c>
      <c r="CI164">
        <v>0</v>
      </c>
      <c r="CK164">
        <v>0</v>
      </c>
      <c r="CM164">
        <v>0</v>
      </c>
      <c r="CN164">
        <v>3615877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</row>
    <row r="165" spans="1:129" hidden="1">
      <c r="A165" s="12">
        <v>520</v>
      </c>
      <c r="B165" s="13" t="s">
        <v>294</v>
      </c>
      <c r="C165" s="13">
        <v>401000</v>
      </c>
      <c r="D165" s="83">
        <v>351100</v>
      </c>
      <c r="E165" s="13">
        <v>350010</v>
      </c>
      <c r="F165" s="13" t="s">
        <v>128</v>
      </c>
      <c r="G165" s="13">
        <v>1</v>
      </c>
      <c r="H165" s="13">
        <v>4</v>
      </c>
      <c r="I165" s="13">
        <v>2012</v>
      </c>
      <c r="J165" s="13">
        <v>224159</v>
      </c>
      <c r="K165" s="13">
        <v>553</v>
      </c>
      <c r="L165" s="13">
        <v>0</v>
      </c>
      <c r="M165" s="13">
        <v>224712</v>
      </c>
      <c r="N165" s="13">
        <v>3573.49663118327</v>
      </c>
      <c r="O165" s="13">
        <v>0</v>
      </c>
      <c r="P165" s="13">
        <v>0</v>
      </c>
      <c r="Q165" s="13">
        <v>0</v>
      </c>
      <c r="R165" s="13">
        <v>7.0299999997839997</v>
      </c>
      <c r="S165" s="13">
        <v>23.788452420395998</v>
      </c>
      <c r="T165" s="13">
        <v>1.1039999999999999E-2</v>
      </c>
      <c r="U165" s="13">
        <v>0</v>
      </c>
      <c r="V165" s="13">
        <v>0</v>
      </c>
      <c r="W165" s="13">
        <v>0</v>
      </c>
      <c r="X165" s="13">
        <v>0</v>
      </c>
      <c r="Y165" s="13">
        <v>2357.832393746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1016.303452</v>
      </c>
      <c r="AM165" s="13">
        <v>0</v>
      </c>
      <c r="AN165" s="13">
        <v>0</v>
      </c>
      <c r="AO165" s="13">
        <v>168.53129301709001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520</v>
      </c>
      <c r="AW165" s="13">
        <v>1855</v>
      </c>
      <c r="AX165" s="13">
        <v>1</v>
      </c>
      <c r="AY165" s="13">
        <v>0</v>
      </c>
      <c r="AZ165" s="13">
        <v>0</v>
      </c>
      <c r="BA165" s="13">
        <v>0</v>
      </c>
      <c r="BB165" s="13">
        <v>0</v>
      </c>
      <c r="BC165" s="13">
        <v>221783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0</v>
      </c>
      <c r="BJ165" s="13">
        <v>0</v>
      </c>
      <c r="BK165" s="13">
        <v>0</v>
      </c>
      <c r="BL165" s="13">
        <v>0</v>
      </c>
      <c r="BM165" s="13">
        <v>0</v>
      </c>
      <c r="BN165" s="13">
        <v>553</v>
      </c>
      <c r="BO165" s="13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0</v>
      </c>
      <c r="BU165" s="13">
        <v>0</v>
      </c>
      <c r="BV165" s="13">
        <v>0</v>
      </c>
      <c r="BW165" s="13">
        <v>0</v>
      </c>
      <c r="BX165" s="13"/>
      <c r="BY165" s="13">
        <v>0</v>
      </c>
      <c r="BZ165" s="13">
        <v>0</v>
      </c>
      <c r="CA165" s="82">
        <v>0</v>
      </c>
      <c r="CC165">
        <v>100</v>
      </c>
      <c r="CE165">
        <v>100</v>
      </c>
      <c r="CG165">
        <v>100</v>
      </c>
      <c r="CI165">
        <v>0</v>
      </c>
      <c r="CK165">
        <v>0</v>
      </c>
      <c r="CM165">
        <v>0</v>
      </c>
      <c r="CN165">
        <v>0</v>
      </c>
      <c r="CO165">
        <v>0</v>
      </c>
      <c r="CP165">
        <v>195.98550320000001</v>
      </c>
      <c r="CQ165">
        <v>586.79999999999995</v>
      </c>
      <c r="CR165">
        <v>0.24</v>
      </c>
      <c r="CS165">
        <v>0</v>
      </c>
      <c r="CT165">
        <v>0</v>
      </c>
      <c r="CU165">
        <v>0</v>
      </c>
      <c r="CV165">
        <v>0</v>
      </c>
      <c r="CW165">
        <v>96991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69514.600000000006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12449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</row>
    <row r="166" spans="1:129" hidden="1">
      <c r="A166" s="12">
        <v>523</v>
      </c>
      <c r="B166" s="13" t="s">
        <v>295</v>
      </c>
      <c r="C166" s="13">
        <v>403000</v>
      </c>
      <c r="D166" s="83">
        <v>353000</v>
      </c>
      <c r="E166" s="13">
        <v>350030</v>
      </c>
      <c r="F166" s="13" t="s">
        <v>128</v>
      </c>
      <c r="G166" s="13">
        <v>1</v>
      </c>
      <c r="H166" s="13" t="s">
        <v>129</v>
      </c>
      <c r="I166" s="13">
        <v>2012</v>
      </c>
      <c r="J166" s="13">
        <v>0</v>
      </c>
      <c r="K166" s="13">
        <v>0</v>
      </c>
      <c r="L166" s="13">
        <v>0</v>
      </c>
      <c r="M166" s="13">
        <v>0</v>
      </c>
      <c r="N166" s="13">
        <v>194.117896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20.965</v>
      </c>
      <c r="AN166" s="13">
        <v>0</v>
      </c>
      <c r="AO166" s="13">
        <v>173.152896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0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13">
        <v>0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13">
        <v>0</v>
      </c>
      <c r="BX166" s="13"/>
      <c r="BY166" s="13">
        <v>0</v>
      </c>
      <c r="BZ166" s="13">
        <v>0</v>
      </c>
      <c r="CA166" s="82">
        <v>0</v>
      </c>
      <c r="CC166">
        <v>0</v>
      </c>
      <c r="CE166">
        <v>0</v>
      </c>
      <c r="CG166">
        <v>0</v>
      </c>
      <c r="CI166">
        <v>0</v>
      </c>
      <c r="CK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1198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17410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</row>
    <row r="167" spans="1:129" hidden="1">
      <c r="A167" s="12">
        <v>525</v>
      </c>
      <c r="B167" s="13" t="s">
        <v>296</v>
      </c>
      <c r="C167" s="13">
        <v>403000</v>
      </c>
      <c r="D167" s="83">
        <v>353000</v>
      </c>
      <c r="E167" s="13">
        <v>350030</v>
      </c>
      <c r="F167" s="13" t="s">
        <v>128</v>
      </c>
      <c r="G167" s="13">
        <v>1</v>
      </c>
      <c r="H167" s="13">
        <v>2</v>
      </c>
      <c r="I167" s="13">
        <v>2012</v>
      </c>
      <c r="J167" s="13">
        <v>357</v>
      </c>
      <c r="K167" s="13">
        <v>0</v>
      </c>
      <c r="L167" s="13">
        <v>0</v>
      </c>
      <c r="M167" s="13">
        <v>357</v>
      </c>
      <c r="N167" s="13">
        <v>185.73649320000001</v>
      </c>
      <c r="O167" s="13">
        <v>0</v>
      </c>
      <c r="P167" s="13">
        <v>6.2554932000000001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179.48099999999999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357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0</v>
      </c>
      <c r="BG167" s="13">
        <v>0</v>
      </c>
      <c r="BH167" s="13">
        <v>0</v>
      </c>
      <c r="BI167" s="13">
        <v>0</v>
      </c>
      <c r="BJ167" s="13">
        <v>0</v>
      </c>
      <c r="BK167" s="13">
        <v>0</v>
      </c>
      <c r="BL167" s="13">
        <v>0</v>
      </c>
      <c r="BM167" s="13">
        <v>0</v>
      </c>
      <c r="BN167" s="13">
        <v>0</v>
      </c>
      <c r="BO167" s="13">
        <v>0</v>
      </c>
      <c r="BP167" s="13">
        <v>0</v>
      </c>
      <c r="BQ167" s="13">
        <v>0</v>
      </c>
      <c r="BR167" s="13">
        <v>0</v>
      </c>
      <c r="BS167" s="13">
        <v>0</v>
      </c>
      <c r="BT167" s="13">
        <v>0</v>
      </c>
      <c r="BU167" s="13">
        <v>0</v>
      </c>
      <c r="BV167" s="13">
        <v>0</v>
      </c>
      <c r="BW167" s="13">
        <v>0</v>
      </c>
      <c r="BX167" s="13">
        <v>0</v>
      </c>
      <c r="BY167" s="13">
        <v>0</v>
      </c>
      <c r="BZ167" s="13">
        <v>0</v>
      </c>
      <c r="CA167" s="82">
        <v>0</v>
      </c>
      <c r="CC167">
        <v>0</v>
      </c>
      <c r="CE167">
        <v>0</v>
      </c>
      <c r="CG167">
        <v>0</v>
      </c>
      <c r="CI167">
        <v>0</v>
      </c>
      <c r="CK167">
        <v>0</v>
      </c>
      <c r="CM167">
        <v>0</v>
      </c>
      <c r="CN167">
        <v>157967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12378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</row>
    <row r="168" spans="1:129" hidden="1">
      <c r="A168" s="12">
        <v>529</v>
      </c>
      <c r="B168" s="13" t="s">
        <v>297</v>
      </c>
      <c r="C168" s="13">
        <v>401000</v>
      </c>
      <c r="D168" s="83">
        <v>353000</v>
      </c>
      <c r="E168" s="13">
        <v>350030</v>
      </c>
      <c r="F168" s="13" t="s">
        <v>128</v>
      </c>
      <c r="G168" s="13">
        <v>1</v>
      </c>
      <c r="H168" s="13">
        <v>1</v>
      </c>
      <c r="I168" s="13">
        <v>2012</v>
      </c>
      <c r="J168" s="13">
        <v>616</v>
      </c>
      <c r="K168" s="13">
        <v>0</v>
      </c>
      <c r="L168" s="13">
        <v>0</v>
      </c>
      <c r="M168" s="13">
        <v>616</v>
      </c>
      <c r="N168" s="13">
        <v>10.795395600000001</v>
      </c>
      <c r="O168" s="13">
        <v>0</v>
      </c>
      <c r="P168" s="13">
        <v>10.795395600000001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616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0</v>
      </c>
      <c r="CA168" s="82">
        <v>0</v>
      </c>
      <c r="CC168">
        <v>0</v>
      </c>
      <c r="CE168">
        <v>0</v>
      </c>
      <c r="CG168">
        <v>0</v>
      </c>
      <c r="CI168">
        <v>0</v>
      </c>
      <c r="CK168">
        <v>0</v>
      </c>
      <c r="CM168">
        <v>0</v>
      </c>
      <c r="CN168">
        <v>272611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</row>
    <row r="169" spans="1:129" hidden="1">
      <c r="A169" s="12">
        <v>533</v>
      </c>
      <c r="B169" s="13" t="s">
        <v>298</v>
      </c>
      <c r="C169" s="13">
        <v>401000</v>
      </c>
      <c r="D169" s="83">
        <v>353000</v>
      </c>
      <c r="E169" s="13">
        <v>350030</v>
      </c>
      <c r="F169" s="13" t="s">
        <v>128</v>
      </c>
      <c r="G169" s="13">
        <v>1</v>
      </c>
      <c r="H169" s="13">
        <v>1</v>
      </c>
      <c r="I169" s="13">
        <v>2012</v>
      </c>
      <c r="J169" s="13">
        <v>7892</v>
      </c>
      <c r="K169" s="13">
        <v>0</v>
      </c>
      <c r="L169" s="13">
        <v>0</v>
      </c>
      <c r="M169" s="13">
        <v>7892</v>
      </c>
      <c r="N169" s="13">
        <v>138.38725660899999</v>
      </c>
      <c r="O169" s="13">
        <v>0</v>
      </c>
      <c r="P169" s="13">
        <v>138.38687279999999</v>
      </c>
      <c r="Q169" s="13">
        <v>0</v>
      </c>
      <c r="R169" s="13">
        <v>3.8380899999999998E-4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7892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82">
        <v>0</v>
      </c>
      <c r="CC169">
        <v>0</v>
      </c>
      <c r="CE169">
        <v>0</v>
      </c>
      <c r="CG169">
        <v>0</v>
      </c>
      <c r="CI169">
        <v>0</v>
      </c>
      <c r="CK169">
        <v>0</v>
      </c>
      <c r="CM169">
        <v>0</v>
      </c>
      <c r="CN169">
        <v>3494618</v>
      </c>
      <c r="CO169">
        <v>0</v>
      </c>
      <c r="CP169">
        <v>1.0699999999999999E-2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</row>
    <row r="170" spans="1:129" hidden="1">
      <c r="A170" s="12">
        <v>536</v>
      </c>
      <c r="B170" s="13" t="s">
        <v>299</v>
      </c>
      <c r="C170" s="13">
        <v>403000</v>
      </c>
      <c r="D170" s="83">
        <v>353000</v>
      </c>
      <c r="E170" s="13">
        <v>350030</v>
      </c>
      <c r="F170" s="13" t="s">
        <v>128</v>
      </c>
      <c r="G170" s="13">
        <v>1</v>
      </c>
      <c r="H170" s="13">
        <v>1</v>
      </c>
      <c r="I170" s="13">
        <v>2012</v>
      </c>
      <c r="J170" s="13">
        <v>2</v>
      </c>
      <c r="K170" s="13">
        <v>0</v>
      </c>
      <c r="L170" s="13">
        <v>0</v>
      </c>
      <c r="M170" s="13">
        <v>2</v>
      </c>
      <c r="N170" s="13">
        <v>2.371007E-2</v>
      </c>
      <c r="O170" s="13">
        <v>0</v>
      </c>
      <c r="P170" s="13">
        <v>0</v>
      </c>
      <c r="Q170" s="13">
        <v>0</v>
      </c>
      <c r="R170" s="13">
        <v>2.371007E-2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2</v>
      </c>
      <c r="AW170" s="13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82">
        <v>0</v>
      </c>
      <c r="CC170">
        <v>0</v>
      </c>
      <c r="CE170">
        <v>0</v>
      </c>
      <c r="CG170">
        <v>0</v>
      </c>
      <c r="CI170">
        <v>0</v>
      </c>
      <c r="CK170">
        <v>0</v>
      </c>
      <c r="CM170">
        <v>0</v>
      </c>
      <c r="CN170">
        <v>0</v>
      </c>
      <c r="CO170">
        <v>0</v>
      </c>
      <c r="CP170">
        <v>0.66100000000000003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</row>
    <row r="171" spans="1:129" hidden="1">
      <c r="A171" s="12">
        <v>543</v>
      </c>
      <c r="B171" s="13" t="s">
        <v>300</v>
      </c>
      <c r="C171" s="13">
        <v>401000</v>
      </c>
      <c r="D171" s="83">
        <v>353000</v>
      </c>
      <c r="E171" s="13">
        <v>350030</v>
      </c>
      <c r="F171" s="13" t="s">
        <v>128</v>
      </c>
      <c r="G171" s="13">
        <v>1</v>
      </c>
      <c r="H171" s="13">
        <v>1</v>
      </c>
      <c r="I171" s="13">
        <v>2012</v>
      </c>
      <c r="J171" s="13">
        <v>7279</v>
      </c>
      <c r="K171" s="13">
        <v>0</v>
      </c>
      <c r="L171" s="13">
        <v>0</v>
      </c>
      <c r="M171" s="13">
        <v>7279</v>
      </c>
      <c r="N171" s="13">
        <v>127.635948</v>
      </c>
      <c r="O171" s="13">
        <v>0</v>
      </c>
      <c r="P171" s="13">
        <v>127.635948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7279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0</v>
      </c>
      <c r="BY171" s="13">
        <v>0</v>
      </c>
      <c r="BZ171" s="13">
        <v>0</v>
      </c>
      <c r="CA171" s="82">
        <v>0</v>
      </c>
      <c r="CC171">
        <v>0</v>
      </c>
      <c r="CE171">
        <v>0</v>
      </c>
      <c r="CG171">
        <v>0</v>
      </c>
      <c r="CI171">
        <v>0</v>
      </c>
      <c r="CK171">
        <v>0</v>
      </c>
      <c r="CM171">
        <v>0</v>
      </c>
      <c r="CN171">
        <v>3223130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</row>
    <row r="172" spans="1:129" hidden="1">
      <c r="A172" s="12">
        <v>545</v>
      </c>
      <c r="B172" s="13" t="s">
        <v>301</v>
      </c>
      <c r="C172" s="13">
        <v>403000</v>
      </c>
      <c r="D172" s="83">
        <v>353000</v>
      </c>
      <c r="E172" s="13">
        <v>350030</v>
      </c>
      <c r="F172" s="13" t="s">
        <v>128</v>
      </c>
      <c r="G172" s="13">
        <v>1</v>
      </c>
      <c r="H172" s="13">
        <v>1</v>
      </c>
      <c r="I172" s="13">
        <v>2012</v>
      </c>
      <c r="J172" s="13">
        <v>962</v>
      </c>
      <c r="K172" s="13">
        <v>0</v>
      </c>
      <c r="L172" s="13">
        <v>0</v>
      </c>
      <c r="M172" s="13">
        <v>962</v>
      </c>
      <c r="N172" s="13">
        <v>16.866115199999999</v>
      </c>
      <c r="O172" s="13">
        <v>0</v>
      </c>
      <c r="P172" s="13">
        <v>16.866115199999999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962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0</v>
      </c>
      <c r="BJ172" s="13">
        <v>0</v>
      </c>
      <c r="BK172" s="13">
        <v>0</v>
      </c>
      <c r="BL172" s="13">
        <v>0</v>
      </c>
      <c r="BM172" s="13">
        <v>0</v>
      </c>
      <c r="BN172" s="13">
        <v>0</v>
      </c>
      <c r="BO172" s="13">
        <v>0</v>
      </c>
      <c r="BP172" s="13">
        <v>0</v>
      </c>
      <c r="BQ172" s="13">
        <v>0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13">
        <v>0</v>
      </c>
      <c r="BX172" s="13">
        <v>0</v>
      </c>
      <c r="BY172" s="13">
        <v>0</v>
      </c>
      <c r="BZ172" s="13">
        <v>0</v>
      </c>
      <c r="CA172" s="82">
        <v>0</v>
      </c>
      <c r="CC172">
        <v>0</v>
      </c>
      <c r="CE172">
        <v>0</v>
      </c>
      <c r="CG172">
        <v>0</v>
      </c>
      <c r="CI172">
        <v>0</v>
      </c>
      <c r="CK172">
        <v>0</v>
      </c>
      <c r="CM172">
        <v>0</v>
      </c>
      <c r="CN172">
        <v>425912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</row>
    <row r="173" spans="1:129" hidden="1">
      <c r="A173" s="12">
        <v>547</v>
      </c>
      <c r="B173" s="13" t="s">
        <v>302</v>
      </c>
      <c r="C173" s="13">
        <v>401000</v>
      </c>
      <c r="D173" s="83">
        <v>351100</v>
      </c>
      <c r="E173" s="13">
        <v>350010</v>
      </c>
      <c r="F173" s="13" t="s">
        <v>128</v>
      </c>
      <c r="G173" s="13">
        <v>1</v>
      </c>
      <c r="H173" s="13">
        <v>1</v>
      </c>
      <c r="I173" s="13">
        <v>2012</v>
      </c>
      <c r="J173" s="13">
        <v>7607</v>
      </c>
      <c r="K173" s="13">
        <v>0</v>
      </c>
      <c r="L173" s="13">
        <v>0</v>
      </c>
      <c r="M173" s="13">
        <v>7607</v>
      </c>
      <c r="N173" s="13">
        <v>133.394184</v>
      </c>
      <c r="O173" s="13">
        <v>0</v>
      </c>
      <c r="P173" s="13">
        <v>133.394184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7607</v>
      </c>
      <c r="AU173" s="13">
        <v>0</v>
      </c>
      <c r="AV173" s="13">
        <v>0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82">
        <v>0</v>
      </c>
      <c r="CC173">
        <v>0</v>
      </c>
      <c r="CE173">
        <v>0</v>
      </c>
      <c r="CG173">
        <v>0</v>
      </c>
      <c r="CI173">
        <v>0</v>
      </c>
      <c r="CK173">
        <v>0</v>
      </c>
      <c r="CM173">
        <v>0</v>
      </c>
      <c r="CN173">
        <v>3368540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</row>
    <row r="174" spans="1:129" hidden="1">
      <c r="A174" s="12">
        <v>554</v>
      </c>
      <c r="B174" s="13" t="s">
        <v>303</v>
      </c>
      <c r="C174" s="13">
        <v>401000</v>
      </c>
      <c r="D174" s="83">
        <v>353000</v>
      </c>
      <c r="E174" s="13">
        <v>350030</v>
      </c>
      <c r="F174" s="13" t="s">
        <v>128</v>
      </c>
      <c r="G174" s="13">
        <v>1</v>
      </c>
      <c r="H174" s="13">
        <v>1</v>
      </c>
      <c r="I174" s="13">
        <v>2012</v>
      </c>
      <c r="J174" s="13">
        <v>5363</v>
      </c>
      <c r="K174" s="13">
        <v>0</v>
      </c>
      <c r="L174" s="13">
        <v>0</v>
      </c>
      <c r="M174" s="13">
        <v>5363</v>
      </c>
      <c r="N174" s="13">
        <v>94.039506000000003</v>
      </c>
      <c r="O174" s="13">
        <v>0</v>
      </c>
      <c r="P174" s="13">
        <v>94.039506000000003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5363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13">
        <v>0</v>
      </c>
      <c r="BX174" s="13">
        <v>0</v>
      </c>
      <c r="BY174" s="13">
        <v>0</v>
      </c>
      <c r="BZ174" s="13">
        <v>0</v>
      </c>
      <c r="CA174" s="82">
        <v>0</v>
      </c>
      <c r="CC174">
        <v>0</v>
      </c>
      <c r="CE174">
        <v>0</v>
      </c>
      <c r="CG174">
        <v>0</v>
      </c>
      <c r="CI174">
        <v>0</v>
      </c>
      <c r="CK174">
        <v>0</v>
      </c>
      <c r="CM174">
        <v>0</v>
      </c>
      <c r="CN174">
        <v>2374735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</row>
    <row r="175" spans="1:129" hidden="1">
      <c r="A175" s="12">
        <v>556</v>
      </c>
      <c r="B175" s="13" t="s">
        <v>304</v>
      </c>
      <c r="C175" s="13">
        <v>403000</v>
      </c>
      <c r="D175" s="83">
        <v>353000</v>
      </c>
      <c r="E175" s="13">
        <v>350030</v>
      </c>
      <c r="F175" s="13" t="s">
        <v>128</v>
      </c>
      <c r="G175" s="13">
        <v>1</v>
      </c>
      <c r="H175" s="13">
        <v>1</v>
      </c>
      <c r="I175" s="13">
        <v>2012</v>
      </c>
      <c r="J175" s="13">
        <v>492</v>
      </c>
      <c r="K175" s="13">
        <v>0</v>
      </c>
      <c r="L175" s="13">
        <v>0</v>
      </c>
      <c r="M175" s="13">
        <v>492</v>
      </c>
      <c r="N175" s="13">
        <v>6.6459935999999997</v>
      </c>
      <c r="O175" s="13">
        <v>0</v>
      </c>
      <c r="P175" s="13">
        <v>0</v>
      </c>
      <c r="Q175" s="13">
        <v>0</v>
      </c>
      <c r="R175" s="13">
        <v>6.6459935999999997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492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0</v>
      </c>
      <c r="BY175" s="13">
        <v>0</v>
      </c>
      <c r="BZ175" s="13">
        <v>0</v>
      </c>
      <c r="CA175" s="82">
        <v>0</v>
      </c>
      <c r="CC175">
        <v>0</v>
      </c>
      <c r="CE175">
        <v>0</v>
      </c>
      <c r="CG175">
        <v>0</v>
      </c>
      <c r="CI175">
        <v>0</v>
      </c>
      <c r="CK175">
        <v>0</v>
      </c>
      <c r="CM175">
        <v>0</v>
      </c>
      <c r="CN175">
        <v>0</v>
      </c>
      <c r="CO175">
        <v>0</v>
      </c>
      <c r="CP175">
        <v>185.28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</row>
    <row r="176" spans="1:129" hidden="1">
      <c r="A176" s="12">
        <v>557</v>
      </c>
      <c r="B176" s="13" t="s">
        <v>305</v>
      </c>
      <c r="C176" s="13">
        <v>403000</v>
      </c>
      <c r="D176" s="83">
        <v>353000</v>
      </c>
      <c r="E176" s="13">
        <v>350030</v>
      </c>
      <c r="F176" s="13" t="s">
        <v>128</v>
      </c>
      <c r="G176" s="13">
        <v>1</v>
      </c>
      <c r="H176" s="13">
        <v>1</v>
      </c>
      <c r="I176" s="13">
        <v>2012</v>
      </c>
      <c r="J176" s="13">
        <v>1350</v>
      </c>
      <c r="K176" s="13">
        <v>0</v>
      </c>
      <c r="L176" s="13">
        <v>0</v>
      </c>
      <c r="M176" s="13">
        <v>1350</v>
      </c>
      <c r="N176" s="13">
        <v>18.2402537</v>
      </c>
      <c r="O176" s="13">
        <v>0</v>
      </c>
      <c r="P176" s="13">
        <v>0</v>
      </c>
      <c r="Q176" s="13">
        <v>0</v>
      </c>
      <c r="R176" s="13">
        <v>18.2402537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1350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0</v>
      </c>
      <c r="BS176" s="13">
        <v>0</v>
      </c>
      <c r="BT176" s="13">
        <v>0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82">
        <v>0</v>
      </c>
      <c r="CC176">
        <v>0</v>
      </c>
      <c r="CE176">
        <v>0</v>
      </c>
      <c r="CG176">
        <v>0</v>
      </c>
      <c r="CI176">
        <v>0</v>
      </c>
      <c r="CK176">
        <v>0</v>
      </c>
      <c r="CM176">
        <v>0</v>
      </c>
      <c r="CN176">
        <v>0</v>
      </c>
      <c r="CO176">
        <v>0</v>
      </c>
      <c r="CP176">
        <v>508.51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</row>
    <row r="177" spans="1:129" hidden="1">
      <c r="A177" s="12">
        <v>565</v>
      </c>
      <c r="B177" s="13" t="s">
        <v>306</v>
      </c>
      <c r="C177" s="13">
        <v>403000</v>
      </c>
      <c r="D177" s="83">
        <v>353000</v>
      </c>
      <c r="E177" s="13">
        <v>350030</v>
      </c>
      <c r="F177" s="13" t="s">
        <v>128</v>
      </c>
      <c r="G177" s="13">
        <v>1</v>
      </c>
      <c r="H177" s="13">
        <v>1</v>
      </c>
      <c r="I177" s="13">
        <v>2012</v>
      </c>
      <c r="J177" s="13">
        <v>2596</v>
      </c>
      <c r="K177" s="13">
        <v>0</v>
      </c>
      <c r="L177" s="13">
        <v>0</v>
      </c>
      <c r="M177" s="13">
        <v>2596</v>
      </c>
      <c r="N177" s="13">
        <v>45.521585999999999</v>
      </c>
      <c r="O177" s="13">
        <v>0</v>
      </c>
      <c r="P177" s="13">
        <v>45.521585999999999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2596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0</v>
      </c>
      <c r="CA177" s="82">
        <v>0</v>
      </c>
      <c r="CC177">
        <v>0</v>
      </c>
      <c r="CE177">
        <v>0</v>
      </c>
      <c r="CG177">
        <v>0</v>
      </c>
      <c r="CI177">
        <v>0</v>
      </c>
      <c r="CK177">
        <v>0</v>
      </c>
      <c r="CM177">
        <v>0</v>
      </c>
      <c r="CN177">
        <v>1149535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</row>
    <row r="178" spans="1:129" hidden="1">
      <c r="A178" s="12">
        <v>566</v>
      </c>
      <c r="B178" s="13" t="s">
        <v>307</v>
      </c>
      <c r="C178" s="13">
        <v>401000</v>
      </c>
      <c r="D178" s="83">
        <v>353000</v>
      </c>
      <c r="E178" s="13">
        <v>350030</v>
      </c>
      <c r="F178" s="13" t="s">
        <v>128</v>
      </c>
      <c r="G178" s="13">
        <v>1</v>
      </c>
      <c r="H178" s="13">
        <v>1</v>
      </c>
      <c r="I178" s="13">
        <v>2012</v>
      </c>
      <c r="J178" s="13">
        <v>11041</v>
      </c>
      <c r="K178" s="13">
        <v>0</v>
      </c>
      <c r="L178" s="13">
        <v>0</v>
      </c>
      <c r="M178" s="13">
        <v>11041</v>
      </c>
      <c r="N178" s="13">
        <v>193.60737</v>
      </c>
      <c r="O178" s="13">
        <v>0</v>
      </c>
      <c r="P178" s="13">
        <v>193.60737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11041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82">
        <v>0</v>
      </c>
      <c r="CC178">
        <v>0</v>
      </c>
      <c r="CE178">
        <v>0</v>
      </c>
      <c r="CG178">
        <v>0</v>
      </c>
      <c r="CI178">
        <v>0</v>
      </c>
      <c r="CK178">
        <v>0</v>
      </c>
      <c r="CM178">
        <v>0</v>
      </c>
      <c r="CN178">
        <v>4889075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</row>
    <row r="179" spans="1:129" hidden="1">
      <c r="A179" s="12">
        <v>567</v>
      </c>
      <c r="B179" s="13" t="s">
        <v>308</v>
      </c>
      <c r="C179" s="13">
        <v>401000</v>
      </c>
      <c r="D179" s="83">
        <v>353000</v>
      </c>
      <c r="E179" s="13">
        <v>350030</v>
      </c>
      <c r="F179" s="13" t="s">
        <v>128</v>
      </c>
      <c r="G179" s="13">
        <v>1</v>
      </c>
      <c r="H179" s="13">
        <v>1</v>
      </c>
      <c r="I179" s="13">
        <v>2012</v>
      </c>
      <c r="J179" s="13">
        <v>6373</v>
      </c>
      <c r="K179" s="13">
        <v>0</v>
      </c>
      <c r="L179" s="13">
        <v>0</v>
      </c>
      <c r="M179" s="13">
        <v>6373</v>
      </c>
      <c r="N179" s="13">
        <v>179.20490620000001</v>
      </c>
      <c r="O179" s="13">
        <v>0</v>
      </c>
      <c r="P179" s="13">
        <v>111.7419732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67.462933000000007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6373</v>
      </c>
      <c r="AU179" s="13">
        <v>0</v>
      </c>
      <c r="AV179" s="13">
        <v>0</v>
      </c>
      <c r="AW179" s="13">
        <v>0</v>
      </c>
      <c r="AX179" s="13">
        <v>0</v>
      </c>
      <c r="AY179" s="13">
        <v>0</v>
      </c>
      <c r="AZ179" s="13">
        <v>0</v>
      </c>
      <c r="BA179" s="13">
        <v>0</v>
      </c>
      <c r="BB179" s="13">
        <v>0</v>
      </c>
      <c r="BC179" s="13">
        <v>0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  <c r="BI179" s="13">
        <v>0</v>
      </c>
      <c r="BJ179" s="13">
        <v>0</v>
      </c>
      <c r="BK179" s="13">
        <v>0</v>
      </c>
      <c r="BL179" s="13">
        <v>0</v>
      </c>
      <c r="BM179" s="13">
        <v>0</v>
      </c>
      <c r="BN179" s="13">
        <v>0</v>
      </c>
      <c r="BO179" s="13">
        <v>0</v>
      </c>
      <c r="BP179" s="13">
        <v>0</v>
      </c>
      <c r="BQ179" s="13">
        <v>0</v>
      </c>
      <c r="BR179" s="13">
        <v>0</v>
      </c>
      <c r="BS179" s="13">
        <v>0</v>
      </c>
      <c r="BT179" s="13">
        <v>0</v>
      </c>
      <c r="BU179" s="13">
        <v>0</v>
      </c>
      <c r="BV179" s="13">
        <v>0</v>
      </c>
      <c r="BW179" s="13">
        <v>0</v>
      </c>
      <c r="BX179" s="13">
        <v>0</v>
      </c>
      <c r="BY179" s="13">
        <v>0</v>
      </c>
      <c r="BZ179" s="13">
        <v>0</v>
      </c>
      <c r="CA179" s="82">
        <v>0</v>
      </c>
      <c r="CC179">
        <v>0</v>
      </c>
      <c r="CE179">
        <v>0</v>
      </c>
      <c r="CG179">
        <v>0</v>
      </c>
      <c r="CI179">
        <v>0</v>
      </c>
      <c r="CK179">
        <v>0</v>
      </c>
      <c r="CM179">
        <v>0</v>
      </c>
      <c r="CN179">
        <v>2821767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2933171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</row>
    <row r="180" spans="1:129" hidden="1">
      <c r="A180" s="12">
        <v>571</v>
      </c>
      <c r="B180" s="13" t="s">
        <v>309</v>
      </c>
      <c r="C180" s="13">
        <v>403000</v>
      </c>
      <c r="D180" s="83">
        <v>353000</v>
      </c>
      <c r="E180" s="13">
        <v>350030</v>
      </c>
      <c r="F180" s="13" t="s">
        <v>128</v>
      </c>
      <c r="G180" s="13">
        <v>1</v>
      </c>
      <c r="H180" s="13">
        <v>1</v>
      </c>
      <c r="I180" s="13">
        <v>2012</v>
      </c>
      <c r="J180" s="13">
        <v>6522</v>
      </c>
      <c r="K180" s="13">
        <v>0</v>
      </c>
      <c r="L180" s="13">
        <v>0</v>
      </c>
      <c r="M180" s="13">
        <v>6522</v>
      </c>
      <c r="N180" s="13">
        <v>114.36776999999999</v>
      </c>
      <c r="O180" s="13">
        <v>0</v>
      </c>
      <c r="P180" s="13">
        <v>114.36776999999999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6522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13">
        <v>0</v>
      </c>
      <c r="BP180" s="13">
        <v>0</v>
      </c>
      <c r="BQ180" s="13">
        <v>0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82">
        <v>0</v>
      </c>
      <c r="CC180">
        <v>0</v>
      </c>
      <c r="CE180">
        <v>0</v>
      </c>
      <c r="CG180">
        <v>0</v>
      </c>
      <c r="CI180">
        <v>0</v>
      </c>
      <c r="CK180">
        <v>0</v>
      </c>
      <c r="CM180">
        <v>0</v>
      </c>
      <c r="CN180">
        <v>2888075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</row>
    <row r="181" spans="1:129" hidden="1">
      <c r="A181" s="12">
        <v>572</v>
      </c>
      <c r="B181" s="13" t="s">
        <v>310</v>
      </c>
      <c r="C181" s="13">
        <v>403000</v>
      </c>
      <c r="D181" s="83">
        <v>353000</v>
      </c>
      <c r="E181" s="13">
        <v>350030</v>
      </c>
      <c r="F181" s="13" t="s">
        <v>128</v>
      </c>
      <c r="G181" s="13">
        <v>1</v>
      </c>
      <c r="H181" s="13">
        <v>1</v>
      </c>
      <c r="I181" s="13">
        <v>2012</v>
      </c>
      <c r="J181" s="13">
        <v>100</v>
      </c>
      <c r="K181" s="13">
        <v>0</v>
      </c>
      <c r="L181" s="13">
        <v>0</v>
      </c>
      <c r="M181" s="13">
        <v>100</v>
      </c>
      <c r="N181" s="13">
        <v>1.7559431999999999</v>
      </c>
      <c r="O181" s="13">
        <v>0</v>
      </c>
      <c r="P181" s="13">
        <v>1.7559431999999999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100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0</v>
      </c>
      <c r="BF181" s="13">
        <v>0</v>
      </c>
      <c r="BG181" s="13">
        <v>0</v>
      </c>
      <c r="BH181" s="13">
        <v>0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0</v>
      </c>
      <c r="BS181" s="13">
        <v>0</v>
      </c>
      <c r="BT181" s="13">
        <v>0</v>
      </c>
      <c r="BU181" s="13">
        <v>0</v>
      </c>
      <c r="BV181" s="13">
        <v>0</v>
      </c>
      <c r="BW181" s="13">
        <v>0</v>
      </c>
      <c r="BX181" s="13">
        <v>0</v>
      </c>
      <c r="BY181" s="13">
        <v>0</v>
      </c>
      <c r="BZ181" s="13">
        <v>0</v>
      </c>
      <c r="CA181" s="82">
        <v>0</v>
      </c>
      <c r="CC181">
        <v>0</v>
      </c>
      <c r="CE181">
        <v>0</v>
      </c>
      <c r="CG181">
        <v>0</v>
      </c>
      <c r="CI181">
        <v>0</v>
      </c>
      <c r="CK181">
        <v>0</v>
      </c>
      <c r="CM181">
        <v>0</v>
      </c>
      <c r="CN181">
        <v>44342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</row>
    <row r="182" spans="1:129" hidden="1">
      <c r="A182" s="12">
        <v>574</v>
      </c>
      <c r="B182" s="13" t="s">
        <v>311</v>
      </c>
      <c r="C182" s="13">
        <v>401000</v>
      </c>
      <c r="D182" s="83">
        <v>353000</v>
      </c>
      <c r="E182" s="13">
        <v>350030</v>
      </c>
      <c r="F182" s="13" t="s">
        <v>128</v>
      </c>
      <c r="G182" s="13">
        <v>1</v>
      </c>
      <c r="H182" s="13">
        <v>1</v>
      </c>
      <c r="I182" s="13">
        <v>2012</v>
      </c>
      <c r="J182" s="13">
        <v>8979</v>
      </c>
      <c r="K182" s="13">
        <v>0</v>
      </c>
      <c r="L182" s="13">
        <v>0</v>
      </c>
      <c r="M182" s="13">
        <v>8979</v>
      </c>
      <c r="N182" s="13">
        <v>157.4357004</v>
      </c>
      <c r="O182" s="13">
        <v>0</v>
      </c>
      <c r="P182" s="13">
        <v>157.4357004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8979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13">
        <v>0</v>
      </c>
      <c r="BO182" s="13">
        <v>0</v>
      </c>
      <c r="BP182" s="13">
        <v>0</v>
      </c>
      <c r="BQ182" s="13">
        <v>0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13">
        <v>0</v>
      </c>
      <c r="BX182" s="13">
        <v>0</v>
      </c>
      <c r="BY182" s="13">
        <v>0</v>
      </c>
      <c r="BZ182" s="13">
        <v>0</v>
      </c>
      <c r="CA182" s="82">
        <v>0</v>
      </c>
      <c r="CC182">
        <v>0</v>
      </c>
      <c r="CE182">
        <v>0</v>
      </c>
      <c r="CG182">
        <v>0</v>
      </c>
      <c r="CI182">
        <v>0</v>
      </c>
      <c r="CK182">
        <v>0</v>
      </c>
      <c r="CM182">
        <v>0</v>
      </c>
      <c r="CN182">
        <v>3975649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</row>
    <row r="183" spans="1:129" hidden="1">
      <c r="A183" s="12">
        <v>575</v>
      </c>
      <c r="B183" s="13" t="s">
        <v>312</v>
      </c>
      <c r="C183" s="13">
        <v>403000</v>
      </c>
      <c r="D183" s="83">
        <v>353000</v>
      </c>
      <c r="E183" s="13">
        <v>350030</v>
      </c>
      <c r="F183" s="13" t="s">
        <v>128</v>
      </c>
      <c r="G183" s="13">
        <v>1</v>
      </c>
      <c r="H183" s="13">
        <v>1</v>
      </c>
      <c r="I183" s="13">
        <v>2012</v>
      </c>
      <c r="J183" s="13">
        <v>2852</v>
      </c>
      <c r="K183" s="13">
        <v>0</v>
      </c>
      <c r="L183" s="13">
        <v>0</v>
      </c>
      <c r="M183" s="13">
        <v>2852</v>
      </c>
      <c r="N183" s="13">
        <v>50.016938400000001</v>
      </c>
      <c r="O183" s="13">
        <v>0</v>
      </c>
      <c r="P183" s="13">
        <v>50.016938400000001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2852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0</v>
      </c>
      <c r="BL183" s="13">
        <v>0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82">
        <v>0</v>
      </c>
      <c r="CC183">
        <v>0</v>
      </c>
      <c r="CE183">
        <v>0</v>
      </c>
      <c r="CG183">
        <v>0</v>
      </c>
      <c r="CI183">
        <v>0</v>
      </c>
      <c r="CK183">
        <v>0</v>
      </c>
      <c r="CM183">
        <v>0</v>
      </c>
      <c r="CN183">
        <v>1263054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</row>
    <row r="184" spans="1:129" hidden="1">
      <c r="A184" s="12">
        <v>577</v>
      </c>
      <c r="B184" s="13" t="s">
        <v>313</v>
      </c>
      <c r="C184" s="13">
        <v>403000</v>
      </c>
      <c r="D184" s="83">
        <v>353000</v>
      </c>
      <c r="E184" s="13">
        <v>350030</v>
      </c>
      <c r="F184" s="13" t="s">
        <v>128</v>
      </c>
      <c r="G184" s="13">
        <v>1</v>
      </c>
      <c r="H184" s="13">
        <v>1</v>
      </c>
      <c r="I184" s="13">
        <v>2012</v>
      </c>
      <c r="J184" s="13">
        <v>364</v>
      </c>
      <c r="K184" s="13">
        <v>0</v>
      </c>
      <c r="L184" s="13">
        <v>0</v>
      </c>
      <c r="M184" s="13">
        <v>364</v>
      </c>
      <c r="N184" s="13">
        <v>4.5942629999999998</v>
      </c>
      <c r="O184" s="13">
        <v>0</v>
      </c>
      <c r="P184" s="13">
        <v>0</v>
      </c>
      <c r="Q184" s="13">
        <v>0</v>
      </c>
      <c r="R184" s="13">
        <v>0</v>
      </c>
      <c r="S184" s="13">
        <v>4.5942629999999998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364</v>
      </c>
      <c r="AX184" s="13">
        <v>0</v>
      </c>
      <c r="AY184" s="13">
        <v>0</v>
      </c>
      <c r="AZ184" s="13">
        <v>0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0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0</v>
      </c>
      <c r="BY184" s="13">
        <v>0</v>
      </c>
      <c r="BZ184" s="13">
        <v>0</v>
      </c>
      <c r="CA184" s="82">
        <v>0</v>
      </c>
      <c r="CC184">
        <v>0</v>
      </c>
      <c r="CE184">
        <v>0</v>
      </c>
      <c r="CG184">
        <v>0</v>
      </c>
      <c r="CI184">
        <v>0</v>
      </c>
      <c r="CK184">
        <v>0</v>
      </c>
      <c r="CM184">
        <v>0</v>
      </c>
      <c r="CN184">
        <v>0</v>
      </c>
      <c r="CO184">
        <v>0</v>
      </c>
      <c r="CP184">
        <v>0</v>
      </c>
      <c r="CQ184">
        <v>113.02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</row>
    <row r="185" spans="1:129" hidden="1">
      <c r="A185" s="12">
        <v>578</v>
      </c>
      <c r="B185" s="13" t="s">
        <v>314</v>
      </c>
      <c r="C185" s="13">
        <v>403000</v>
      </c>
      <c r="D185" s="83">
        <v>353000</v>
      </c>
      <c r="E185" s="13">
        <v>350030</v>
      </c>
      <c r="F185" s="13" t="s">
        <v>128</v>
      </c>
      <c r="G185" s="13">
        <v>1</v>
      </c>
      <c r="H185" s="13">
        <v>1</v>
      </c>
      <c r="I185" s="13">
        <v>2012</v>
      </c>
      <c r="J185" s="13">
        <v>228</v>
      </c>
      <c r="K185" s="13">
        <v>0</v>
      </c>
      <c r="L185" s="13">
        <v>0</v>
      </c>
      <c r="M185" s="13">
        <v>228</v>
      </c>
      <c r="N185" s="13">
        <v>2.8780199999999998</v>
      </c>
      <c r="O185" s="13">
        <v>0</v>
      </c>
      <c r="P185" s="13">
        <v>0</v>
      </c>
      <c r="Q185" s="13">
        <v>0</v>
      </c>
      <c r="R185" s="13">
        <v>0</v>
      </c>
      <c r="S185" s="13">
        <v>2.8780199999999998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228</v>
      </c>
      <c r="AX185" s="13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0</v>
      </c>
      <c r="BJ185" s="13">
        <v>0</v>
      </c>
      <c r="BK185" s="13">
        <v>0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0</v>
      </c>
      <c r="BR185" s="13">
        <v>0</v>
      </c>
      <c r="BS185" s="13">
        <v>0</v>
      </c>
      <c r="BT185" s="13">
        <v>0</v>
      </c>
      <c r="BU185" s="13">
        <v>0</v>
      </c>
      <c r="BV185" s="13">
        <v>0</v>
      </c>
      <c r="BW185" s="13">
        <v>0</v>
      </c>
      <c r="BX185" s="13">
        <v>0</v>
      </c>
      <c r="BY185" s="13">
        <v>0</v>
      </c>
      <c r="BZ185" s="13">
        <v>0</v>
      </c>
      <c r="CA185" s="82">
        <v>0</v>
      </c>
      <c r="CC185">
        <v>0</v>
      </c>
      <c r="CE185">
        <v>0</v>
      </c>
      <c r="CG185">
        <v>0</v>
      </c>
      <c r="CI185">
        <v>0</v>
      </c>
      <c r="CK185">
        <v>0</v>
      </c>
      <c r="CM185">
        <v>0</v>
      </c>
      <c r="CN185">
        <v>0</v>
      </c>
      <c r="CO185">
        <v>0</v>
      </c>
      <c r="CP185">
        <v>0</v>
      </c>
      <c r="CQ185">
        <v>70.8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</row>
    <row r="186" spans="1:129" hidden="1">
      <c r="A186" s="12">
        <v>580</v>
      </c>
      <c r="B186" s="13" t="s">
        <v>315</v>
      </c>
      <c r="C186" s="13">
        <v>403000</v>
      </c>
      <c r="D186" s="83">
        <v>353000</v>
      </c>
      <c r="E186" s="13">
        <v>350030</v>
      </c>
      <c r="F186" s="13" t="s">
        <v>128</v>
      </c>
      <c r="G186" s="13">
        <v>1</v>
      </c>
      <c r="H186" s="13">
        <v>1</v>
      </c>
      <c r="I186" s="13">
        <v>2012</v>
      </c>
      <c r="J186" s="13">
        <v>355</v>
      </c>
      <c r="K186" s="13">
        <v>0</v>
      </c>
      <c r="L186" s="13">
        <v>0</v>
      </c>
      <c r="M186" s="13">
        <v>355</v>
      </c>
      <c r="N186" s="13">
        <v>4.4755649999999996</v>
      </c>
      <c r="O186" s="13">
        <v>0</v>
      </c>
      <c r="P186" s="13">
        <v>0</v>
      </c>
      <c r="Q186" s="13">
        <v>0</v>
      </c>
      <c r="R186" s="13">
        <v>0</v>
      </c>
      <c r="S186" s="13">
        <v>4.4755649999999996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355</v>
      </c>
      <c r="AX186" s="13">
        <v>0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13">
        <v>0</v>
      </c>
      <c r="BP186" s="13">
        <v>0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</v>
      </c>
      <c r="BX186" s="13">
        <v>0</v>
      </c>
      <c r="BY186" s="13">
        <v>0</v>
      </c>
      <c r="BZ186" s="13">
        <v>0</v>
      </c>
      <c r="CA186" s="82">
        <v>0</v>
      </c>
      <c r="CC186">
        <v>0</v>
      </c>
      <c r="CE186">
        <v>0</v>
      </c>
      <c r="CG186">
        <v>0</v>
      </c>
      <c r="CI186">
        <v>0</v>
      </c>
      <c r="CK186">
        <v>0</v>
      </c>
      <c r="CM186">
        <v>0</v>
      </c>
      <c r="CN186">
        <v>0</v>
      </c>
      <c r="CO186">
        <v>0</v>
      </c>
      <c r="CP186">
        <v>0</v>
      </c>
      <c r="CQ186">
        <v>110.1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</row>
    <row r="187" spans="1:129" hidden="1">
      <c r="A187" s="12">
        <v>586</v>
      </c>
      <c r="B187" s="13" t="s">
        <v>316</v>
      </c>
      <c r="C187" s="13">
        <v>403000</v>
      </c>
      <c r="D187" s="83">
        <v>353000</v>
      </c>
      <c r="E187" s="13">
        <v>350030</v>
      </c>
      <c r="F187" s="13" t="s">
        <v>128</v>
      </c>
      <c r="G187" s="13">
        <v>1</v>
      </c>
      <c r="H187" s="13">
        <v>1</v>
      </c>
      <c r="I187" s="13">
        <v>2012</v>
      </c>
      <c r="J187" s="13">
        <v>360</v>
      </c>
      <c r="K187" s="13">
        <v>0</v>
      </c>
      <c r="L187" s="13">
        <v>0</v>
      </c>
      <c r="M187" s="13">
        <v>360</v>
      </c>
      <c r="N187" s="13">
        <v>4.8711460000000004</v>
      </c>
      <c r="O187" s="13">
        <v>0</v>
      </c>
      <c r="P187" s="13">
        <v>0</v>
      </c>
      <c r="Q187" s="13">
        <v>0</v>
      </c>
      <c r="R187" s="13">
        <v>4.8711460000000004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360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82">
        <v>0</v>
      </c>
      <c r="CC187">
        <v>0</v>
      </c>
      <c r="CE187">
        <v>0</v>
      </c>
      <c r="CG187">
        <v>0</v>
      </c>
      <c r="CI187">
        <v>0</v>
      </c>
      <c r="CK187">
        <v>0</v>
      </c>
      <c r="CM187">
        <v>0</v>
      </c>
      <c r="CN187">
        <v>0</v>
      </c>
      <c r="CO187">
        <v>0</v>
      </c>
      <c r="CP187">
        <v>135.80000000000001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</row>
    <row r="188" spans="1:129" hidden="1">
      <c r="A188" s="12">
        <v>587</v>
      </c>
      <c r="B188" s="13" t="s">
        <v>317</v>
      </c>
      <c r="C188" s="13">
        <v>403000</v>
      </c>
      <c r="D188" s="83">
        <v>353000</v>
      </c>
      <c r="E188" s="13">
        <v>350030</v>
      </c>
      <c r="F188" s="13" t="s">
        <v>128</v>
      </c>
      <c r="G188" s="13">
        <v>1</v>
      </c>
      <c r="H188" s="13">
        <v>1</v>
      </c>
      <c r="I188" s="13">
        <v>2012</v>
      </c>
      <c r="J188" s="13">
        <v>274</v>
      </c>
      <c r="K188" s="13">
        <v>0</v>
      </c>
      <c r="L188" s="13">
        <v>0</v>
      </c>
      <c r="M188" s="13">
        <v>274</v>
      </c>
      <c r="N188" s="13">
        <v>50.366917600000001</v>
      </c>
      <c r="O188" s="13">
        <v>0</v>
      </c>
      <c r="P188" s="13">
        <v>4.8096576000000004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45.557259999999999</v>
      </c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274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0</v>
      </c>
      <c r="BQ188" s="13">
        <v>0</v>
      </c>
      <c r="BR188" s="13">
        <v>0</v>
      </c>
      <c r="BS188" s="13">
        <v>0</v>
      </c>
      <c r="BT188" s="13">
        <v>0</v>
      </c>
      <c r="BU188" s="13">
        <v>0</v>
      </c>
      <c r="BV188" s="13">
        <v>0</v>
      </c>
      <c r="BW188" s="13">
        <v>0</v>
      </c>
      <c r="BX188" s="13">
        <v>0</v>
      </c>
      <c r="BY188" s="13">
        <v>0</v>
      </c>
      <c r="BZ188" s="13">
        <v>0</v>
      </c>
      <c r="CA188" s="82">
        <v>0</v>
      </c>
      <c r="CC188">
        <v>0</v>
      </c>
      <c r="CE188">
        <v>0</v>
      </c>
      <c r="CG188">
        <v>0</v>
      </c>
      <c r="CI188">
        <v>0</v>
      </c>
      <c r="CK188">
        <v>0</v>
      </c>
      <c r="CM188">
        <v>0</v>
      </c>
      <c r="CN188">
        <v>121456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1328.2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</row>
    <row r="189" spans="1:129" hidden="1">
      <c r="A189" s="12">
        <v>588</v>
      </c>
      <c r="B189" s="13" t="s">
        <v>318</v>
      </c>
      <c r="C189" s="13">
        <v>403000</v>
      </c>
      <c r="D189" s="83">
        <v>353000</v>
      </c>
      <c r="E189" s="13">
        <v>350030</v>
      </c>
      <c r="F189" s="13" t="s">
        <v>128</v>
      </c>
      <c r="G189" s="13">
        <v>1</v>
      </c>
      <c r="H189" s="13">
        <v>1</v>
      </c>
      <c r="I189" s="13">
        <v>2012</v>
      </c>
      <c r="J189" s="13">
        <v>122</v>
      </c>
      <c r="K189" s="13">
        <v>0</v>
      </c>
      <c r="L189" s="13">
        <v>0</v>
      </c>
      <c r="M189" s="13">
        <v>122</v>
      </c>
      <c r="N189" s="13">
        <v>1.646433</v>
      </c>
      <c r="O189" s="13">
        <v>0</v>
      </c>
      <c r="P189" s="13">
        <v>0</v>
      </c>
      <c r="Q189" s="13">
        <v>0</v>
      </c>
      <c r="R189" s="13">
        <v>1.646433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122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0</v>
      </c>
      <c r="BX189" s="13">
        <v>0</v>
      </c>
      <c r="BY189" s="13">
        <v>0</v>
      </c>
      <c r="BZ189" s="13">
        <v>0</v>
      </c>
      <c r="CA189" s="82">
        <v>0</v>
      </c>
      <c r="CC189">
        <v>0</v>
      </c>
      <c r="CE189">
        <v>0</v>
      </c>
      <c r="CG189">
        <v>0</v>
      </c>
      <c r="CI189">
        <v>0</v>
      </c>
      <c r="CK189">
        <v>0</v>
      </c>
      <c r="CM189">
        <v>0</v>
      </c>
      <c r="CN189">
        <v>0</v>
      </c>
      <c r="CO189">
        <v>0</v>
      </c>
      <c r="CP189">
        <v>45.9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</row>
    <row r="190" spans="1:129" hidden="1">
      <c r="A190" s="12">
        <v>591</v>
      </c>
      <c r="B190" s="13" t="s">
        <v>319</v>
      </c>
      <c r="C190" s="13">
        <v>403000</v>
      </c>
      <c r="D190" s="83">
        <v>353000</v>
      </c>
      <c r="E190" s="13">
        <v>350030</v>
      </c>
      <c r="F190" s="13" t="s">
        <v>128</v>
      </c>
      <c r="G190" s="13">
        <v>1</v>
      </c>
      <c r="H190" s="13">
        <v>1</v>
      </c>
      <c r="I190" s="13">
        <v>2012</v>
      </c>
      <c r="J190" s="13">
        <v>74</v>
      </c>
      <c r="K190" s="13">
        <v>0</v>
      </c>
      <c r="L190" s="13">
        <v>0</v>
      </c>
      <c r="M190" s="13">
        <v>74</v>
      </c>
      <c r="N190" s="13">
        <v>1.0059741499999999</v>
      </c>
      <c r="O190" s="13">
        <v>0</v>
      </c>
      <c r="P190" s="13">
        <v>0</v>
      </c>
      <c r="Q190" s="13">
        <v>0</v>
      </c>
      <c r="R190" s="13">
        <v>1.0059741499999999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74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0</v>
      </c>
      <c r="BW190" s="13">
        <v>0</v>
      </c>
      <c r="BX190" s="13">
        <v>0</v>
      </c>
      <c r="BY190" s="13">
        <v>0</v>
      </c>
      <c r="BZ190" s="13">
        <v>0</v>
      </c>
      <c r="CA190" s="82">
        <v>0</v>
      </c>
      <c r="CC190">
        <v>0</v>
      </c>
      <c r="CE190">
        <v>0</v>
      </c>
      <c r="CG190">
        <v>0</v>
      </c>
      <c r="CI190">
        <v>0</v>
      </c>
      <c r="CK190">
        <v>0</v>
      </c>
      <c r="CM190">
        <v>0</v>
      </c>
      <c r="CN190">
        <v>0</v>
      </c>
      <c r="CO190">
        <v>0</v>
      </c>
      <c r="CP190">
        <v>28.045000000000002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</row>
    <row r="191" spans="1:129" hidden="1">
      <c r="A191" s="12">
        <v>597</v>
      </c>
      <c r="B191" s="13" t="s">
        <v>320</v>
      </c>
      <c r="C191" s="13">
        <v>403000</v>
      </c>
      <c r="D191" s="83">
        <v>353000</v>
      </c>
      <c r="E191" s="13">
        <v>350030</v>
      </c>
      <c r="F191" s="13" t="s">
        <v>128</v>
      </c>
      <c r="G191" s="13">
        <v>1</v>
      </c>
      <c r="H191" s="13">
        <v>1</v>
      </c>
      <c r="I191" s="13">
        <v>2012</v>
      </c>
      <c r="J191" s="13">
        <v>2239</v>
      </c>
      <c r="K191" s="13">
        <v>0</v>
      </c>
      <c r="L191" s="13">
        <v>0</v>
      </c>
      <c r="M191" s="13">
        <v>2239</v>
      </c>
      <c r="N191" s="13">
        <v>30.26344726</v>
      </c>
      <c r="O191" s="13">
        <v>0</v>
      </c>
      <c r="P191" s="13">
        <v>0</v>
      </c>
      <c r="Q191" s="13">
        <v>0</v>
      </c>
      <c r="R191" s="13">
        <v>30.26344726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2239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82">
        <v>0</v>
      </c>
      <c r="CC191">
        <v>0</v>
      </c>
      <c r="CE191">
        <v>0</v>
      </c>
      <c r="CG191">
        <v>0</v>
      </c>
      <c r="CI191">
        <v>0</v>
      </c>
      <c r="CK191">
        <v>0</v>
      </c>
      <c r="CM191">
        <v>0</v>
      </c>
      <c r="CN191">
        <v>0</v>
      </c>
      <c r="CO191">
        <v>0</v>
      </c>
      <c r="CP191">
        <v>843.69799999999998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</row>
    <row r="192" spans="1:129" hidden="1">
      <c r="A192" s="12">
        <v>598</v>
      </c>
      <c r="B192" s="13" t="s">
        <v>321</v>
      </c>
      <c r="C192" s="13">
        <v>403000</v>
      </c>
      <c r="D192" s="83">
        <v>353000</v>
      </c>
      <c r="E192" s="13">
        <v>350030</v>
      </c>
      <c r="F192" s="13" t="s">
        <v>128</v>
      </c>
      <c r="G192" s="13">
        <v>1</v>
      </c>
      <c r="H192" s="13">
        <v>1</v>
      </c>
      <c r="I192" s="13">
        <v>2012</v>
      </c>
      <c r="J192" s="13">
        <v>155</v>
      </c>
      <c r="K192" s="13">
        <v>0</v>
      </c>
      <c r="L192" s="13">
        <v>0</v>
      </c>
      <c r="M192" s="13">
        <v>155</v>
      </c>
      <c r="N192" s="13">
        <v>2.0974982500000001</v>
      </c>
      <c r="O192" s="13">
        <v>0</v>
      </c>
      <c r="P192" s="13">
        <v>0</v>
      </c>
      <c r="Q192" s="13">
        <v>0</v>
      </c>
      <c r="R192" s="13">
        <v>2.0974982500000001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155</v>
      </c>
      <c r="AW192" s="13">
        <v>0</v>
      </c>
      <c r="AX192" s="13">
        <v>0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0</v>
      </c>
      <c r="BS192" s="13">
        <v>0</v>
      </c>
      <c r="BT192" s="13">
        <v>0</v>
      </c>
      <c r="BU192" s="13">
        <v>0</v>
      </c>
      <c r="BV192" s="13">
        <v>0</v>
      </c>
      <c r="BW192" s="13">
        <v>0</v>
      </c>
      <c r="BX192" s="13">
        <v>0</v>
      </c>
      <c r="BY192" s="13">
        <v>0</v>
      </c>
      <c r="BZ192" s="13">
        <v>0</v>
      </c>
      <c r="CA192" s="82">
        <v>0</v>
      </c>
      <c r="CC192">
        <v>0</v>
      </c>
      <c r="CE192">
        <v>0</v>
      </c>
      <c r="CG192">
        <v>0</v>
      </c>
      <c r="CI192">
        <v>0</v>
      </c>
      <c r="CK192">
        <v>0</v>
      </c>
      <c r="CM192">
        <v>0</v>
      </c>
      <c r="CN192">
        <v>0</v>
      </c>
      <c r="CO192">
        <v>0</v>
      </c>
      <c r="CP192">
        <v>58.475000000000001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</row>
    <row r="193" spans="1:129" hidden="1">
      <c r="A193" s="12">
        <v>604</v>
      </c>
      <c r="B193" s="13" t="s">
        <v>322</v>
      </c>
      <c r="C193" s="13">
        <v>403000</v>
      </c>
      <c r="D193" s="83">
        <v>353000</v>
      </c>
      <c r="E193" s="13">
        <v>350030</v>
      </c>
      <c r="F193" s="13" t="s">
        <v>128</v>
      </c>
      <c r="G193" s="13">
        <v>1</v>
      </c>
      <c r="H193" s="13">
        <v>1</v>
      </c>
      <c r="I193" s="13">
        <v>2012</v>
      </c>
      <c r="J193" s="13">
        <v>1155</v>
      </c>
      <c r="K193" s="13">
        <v>0</v>
      </c>
      <c r="L193" s="13">
        <v>0</v>
      </c>
      <c r="M193" s="13">
        <v>1155</v>
      </c>
      <c r="N193" s="13">
        <v>15.61464144</v>
      </c>
      <c r="O193" s="13">
        <v>0</v>
      </c>
      <c r="P193" s="13">
        <v>0</v>
      </c>
      <c r="Q193" s="13">
        <v>0</v>
      </c>
      <c r="R193" s="13">
        <v>15.61464144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1155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0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82">
        <v>0</v>
      </c>
      <c r="CC193">
        <v>0</v>
      </c>
      <c r="CE193">
        <v>0</v>
      </c>
      <c r="CG193">
        <v>0</v>
      </c>
      <c r="CI193">
        <v>0</v>
      </c>
      <c r="CK193">
        <v>0</v>
      </c>
      <c r="CM193">
        <v>0</v>
      </c>
      <c r="CN193">
        <v>0</v>
      </c>
      <c r="CO193">
        <v>0</v>
      </c>
      <c r="CP193">
        <v>435.31200000000001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</row>
    <row r="194" spans="1:129" hidden="1">
      <c r="A194" s="12">
        <v>635</v>
      </c>
      <c r="B194" s="13" t="s">
        <v>323</v>
      </c>
      <c r="C194" s="13">
        <v>401000</v>
      </c>
      <c r="D194" s="83">
        <v>353000</v>
      </c>
      <c r="E194" s="13">
        <v>350030</v>
      </c>
      <c r="F194" s="13" t="s">
        <v>128</v>
      </c>
      <c r="G194" s="13">
        <v>1</v>
      </c>
      <c r="H194" s="13">
        <v>1</v>
      </c>
      <c r="I194" s="13">
        <v>2012</v>
      </c>
      <c r="J194" s="13">
        <v>3450</v>
      </c>
      <c r="K194" s="13">
        <v>0</v>
      </c>
      <c r="L194" s="13">
        <v>0</v>
      </c>
      <c r="M194" s="13">
        <v>3450</v>
      </c>
      <c r="N194" s="13">
        <v>60.5026224</v>
      </c>
      <c r="O194" s="13">
        <v>0</v>
      </c>
      <c r="P194" s="13">
        <v>60.5026224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3450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82">
        <v>0</v>
      </c>
      <c r="CC194">
        <v>0</v>
      </c>
      <c r="CE194">
        <v>0</v>
      </c>
      <c r="CG194">
        <v>0</v>
      </c>
      <c r="CI194">
        <v>0</v>
      </c>
      <c r="CK194">
        <v>0</v>
      </c>
      <c r="CM194">
        <v>0</v>
      </c>
      <c r="CN194">
        <v>1527844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</row>
    <row r="195" spans="1:129" hidden="1">
      <c r="A195" s="12">
        <v>636</v>
      </c>
      <c r="B195" s="13" t="s">
        <v>324</v>
      </c>
      <c r="C195" s="13">
        <v>401000</v>
      </c>
      <c r="D195" s="83">
        <v>351100</v>
      </c>
      <c r="E195" s="13">
        <v>350010</v>
      </c>
      <c r="F195" s="13" t="s">
        <v>128</v>
      </c>
      <c r="G195" s="13">
        <v>1</v>
      </c>
      <c r="H195" s="13">
        <v>4</v>
      </c>
      <c r="I195" s="13">
        <v>2012</v>
      </c>
      <c r="J195" s="13">
        <v>1398541</v>
      </c>
      <c r="K195" s="13">
        <v>2676</v>
      </c>
      <c r="L195" s="13">
        <v>0</v>
      </c>
      <c r="M195" s="13">
        <v>1401217</v>
      </c>
      <c r="N195" s="13">
        <v>15094.41436269</v>
      </c>
      <c r="O195" s="13">
        <v>0</v>
      </c>
      <c r="P195" s="13">
        <v>0</v>
      </c>
      <c r="Q195" s="13">
        <v>0</v>
      </c>
      <c r="R195" s="13">
        <v>22.404402000000001</v>
      </c>
      <c r="S195" s="13">
        <v>126.98124</v>
      </c>
      <c r="T195" s="13">
        <v>3.0792300000000002E-2</v>
      </c>
      <c r="U195" s="13">
        <v>0</v>
      </c>
      <c r="V195" s="13">
        <v>0</v>
      </c>
      <c r="W195" s="13">
        <v>0</v>
      </c>
      <c r="X195" s="13">
        <v>0</v>
      </c>
      <c r="Y195" s="13">
        <v>14944.997928389999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1658</v>
      </c>
      <c r="AW195" s="13">
        <v>9816</v>
      </c>
      <c r="AX195" s="13">
        <v>2</v>
      </c>
      <c r="AY195" s="13">
        <v>0</v>
      </c>
      <c r="AZ195" s="13">
        <v>0</v>
      </c>
      <c r="BA195" s="13">
        <v>0</v>
      </c>
      <c r="BB195" s="13">
        <v>0</v>
      </c>
      <c r="BC195" s="13">
        <v>1387065</v>
      </c>
      <c r="BD195" s="13">
        <v>0</v>
      </c>
      <c r="BE195" s="13">
        <v>0</v>
      </c>
      <c r="BF195" s="13">
        <v>0</v>
      </c>
      <c r="BG195" s="13">
        <v>0</v>
      </c>
      <c r="BH195" s="13">
        <v>0</v>
      </c>
      <c r="BI195" s="13">
        <v>0</v>
      </c>
      <c r="BJ195" s="13">
        <v>0</v>
      </c>
      <c r="BK195" s="13">
        <v>0</v>
      </c>
      <c r="BL195" s="13">
        <v>0</v>
      </c>
      <c r="BM195" s="13">
        <v>0</v>
      </c>
      <c r="BN195" s="13">
        <v>2676</v>
      </c>
      <c r="BO195" s="13">
        <v>0</v>
      </c>
      <c r="BP195" s="13">
        <v>0</v>
      </c>
      <c r="BQ195" s="13">
        <v>0</v>
      </c>
      <c r="BR195" s="13">
        <v>0</v>
      </c>
      <c r="BS195" s="13">
        <v>0</v>
      </c>
      <c r="BT195" s="13">
        <v>0</v>
      </c>
      <c r="BU195" s="13">
        <v>0</v>
      </c>
      <c r="BV195" s="13">
        <v>0</v>
      </c>
      <c r="BW195" s="13">
        <v>0</v>
      </c>
      <c r="BX195" s="13"/>
      <c r="BY195" s="13">
        <v>0</v>
      </c>
      <c r="BZ195" s="13">
        <v>0</v>
      </c>
      <c r="CA195" s="82">
        <v>0</v>
      </c>
      <c r="CC195">
        <v>100</v>
      </c>
      <c r="CE195">
        <v>100</v>
      </c>
      <c r="CG195">
        <v>100</v>
      </c>
      <c r="CI195">
        <v>0</v>
      </c>
      <c r="CK195">
        <v>0</v>
      </c>
      <c r="CM195">
        <v>0</v>
      </c>
      <c r="CN195">
        <v>0</v>
      </c>
      <c r="CO195">
        <v>0</v>
      </c>
      <c r="CP195">
        <v>624.6</v>
      </c>
      <c r="CQ195">
        <v>3143.1</v>
      </c>
      <c r="CR195">
        <v>0.65100000000000002</v>
      </c>
      <c r="CS195">
        <v>0</v>
      </c>
      <c r="CT195">
        <v>0</v>
      </c>
      <c r="CU195">
        <v>0</v>
      </c>
      <c r="CV195">
        <v>0</v>
      </c>
      <c r="CW195">
        <v>616597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</row>
    <row r="196" spans="1:129" hidden="1">
      <c r="A196" s="12">
        <v>637</v>
      </c>
      <c r="B196" s="13" t="s">
        <v>325</v>
      </c>
      <c r="C196" s="13">
        <v>401000</v>
      </c>
      <c r="D196" s="83">
        <v>351100</v>
      </c>
      <c r="E196" s="13">
        <v>350010</v>
      </c>
      <c r="F196" s="13" t="s">
        <v>128</v>
      </c>
      <c r="G196" s="13">
        <v>1</v>
      </c>
      <c r="H196" s="13">
        <v>1</v>
      </c>
      <c r="I196" s="13">
        <v>2012</v>
      </c>
      <c r="J196" s="13">
        <v>2988</v>
      </c>
      <c r="K196" s="13">
        <v>0</v>
      </c>
      <c r="L196" s="13">
        <v>0</v>
      </c>
      <c r="M196" s="13">
        <v>2988</v>
      </c>
      <c r="N196" s="13">
        <v>52.386166799999998</v>
      </c>
      <c r="O196" s="13">
        <v>0</v>
      </c>
      <c r="P196" s="13">
        <v>52.386166799999998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2988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</v>
      </c>
      <c r="BT196" s="13">
        <v>0</v>
      </c>
      <c r="BU196" s="13">
        <v>0</v>
      </c>
      <c r="BV196" s="13">
        <v>0</v>
      </c>
      <c r="BW196" s="13">
        <v>0</v>
      </c>
      <c r="BX196" s="13">
        <v>0</v>
      </c>
      <c r="BY196" s="13">
        <v>0</v>
      </c>
      <c r="BZ196" s="13">
        <v>0</v>
      </c>
      <c r="CA196" s="82">
        <v>0</v>
      </c>
      <c r="CC196">
        <v>0</v>
      </c>
      <c r="CE196">
        <v>0</v>
      </c>
      <c r="CG196">
        <v>0</v>
      </c>
      <c r="CI196">
        <v>0</v>
      </c>
      <c r="CK196">
        <v>0</v>
      </c>
      <c r="CM196">
        <v>0</v>
      </c>
      <c r="CN196">
        <v>1322883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</row>
    <row r="197" spans="1:129" hidden="1">
      <c r="A197" s="12">
        <v>646</v>
      </c>
      <c r="B197" s="13" t="s">
        <v>326</v>
      </c>
      <c r="C197" s="13">
        <v>403000</v>
      </c>
      <c r="D197" s="83">
        <v>353000</v>
      </c>
      <c r="E197" s="13">
        <v>350030</v>
      </c>
      <c r="F197" s="13" t="s">
        <v>128</v>
      </c>
      <c r="G197" s="13">
        <v>1</v>
      </c>
      <c r="H197" s="13">
        <v>1</v>
      </c>
      <c r="I197" s="13">
        <v>2012</v>
      </c>
      <c r="J197" s="13">
        <v>8172</v>
      </c>
      <c r="K197" s="13">
        <v>0</v>
      </c>
      <c r="L197" s="13">
        <v>0</v>
      </c>
      <c r="M197" s="13">
        <v>8172</v>
      </c>
      <c r="N197" s="13">
        <v>110.4297407</v>
      </c>
      <c r="O197" s="13">
        <v>0</v>
      </c>
      <c r="P197" s="13">
        <v>0</v>
      </c>
      <c r="Q197" s="13">
        <v>0</v>
      </c>
      <c r="R197" s="13">
        <v>110.4297407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8172</v>
      </c>
      <c r="AW197" s="13">
        <v>0</v>
      </c>
      <c r="AX197" s="13">
        <v>0</v>
      </c>
      <c r="AY197" s="13">
        <v>0</v>
      </c>
      <c r="AZ197" s="13">
        <v>0</v>
      </c>
      <c r="BA197" s="13">
        <v>0</v>
      </c>
      <c r="BB197" s="13">
        <v>0</v>
      </c>
      <c r="BC197" s="13">
        <v>0</v>
      </c>
      <c r="BD197" s="13">
        <v>0</v>
      </c>
      <c r="BE197" s="13">
        <v>0</v>
      </c>
      <c r="BF197" s="13">
        <v>0</v>
      </c>
      <c r="BG197" s="13">
        <v>0</v>
      </c>
      <c r="BH197" s="13">
        <v>0</v>
      </c>
      <c r="BI197" s="13">
        <v>0</v>
      </c>
      <c r="BJ197" s="13">
        <v>0</v>
      </c>
      <c r="BK197" s="13">
        <v>0</v>
      </c>
      <c r="BL197" s="13">
        <v>0</v>
      </c>
      <c r="BM197" s="13">
        <v>0</v>
      </c>
      <c r="BN197" s="13">
        <v>0</v>
      </c>
      <c r="BO197" s="13">
        <v>0</v>
      </c>
      <c r="BP197" s="13">
        <v>0</v>
      </c>
      <c r="BQ197" s="13">
        <v>0</v>
      </c>
      <c r="BR197" s="13">
        <v>0</v>
      </c>
      <c r="BS197" s="13">
        <v>0</v>
      </c>
      <c r="BT197" s="13">
        <v>0</v>
      </c>
      <c r="BU197" s="13">
        <v>0</v>
      </c>
      <c r="BV197" s="13">
        <v>0</v>
      </c>
      <c r="BW197" s="13">
        <v>0</v>
      </c>
      <c r="BX197" s="13">
        <v>0</v>
      </c>
      <c r="BY197" s="13">
        <v>0</v>
      </c>
      <c r="BZ197" s="13">
        <v>0</v>
      </c>
      <c r="CA197" s="82">
        <v>0</v>
      </c>
      <c r="CC197">
        <v>0</v>
      </c>
      <c r="CE197">
        <v>0</v>
      </c>
      <c r="CG197">
        <v>0</v>
      </c>
      <c r="CI197">
        <v>0</v>
      </c>
      <c r="CK197">
        <v>0</v>
      </c>
      <c r="CM197">
        <v>0</v>
      </c>
      <c r="CN197">
        <v>0</v>
      </c>
      <c r="CO197">
        <v>0</v>
      </c>
      <c r="CP197">
        <v>3078.61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</row>
    <row r="198" spans="1:129" hidden="1">
      <c r="A198" s="12">
        <v>673</v>
      </c>
      <c r="B198" s="13" t="s">
        <v>327</v>
      </c>
      <c r="C198" s="13">
        <v>403000</v>
      </c>
      <c r="D198" s="83">
        <v>353000</v>
      </c>
      <c r="E198" s="13">
        <v>350030</v>
      </c>
      <c r="F198" s="13" t="s">
        <v>128</v>
      </c>
      <c r="G198" s="13">
        <v>1</v>
      </c>
      <c r="H198" s="13">
        <v>1</v>
      </c>
      <c r="I198" s="13">
        <v>2012</v>
      </c>
      <c r="J198" s="13">
        <v>505</v>
      </c>
      <c r="K198" s="13">
        <v>0</v>
      </c>
      <c r="L198" s="13">
        <v>0</v>
      </c>
      <c r="M198" s="13">
        <v>505</v>
      </c>
      <c r="N198" s="13">
        <v>6.8224739999999997</v>
      </c>
      <c r="O198" s="13">
        <v>0</v>
      </c>
      <c r="P198" s="13">
        <v>0</v>
      </c>
      <c r="Q198" s="13">
        <v>0</v>
      </c>
      <c r="R198" s="13">
        <v>6.8224739999999997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505</v>
      </c>
      <c r="AW198" s="13">
        <v>0</v>
      </c>
      <c r="AX198" s="13">
        <v>0</v>
      </c>
      <c r="AY198" s="13">
        <v>0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13">
        <v>0</v>
      </c>
      <c r="BF198" s="13">
        <v>0</v>
      </c>
      <c r="BG198" s="13">
        <v>0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13">
        <v>0</v>
      </c>
      <c r="BP198" s="13">
        <v>0</v>
      </c>
      <c r="BQ198" s="13">
        <v>0</v>
      </c>
      <c r="BR198" s="13">
        <v>0</v>
      </c>
      <c r="BS198" s="13">
        <v>0</v>
      </c>
      <c r="BT198" s="13">
        <v>0</v>
      </c>
      <c r="BU198" s="13">
        <v>0</v>
      </c>
      <c r="BV198" s="13">
        <v>0</v>
      </c>
      <c r="BW198" s="13">
        <v>0</v>
      </c>
      <c r="BX198" s="13">
        <v>0</v>
      </c>
      <c r="BY198" s="13">
        <v>0</v>
      </c>
      <c r="BZ198" s="13">
        <v>0</v>
      </c>
      <c r="CA198" s="82">
        <v>0</v>
      </c>
      <c r="CC198">
        <v>0</v>
      </c>
      <c r="CE198">
        <v>0</v>
      </c>
      <c r="CG198">
        <v>0</v>
      </c>
      <c r="CI198">
        <v>0</v>
      </c>
      <c r="CK198">
        <v>0</v>
      </c>
      <c r="CM198">
        <v>0</v>
      </c>
      <c r="CN198">
        <v>0</v>
      </c>
      <c r="CO198">
        <v>0</v>
      </c>
      <c r="CP198">
        <v>190.2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</row>
    <row r="199" spans="1:129" hidden="1">
      <c r="A199" s="12">
        <v>731</v>
      </c>
      <c r="B199" s="13" t="s">
        <v>328</v>
      </c>
      <c r="C199" s="13">
        <v>403000</v>
      </c>
      <c r="D199" s="83">
        <v>353000</v>
      </c>
      <c r="E199" s="13">
        <v>350030</v>
      </c>
      <c r="F199" s="13" t="s">
        <v>128</v>
      </c>
      <c r="G199" s="13">
        <v>1</v>
      </c>
      <c r="H199" s="13">
        <v>2</v>
      </c>
      <c r="I199" s="13">
        <v>2012</v>
      </c>
      <c r="J199" s="13">
        <v>13</v>
      </c>
      <c r="K199" s="13">
        <v>0</v>
      </c>
      <c r="L199" s="13">
        <v>0</v>
      </c>
      <c r="M199" s="13">
        <v>13</v>
      </c>
      <c r="N199" s="13">
        <v>178.45785000000001</v>
      </c>
      <c r="O199" s="13">
        <v>0</v>
      </c>
      <c r="P199" s="13">
        <v>0</v>
      </c>
      <c r="Q199" s="13">
        <v>0</v>
      </c>
      <c r="R199" s="13">
        <v>0.17935000000000001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85.3035</v>
      </c>
      <c r="AM199" s="13">
        <v>43.3125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49.662500000000001</v>
      </c>
      <c r="AT199" s="13">
        <v>0</v>
      </c>
      <c r="AU199" s="13">
        <v>0</v>
      </c>
      <c r="AV199" s="13">
        <v>13</v>
      </c>
      <c r="AW199" s="13">
        <v>0</v>
      </c>
      <c r="AX199" s="13">
        <v>0</v>
      </c>
      <c r="AY199" s="13">
        <v>0</v>
      </c>
      <c r="AZ199" s="13">
        <v>0</v>
      </c>
      <c r="BA199" s="13">
        <v>0</v>
      </c>
      <c r="BB199" s="13">
        <v>0</v>
      </c>
      <c r="BC199" s="13">
        <v>0</v>
      </c>
      <c r="BD199" s="13">
        <v>0</v>
      </c>
      <c r="BE199" s="13">
        <v>0</v>
      </c>
      <c r="BF199" s="13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13">
        <v>0</v>
      </c>
      <c r="BO199" s="13">
        <v>0</v>
      </c>
      <c r="BP199" s="13">
        <v>0</v>
      </c>
      <c r="BQ199" s="13">
        <v>0</v>
      </c>
      <c r="BR199" s="13">
        <v>0</v>
      </c>
      <c r="BS199" s="13">
        <v>0</v>
      </c>
      <c r="BT199" s="13">
        <v>0</v>
      </c>
      <c r="BU199" s="13">
        <v>0</v>
      </c>
      <c r="BV199" s="13">
        <v>0</v>
      </c>
      <c r="BW199" s="13">
        <v>0</v>
      </c>
      <c r="BX199" s="13">
        <v>0</v>
      </c>
      <c r="BY199" s="13">
        <v>0</v>
      </c>
      <c r="BZ199" s="13">
        <v>0</v>
      </c>
      <c r="CA199" s="82">
        <v>0</v>
      </c>
      <c r="CC199">
        <v>0</v>
      </c>
      <c r="CE199">
        <v>0</v>
      </c>
      <c r="CG199">
        <v>0</v>
      </c>
      <c r="CI199">
        <v>0</v>
      </c>
      <c r="CK199">
        <v>0</v>
      </c>
      <c r="CM199">
        <v>0</v>
      </c>
      <c r="CN199">
        <v>0</v>
      </c>
      <c r="CO199">
        <v>0</v>
      </c>
      <c r="CP199">
        <v>5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5883</v>
      </c>
      <c r="DG199">
        <v>2475</v>
      </c>
      <c r="DH199">
        <v>0</v>
      </c>
      <c r="DI199">
        <v>3425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</row>
    <row r="200" spans="1:129" hidden="1">
      <c r="A200" s="12">
        <v>786</v>
      </c>
      <c r="B200" s="13" t="s">
        <v>339</v>
      </c>
      <c r="C200" s="13">
        <v>401000</v>
      </c>
      <c r="D200" s="83">
        <v>351100</v>
      </c>
      <c r="E200" s="13">
        <v>350010</v>
      </c>
      <c r="F200" s="13" t="s">
        <v>128</v>
      </c>
      <c r="G200" s="13">
        <v>1</v>
      </c>
      <c r="H200" s="13">
        <v>1</v>
      </c>
      <c r="I200" s="13">
        <v>2012</v>
      </c>
      <c r="J200" s="13">
        <v>9646</v>
      </c>
      <c r="K200" s="13">
        <v>0</v>
      </c>
      <c r="L200" s="13">
        <v>0</v>
      </c>
      <c r="M200" s="13">
        <v>9646</v>
      </c>
      <c r="N200" s="13">
        <v>169.13995560000001</v>
      </c>
      <c r="O200" s="13">
        <v>0</v>
      </c>
      <c r="P200" s="13">
        <v>169.13995560000001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9646</v>
      </c>
      <c r="AU200" s="13">
        <v>0</v>
      </c>
      <c r="AV200" s="13">
        <v>0</v>
      </c>
      <c r="AW200" s="13">
        <v>0</v>
      </c>
      <c r="AX200" s="13">
        <v>0</v>
      </c>
      <c r="AY200" s="13">
        <v>0</v>
      </c>
      <c r="AZ200" s="13">
        <v>0</v>
      </c>
      <c r="BA200" s="13">
        <v>0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0</v>
      </c>
      <c r="BJ200" s="13">
        <v>0</v>
      </c>
      <c r="BK200" s="13">
        <v>0</v>
      </c>
      <c r="BL200" s="13">
        <v>0</v>
      </c>
      <c r="BM200" s="13">
        <v>0</v>
      </c>
      <c r="BN200" s="13">
        <v>0</v>
      </c>
      <c r="BO200" s="13">
        <v>0</v>
      </c>
      <c r="BP200" s="13">
        <v>0</v>
      </c>
      <c r="BQ200" s="13">
        <v>0</v>
      </c>
      <c r="BR200" s="13">
        <v>0</v>
      </c>
      <c r="BS200" s="13">
        <v>0</v>
      </c>
      <c r="BT200" s="13">
        <v>0</v>
      </c>
      <c r="BU200" s="13">
        <v>0</v>
      </c>
      <c r="BV200" s="13">
        <v>0</v>
      </c>
      <c r="BW200" s="13">
        <v>0</v>
      </c>
      <c r="BX200" s="13">
        <v>0</v>
      </c>
      <c r="BY200" s="13">
        <v>0</v>
      </c>
      <c r="BZ200" s="13">
        <v>0</v>
      </c>
      <c r="CA200" s="82">
        <v>0</v>
      </c>
      <c r="CC200">
        <v>0</v>
      </c>
      <c r="CE200">
        <v>0</v>
      </c>
      <c r="CG200">
        <v>0</v>
      </c>
      <c r="CI200">
        <v>0</v>
      </c>
      <c r="CK200">
        <v>0</v>
      </c>
      <c r="CM200">
        <v>0</v>
      </c>
      <c r="CN200">
        <v>4271211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</row>
    <row r="201" spans="1:129" hidden="1">
      <c r="A201" s="12">
        <v>939</v>
      </c>
      <c r="B201" s="13" t="s">
        <v>344</v>
      </c>
      <c r="C201" s="13">
        <v>403000</v>
      </c>
      <c r="D201" s="83">
        <v>353000</v>
      </c>
      <c r="E201" s="13">
        <v>350030</v>
      </c>
      <c r="F201" s="13" t="s">
        <v>128</v>
      </c>
      <c r="G201" s="13">
        <v>1</v>
      </c>
      <c r="H201" s="13">
        <v>1</v>
      </c>
      <c r="I201" s="13">
        <v>2012</v>
      </c>
      <c r="J201" s="13">
        <v>320</v>
      </c>
      <c r="K201" s="13">
        <v>0</v>
      </c>
      <c r="L201" s="13">
        <v>0</v>
      </c>
      <c r="M201" s="13">
        <v>320</v>
      </c>
      <c r="N201" s="13">
        <v>4.3214382499999999</v>
      </c>
      <c r="O201" s="13">
        <v>0</v>
      </c>
      <c r="P201" s="13">
        <v>0</v>
      </c>
      <c r="Q201" s="13">
        <v>0</v>
      </c>
      <c r="R201" s="13">
        <v>4.3214382499999999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320</v>
      </c>
      <c r="AW201" s="13">
        <v>0</v>
      </c>
      <c r="AX201" s="13">
        <v>0</v>
      </c>
      <c r="AY201" s="13">
        <v>0</v>
      </c>
      <c r="AZ201" s="13">
        <v>0</v>
      </c>
      <c r="BA201" s="13">
        <v>0</v>
      </c>
      <c r="BB201" s="13">
        <v>0</v>
      </c>
      <c r="BC201" s="13">
        <v>0</v>
      </c>
      <c r="BD201" s="13">
        <v>0</v>
      </c>
      <c r="BE201" s="13">
        <v>0</v>
      </c>
      <c r="BF201" s="13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0</v>
      </c>
      <c r="BM201" s="13">
        <v>0</v>
      </c>
      <c r="BN201" s="13">
        <v>0</v>
      </c>
      <c r="BO201" s="13">
        <v>0</v>
      </c>
      <c r="BP201" s="13">
        <v>0</v>
      </c>
      <c r="BQ201" s="13">
        <v>0</v>
      </c>
      <c r="BR201" s="13">
        <v>0</v>
      </c>
      <c r="BS201" s="13">
        <v>0</v>
      </c>
      <c r="BT201" s="13">
        <v>0</v>
      </c>
      <c r="BU201" s="13">
        <v>0</v>
      </c>
      <c r="BV201" s="13">
        <v>0</v>
      </c>
      <c r="BW201" s="13">
        <v>0</v>
      </c>
      <c r="BX201" s="13">
        <v>0</v>
      </c>
      <c r="BY201" s="13">
        <v>0</v>
      </c>
      <c r="BZ201" s="13">
        <v>0</v>
      </c>
      <c r="CA201" s="82">
        <v>0</v>
      </c>
      <c r="CC201">
        <v>0</v>
      </c>
      <c r="CE201">
        <v>0</v>
      </c>
      <c r="CG201">
        <v>0</v>
      </c>
      <c r="CI201">
        <v>0</v>
      </c>
      <c r="CK201">
        <v>0</v>
      </c>
      <c r="CM201">
        <v>0</v>
      </c>
      <c r="CN201">
        <v>0</v>
      </c>
      <c r="CO201">
        <v>0</v>
      </c>
      <c r="CP201">
        <v>120.47499999999999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</row>
    <row r="202" spans="1:129" hidden="1">
      <c r="A202" s="12">
        <v>945</v>
      </c>
      <c r="B202" s="13" t="s">
        <v>345</v>
      </c>
      <c r="C202" s="13">
        <v>401000</v>
      </c>
      <c r="D202" s="83">
        <v>351100</v>
      </c>
      <c r="E202" s="13">
        <v>350010</v>
      </c>
      <c r="F202" s="13" t="s">
        <v>128</v>
      </c>
      <c r="G202" s="13">
        <v>1</v>
      </c>
      <c r="H202" s="13">
        <v>1</v>
      </c>
      <c r="I202" s="13">
        <v>2012</v>
      </c>
      <c r="J202" s="13">
        <v>8530</v>
      </c>
      <c r="K202" s="13">
        <v>0</v>
      </c>
      <c r="L202" s="13">
        <v>0</v>
      </c>
      <c r="M202" s="13">
        <v>8530</v>
      </c>
      <c r="N202" s="13">
        <v>149.56678669999999</v>
      </c>
      <c r="O202" s="13">
        <v>0</v>
      </c>
      <c r="P202" s="13">
        <v>149.566428</v>
      </c>
      <c r="Q202" s="13">
        <v>0</v>
      </c>
      <c r="R202" s="13">
        <v>3.5869999999999999E-4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8530</v>
      </c>
      <c r="AU202" s="13">
        <v>0</v>
      </c>
      <c r="AV202" s="13">
        <v>0</v>
      </c>
      <c r="AW202" s="13">
        <v>0</v>
      </c>
      <c r="AX202" s="13">
        <v>0</v>
      </c>
      <c r="AY202" s="13">
        <v>0</v>
      </c>
      <c r="AZ202" s="13">
        <v>0</v>
      </c>
      <c r="BA202" s="13">
        <v>0</v>
      </c>
      <c r="BB202" s="13">
        <v>0</v>
      </c>
      <c r="BC202" s="13">
        <v>0</v>
      </c>
      <c r="BD202" s="13">
        <v>0</v>
      </c>
      <c r="BE202" s="13">
        <v>0</v>
      </c>
      <c r="BF202" s="13">
        <v>0</v>
      </c>
      <c r="BG202" s="13">
        <v>0</v>
      </c>
      <c r="BH202" s="13">
        <v>0</v>
      </c>
      <c r="BI202" s="13">
        <v>0</v>
      </c>
      <c r="BJ202" s="13">
        <v>0</v>
      </c>
      <c r="BK202" s="13">
        <v>0</v>
      </c>
      <c r="BL202" s="13">
        <v>0</v>
      </c>
      <c r="BM202" s="13">
        <v>0</v>
      </c>
      <c r="BN202" s="13">
        <v>0</v>
      </c>
      <c r="BO202" s="13">
        <v>0</v>
      </c>
      <c r="BP202" s="13">
        <v>0</v>
      </c>
      <c r="BQ202" s="13">
        <v>0</v>
      </c>
      <c r="BR202" s="13">
        <v>0</v>
      </c>
      <c r="BS202" s="13">
        <v>0</v>
      </c>
      <c r="BT202" s="13">
        <v>0</v>
      </c>
      <c r="BU202" s="13">
        <v>0</v>
      </c>
      <c r="BV202" s="13">
        <v>0</v>
      </c>
      <c r="BW202" s="13">
        <v>0</v>
      </c>
      <c r="BX202" s="13">
        <v>0</v>
      </c>
      <c r="BY202" s="13">
        <v>0</v>
      </c>
      <c r="BZ202" s="13">
        <v>0</v>
      </c>
      <c r="CA202" s="82">
        <v>0</v>
      </c>
      <c r="CC202">
        <v>0</v>
      </c>
      <c r="CE202">
        <v>0</v>
      </c>
      <c r="CG202">
        <v>0</v>
      </c>
      <c r="CI202">
        <v>0</v>
      </c>
      <c r="CK202">
        <v>0</v>
      </c>
      <c r="CM202">
        <v>0</v>
      </c>
      <c r="CN202">
        <v>3776930</v>
      </c>
      <c r="CO202">
        <v>0</v>
      </c>
      <c r="CP202">
        <v>0.01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</row>
    <row r="203" spans="1:129" hidden="1">
      <c r="A203" s="12">
        <v>960</v>
      </c>
      <c r="B203" s="13" t="s">
        <v>346</v>
      </c>
      <c r="C203" s="13">
        <v>403000</v>
      </c>
      <c r="D203" s="83">
        <v>353000</v>
      </c>
      <c r="E203" s="13">
        <v>350030</v>
      </c>
      <c r="F203" s="13" t="s">
        <v>128</v>
      </c>
      <c r="G203" s="13">
        <v>1</v>
      </c>
      <c r="H203" s="13">
        <v>1</v>
      </c>
      <c r="I203" s="13">
        <v>2012</v>
      </c>
      <c r="J203" s="13">
        <v>6</v>
      </c>
      <c r="K203" s="13">
        <v>0</v>
      </c>
      <c r="L203" s="13">
        <v>0</v>
      </c>
      <c r="M203" s="13">
        <v>6</v>
      </c>
      <c r="N203" s="13">
        <v>8.3505360000000001E-2</v>
      </c>
      <c r="O203" s="13">
        <v>0</v>
      </c>
      <c r="P203" s="13">
        <v>0</v>
      </c>
      <c r="Q203" s="13">
        <v>0</v>
      </c>
      <c r="R203" s="13">
        <v>8.3505360000000001E-2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6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0</v>
      </c>
      <c r="BY203" s="13">
        <v>0</v>
      </c>
      <c r="BZ203" s="13">
        <v>0</v>
      </c>
      <c r="CA203" s="82">
        <v>0</v>
      </c>
      <c r="CC203">
        <v>0</v>
      </c>
      <c r="CE203">
        <v>0</v>
      </c>
      <c r="CG203">
        <v>0</v>
      </c>
      <c r="CI203">
        <v>0</v>
      </c>
      <c r="CK203">
        <v>0</v>
      </c>
      <c r="CM203">
        <v>0</v>
      </c>
      <c r="CN203">
        <v>0</v>
      </c>
      <c r="CO203">
        <v>0</v>
      </c>
      <c r="CP203">
        <v>2.3279999999999998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</row>
    <row r="204" spans="1:129" hidden="1">
      <c r="A204" s="12">
        <v>967</v>
      </c>
      <c r="B204" s="13" t="s">
        <v>347</v>
      </c>
      <c r="C204" s="13">
        <v>403000</v>
      </c>
      <c r="D204" s="83">
        <v>353000</v>
      </c>
      <c r="E204" s="13">
        <v>350030</v>
      </c>
      <c r="F204" s="13" t="s">
        <v>128</v>
      </c>
      <c r="G204" s="13">
        <v>1</v>
      </c>
      <c r="H204" s="13">
        <v>1</v>
      </c>
      <c r="I204" s="13">
        <v>2012</v>
      </c>
      <c r="J204" s="13">
        <v>14</v>
      </c>
      <c r="K204" s="13">
        <v>0</v>
      </c>
      <c r="L204" s="13">
        <v>0</v>
      </c>
      <c r="M204" s="13">
        <v>14</v>
      </c>
      <c r="N204" s="13">
        <v>0.18921425</v>
      </c>
      <c r="O204" s="13">
        <v>0</v>
      </c>
      <c r="P204" s="13">
        <v>0</v>
      </c>
      <c r="Q204" s="13">
        <v>0</v>
      </c>
      <c r="R204" s="13">
        <v>0.18921425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14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0</v>
      </c>
      <c r="BH204" s="13">
        <v>0</v>
      </c>
      <c r="BI204" s="13">
        <v>0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0</v>
      </c>
      <c r="BX204" s="13">
        <v>0</v>
      </c>
      <c r="BY204" s="13">
        <v>0</v>
      </c>
      <c r="BZ204" s="13">
        <v>0</v>
      </c>
      <c r="CA204" s="82">
        <v>0</v>
      </c>
      <c r="CC204">
        <v>0</v>
      </c>
      <c r="CE204">
        <v>0</v>
      </c>
      <c r="CG204">
        <v>0</v>
      </c>
      <c r="CI204">
        <v>0</v>
      </c>
      <c r="CK204">
        <v>0</v>
      </c>
      <c r="CM204">
        <v>0</v>
      </c>
      <c r="CN204">
        <v>0</v>
      </c>
      <c r="CO204">
        <v>0</v>
      </c>
      <c r="CP204">
        <v>5.2750000000000004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</row>
    <row r="205" spans="1:129" hidden="1">
      <c r="A205" s="12">
        <v>970</v>
      </c>
      <c r="B205" s="13" t="s">
        <v>348</v>
      </c>
      <c r="C205" s="13">
        <v>403000</v>
      </c>
      <c r="D205" s="83">
        <v>353000</v>
      </c>
      <c r="E205" s="13">
        <v>350030</v>
      </c>
      <c r="F205" s="13" t="s">
        <v>128</v>
      </c>
      <c r="G205" s="13">
        <v>1</v>
      </c>
      <c r="H205" s="13">
        <v>1</v>
      </c>
      <c r="I205" s="13">
        <v>2012</v>
      </c>
      <c r="J205" s="13">
        <v>472</v>
      </c>
      <c r="K205" s="13">
        <v>0</v>
      </c>
      <c r="L205" s="13">
        <v>0</v>
      </c>
      <c r="M205" s="13">
        <v>472</v>
      </c>
      <c r="N205" s="13">
        <v>6.3848599999999998</v>
      </c>
      <c r="O205" s="13">
        <v>0</v>
      </c>
      <c r="P205" s="13">
        <v>0</v>
      </c>
      <c r="Q205" s="13">
        <v>0</v>
      </c>
      <c r="R205" s="13">
        <v>6.3848599999999998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472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13">
        <v>0</v>
      </c>
      <c r="BF205" s="13">
        <v>0</v>
      </c>
      <c r="BG205" s="13">
        <v>0</v>
      </c>
      <c r="BH205" s="13">
        <v>0</v>
      </c>
      <c r="BI205" s="13">
        <v>0</v>
      </c>
      <c r="BJ205" s="13">
        <v>0</v>
      </c>
      <c r="BK205" s="13">
        <v>0</v>
      </c>
      <c r="BL205" s="13">
        <v>0</v>
      </c>
      <c r="BM205" s="13">
        <v>0</v>
      </c>
      <c r="BN205" s="13">
        <v>0</v>
      </c>
      <c r="BO205" s="13">
        <v>0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  <c r="BV205" s="13">
        <v>0</v>
      </c>
      <c r="BW205" s="13">
        <v>0</v>
      </c>
      <c r="BX205" s="13">
        <v>0</v>
      </c>
      <c r="BY205" s="13">
        <v>0</v>
      </c>
      <c r="BZ205" s="13">
        <v>0</v>
      </c>
      <c r="CA205" s="82">
        <v>0</v>
      </c>
      <c r="CC205">
        <v>0</v>
      </c>
      <c r="CE205">
        <v>0</v>
      </c>
      <c r="CG205">
        <v>0</v>
      </c>
      <c r="CI205">
        <v>0</v>
      </c>
      <c r="CK205">
        <v>0</v>
      </c>
      <c r="CM205">
        <v>0</v>
      </c>
      <c r="CN205">
        <v>0</v>
      </c>
      <c r="CO205">
        <v>0</v>
      </c>
      <c r="CP205">
        <v>178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</row>
    <row r="206" spans="1:129" hidden="1">
      <c r="A206" s="12">
        <v>974</v>
      </c>
      <c r="B206" s="13" t="s">
        <v>349</v>
      </c>
      <c r="C206" s="13">
        <v>403000</v>
      </c>
      <c r="D206" s="83">
        <v>353000</v>
      </c>
      <c r="E206" s="13">
        <v>350030</v>
      </c>
      <c r="F206" s="13" t="s">
        <v>128</v>
      </c>
      <c r="G206" s="13">
        <v>1</v>
      </c>
      <c r="H206" s="13">
        <v>1</v>
      </c>
      <c r="I206" s="13">
        <v>2012</v>
      </c>
      <c r="J206" s="13">
        <v>97</v>
      </c>
      <c r="K206" s="13">
        <v>0</v>
      </c>
      <c r="L206" s="13">
        <v>0</v>
      </c>
      <c r="M206" s="13">
        <v>97</v>
      </c>
      <c r="N206" s="13">
        <v>1.3056680000000001</v>
      </c>
      <c r="O206" s="13">
        <v>0</v>
      </c>
      <c r="P206" s="13">
        <v>0</v>
      </c>
      <c r="Q206" s="13">
        <v>0</v>
      </c>
      <c r="R206" s="13">
        <v>1.3056680000000001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97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0</v>
      </c>
      <c r="BD206" s="13">
        <v>0</v>
      </c>
      <c r="BE206" s="13">
        <v>0</v>
      </c>
      <c r="BF206" s="13">
        <v>0</v>
      </c>
      <c r="BG206" s="13">
        <v>0</v>
      </c>
      <c r="BH206" s="13">
        <v>0</v>
      </c>
      <c r="BI206" s="13">
        <v>0</v>
      </c>
      <c r="BJ206" s="13">
        <v>0</v>
      </c>
      <c r="BK206" s="13">
        <v>0</v>
      </c>
      <c r="BL206" s="13">
        <v>0</v>
      </c>
      <c r="BM206" s="13">
        <v>0</v>
      </c>
      <c r="BN206" s="13">
        <v>0</v>
      </c>
      <c r="BO206" s="13">
        <v>0</v>
      </c>
      <c r="BP206" s="13">
        <v>0</v>
      </c>
      <c r="BQ206" s="13">
        <v>0</v>
      </c>
      <c r="BR206" s="13">
        <v>0</v>
      </c>
      <c r="BS206" s="13">
        <v>0</v>
      </c>
      <c r="BT206" s="13">
        <v>0</v>
      </c>
      <c r="BU206" s="13">
        <v>0</v>
      </c>
      <c r="BV206" s="13">
        <v>0</v>
      </c>
      <c r="BW206" s="13">
        <v>0</v>
      </c>
      <c r="BX206" s="13">
        <v>0</v>
      </c>
      <c r="BY206" s="13">
        <v>0</v>
      </c>
      <c r="BZ206" s="13">
        <v>0</v>
      </c>
      <c r="CA206" s="82">
        <v>0</v>
      </c>
      <c r="CC206">
        <v>0</v>
      </c>
      <c r="CE206">
        <v>0</v>
      </c>
      <c r="CG206">
        <v>0</v>
      </c>
      <c r="CI206">
        <v>0</v>
      </c>
      <c r="CK206">
        <v>0</v>
      </c>
      <c r="CM206">
        <v>0</v>
      </c>
      <c r="CN206">
        <v>0</v>
      </c>
      <c r="CO206">
        <v>0</v>
      </c>
      <c r="CP206">
        <v>36.4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</row>
    <row r="207" spans="1:129" hidden="1">
      <c r="A207" s="12">
        <v>987</v>
      </c>
      <c r="B207" s="13" t="s">
        <v>350</v>
      </c>
      <c r="C207" s="13">
        <v>401000</v>
      </c>
      <c r="D207" s="83">
        <v>353000</v>
      </c>
      <c r="E207" s="13">
        <v>350030</v>
      </c>
      <c r="F207" s="13" t="s">
        <v>128</v>
      </c>
      <c r="G207" s="13">
        <v>1</v>
      </c>
      <c r="H207" s="13">
        <v>1</v>
      </c>
      <c r="I207" s="13">
        <v>2012</v>
      </c>
      <c r="J207" s="13">
        <v>15394</v>
      </c>
      <c r="K207" s="13">
        <v>0</v>
      </c>
      <c r="L207" s="13">
        <v>0</v>
      </c>
      <c r="M207" s="13">
        <v>15394</v>
      </c>
      <c r="N207" s="13">
        <v>269.93019240000001</v>
      </c>
      <c r="O207" s="13">
        <v>0</v>
      </c>
      <c r="P207" s="13">
        <v>269.93019240000001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15394</v>
      </c>
      <c r="AU207" s="13">
        <v>0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0</v>
      </c>
      <c r="BJ207" s="13">
        <v>0</v>
      </c>
      <c r="BK207" s="13">
        <v>0</v>
      </c>
      <c r="BL207" s="13">
        <v>0</v>
      </c>
      <c r="BM207" s="13">
        <v>0</v>
      </c>
      <c r="BN207" s="13">
        <v>0</v>
      </c>
      <c r="BO207" s="13">
        <v>0</v>
      </c>
      <c r="BP207" s="13">
        <v>0</v>
      </c>
      <c r="BQ207" s="13">
        <v>0</v>
      </c>
      <c r="BR207" s="13">
        <v>0</v>
      </c>
      <c r="BS207" s="13">
        <v>0</v>
      </c>
      <c r="BT207" s="13">
        <v>0</v>
      </c>
      <c r="BU207" s="13">
        <v>0</v>
      </c>
      <c r="BV207" s="13">
        <v>0</v>
      </c>
      <c r="BW207" s="13">
        <v>0</v>
      </c>
      <c r="BX207" s="13">
        <v>0</v>
      </c>
      <c r="BY207" s="13">
        <v>0</v>
      </c>
      <c r="BZ207" s="13">
        <v>0</v>
      </c>
      <c r="CA207" s="82">
        <v>0</v>
      </c>
      <c r="CC207">
        <v>0</v>
      </c>
      <c r="CE207">
        <v>0</v>
      </c>
      <c r="CG207">
        <v>0</v>
      </c>
      <c r="CI207">
        <v>0</v>
      </c>
      <c r="CK207">
        <v>0</v>
      </c>
      <c r="CM207">
        <v>0</v>
      </c>
      <c r="CN207">
        <v>6816419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</row>
    <row r="208" spans="1:129" hidden="1">
      <c r="A208" s="12">
        <v>988</v>
      </c>
      <c r="B208" s="13" t="s">
        <v>351</v>
      </c>
      <c r="C208" s="13">
        <v>401000</v>
      </c>
      <c r="D208" s="83">
        <v>353000</v>
      </c>
      <c r="E208" s="13">
        <v>350030</v>
      </c>
      <c r="F208" s="13" t="s">
        <v>128</v>
      </c>
      <c r="G208" s="13">
        <v>1</v>
      </c>
      <c r="H208" s="13">
        <v>1</v>
      </c>
      <c r="I208" s="13">
        <v>2012</v>
      </c>
      <c r="J208" s="13">
        <v>13086</v>
      </c>
      <c r="K208" s="13">
        <v>0</v>
      </c>
      <c r="L208" s="13">
        <v>0</v>
      </c>
      <c r="M208" s="13">
        <v>13086</v>
      </c>
      <c r="N208" s="13">
        <v>228.15315636</v>
      </c>
      <c r="O208" s="13">
        <v>0</v>
      </c>
      <c r="P208" s="13">
        <v>223.76740319999999</v>
      </c>
      <c r="Q208" s="13">
        <v>0</v>
      </c>
      <c r="R208" s="13">
        <v>4.3857531600000002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12761</v>
      </c>
      <c r="AU208" s="13">
        <v>0</v>
      </c>
      <c r="AV208" s="13">
        <v>325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82">
        <v>0</v>
      </c>
      <c r="CC208">
        <v>0</v>
      </c>
      <c r="CE208">
        <v>0</v>
      </c>
      <c r="CG208">
        <v>0</v>
      </c>
      <c r="CI208">
        <v>0</v>
      </c>
      <c r="CK208">
        <v>0</v>
      </c>
      <c r="CM208">
        <v>0</v>
      </c>
      <c r="CN208">
        <v>5650692</v>
      </c>
      <c r="CO208">
        <v>0</v>
      </c>
      <c r="CP208">
        <v>122.268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</row>
    <row r="209" spans="1:129" hidden="1">
      <c r="A209" s="12">
        <v>990</v>
      </c>
      <c r="B209" s="13" t="s">
        <v>352</v>
      </c>
      <c r="C209" s="13">
        <v>401000</v>
      </c>
      <c r="D209" s="83">
        <v>351100</v>
      </c>
      <c r="E209" s="13">
        <v>350010</v>
      </c>
      <c r="F209" s="13" t="s">
        <v>128</v>
      </c>
      <c r="G209" s="13">
        <v>1</v>
      </c>
      <c r="H209" s="13">
        <v>4</v>
      </c>
      <c r="I209" s="13">
        <v>2012</v>
      </c>
      <c r="J209" s="13">
        <v>1618365</v>
      </c>
      <c r="K209" s="13">
        <v>2448</v>
      </c>
      <c r="L209" s="13">
        <v>0</v>
      </c>
      <c r="M209" s="13">
        <v>1620813</v>
      </c>
      <c r="N209" s="13">
        <v>17203.0401422047</v>
      </c>
      <c r="O209" s="13">
        <v>0</v>
      </c>
      <c r="P209" s="13">
        <v>0</v>
      </c>
      <c r="Q209" s="13">
        <v>0</v>
      </c>
      <c r="R209" s="13">
        <v>0</v>
      </c>
      <c r="S209" s="13">
        <v>121.749770996889</v>
      </c>
      <c r="T209" s="13">
        <v>0.13294</v>
      </c>
      <c r="U209" s="13">
        <v>0</v>
      </c>
      <c r="V209" s="13">
        <v>0</v>
      </c>
      <c r="W209" s="13">
        <v>0</v>
      </c>
      <c r="X209" s="13">
        <v>0</v>
      </c>
      <c r="Y209" s="13">
        <v>17081.157431207801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9679</v>
      </c>
      <c r="AX209" s="13">
        <v>8</v>
      </c>
      <c r="AY209" s="13">
        <v>0</v>
      </c>
      <c r="AZ209" s="13">
        <v>0</v>
      </c>
      <c r="BA209" s="13">
        <v>0</v>
      </c>
      <c r="BB209" s="13">
        <v>0</v>
      </c>
      <c r="BC209" s="13">
        <v>1608678</v>
      </c>
      <c r="BD209" s="13">
        <v>0</v>
      </c>
      <c r="BE209" s="13">
        <v>0</v>
      </c>
      <c r="BF209" s="13">
        <v>0</v>
      </c>
      <c r="BG209" s="13">
        <v>0</v>
      </c>
      <c r="BH209" s="13">
        <v>0</v>
      </c>
      <c r="BI209" s="13">
        <v>0</v>
      </c>
      <c r="BJ209" s="13">
        <v>0</v>
      </c>
      <c r="BK209" s="13">
        <v>0</v>
      </c>
      <c r="BL209" s="13">
        <v>0</v>
      </c>
      <c r="BM209" s="13">
        <v>0</v>
      </c>
      <c r="BN209" s="13">
        <v>2448</v>
      </c>
      <c r="BO209" s="13">
        <v>0</v>
      </c>
      <c r="BP209" s="13">
        <v>0</v>
      </c>
      <c r="BQ209" s="13">
        <v>0</v>
      </c>
      <c r="BR209" s="13">
        <v>0</v>
      </c>
      <c r="BS209" s="13">
        <v>0</v>
      </c>
      <c r="BT209" s="13">
        <v>0</v>
      </c>
      <c r="BU209" s="13">
        <v>0</v>
      </c>
      <c r="BV209" s="13">
        <v>0</v>
      </c>
      <c r="BW209" s="13">
        <v>0</v>
      </c>
      <c r="BX209" s="13"/>
      <c r="BY209" s="13">
        <v>0</v>
      </c>
      <c r="BZ209" s="13">
        <v>0</v>
      </c>
      <c r="CA209" s="82">
        <v>0</v>
      </c>
      <c r="CC209">
        <v>100</v>
      </c>
      <c r="CE209">
        <v>100</v>
      </c>
      <c r="CG209">
        <v>100</v>
      </c>
      <c r="CI209">
        <v>0</v>
      </c>
      <c r="CK209">
        <v>0</v>
      </c>
      <c r="CM209">
        <v>0</v>
      </c>
      <c r="CN209">
        <v>0</v>
      </c>
      <c r="CO209">
        <v>0</v>
      </c>
      <c r="CP209">
        <v>0</v>
      </c>
      <c r="CQ209">
        <v>3011.7</v>
      </c>
      <c r="CR209">
        <v>2.89</v>
      </c>
      <c r="CS209">
        <v>0</v>
      </c>
      <c r="CT209">
        <v>0</v>
      </c>
      <c r="CU209">
        <v>0</v>
      </c>
      <c r="CV209">
        <v>0</v>
      </c>
      <c r="CW209">
        <v>708688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</row>
    <row r="210" spans="1:129" hidden="1">
      <c r="A210" s="12">
        <v>991</v>
      </c>
      <c r="B210" s="13" t="s">
        <v>353</v>
      </c>
      <c r="C210" s="13">
        <v>401000</v>
      </c>
      <c r="D210" s="83">
        <v>353000</v>
      </c>
      <c r="E210" s="13">
        <v>350030</v>
      </c>
      <c r="F210" s="13" t="s">
        <v>128</v>
      </c>
      <c r="G210" s="13">
        <v>1</v>
      </c>
      <c r="H210" s="13">
        <v>1</v>
      </c>
      <c r="I210" s="13">
        <v>2012</v>
      </c>
      <c r="J210" s="13">
        <v>8939</v>
      </c>
      <c r="K210" s="13">
        <v>0</v>
      </c>
      <c r="L210" s="13">
        <v>0</v>
      </c>
      <c r="M210" s="13">
        <v>8939</v>
      </c>
      <c r="N210" s="13">
        <v>156.71721191</v>
      </c>
      <c r="O210" s="13">
        <v>0</v>
      </c>
      <c r="P210" s="13">
        <v>156.68231040000001</v>
      </c>
      <c r="Q210" s="13">
        <v>0</v>
      </c>
      <c r="R210" s="13">
        <v>3.4901509999999997E-2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8936</v>
      </c>
      <c r="AU210" s="13">
        <v>0</v>
      </c>
      <c r="AV210" s="13">
        <v>3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0</v>
      </c>
      <c r="BS210" s="13">
        <v>0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82">
        <v>0</v>
      </c>
      <c r="CC210">
        <v>0</v>
      </c>
      <c r="CE210">
        <v>0</v>
      </c>
      <c r="CG210">
        <v>0</v>
      </c>
      <c r="CI210">
        <v>0</v>
      </c>
      <c r="CK210">
        <v>0</v>
      </c>
      <c r="CM210">
        <v>0</v>
      </c>
      <c r="CN210">
        <v>3956624</v>
      </c>
      <c r="CO210">
        <v>0</v>
      </c>
      <c r="CP210">
        <v>0.97299999999999998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</row>
    <row r="211" spans="1:129" hidden="1">
      <c r="A211" s="12">
        <v>992</v>
      </c>
      <c r="B211" s="13" t="s">
        <v>354</v>
      </c>
      <c r="C211" s="13">
        <v>403000</v>
      </c>
      <c r="D211" s="83">
        <v>353000</v>
      </c>
      <c r="E211" s="13">
        <v>350030</v>
      </c>
      <c r="F211" s="13" t="s">
        <v>128</v>
      </c>
      <c r="G211" s="13">
        <v>1</v>
      </c>
      <c r="H211" s="13">
        <v>1</v>
      </c>
      <c r="I211" s="13">
        <v>2012</v>
      </c>
      <c r="J211" s="13">
        <v>3872</v>
      </c>
      <c r="K211" s="13">
        <v>0</v>
      </c>
      <c r="L211" s="13">
        <v>0</v>
      </c>
      <c r="M211" s="13">
        <v>3872</v>
      </c>
      <c r="N211" s="13">
        <v>52.32238529</v>
      </c>
      <c r="O211" s="13">
        <v>0</v>
      </c>
      <c r="P211" s="13">
        <v>0</v>
      </c>
      <c r="Q211" s="13">
        <v>0</v>
      </c>
      <c r="R211" s="13">
        <v>52.32238529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3872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82">
        <v>0</v>
      </c>
      <c r="CC211">
        <v>0</v>
      </c>
      <c r="CE211">
        <v>0</v>
      </c>
      <c r="CG211">
        <v>0</v>
      </c>
      <c r="CI211">
        <v>0</v>
      </c>
      <c r="CK211">
        <v>0</v>
      </c>
      <c r="CM211">
        <v>0</v>
      </c>
      <c r="CN211">
        <v>0</v>
      </c>
      <c r="CO211">
        <v>0</v>
      </c>
      <c r="CP211">
        <v>1458.6669999999999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</row>
    <row r="212" spans="1:129" hidden="1">
      <c r="A212" s="12">
        <v>994</v>
      </c>
      <c r="B212" s="13" t="s">
        <v>355</v>
      </c>
      <c r="C212" s="13">
        <v>403000</v>
      </c>
      <c r="D212" s="83">
        <v>353000</v>
      </c>
      <c r="E212" s="13">
        <v>350030</v>
      </c>
      <c r="F212" s="13" t="s">
        <v>128</v>
      </c>
      <c r="G212" s="13">
        <v>1</v>
      </c>
      <c r="H212" s="13">
        <v>1</v>
      </c>
      <c r="I212" s="13">
        <v>2012</v>
      </c>
      <c r="J212" s="13">
        <v>3924</v>
      </c>
      <c r="K212" s="13">
        <v>0</v>
      </c>
      <c r="L212" s="13">
        <v>0</v>
      </c>
      <c r="M212" s="13">
        <v>3924</v>
      </c>
      <c r="N212" s="13">
        <v>53.02131224</v>
      </c>
      <c r="O212" s="13">
        <v>0</v>
      </c>
      <c r="P212" s="13">
        <v>0</v>
      </c>
      <c r="Q212" s="13">
        <v>0</v>
      </c>
      <c r="R212" s="13">
        <v>53.02131224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3924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0</v>
      </c>
      <c r="BU212" s="13">
        <v>0</v>
      </c>
      <c r="BV212" s="13">
        <v>0</v>
      </c>
      <c r="BW212" s="13">
        <v>0</v>
      </c>
      <c r="BX212" s="13">
        <v>0</v>
      </c>
      <c r="BY212" s="13">
        <v>0</v>
      </c>
      <c r="BZ212" s="13">
        <v>0</v>
      </c>
      <c r="CA212" s="82">
        <v>0</v>
      </c>
      <c r="CC212">
        <v>0</v>
      </c>
      <c r="CE212">
        <v>0</v>
      </c>
      <c r="CG212">
        <v>0</v>
      </c>
      <c r="CI212">
        <v>0</v>
      </c>
      <c r="CK212">
        <v>0</v>
      </c>
      <c r="CM212">
        <v>0</v>
      </c>
      <c r="CN212">
        <v>0</v>
      </c>
      <c r="CO212">
        <v>0</v>
      </c>
      <c r="CP212">
        <v>1478.152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</row>
    <row r="213" spans="1:129" hidden="1">
      <c r="A213" s="12">
        <v>995</v>
      </c>
      <c r="B213" s="13" t="s">
        <v>356</v>
      </c>
      <c r="C213" s="13">
        <v>403000</v>
      </c>
      <c r="D213" s="83">
        <v>353000</v>
      </c>
      <c r="E213" s="13">
        <v>350030</v>
      </c>
      <c r="F213" s="13" t="s">
        <v>128</v>
      </c>
      <c r="G213" s="13">
        <v>1</v>
      </c>
      <c r="H213" s="13">
        <v>1</v>
      </c>
      <c r="I213" s="13">
        <v>2012</v>
      </c>
      <c r="J213" s="13">
        <v>5408</v>
      </c>
      <c r="K213" s="13">
        <v>0</v>
      </c>
      <c r="L213" s="13">
        <v>0</v>
      </c>
      <c r="M213" s="13">
        <v>5408</v>
      </c>
      <c r="N213" s="13">
        <v>73.076946640000003</v>
      </c>
      <c r="O213" s="13">
        <v>0</v>
      </c>
      <c r="P213" s="13">
        <v>0</v>
      </c>
      <c r="Q213" s="13">
        <v>0</v>
      </c>
      <c r="R213" s="13">
        <v>73.076946640000003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0</v>
      </c>
      <c r="AR213" s="13">
        <v>0</v>
      </c>
      <c r="AS213" s="13">
        <v>0</v>
      </c>
      <c r="AT213" s="13">
        <v>0</v>
      </c>
      <c r="AU213" s="13">
        <v>0</v>
      </c>
      <c r="AV213" s="13">
        <v>5408</v>
      </c>
      <c r="AW213" s="13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13">
        <v>0</v>
      </c>
      <c r="BF213" s="13">
        <v>0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13">
        <v>0</v>
      </c>
      <c r="BP213" s="13">
        <v>0</v>
      </c>
      <c r="BQ213" s="13">
        <v>0</v>
      </c>
      <c r="BR213" s="13">
        <v>0</v>
      </c>
      <c r="BS213" s="13">
        <v>0</v>
      </c>
      <c r="BT213" s="13">
        <v>0</v>
      </c>
      <c r="BU213" s="13">
        <v>0</v>
      </c>
      <c r="BV213" s="13">
        <v>0</v>
      </c>
      <c r="BW213" s="13">
        <v>0</v>
      </c>
      <c r="BX213" s="13">
        <v>0</v>
      </c>
      <c r="BY213" s="13">
        <v>0</v>
      </c>
      <c r="BZ213" s="13">
        <v>0</v>
      </c>
      <c r="CA213" s="82">
        <v>0</v>
      </c>
      <c r="CC213">
        <v>0</v>
      </c>
      <c r="CE213">
        <v>0</v>
      </c>
      <c r="CG213">
        <v>0</v>
      </c>
      <c r="CI213">
        <v>0</v>
      </c>
      <c r="CK213">
        <v>0</v>
      </c>
      <c r="CM213">
        <v>0</v>
      </c>
      <c r="CN213">
        <v>0</v>
      </c>
      <c r="CO213">
        <v>0</v>
      </c>
      <c r="CP213">
        <v>2037.2719999999999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</row>
    <row r="214" spans="1:129" hidden="1">
      <c r="A214" s="12">
        <v>1042</v>
      </c>
      <c r="B214" s="13" t="s">
        <v>357</v>
      </c>
      <c r="C214" s="13">
        <v>401000</v>
      </c>
      <c r="D214" s="83">
        <v>353000</v>
      </c>
      <c r="E214" s="13">
        <v>350030</v>
      </c>
      <c r="F214" s="13" t="s">
        <v>128</v>
      </c>
      <c r="G214" s="13">
        <v>1</v>
      </c>
      <c r="H214" s="13">
        <v>4</v>
      </c>
      <c r="I214" s="13">
        <v>2012</v>
      </c>
      <c r="J214" s="13">
        <v>103704</v>
      </c>
      <c r="K214" s="13">
        <v>0</v>
      </c>
      <c r="L214" s="13">
        <v>0</v>
      </c>
      <c r="M214" s="13">
        <v>103704</v>
      </c>
      <c r="N214" s="13">
        <v>1818.40951926</v>
      </c>
      <c r="O214" s="13">
        <v>0</v>
      </c>
      <c r="P214" s="13">
        <v>1818.4088736000001</v>
      </c>
      <c r="Q214" s="13">
        <v>0</v>
      </c>
      <c r="R214" s="13">
        <v>6.4566000000000005E-4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>
        <v>103704</v>
      </c>
      <c r="AU214" s="13">
        <v>0</v>
      </c>
      <c r="AV214" s="13">
        <v>0</v>
      </c>
      <c r="AW214" s="13">
        <v>0</v>
      </c>
      <c r="AX214" s="13">
        <v>0</v>
      </c>
      <c r="AY214" s="13">
        <v>0</v>
      </c>
      <c r="AZ214" s="13">
        <v>0</v>
      </c>
      <c r="BA214" s="13">
        <v>0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0</v>
      </c>
      <c r="BQ214" s="13">
        <v>0</v>
      </c>
      <c r="BR214" s="13">
        <v>0</v>
      </c>
      <c r="BS214" s="13">
        <v>0</v>
      </c>
      <c r="BT214" s="13">
        <v>0</v>
      </c>
      <c r="BU214" s="13">
        <v>0</v>
      </c>
      <c r="BV214" s="13">
        <v>0</v>
      </c>
      <c r="BW214" s="13">
        <v>0</v>
      </c>
      <c r="BX214" s="13"/>
      <c r="BY214" s="13">
        <v>0</v>
      </c>
      <c r="BZ214" s="13">
        <v>0</v>
      </c>
      <c r="CA214" s="82">
        <v>0</v>
      </c>
      <c r="CC214">
        <v>100</v>
      </c>
      <c r="CE214">
        <v>100</v>
      </c>
      <c r="CG214">
        <v>100</v>
      </c>
      <c r="CI214">
        <v>0</v>
      </c>
      <c r="CK214">
        <v>0</v>
      </c>
      <c r="CM214">
        <v>0</v>
      </c>
      <c r="CN214">
        <v>45919416</v>
      </c>
      <c r="CO214">
        <v>0</v>
      </c>
      <c r="CP214">
        <v>1.7999999999999999E-2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</row>
    <row r="215" spans="1:129" hidden="1">
      <c r="A215" s="12">
        <v>1057</v>
      </c>
      <c r="B215" s="13" t="s">
        <v>358</v>
      </c>
      <c r="C215" s="13">
        <v>401000</v>
      </c>
      <c r="D215" s="83">
        <v>353000</v>
      </c>
      <c r="E215" s="13">
        <v>350030</v>
      </c>
      <c r="F215" s="13" t="s">
        <v>128</v>
      </c>
      <c r="G215" s="13">
        <v>1</v>
      </c>
      <c r="H215" s="13">
        <v>1</v>
      </c>
      <c r="I215" s="13">
        <v>2012</v>
      </c>
      <c r="J215" s="13">
        <v>6071</v>
      </c>
      <c r="K215" s="13">
        <v>0</v>
      </c>
      <c r="L215" s="13">
        <v>0</v>
      </c>
      <c r="M215" s="13">
        <v>6071</v>
      </c>
      <c r="N215" s="13">
        <v>106.4455128</v>
      </c>
      <c r="O215" s="13">
        <v>0</v>
      </c>
      <c r="P215" s="13">
        <v>106.4455128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>
        <v>6071</v>
      </c>
      <c r="AU215" s="13">
        <v>0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0</v>
      </c>
      <c r="BM215" s="13">
        <v>0</v>
      </c>
      <c r="BN215" s="13">
        <v>0</v>
      </c>
      <c r="BO215" s="13">
        <v>0</v>
      </c>
      <c r="BP215" s="13">
        <v>0</v>
      </c>
      <c r="BQ215" s="13">
        <v>0</v>
      </c>
      <c r="BR215" s="13">
        <v>0</v>
      </c>
      <c r="BS215" s="13">
        <v>0</v>
      </c>
      <c r="BT215" s="13">
        <v>0</v>
      </c>
      <c r="BU215" s="13">
        <v>0</v>
      </c>
      <c r="BV215" s="13">
        <v>0</v>
      </c>
      <c r="BW215" s="13">
        <v>0</v>
      </c>
      <c r="BX215" s="13">
        <v>0</v>
      </c>
      <c r="BY215" s="13">
        <v>0</v>
      </c>
      <c r="BZ215" s="13">
        <v>0</v>
      </c>
      <c r="CA215" s="82">
        <v>0</v>
      </c>
      <c r="CC215">
        <v>0</v>
      </c>
      <c r="CE215">
        <v>0</v>
      </c>
      <c r="CG215">
        <v>0</v>
      </c>
      <c r="CI215">
        <v>0</v>
      </c>
      <c r="CK215">
        <v>0</v>
      </c>
      <c r="CM215">
        <v>0</v>
      </c>
      <c r="CN215">
        <v>2688018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</row>
    <row r="216" spans="1:129" hidden="1">
      <c r="A216" s="12">
        <v>1063</v>
      </c>
      <c r="B216" s="13" t="s">
        <v>359</v>
      </c>
      <c r="C216" s="13">
        <v>401000</v>
      </c>
      <c r="D216" s="83">
        <v>351100</v>
      </c>
      <c r="E216" s="13">
        <v>350010</v>
      </c>
      <c r="F216" s="13" t="s">
        <v>128</v>
      </c>
      <c r="G216" s="13">
        <v>1</v>
      </c>
      <c r="H216" s="13">
        <v>1</v>
      </c>
      <c r="I216" s="13">
        <v>2012</v>
      </c>
      <c r="J216" s="13">
        <v>4914</v>
      </c>
      <c r="K216" s="13">
        <v>0</v>
      </c>
      <c r="L216" s="13">
        <v>0</v>
      </c>
      <c r="M216" s="13">
        <v>4914</v>
      </c>
      <c r="N216" s="13">
        <v>86.158944169999998</v>
      </c>
      <c r="O216" s="13">
        <v>0</v>
      </c>
      <c r="P216" s="13">
        <v>86.134157999999999</v>
      </c>
      <c r="Q216" s="13">
        <v>0</v>
      </c>
      <c r="R216" s="13">
        <v>2.478617E-2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4912</v>
      </c>
      <c r="AU216" s="13">
        <v>0</v>
      </c>
      <c r="AV216" s="13">
        <v>2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82">
        <v>0</v>
      </c>
      <c r="CC216">
        <v>0</v>
      </c>
      <c r="CE216">
        <v>0</v>
      </c>
      <c r="CG216">
        <v>0</v>
      </c>
      <c r="CI216">
        <v>0</v>
      </c>
      <c r="CK216">
        <v>0</v>
      </c>
      <c r="CM216">
        <v>0</v>
      </c>
      <c r="CN216">
        <v>2175105</v>
      </c>
      <c r="CO216">
        <v>0</v>
      </c>
      <c r="CP216">
        <v>0.69099999999999995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</row>
    <row r="217" spans="1:129" hidden="1">
      <c r="A217" s="12">
        <v>1068</v>
      </c>
      <c r="B217" s="13" t="s">
        <v>360</v>
      </c>
      <c r="C217" s="13">
        <v>401000</v>
      </c>
      <c r="D217" s="83">
        <v>353000</v>
      </c>
      <c r="E217" s="13">
        <v>350030</v>
      </c>
      <c r="F217" s="13" t="s">
        <v>128</v>
      </c>
      <c r="G217" s="13">
        <v>1</v>
      </c>
      <c r="H217" s="13">
        <v>1</v>
      </c>
      <c r="I217" s="13">
        <v>2012</v>
      </c>
      <c r="J217" s="13">
        <v>12426</v>
      </c>
      <c r="K217" s="13">
        <v>0</v>
      </c>
      <c r="L217" s="13">
        <v>0</v>
      </c>
      <c r="M217" s="13">
        <v>12426</v>
      </c>
      <c r="N217" s="13">
        <v>217.88873701</v>
      </c>
      <c r="O217" s="13">
        <v>0</v>
      </c>
      <c r="P217" s="13">
        <v>217.887912</v>
      </c>
      <c r="Q217" s="13">
        <v>0</v>
      </c>
      <c r="R217" s="13">
        <v>8.2501000000000004E-4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>
        <v>12426</v>
      </c>
      <c r="AU217" s="13">
        <v>0</v>
      </c>
      <c r="AV217" s="13">
        <v>0</v>
      </c>
      <c r="AW217" s="13">
        <v>0</v>
      </c>
      <c r="AX217" s="13">
        <v>0</v>
      </c>
      <c r="AY217" s="13">
        <v>0</v>
      </c>
      <c r="AZ217" s="13">
        <v>0</v>
      </c>
      <c r="BA217" s="13">
        <v>0</v>
      </c>
      <c r="BB217" s="13">
        <v>0</v>
      </c>
      <c r="BC217" s="13">
        <v>0</v>
      </c>
      <c r="BD217" s="13">
        <v>0</v>
      </c>
      <c r="BE217" s="13">
        <v>0</v>
      </c>
      <c r="BF217" s="13">
        <v>0</v>
      </c>
      <c r="BG217" s="13">
        <v>0</v>
      </c>
      <c r="BH217" s="13">
        <v>0</v>
      </c>
      <c r="BI217" s="13">
        <v>0</v>
      </c>
      <c r="BJ217" s="13">
        <v>0</v>
      </c>
      <c r="BK217" s="13">
        <v>0</v>
      </c>
      <c r="BL217" s="13">
        <v>0</v>
      </c>
      <c r="BM217" s="13">
        <v>0</v>
      </c>
      <c r="BN217" s="13">
        <v>0</v>
      </c>
      <c r="BO217" s="13">
        <v>0</v>
      </c>
      <c r="BP217" s="13">
        <v>0</v>
      </c>
      <c r="BQ217" s="13">
        <v>0</v>
      </c>
      <c r="BR217" s="13">
        <v>0</v>
      </c>
      <c r="BS217" s="13">
        <v>0</v>
      </c>
      <c r="BT217" s="13">
        <v>0</v>
      </c>
      <c r="BU217" s="13">
        <v>0</v>
      </c>
      <c r="BV217" s="13">
        <v>0</v>
      </c>
      <c r="BW217" s="13">
        <v>0</v>
      </c>
      <c r="BX217" s="13">
        <v>0</v>
      </c>
      <c r="BY217" s="13">
        <v>0</v>
      </c>
      <c r="BZ217" s="13">
        <v>0</v>
      </c>
      <c r="CA217" s="82">
        <v>0</v>
      </c>
      <c r="CC217">
        <v>0</v>
      </c>
      <c r="CE217">
        <v>0</v>
      </c>
      <c r="CG217">
        <v>0</v>
      </c>
      <c r="CI217">
        <v>0</v>
      </c>
      <c r="CK217">
        <v>0</v>
      </c>
      <c r="CM217">
        <v>0</v>
      </c>
      <c r="CN217">
        <v>5502220</v>
      </c>
      <c r="CO217">
        <v>0</v>
      </c>
      <c r="CP217">
        <v>2.3E-2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</row>
    <row r="218" spans="1:129" hidden="1">
      <c r="A218" s="12">
        <v>1069</v>
      </c>
      <c r="B218" s="13" t="s">
        <v>227</v>
      </c>
      <c r="C218" s="13">
        <v>401000</v>
      </c>
      <c r="D218" s="83">
        <v>351100</v>
      </c>
      <c r="E218" s="13">
        <v>350010</v>
      </c>
      <c r="F218" s="13" t="s">
        <v>128</v>
      </c>
      <c r="G218" s="13">
        <v>1</v>
      </c>
      <c r="H218" s="13">
        <v>4</v>
      </c>
      <c r="I218" s="13">
        <v>2012</v>
      </c>
      <c r="J218" s="13">
        <v>109620</v>
      </c>
      <c r="K218" s="13">
        <v>0</v>
      </c>
      <c r="L218" s="13">
        <v>0</v>
      </c>
      <c r="M218" s="13">
        <v>109620</v>
      </c>
      <c r="N218" s="13">
        <v>1921.9129891499999</v>
      </c>
      <c r="O218" s="13">
        <v>0</v>
      </c>
      <c r="P218" s="13">
        <v>1921.1731703999999</v>
      </c>
      <c r="Q218" s="13">
        <v>0</v>
      </c>
      <c r="R218" s="13">
        <v>0.73981874999999997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>
        <v>109565</v>
      </c>
      <c r="AU218" s="13">
        <v>0</v>
      </c>
      <c r="AV218" s="13">
        <v>55</v>
      </c>
      <c r="AW218" s="13">
        <v>0</v>
      </c>
      <c r="AX218" s="13">
        <v>0</v>
      </c>
      <c r="AY218" s="13">
        <v>0</v>
      </c>
      <c r="AZ218" s="13">
        <v>0</v>
      </c>
      <c r="BA218" s="13">
        <v>0</v>
      </c>
      <c r="BB218" s="13">
        <v>0</v>
      </c>
      <c r="BC218" s="13">
        <v>0</v>
      </c>
      <c r="BD218" s="13">
        <v>0</v>
      </c>
      <c r="BE218" s="13">
        <v>0</v>
      </c>
      <c r="BF218" s="13">
        <v>0</v>
      </c>
      <c r="BG218" s="13">
        <v>0</v>
      </c>
      <c r="BH218" s="13">
        <v>0</v>
      </c>
      <c r="BI218" s="13">
        <v>0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13">
        <v>0</v>
      </c>
      <c r="BP218" s="13">
        <v>0</v>
      </c>
      <c r="BQ218" s="13">
        <v>0</v>
      </c>
      <c r="BR218" s="13">
        <v>0</v>
      </c>
      <c r="BS218" s="13">
        <v>0</v>
      </c>
      <c r="BT218" s="13">
        <v>0</v>
      </c>
      <c r="BU218" s="13">
        <v>0</v>
      </c>
      <c r="BV218" s="13">
        <v>0</v>
      </c>
      <c r="BW218" s="13">
        <v>0</v>
      </c>
      <c r="BX218" s="13"/>
      <c r="BY218" s="13">
        <v>0</v>
      </c>
      <c r="BZ218" s="13">
        <v>0</v>
      </c>
      <c r="CA218" s="82">
        <v>0</v>
      </c>
      <c r="CC218">
        <v>100</v>
      </c>
      <c r="CE218">
        <v>100</v>
      </c>
      <c r="CG218">
        <v>100</v>
      </c>
      <c r="CI218">
        <v>0</v>
      </c>
      <c r="CK218">
        <v>0</v>
      </c>
      <c r="CM218">
        <v>0</v>
      </c>
      <c r="CN218">
        <v>48514474</v>
      </c>
      <c r="CO218">
        <v>0</v>
      </c>
      <c r="CP218">
        <v>20.625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</row>
    <row r="219" spans="1:129" hidden="1">
      <c r="A219" s="12">
        <v>1070</v>
      </c>
      <c r="B219" s="13" t="s">
        <v>361</v>
      </c>
      <c r="C219" s="13">
        <v>401000</v>
      </c>
      <c r="D219" s="83">
        <v>353000</v>
      </c>
      <c r="E219" s="13">
        <v>350030</v>
      </c>
      <c r="F219" s="13" t="s">
        <v>128</v>
      </c>
      <c r="G219" s="13">
        <v>1</v>
      </c>
      <c r="H219" s="13">
        <v>1</v>
      </c>
      <c r="I219" s="13">
        <v>2012</v>
      </c>
      <c r="J219" s="13">
        <v>34972</v>
      </c>
      <c r="K219" s="13">
        <v>0</v>
      </c>
      <c r="L219" s="13">
        <v>0</v>
      </c>
      <c r="M219" s="13">
        <v>34972</v>
      </c>
      <c r="N219" s="13">
        <v>613.21732559999998</v>
      </c>
      <c r="O219" s="13">
        <v>0</v>
      </c>
      <c r="P219" s="13">
        <v>613.21732559999998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>
        <v>0</v>
      </c>
      <c r="AM219" s="13">
        <v>0</v>
      </c>
      <c r="AN219" s="13">
        <v>0</v>
      </c>
      <c r="AO219" s="13">
        <v>0</v>
      </c>
      <c r="AP219" s="13">
        <v>0</v>
      </c>
      <c r="AQ219" s="13">
        <v>0</v>
      </c>
      <c r="AR219" s="13">
        <v>0</v>
      </c>
      <c r="AS219" s="13">
        <v>0</v>
      </c>
      <c r="AT219" s="13">
        <v>34972</v>
      </c>
      <c r="AU219" s="13">
        <v>0</v>
      </c>
      <c r="AV219" s="13">
        <v>0</v>
      </c>
      <c r="AW219" s="13">
        <v>0</v>
      </c>
      <c r="AX219" s="13">
        <v>0</v>
      </c>
      <c r="AY219" s="13">
        <v>0</v>
      </c>
      <c r="AZ219" s="13">
        <v>0</v>
      </c>
      <c r="BA219" s="13">
        <v>0</v>
      </c>
      <c r="BB219" s="13">
        <v>0</v>
      </c>
      <c r="BC219" s="13">
        <v>0</v>
      </c>
      <c r="BD219" s="13">
        <v>0</v>
      </c>
      <c r="BE219" s="13">
        <v>0</v>
      </c>
      <c r="BF219" s="13">
        <v>0</v>
      </c>
      <c r="BG219" s="13">
        <v>0</v>
      </c>
      <c r="BH219" s="13">
        <v>0</v>
      </c>
      <c r="BI219" s="13">
        <v>0</v>
      </c>
      <c r="BJ219" s="13">
        <v>0</v>
      </c>
      <c r="BK219" s="13">
        <v>0</v>
      </c>
      <c r="BL219" s="13">
        <v>0</v>
      </c>
      <c r="BM219" s="13">
        <v>0</v>
      </c>
      <c r="BN219" s="13">
        <v>0</v>
      </c>
      <c r="BO219" s="13">
        <v>0</v>
      </c>
      <c r="BP219" s="13">
        <v>0</v>
      </c>
      <c r="BQ219" s="13">
        <v>0</v>
      </c>
      <c r="BR219" s="13">
        <v>0</v>
      </c>
      <c r="BS219" s="13">
        <v>0</v>
      </c>
      <c r="BT219" s="13">
        <v>0</v>
      </c>
      <c r="BU219" s="13">
        <v>0</v>
      </c>
      <c r="BV219" s="13">
        <v>0</v>
      </c>
      <c r="BW219" s="13">
        <v>0</v>
      </c>
      <c r="BX219" s="13">
        <v>0</v>
      </c>
      <c r="BY219" s="13">
        <v>0</v>
      </c>
      <c r="BZ219" s="13">
        <v>0</v>
      </c>
      <c r="CA219" s="82">
        <v>0</v>
      </c>
      <c r="CC219">
        <v>0</v>
      </c>
      <c r="CE219">
        <v>0</v>
      </c>
      <c r="CG219">
        <v>0</v>
      </c>
      <c r="CI219">
        <v>0</v>
      </c>
      <c r="CK219">
        <v>0</v>
      </c>
      <c r="CM219">
        <v>0</v>
      </c>
      <c r="CN219">
        <v>15485286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</row>
    <row r="220" spans="1:129" hidden="1">
      <c r="A220" s="12">
        <v>1235</v>
      </c>
      <c r="B220" s="13" t="s">
        <v>370</v>
      </c>
      <c r="C220" s="13">
        <v>403000</v>
      </c>
      <c r="D220" s="83">
        <v>353000</v>
      </c>
      <c r="E220" s="13">
        <v>350030</v>
      </c>
      <c r="F220" s="13" t="s">
        <v>128</v>
      </c>
      <c r="G220" s="13">
        <v>1</v>
      </c>
      <c r="H220" s="13">
        <v>0</v>
      </c>
      <c r="I220" s="13">
        <v>2012</v>
      </c>
      <c r="J220" s="13">
        <v>0</v>
      </c>
      <c r="K220" s="13">
        <v>0</v>
      </c>
      <c r="L220" s="13">
        <v>0</v>
      </c>
      <c r="M220" s="13">
        <v>0</v>
      </c>
      <c r="N220" s="13">
        <v>156.8302128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>
        <v>0</v>
      </c>
      <c r="AM220" s="13">
        <v>0</v>
      </c>
      <c r="AN220" s="13">
        <v>0</v>
      </c>
      <c r="AO220" s="13">
        <v>156.8302128</v>
      </c>
      <c r="AP220" s="13">
        <v>0</v>
      </c>
      <c r="AQ220" s="13">
        <v>0</v>
      </c>
      <c r="AR220" s="13">
        <v>0</v>
      </c>
      <c r="AS220" s="13">
        <v>0</v>
      </c>
      <c r="AT220" s="13">
        <v>0</v>
      </c>
      <c r="AU220" s="13">
        <v>0</v>
      </c>
      <c r="AV220" s="13">
        <v>0</v>
      </c>
      <c r="AW220" s="13">
        <v>0</v>
      </c>
      <c r="AX220" s="13">
        <v>0</v>
      </c>
      <c r="AY220" s="13">
        <v>0</v>
      </c>
      <c r="AZ220" s="13">
        <v>0</v>
      </c>
      <c r="BA220" s="13">
        <v>0</v>
      </c>
      <c r="BB220" s="13">
        <v>0</v>
      </c>
      <c r="BC220" s="13">
        <v>0</v>
      </c>
      <c r="BD220" s="13">
        <v>0</v>
      </c>
      <c r="BE220" s="13">
        <v>0</v>
      </c>
      <c r="BF220" s="13">
        <v>0</v>
      </c>
      <c r="BG220" s="13">
        <v>0</v>
      </c>
      <c r="BH220" s="13">
        <v>0</v>
      </c>
      <c r="BI220" s="13">
        <v>0</v>
      </c>
      <c r="BJ220" s="13">
        <v>0</v>
      </c>
      <c r="BK220" s="13">
        <v>0</v>
      </c>
      <c r="BL220" s="13">
        <v>0</v>
      </c>
      <c r="BM220" s="13">
        <v>0</v>
      </c>
      <c r="BN220" s="13">
        <v>0</v>
      </c>
      <c r="BO220" s="13">
        <v>0</v>
      </c>
      <c r="BP220" s="13">
        <v>0</v>
      </c>
      <c r="BQ220" s="13">
        <v>0</v>
      </c>
      <c r="BR220" s="13">
        <v>0</v>
      </c>
      <c r="BS220" s="13">
        <v>0</v>
      </c>
      <c r="BT220" s="13">
        <v>0</v>
      </c>
      <c r="BU220" s="13">
        <v>0</v>
      </c>
      <c r="BV220" s="13">
        <v>0</v>
      </c>
      <c r="BW220" s="13">
        <v>0</v>
      </c>
      <c r="BX220" s="13"/>
      <c r="BY220" s="13">
        <v>0</v>
      </c>
      <c r="BZ220" s="13">
        <v>0</v>
      </c>
      <c r="CA220" s="82">
        <v>0</v>
      </c>
      <c r="CC220">
        <v>0</v>
      </c>
      <c r="CE220">
        <v>0</v>
      </c>
      <c r="CG220">
        <v>0</v>
      </c>
      <c r="CI220">
        <v>0</v>
      </c>
      <c r="CK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15717.6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</row>
    <row r="221" spans="1:129" hidden="1">
      <c r="A221" s="12">
        <v>1244</v>
      </c>
      <c r="B221" s="13" t="s">
        <v>371</v>
      </c>
      <c r="C221" s="13">
        <v>403000</v>
      </c>
      <c r="D221" s="83">
        <v>353000</v>
      </c>
      <c r="E221" s="13">
        <v>350030</v>
      </c>
      <c r="F221" s="13" t="s">
        <v>128</v>
      </c>
      <c r="G221" s="13">
        <v>1</v>
      </c>
      <c r="H221" s="13">
        <v>1</v>
      </c>
      <c r="I221" s="13">
        <v>2012</v>
      </c>
      <c r="J221" s="13">
        <v>11</v>
      </c>
      <c r="K221" s="13">
        <v>0</v>
      </c>
      <c r="L221" s="13">
        <v>0</v>
      </c>
      <c r="M221" s="13">
        <v>11</v>
      </c>
      <c r="N221" s="13">
        <v>0.14269086</v>
      </c>
      <c r="O221" s="13">
        <v>0</v>
      </c>
      <c r="P221" s="13">
        <v>0</v>
      </c>
      <c r="Q221" s="13">
        <v>0</v>
      </c>
      <c r="R221" s="13">
        <v>0.14269086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>
        <v>0</v>
      </c>
      <c r="AR221" s="13">
        <v>0</v>
      </c>
      <c r="AS221" s="13">
        <v>0</v>
      </c>
      <c r="AT221" s="13">
        <v>0</v>
      </c>
      <c r="AU221" s="13">
        <v>0</v>
      </c>
      <c r="AV221" s="13">
        <v>11</v>
      </c>
      <c r="AW221" s="13">
        <v>0</v>
      </c>
      <c r="AX221" s="13">
        <v>0</v>
      </c>
      <c r="AY221" s="13">
        <v>0</v>
      </c>
      <c r="AZ221" s="13">
        <v>0</v>
      </c>
      <c r="BA221" s="13">
        <v>0</v>
      </c>
      <c r="BB221" s="13">
        <v>0</v>
      </c>
      <c r="BC221" s="13">
        <v>0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0</v>
      </c>
      <c r="BJ221" s="13">
        <v>0</v>
      </c>
      <c r="BK221" s="13">
        <v>0</v>
      </c>
      <c r="BL221" s="13">
        <v>0</v>
      </c>
      <c r="BM221" s="13">
        <v>0</v>
      </c>
      <c r="BN221" s="13">
        <v>0</v>
      </c>
      <c r="BO221" s="13">
        <v>0</v>
      </c>
      <c r="BP221" s="13">
        <v>0</v>
      </c>
      <c r="BQ221" s="13">
        <v>0</v>
      </c>
      <c r="BR221" s="13">
        <v>0</v>
      </c>
      <c r="BS221" s="13">
        <v>0</v>
      </c>
      <c r="BT221" s="13">
        <v>0</v>
      </c>
      <c r="BU221" s="13">
        <v>0</v>
      </c>
      <c r="BV221" s="13">
        <v>0</v>
      </c>
      <c r="BW221" s="13">
        <v>0</v>
      </c>
      <c r="BX221" s="13">
        <v>0</v>
      </c>
      <c r="BY221" s="13">
        <v>0</v>
      </c>
      <c r="BZ221" s="13">
        <v>0</v>
      </c>
      <c r="CA221" s="82">
        <v>0</v>
      </c>
      <c r="CC221">
        <v>0</v>
      </c>
      <c r="CE221">
        <v>0</v>
      </c>
      <c r="CG221">
        <v>0</v>
      </c>
      <c r="CI221">
        <v>0</v>
      </c>
      <c r="CK221">
        <v>0</v>
      </c>
      <c r="CM221">
        <v>0</v>
      </c>
      <c r="CN221">
        <v>0</v>
      </c>
      <c r="CO221">
        <v>0</v>
      </c>
      <c r="CP221">
        <v>3.9780000000000002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</row>
    <row r="222" spans="1:129" hidden="1">
      <c r="A222" s="12">
        <v>1346</v>
      </c>
      <c r="B222" s="13" t="s">
        <v>372</v>
      </c>
      <c r="C222" s="13">
        <v>403000</v>
      </c>
      <c r="D222" s="83">
        <v>353000</v>
      </c>
      <c r="E222" s="13">
        <v>350030</v>
      </c>
      <c r="F222" s="13" t="s">
        <v>128</v>
      </c>
      <c r="G222" s="13">
        <v>1</v>
      </c>
      <c r="H222" s="13">
        <v>2</v>
      </c>
      <c r="I222" s="13">
        <v>2012</v>
      </c>
      <c r="J222" s="13">
        <v>4</v>
      </c>
      <c r="K222" s="13">
        <v>0</v>
      </c>
      <c r="L222" s="13">
        <v>0</v>
      </c>
      <c r="M222" s="13">
        <v>4</v>
      </c>
      <c r="N222" s="13">
        <v>67.656848010000004</v>
      </c>
      <c r="O222" s="13">
        <v>0</v>
      </c>
      <c r="P222" s="13">
        <v>0</v>
      </c>
      <c r="Q222" s="13">
        <v>0</v>
      </c>
      <c r="R222" s="13">
        <v>5.821701E-2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  <c r="AN222" s="13">
        <v>67.598630999999997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>
        <v>0</v>
      </c>
      <c r="AU222" s="13">
        <v>0</v>
      </c>
      <c r="AV222" s="13">
        <v>4</v>
      </c>
      <c r="AW222" s="13">
        <v>0</v>
      </c>
      <c r="AX222" s="13">
        <v>0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13">
        <v>0</v>
      </c>
      <c r="BF222" s="13">
        <v>0</v>
      </c>
      <c r="BG222" s="13">
        <v>0</v>
      </c>
      <c r="BH222" s="13">
        <v>0</v>
      </c>
      <c r="BI222" s="13">
        <v>0</v>
      </c>
      <c r="BJ222" s="13">
        <v>0</v>
      </c>
      <c r="BK222" s="13">
        <v>0</v>
      </c>
      <c r="BL222" s="13">
        <v>0</v>
      </c>
      <c r="BM222" s="13">
        <v>0</v>
      </c>
      <c r="BN222" s="13">
        <v>0</v>
      </c>
      <c r="BO222" s="13">
        <v>0</v>
      </c>
      <c r="BP222" s="13">
        <v>0</v>
      </c>
      <c r="BQ222" s="13">
        <v>0</v>
      </c>
      <c r="BR222" s="13">
        <v>0</v>
      </c>
      <c r="BS222" s="13">
        <v>0</v>
      </c>
      <c r="BT222" s="13">
        <v>0</v>
      </c>
      <c r="BU222" s="13">
        <v>0</v>
      </c>
      <c r="BV222" s="13">
        <v>0</v>
      </c>
      <c r="BW222" s="13">
        <v>0</v>
      </c>
      <c r="BX222" s="13">
        <v>0</v>
      </c>
      <c r="BY222" s="13">
        <v>0</v>
      </c>
      <c r="BZ222" s="13">
        <v>0</v>
      </c>
      <c r="CA222" s="82">
        <v>0</v>
      </c>
      <c r="CC222">
        <v>0</v>
      </c>
      <c r="CE222">
        <v>0</v>
      </c>
      <c r="CG222">
        <v>0</v>
      </c>
      <c r="CI222">
        <v>0</v>
      </c>
      <c r="CK222">
        <v>0</v>
      </c>
      <c r="CM222">
        <v>0</v>
      </c>
      <c r="CN222">
        <v>0</v>
      </c>
      <c r="CO222">
        <v>0</v>
      </c>
      <c r="CP222">
        <v>1.623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7268.67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</row>
    <row r="223" spans="1:129" hidden="1">
      <c r="A223" s="12">
        <v>1351</v>
      </c>
      <c r="B223" s="13" t="s">
        <v>373</v>
      </c>
      <c r="C223" s="13">
        <v>403000</v>
      </c>
      <c r="D223" s="83">
        <v>353000</v>
      </c>
      <c r="E223" s="13">
        <v>350030</v>
      </c>
      <c r="F223" s="13" t="s">
        <v>128</v>
      </c>
      <c r="G223" s="13">
        <v>1</v>
      </c>
      <c r="H223" s="13">
        <v>1</v>
      </c>
      <c r="I223" s="13">
        <v>2012</v>
      </c>
      <c r="J223" s="13">
        <v>1070</v>
      </c>
      <c r="K223" s="13">
        <v>0</v>
      </c>
      <c r="L223" s="13">
        <v>0</v>
      </c>
      <c r="M223" s="13">
        <v>1070</v>
      </c>
      <c r="N223" s="13">
        <v>14.459914400000001</v>
      </c>
      <c r="O223" s="13">
        <v>0</v>
      </c>
      <c r="P223" s="13">
        <v>0</v>
      </c>
      <c r="Q223" s="13">
        <v>0</v>
      </c>
      <c r="R223" s="13">
        <v>14.459914400000001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0</v>
      </c>
      <c r="AM223" s="13">
        <v>0</v>
      </c>
      <c r="AN223" s="13">
        <v>0</v>
      </c>
      <c r="AO223" s="13">
        <v>0</v>
      </c>
      <c r="AP223" s="13">
        <v>0</v>
      </c>
      <c r="AQ223" s="13">
        <v>0</v>
      </c>
      <c r="AR223" s="13">
        <v>0</v>
      </c>
      <c r="AS223" s="13">
        <v>0</v>
      </c>
      <c r="AT223" s="13">
        <v>0</v>
      </c>
      <c r="AU223" s="13">
        <v>0</v>
      </c>
      <c r="AV223" s="13">
        <v>1070</v>
      </c>
      <c r="AW223" s="13">
        <v>0</v>
      </c>
      <c r="AX223" s="13">
        <v>0</v>
      </c>
      <c r="AY223" s="13">
        <v>0</v>
      </c>
      <c r="AZ223" s="13">
        <v>0</v>
      </c>
      <c r="BA223" s="13">
        <v>0</v>
      </c>
      <c r="BB223" s="13">
        <v>0</v>
      </c>
      <c r="BC223" s="13">
        <v>0</v>
      </c>
      <c r="BD223" s="13">
        <v>0</v>
      </c>
      <c r="BE223" s="13">
        <v>0</v>
      </c>
      <c r="BF223" s="13">
        <v>0</v>
      </c>
      <c r="BG223" s="13">
        <v>0</v>
      </c>
      <c r="BH223" s="13">
        <v>0</v>
      </c>
      <c r="BI223" s="13">
        <v>0</v>
      </c>
      <c r="BJ223" s="13">
        <v>0</v>
      </c>
      <c r="BK223" s="13">
        <v>0</v>
      </c>
      <c r="BL223" s="13">
        <v>0</v>
      </c>
      <c r="BM223" s="13">
        <v>0</v>
      </c>
      <c r="BN223" s="13">
        <v>0</v>
      </c>
      <c r="BO223" s="13">
        <v>0</v>
      </c>
      <c r="BP223" s="13">
        <v>0</v>
      </c>
      <c r="BQ223" s="13">
        <v>0</v>
      </c>
      <c r="BR223" s="13">
        <v>0</v>
      </c>
      <c r="BS223" s="13">
        <v>0</v>
      </c>
      <c r="BT223" s="13">
        <v>0</v>
      </c>
      <c r="BU223" s="13">
        <v>0</v>
      </c>
      <c r="BV223" s="13">
        <v>0</v>
      </c>
      <c r="BW223" s="13">
        <v>0</v>
      </c>
      <c r="BX223" s="13">
        <v>0</v>
      </c>
      <c r="BY223" s="13">
        <v>0</v>
      </c>
      <c r="BZ223" s="13">
        <v>0</v>
      </c>
      <c r="CA223" s="82">
        <v>0</v>
      </c>
      <c r="CC223">
        <v>0</v>
      </c>
      <c r="CE223">
        <v>0</v>
      </c>
      <c r="CG223">
        <v>0</v>
      </c>
      <c r="CI223">
        <v>0</v>
      </c>
      <c r="CK223">
        <v>0</v>
      </c>
      <c r="CM223">
        <v>0</v>
      </c>
      <c r="CN223">
        <v>0</v>
      </c>
      <c r="CO223">
        <v>0</v>
      </c>
      <c r="CP223">
        <v>403.12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</row>
    <row r="224" spans="1:129" hidden="1">
      <c r="A224" s="12">
        <v>1449</v>
      </c>
      <c r="B224" s="13" t="s">
        <v>377</v>
      </c>
      <c r="C224" s="13">
        <v>401000</v>
      </c>
      <c r="D224" s="83">
        <v>353000</v>
      </c>
      <c r="E224" s="13">
        <v>350030</v>
      </c>
      <c r="F224" s="13" t="s">
        <v>128</v>
      </c>
      <c r="G224" s="13">
        <v>1</v>
      </c>
      <c r="H224" s="13">
        <v>1</v>
      </c>
      <c r="I224" s="13">
        <v>2012</v>
      </c>
      <c r="J224" s="13">
        <v>5615</v>
      </c>
      <c r="K224" s="13">
        <v>0</v>
      </c>
      <c r="L224" s="13">
        <v>0</v>
      </c>
      <c r="M224" s="13">
        <v>5615</v>
      </c>
      <c r="N224" s="13">
        <v>98.456093999999993</v>
      </c>
      <c r="O224" s="13">
        <v>0</v>
      </c>
      <c r="P224" s="13">
        <v>98.456093999999993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L224" s="13">
        <v>0</v>
      </c>
      <c r="AM224" s="13">
        <v>0</v>
      </c>
      <c r="AN224" s="13">
        <v>0</v>
      </c>
      <c r="AO224" s="13">
        <v>0</v>
      </c>
      <c r="AP224" s="13">
        <v>0</v>
      </c>
      <c r="AQ224" s="13">
        <v>0</v>
      </c>
      <c r="AR224" s="13">
        <v>0</v>
      </c>
      <c r="AS224" s="13">
        <v>0</v>
      </c>
      <c r="AT224" s="13">
        <v>5615</v>
      </c>
      <c r="AU224" s="13">
        <v>0</v>
      </c>
      <c r="AV224" s="13">
        <v>0</v>
      </c>
      <c r="AW224" s="13">
        <v>0</v>
      </c>
      <c r="AX224" s="13">
        <v>0</v>
      </c>
      <c r="AY224" s="13">
        <v>0</v>
      </c>
      <c r="AZ224" s="13">
        <v>0</v>
      </c>
      <c r="BA224" s="13">
        <v>0</v>
      </c>
      <c r="BB224" s="13">
        <v>0</v>
      </c>
      <c r="BC224" s="13">
        <v>0</v>
      </c>
      <c r="BD224" s="13">
        <v>0</v>
      </c>
      <c r="BE224" s="13">
        <v>0</v>
      </c>
      <c r="BF224" s="13">
        <v>0</v>
      </c>
      <c r="BG224" s="13">
        <v>0</v>
      </c>
      <c r="BH224" s="13">
        <v>0</v>
      </c>
      <c r="BI224" s="13">
        <v>0</v>
      </c>
      <c r="BJ224" s="13">
        <v>0</v>
      </c>
      <c r="BK224" s="13">
        <v>0</v>
      </c>
      <c r="BL224" s="13">
        <v>0</v>
      </c>
      <c r="BM224" s="13">
        <v>0</v>
      </c>
      <c r="BN224" s="13">
        <v>0</v>
      </c>
      <c r="BO224" s="13">
        <v>0</v>
      </c>
      <c r="BP224" s="13">
        <v>0</v>
      </c>
      <c r="BQ224" s="13">
        <v>0</v>
      </c>
      <c r="BR224" s="13">
        <v>0</v>
      </c>
      <c r="BS224" s="13">
        <v>0</v>
      </c>
      <c r="BT224" s="13">
        <v>0</v>
      </c>
      <c r="BU224" s="13">
        <v>0</v>
      </c>
      <c r="BV224" s="13">
        <v>0</v>
      </c>
      <c r="BW224" s="13">
        <v>0</v>
      </c>
      <c r="BX224" s="13">
        <v>0</v>
      </c>
      <c r="BY224" s="13">
        <v>0</v>
      </c>
      <c r="BZ224" s="13">
        <v>0</v>
      </c>
      <c r="CA224" s="82">
        <v>0</v>
      </c>
      <c r="CC224">
        <v>0</v>
      </c>
      <c r="CE224">
        <v>0</v>
      </c>
      <c r="CG224">
        <v>0</v>
      </c>
      <c r="CI224">
        <v>0</v>
      </c>
      <c r="CK224">
        <v>0</v>
      </c>
      <c r="CM224">
        <v>0</v>
      </c>
      <c r="CN224">
        <v>2486265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</row>
    <row r="225" spans="1:129" hidden="1">
      <c r="A225" s="12">
        <v>1490</v>
      </c>
      <c r="B225" s="13" t="s">
        <v>378</v>
      </c>
      <c r="C225" s="13">
        <v>403000</v>
      </c>
      <c r="D225" s="83">
        <v>353000</v>
      </c>
      <c r="E225" s="13">
        <v>350030</v>
      </c>
      <c r="F225" s="13" t="s">
        <v>128</v>
      </c>
      <c r="G225" s="13">
        <v>1</v>
      </c>
      <c r="H225" s="13">
        <v>1</v>
      </c>
      <c r="I225" s="13">
        <v>2012</v>
      </c>
      <c r="J225" s="13">
        <v>107</v>
      </c>
      <c r="K225" s="13">
        <v>0</v>
      </c>
      <c r="L225" s="13">
        <v>0</v>
      </c>
      <c r="M225" s="13">
        <v>107</v>
      </c>
      <c r="N225" s="13">
        <v>1.8814356000000001</v>
      </c>
      <c r="O225" s="13">
        <v>0</v>
      </c>
      <c r="P225" s="13">
        <v>1.8814356000000001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  <c r="AN225" s="13">
        <v>0</v>
      </c>
      <c r="AO225" s="13">
        <v>0</v>
      </c>
      <c r="AP225" s="13">
        <v>0</v>
      </c>
      <c r="AQ225" s="13">
        <v>0</v>
      </c>
      <c r="AR225" s="13">
        <v>0</v>
      </c>
      <c r="AS225" s="13">
        <v>0</v>
      </c>
      <c r="AT225" s="13">
        <v>107</v>
      </c>
      <c r="AU225" s="13">
        <v>0</v>
      </c>
      <c r="AV225" s="13">
        <v>0</v>
      </c>
      <c r="AW225" s="13">
        <v>0</v>
      </c>
      <c r="AX225" s="13">
        <v>0</v>
      </c>
      <c r="AY225" s="13">
        <v>0</v>
      </c>
      <c r="AZ225" s="13">
        <v>0</v>
      </c>
      <c r="BA225" s="13">
        <v>0</v>
      </c>
      <c r="BB225" s="13">
        <v>0</v>
      </c>
      <c r="BC225" s="13">
        <v>0</v>
      </c>
      <c r="BD225" s="13">
        <v>0</v>
      </c>
      <c r="BE225" s="13">
        <v>0</v>
      </c>
      <c r="BF225" s="13">
        <v>0</v>
      </c>
      <c r="BG225" s="13">
        <v>0</v>
      </c>
      <c r="BH225" s="13">
        <v>0</v>
      </c>
      <c r="BI225" s="13">
        <v>0</v>
      </c>
      <c r="BJ225" s="13">
        <v>0</v>
      </c>
      <c r="BK225" s="13">
        <v>0</v>
      </c>
      <c r="BL225" s="13">
        <v>0</v>
      </c>
      <c r="BM225" s="13">
        <v>0</v>
      </c>
      <c r="BN225" s="13">
        <v>0</v>
      </c>
      <c r="BO225" s="13">
        <v>0</v>
      </c>
      <c r="BP225" s="13">
        <v>0</v>
      </c>
      <c r="BQ225" s="13">
        <v>0</v>
      </c>
      <c r="BR225" s="13">
        <v>0</v>
      </c>
      <c r="BS225" s="13">
        <v>0</v>
      </c>
      <c r="BT225" s="13">
        <v>0</v>
      </c>
      <c r="BU225" s="13">
        <v>0</v>
      </c>
      <c r="BV225" s="13">
        <v>0</v>
      </c>
      <c r="BW225" s="13">
        <v>0</v>
      </c>
      <c r="BX225" s="13">
        <v>0</v>
      </c>
      <c r="BY225" s="13">
        <v>0</v>
      </c>
      <c r="BZ225" s="13">
        <v>0</v>
      </c>
      <c r="CA225" s="82">
        <v>0</v>
      </c>
      <c r="CC225">
        <v>0</v>
      </c>
      <c r="CE225">
        <v>0</v>
      </c>
      <c r="CG225">
        <v>0</v>
      </c>
      <c r="CI225">
        <v>0</v>
      </c>
      <c r="CK225">
        <v>0</v>
      </c>
      <c r="CM225">
        <v>0</v>
      </c>
      <c r="CN225">
        <v>47511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</row>
    <row r="226" spans="1:129" hidden="1">
      <c r="A226" s="12">
        <v>1494</v>
      </c>
      <c r="B226" s="13" t="s">
        <v>379</v>
      </c>
      <c r="C226" s="13">
        <v>401000</v>
      </c>
      <c r="D226" s="83">
        <v>353000</v>
      </c>
      <c r="E226" s="13">
        <v>350030</v>
      </c>
      <c r="F226" s="13" t="s">
        <v>128</v>
      </c>
      <c r="G226" s="13">
        <v>1</v>
      </c>
      <c r="H226" s="13">
        <v>2</v>
      </c>
      <c r="I226" s="13">
        <v>2012</v>
      </c>
      <c r="J226" s="13">
        <v>30</v>
      </c>
      <c r="K226" s="13">
        <v>0</v>
      </c>
      <c r="L226" s="13">
        <v>0</v>
      </c>
      <c r="M226" s="13">
        <v>30</v>
      </c>
      <c r="N226" s="13">
        <v>717.970418</v>
      </c>
      <c r="O226" s="13">
        <v>0</v>
      </c>
      <c r="P226" s="13">
        <v>0</v>
      </c>
      <c r="Q226" s="13">
        <v>0</v>
      </c>
      <c r="R226" s="13">
        <v>0.408918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>
        <v>717.56150000000002</v>
      </c>
      <c r="AM226" s="13">
        <v>0</v>
      </c>
      <c r="AN226" s="13">
        <v>0</v>
      </c>
      <c r="AO226" s="13">
        <v>0</v>
      </c>
      <c r="AP226" s="13">
        <v>0</v>
      </c>
      <c r="AQ226" s="13">
        <v>0</v>
      </c>
      <c r="AR226" s="13">
        <v>0</v>
      </c>
      <c r="AS226" s="13">
        <v>0</v>
      </c>
      <c r="AT226" s="13">
        <v>0</v>
      </c>
      <c r="AU226" s="13">
        <v>0</v>
      </c>
      <c r="AV226" s="13">
        <v>30</v>
      </c>
      <c r="AW226" s="13">
        <v>0</v>
      </c>
      <c r="AX226" s="13">
        <v>0</v>
      </c>
      <c r="AY226" s="13">
        <v>0</v>
      </c>
      <c r="AZ226" s="13">
        <v>0</v>
      </c>
      <c r="BA226" s="13">
        <v>0</v>
      </c>
      <c r="BB226" s="13">
        <v>0</v>
      </c>
      <c r="BC226" s="13">
        <v>0</v>
      </c>
      <c r="BD226" s="13">
        <v>0</v>
      </c>
      <c r="BE226" s="13">
        <v>0</v>
      </c>
      <c r="BF226" s="13">
        <v>0</v>
      </c>
      <c r="BG226" s="13">
        <v>0</v>
      </c>
      <c r="BH226" s="13">
        <v>0</v>
      </c>
      <c r="BI226" s="13">
        <v>0</v>
      </c>
      <c r="BJ226" s="13">
        <v>0</v>
      </c>
      <c r="BK226" s="13">
        <v>0</v>
      </c>
      <c r="BL226" s="13">
        <v>0</v>
      </c>
      <c r="BM226" s="13">
        <v>0</v>
      </c>
      <c r="BN226" s="13">
        <v>0</v>
      </c>
      <c r="BO226" s="13">
        <v>0</v>
      </c>
      <c r="BP226" s="13">
        <v>0</v>
      </c>
      <c r="BQ226" s="13">
        <v>0</v>
      </c>
      <c r="BR226" s="13">
        <v>0</v>
      </c>
      <c r="BS226" s="13">
        <v>0</v>
      </c>
      <c r="BT226" s="13">
        <v>0</v>
      </c>
      <c r="BU226" s="13">
        <v>0</v>
      </c>
      <c r="BV226" s="13">
        <v>0</v>
      </c>
      <c r="BW226" s="13">
        <v>0</v>
      </c>
      <c r="BX226" s="13">
        <v>0</v>
      </c>
      <c r="BY226" s="13">
        <v>0</v>
      </c>
      <c r="BZ226" s="13">
        <v>0</v>
      </c>
      <c r="CA226" s="82">
        <v>0</v>
      </c>
      <c r="CC226">
        <v>0</v>
      </c>
      <c r="CE226">
        <v>0</v>
      </c>
      <c r="CG226">
        <v>0</v>
      </c>
      <c r="CI226">
        <v>0</v>
      </c>
      <c r="CK226">
        <v>0</v>
      </c>
      <c r="CM226">
        <v>0</v>
      </c>
      <c r="CN226">
        <v>0</v>
      </c>
      <c r="CO226">
        <v>0</v>
      </c>
      <c r="CP226">
        <v>11.4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49487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</row>
    <row r="227" spans="1:129" hidden="1">
      <c r="A227" s="12">
        <v>1551</v>
      </c>
      <c r="B227" s="13" t="s">
        <v>381</v>
      </c>
      <c r="C227" s="13">
        <v>403000</v>
      </c>
      <c r="D227" s="83">
        <v>353000</v>
      </c>
      <c r="E227" s="13">
        <v>350030</v>
      </c>
      <c r="F227" s="13" t="s">
        <v>128</v>
      </c>
      <c r="G227" s="13">
        <v>1</v>
      </c>
      <c r="H227" s="13">
        <v>1</v>
      </c>
      <c r="I227" s="13">
        <v>2012</v>
      </c>
      <c r="J227" s="13">
        <v>448</v>
      </c>
      <c r="K227" s="13">
        <v>0</v>
      </c>
      <c r="L227" s="13">
        <v>0</v>
      </c>
      <c r="M227" s="13">
        <v>448</v>
      </c>
      <c r="N227" s="13">
        <v>6.0573668999999999</v>
      </c>
      <c r="O227" s="13">
        <v>0</v>
      </c>
      <c r="P227" s="13">
        <v>0</v>
      </c>
      <c r="Q227" s="13">
        <v>0</v>
      </c>
      <c r="R227" s="13">
        <v>6.0573668999999999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0</v>
      </c>
      <c r="AM227" s="13">
        <v>0</v>
      </c>
      <c r="AN227" s="13">
        <v>0</v>
      </c>
      <c r="AO227" s="13">
        <v>0</v>
      </c>
      <c r="AP227" s="13">
        <v>0</v>
      </c>
      <c r="AQ227" s="13">
        <v>0</v>
      </c>
      <c r="AR227" s="13">
        <v>0</v>
      </c>
      <c r="AS227" s="13">
        <v>0</v>
      </c>
      <c r="AT227" s="13">
        <v>0</v>
      </c>
      <c r="AU227" s="13">
        <v>0</v>
      </c>
      <c r="AV227" s="13">
        <v>448</v>
      </c>
      <c r="AW227" s="13">
        <v>0</v>
      </c>
      <c r="AX227" s="13">
        <v>0</v>
      </c>
      <c r="AY227" s="13">
        <v>0</v>
      </c>
      <c r="AZ227" s="13">
        <v>0</v>
      </c>
      <c r="BA227" s="13">
        <v>0</v>
      </c>
      <c r="BB227" s="13">
        <v>0</v>
      </c>
      <c r="BC227" s="13">
        <v>0</v>
      </c>
      <c r="BD227" s="13">
        <v>0</v>
      </c>
      <c r="BE227" s="13">
        <v>0</v>
      </c>
      <c r="BF227" s="13">
        <v>0</v>
      </c>
      <c r="BG227" s="13">
        <v>0</v>
      </c>
      <c r="BH227" s="13">
        <v>0</v>
      </c>
      <c r="BI227" s="13">
        <v>0</v>
      </c>
      <c r="BJ227" s="13">
        <v>0</v>
      </c>
      <c r="BK227" s="13">
        <v>0</v>
      </c>
      <c r="BL227" s="13">
        <v>0</v>
      </c>
      <c r="BM227" s="13">
        <v>0</v>
      </c>
      <c r="BN227" s="13">
        <v>0</v>
      </c>
      <c r="BO227" s="13">
        <v>0</v>
      </c>
      <c r="BP227" s="13">
        <v>0</v>
      </c>
      <c r="BQ227" s="13">
        <v>0</v>
      </c>
      <c r="BR227" s="13">
        <v>0</v>
      </c>
      <c r="BS227" s="13">
        <v>0</v>
      </c>
      <c r="BT227" s="13">
        <v>0</v>
      </c>
      <c r="BU227" s="13">
        <v>0</v>
      </c>
      <c r="BV227" s="13">
        <v>0</v>
      </c>
      <c r="BW227" s="13">
        <v>0</v>
      </c>
      <c r="BX227" s="13">
        <v>0</v>
      </c>
      <c r="BY227" s="13">
        <v>0</v>
      </c>
      <c r="BZ227" s="13">
        <v>0</v>
      </c>
      <c r="CA227" s="82">
        <v>0</v>
      </c>
      <c r="CC227">
        <v>0</v>
      </c>
      <c r="CE227">
        <v>0</v>
      </c>
      <c r="CG227">
        <v>0</v>
      </c>
      <c r="CI227">
        <v>0</v>
      </c>
      <c r="CK227">
        <v>0</v>
      </c>
      <c r="CM227">
        <v>0</v>
      </c>
      <c r="CN227">
        <v>0</v>
      </c>
      <c r="CO227">
        <v>0</v>
      </c>
      <c r="CP227">
        <v>168.87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</row>
    <row r="228" spans="1:129" hidden="1">
      <c r="A228" s="12">
        <v>1632</v>
      </c>
      <c r="B228" s="13" t="s">
        <v>383</v>
      </c>
      <c r="C228" s="13">
        <v>403000</v>
      </c>
      <c r="D228" s="83">
        <v>353000</v>
      </c>
      <c r="E228" s="13">
        <v>350030</v>
      </c>
      <c r="F228" s="13" t="s">
        <v>128</v>
      </c>
      <c r="G228" s="13">
        <v>1</v>
      </c>
      <c r="H228" s="13">
        <v>1</v>
      </c>
      <c r="I228" s="13">
        <v>2012</v>
      </c>
      <c r="J228" s="13">
        <v>88</v>
      </c>
      <c r="K228" s="13">
        <v>0</v>
      </c>
      <c r="L228" s="13">
        <v>0</v>
      </c>
      <c r="M228" s="13">
        <v>88</v>
      </c>
      <c r="N228" s="13">
        <v>1.1916013999999999</v>
      </c>
      <c r="O228" s="13">
        <v>0</v>
      </c>
      <c r="P228" s="13">
        <v>0</v>
      </c>
      <c r="Q228" s="13">
        <v>0</v>
      </c>
      <c r="R228" s="13">
        <v>1.1916013999999999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>
        <v>0</v>
      </c>
      <c r="AR228" s="13">
        <v>0</v>
      </c>
      <c r="AS228" s="13">
        <v>0</v>
      </c>
      <c r="AT228" s="13">
        <v>0</v>
      </c>
      <c r="AU228" s="13">
        <v>0</v>
      </c>
      <c r="AV228" s="13">
        <v>88</v>
      </c>
      <c r="AW228" s="13">
        <v>0</v>
      </c>
      <c r="AX228" s="13">
        <v>0</v>
      </c>
      <c r="AY228" s="13">
        <v>0</v>
      </c>
      <c r="AZ228" s="13">
        <v>0</v>
      </c>
      <c r="BA228" s="13">
        <v>0</v>
      </c>
      <c r="BB228" s="13">
        <v>0</v>
      </c>
      <c r="BC228" s="13">
        <v>0</v>
      </c>
      <c r="BD228" s="13">
        <v>0</v>
      </c>
      <c r="BE228" s="13">
        <v>0</v>
      </c>
      <c r="BF228" s="13">
        <v>0</v>
      </c>
      <c r="BG228" s="13">
        <v>0</v>
      </c>
      <c r="BH228" s="13">
        <v>0</v>
      </c>
      <c r="BI228" s="13">
        <v>0</v>
      </c>
      <c r="BJ228" s="13">
        <v>0</v>
      </c>
      <c r="BK228" s="13">
        <v>0</v>
      </c>
      <c r="BL228" s="13">
        <v>0</v>
      </c>
      <c r="BM228" s="13">
        <v>0</v>
      </c>
      <c r="BN228" s="13">
        <v>0</v>
      </c>
      <c r="BO228" s="13">
        <v>0</v>
      </c>
      <c r="BP228" s="13">
        <v>0</v>
      </c>
      <c r="BQ228" s="13">
        <v>0</v>
      </c>
      <c r="BR228" s="13">
        <v>0</v>
      </c>
      <c r="BS228" s="13">
        <v>0</v>
      </c>
      <c r="BT228" s="13">
        <v>0</v>
      </c>
      <c r="BU228" s="13">
        <v>0</v>
      </c>
      <c r="BV228" s="13">
        <v>0</v>
      </c>
      <c r="BW228" s="13">
        <v>0</v>
      </c>
      <c r="BX228" s="13">
        <v>0</v>
      </c>
      <c r="BY228" s="13">
        <v>0</v>
      </c>
      <c r="BZ228" s="13">
        <v>0</v>
      </c>
      <c r="CA228" s="82">
        <v>0</v>
      </c>
      <c r="CC228">
        <v>0</v>
      </c>
      <c r="CE228">
        <v>0</v>
      </c>
      <c r="CG228">
        <v>0</v>
      </c>
      <c r="CI228">
        <v>0</v>
      </c>
      <c r="CK228">
        <v>0</v>
      </c>
      <c r="CM228">
        <v>0</v>
      </c>
      <c r="CN228">
        <v>0</v>
      </c>
      <c r="CO228">
        <v>0</v>
      </c>
      <c r="CP228">
        <v>33.22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</row>
    <row r="229" spans="1:129" hidden="1">
      <c r="A229" s="12">
        <v>1635</v>
      </c>
      <c r="B229" s="13" t="s">
        <v>384</v>
      </c>
      <c r="C229" s="13">
        <v>403000</v>
      </c>
      <c r="D229" s="83">
        <v>353000</v>
      </c>
      <c r="E229" s="13">
        <v>350030</v>
      </c>
      <c r="F229" s="13" t="s">
        <v>128</v>
      </c>
      <c r="G229" s="13">
        <v>1</v>
      </c>
      <c r="H229" s="13">
        <v>1</v>
      </c>
      <c r="I229" s="13">
        <v>2012</v>
      </c>
      <c r="J229" s="13">
        <v>689</v>
      </c>
      <c r="K229" s="13">
        <v>0</v>
      </c>
      <c r="L229" s="13">
        <v>0</v>
      </c>
      <c r="M229" s="13">
        <v>689</v>
      </c>
      <c r="N229" s="13">
        <v>10.448374299999999</v>
      </c>
      <c r="O229" s="13">
        <v>0</v>
      </c>
      <c r="P229" s="13">
        <v>4.9713839999999996</v>
      </c>
      <c r="Q229" s="13">
        <v>0</v>
      </c>
      <c r="R229" s="13">
        <v>5.4769902999999998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0</v>
      </c>
      <c r="AO229" s="13">
        <v>0</v>
      </c>
      <c r="AP229" s="13">
        <v>0</v>
      </c>
      <c r="AQ229" s="13">
        <v>0</v>
      </c>
      <c r="AR229" s="13">
        <v>0</v>
      </c>
      <c r="AS229" s="13">
        <v>0</v>
      </c>
      <c r="AT229" s="13">
        <v>284</v>
      </c>
      <c r="AU229" s="13">
        <v>0</v>
      </c>
      <c r="AV229" s="13">
        <v>405</v>
      </c>
      <c r="AW229" s="13">
        <v>0</v>
      </c>
      <c r="AX229" s="13">
        <v>0</v>
      </c>
      <c r="AY229" s="13">
        <v>0</v>
      </c>
      <c r="AZ229" s="13">
        <v>0</v>
      </c>
      <c r="BA229" s="13">
        <v>0</v>
      </c>
      <c r="BB229" s="13">
        <v>0</v>
      </c>
      <c r="BC229" s="13">
        <v>0</v>
      </c>
      <c r="BD229" s="13">
        <v>0</v>
      </c>
      <c r="BE229" s="13">
        <v>0</v>
      </c>
      <c r="BF229" s="13">
        <v>0</v>
      </c>
      <c r="BG229" s="13">
        <v>0</v>
      </c>
      <c r="BH229" s="13">
        <v>0</v>
      </c>
      <c r="BI229" s="13">
        <v>0</v>
      </c>
      <c r="BJ229" s="13">
        <v>0</v>
      </c>
      <c r="BK229" s="13">
        <v>0</v>
      </c>
      <c r="BL229" s="13">
        <v>0</v>
      </c>
      <c r="BM229" s="13">
        <v>0</v>
      </c>
      <c r="BN229" s="13">
        <v>0</v>
      </c>
      <c r="BO229" s="13">
        <v>0</v>
      </c>
      <c r="BP229" s="13">
        <v>0</v>
      </c>
      <c r="BQ229" s="13">
        <v>0</v>
      </c>
      <c r="BR229" s="13">
        <v>0</v>
      </c>
      <c r="BS229" s="13">
        <v>0</v>
      </c>
      <c r="BT229" s="13">
        <v>0</v>
      </c>
      <c r="BU229" s="13">
        <v>0</v>
      </c>
      <c r="BV229" s="13">
        <v>0</v>
      </c>
      <c r="BW229" s="13">
        <v>0</v>
      </c>
      <c r="BX229" s="13">
        <v>0</v>
      </c>
      <c r="BY229" s="13">
        <v>0</v>
      </c>
      <c r="BZ229" s="13">
        <v>0</v>
      </c>
      <c r="CA229" s="82">
        <v>0</v>
      </c>
      <c r="CC229">
        <v>0</v>
      </c>
      <c r="CE229">
        <v>0</v>
      </c>
      <c r="CG229">
        <v>0</v>
      </c>
      <c r="CI229">
        <v>0</v>
      </c>
      <c r="CK229">
        <v>0</v>
      </c>
      <c r="CM229">
        <v>0</v>
      </c>
      <c r="CN229">
        <v>125540</v>
      </c>
      <c r="CO229">
        <v>0</v>
      </c>
      <c r="CP229">
        <v>152.69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</row>
    <row r="230" spans="1:129" hidden="1">
      <c r="A230" s="12">
        <v>1636</v>
      </c>
      <c r="B230" s="13" t="s">
        <v>385</v>
      </c>
      <c r="C230" s="13">
        <v>403000</v>
      </c>
      <c r="D230" s="83">
        <v>353000</v>
      </c>
      <c r="E230" s="13">
        <v>350030</v>
      </c>
      <c r="F230" s="13" t="s">
        <v>128</v>
      </c>
      <c r="G230" s="13">
        <v>1</v>
      </c>
      <c r="H230" s="13">
        <v>1</v>
      </c>
      <c r="I230" s="13">
        <v>2012</v>
      </c>
      <c r="J230" s="13">
        <v>596</v>
      </c>
      <c r="K230" s="13">
        <v>0</v>
      </c>
      <c r="L230" s="13">
        <v>0</v>
      </c>
      <c r="M230" s="13">
        <v>596</v>
      </c>
      <c r="N230" s="13">
        <v>8.9699901999999998</v>
      </c>
      <c r="O230" s="13">
        <v>0</v>
      </c>
      <c r="P230" s="13">
        <v>3.9804732</v>
      </c>
      <c r="Q230" s="13">
        <v>0</v>
      </c>
      <c r="R230" s="13">
        <v>4.9895170000000002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>
        <v>0</v>
      </c>
      <c r="AL230" s="13">
        <v>0</v>
      </c>
      <c r="AM230" s="13">
        <v>0</v>
      </c>
      <c r="AN230" s="13">
        <v>0</v>
      </c>
      <c r="AO230" s="13">
        <v>0</v>
      </c>
      <c r="AP230" s="13">
        <v>0</v>
      </c>
      <c r="AQ230" s="13">
        <v>0</v>
      </c>
      <c r="AR230" s="13">
        <v>0</v>
      </c>
      <c r="AS230" s="13">
        <v>0</v>
      </c>
      <c r="AT230" s="13">
        <v>227</v>
      </c>
      <c r="AU230" s="13">
        <v>0</v>
      </c>
      <c r="AV230" s="13">
        <v>369</v>
      </c>
      <c r="AW230" s="13">
        <v>0</v>
      </c>
      <c r="AX230" s="13">
        <v>0</v>
      </c>
      <c r="AY230" s="13">
        <v>0</v>
      </c>
      <c r="AZ230" s="13">
        <v>0</v>
      </c>
      <c r="BA230" s="13">
        <v>0</v>
      </c>
      <c r="BB230" s="13">
        <v>0</v>
      </c>
      <c r="BC230" s="13">
        <v>0</v>
      </c>
      <c r="BD230" s="13">
        <v>0</v>
      </c>
      <c r="BE230" s="13">
        <v>0</v>
      </c>
      <c r="BF230" s="13">
        <v>0</v>
      </c>
      <c r="BG230" s="13">
        <v>0</v>
      </c>
      <c r="BH230" s="13">
        <v>0</v>
      </c>
      <c r="BI230" s="13">
        <v>0</v>
      </c>
      <c r="BJ230" s="13">
        <v>0</v>
      </c>
      <c r="BK230" s="13">
        <v>0</v>
      </c>
      <c r="BL230" s="13">
        <v>0</v>
      </c>
      <c r="BM230" s="13">
        <v>0</v>
      </c>
      <c r="BN230" s="13">
        <v>0</v>
      </c>
      <c r="BO230" s="13">
        <v>0</v>
      </c>
      <c r="BP230" s="13">
        <v>0</v>
      </c>
      <c r="BQ230" s="13">
        <v>0</v>
      </c>
      <c r="BR230" s="13">
        <v>0</v>
      </c>
      <c r="BS230" s="13">
        <v>0</v>
      </c>
      <c r="BT230" s="13">
        <v>0</v>
      </c>
      <c r="BU230" s="13">
        <v>0</v>
      </c>
      <c r="BV230" s="13">
        <v>0</v>
      </c>
      <c r="BW230" s="13">
        <v>0</v>
      </c>
      <c r="BX230" s="13">
        <v>0</v>
      </c>
      <c r="BY230" s="13">
        <v>0</v>
      </c>
      <c r="BZ230" s="13">
        <v>0</v>
      </c>
      <c r="CA230" s="82">
        <v>0</v>
      </c>
      <c r="CC230">
        <v>0</v>
      </c>
      <c r="CE230">
        <v>0</v>
      </c>
      <c r="CG230">
        <v>0</v>
      </c>
      <c r="CI230">
        <v>0</v>
      </c>
      <c r="CK230">
        <v>0</v>
      </c>
      <c r="CM230">
        <v>0</v>
      </c>
      <c r="CN230">
        <v>100517</v>
      </c>
      <c r="CO230">
        <v>0</v>
      </c>
      <c r="CP230">
        <v>139.1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</row>
    <row r="231" spans="1:129" hidden="1">
      <c r="A231" s="12">
        <v>1638</v>
      </c>
      <c r="B231" s="13" t="s">
        <v>386</v>
      </c>
      <c r="C231" s="13">
        <v>403000</v>
      </c>
      <c r="D231" s="83">
        <v>353000</v>
      </c>
      <c r="E231" s="13">
        <v>350030</v>
      </c>
      <c r="F231" s="13" t="s">
        <v>128</v>
      </c>
      <c r="G231" s="13">
        <v>1</v>
      </c>
      <c r="H231" s="13">
        <v>1</v>
      </c>
      <c r="I231" s="13">
        <v>2012</v>
      </c>
      <c r="J231" s="13">
        <v>5314</v>
      </c>
      <c r="K231" s="13">
        <v>0</v>
      </c>
      <c r="L231" s="13">
        <v>0</v>
      </c>
      <c r="M231" s="13">
        <v>5314</v>
      </c>
      <c r="N231" s="13">
        <v>93.053612400000006</v>
      </c>
      <c r="O231" s="13">
        <v>0</v>
      </c>
      <c r="P231" s="13">
        <v>92.623172400000001</v>
      </c>
      <c r="Q231" s="13">
        <v>0</v>
      </c>
      <c r="R231" s="13">
        <v>0.43043999999999999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K231" s="13">
        <v>0</v>
      </c>
      <c r="AL231" s="13">
        <v>0</v>
      </c>
      <c r="AM231" s="13">
        <v>0</v>
      </c>
      <c r="AN231" s="13">
        <v>0</v>
      </c>
      <c r="AO231" s="13">
        <v>0</v>
      </c>
      <c r="AP231" s="13">
        <v>0</v>
      </c>
      <c r="AQ231" s="13">
        <v>0</v>
      </c>
      <c r="AR231" s="13">
        <v>0</v>
      </c>
      <c r="AS231" s="13">
        <v>0</v>
      </c>
      <c r="AT231" s="13">
        <v>5282</v>
      </c>
      <c r="AU231" s="13">
        <v>0</v>
      </c>
      <c r="AV231" s="13">
        <v>32</v>
      </c>
      <c r="AW231" s="13">
        <v>0</v>
      </c>
      <c r="AX231" s="13">
        <v>0</v>
      </c>
      <c r="AY231" s="13">
        <v>0</v>
      </c>
      <c r="AZ231" s="13">
        <v>0</v>
      </c>
      <c r="BA231" s="13">
        <v>0</v>
      </c>
      <c r="BB231" s="13">
        <v>0</v>
      </c>
      <c r="BC231" s="13">
        <v>0</v>
      </c>
      <c r="BD231" s="13">
        <v>0</v>
      </c>
      <c r="BE231" s="13">
        <v>0</v>
      </c>
      <c r="BF231" s="13">
        <v>0</v>
      </c>
      <c r="BG231" s="13">
        <v>0</v>
      </c>
      <c r="BH231" s="13">
        <v>0</v>
      </c>
      <c r="BI231" s="13">
        <v>0</v>
      </c>
      <c r="BJ231" s="13">
        <v>0</v>
      </c>
      <c r="BK231" s="13">
        <v>0</v>
      </c>
      <c r="BL231" s="13">
        <v>0</v>
      </c>
      <c r="BM231" s="13">
        <v>0</v>
      </c>
      <c r="BN231" s="13">
        <v>0</v>
      </c>
      <c r="BO231" s="13">
        <v>0</v>
      </c>
      <c r="BP231" s="13">
        <v>0</v>
      </c>
      <c r="BQ231" s="13">
        <v>0</v>
      </c>
      <c r="BR231" s="13">
        <v>0</v>
      </c>
      <c r="BS231" s="13">
        <v>0</v>
      </c>
      <c r="BT231" s="13">
        <v>0</v>
      </c>
      <c r="BU231" s="13">
        <v>0</v>
      </c>
      <c r="BV231" s="13">
        <v>0</v>
      </c>
      <c r="BW231" s="13">
        <v>0</v>
      </c>
      <c r="BX231" s="13">
        <v>0</v>
      </c>
      <c r="BY231" s="13">
        <v>0</v>
      </c>
      <c r="BZ231" s="13">
        <v>0</v>
      </c>
      <c r="CA231" s="82">
        <v>0</v>
      </c>
      <c r="CC231">
        <v>0</v>
      </c>
      <c r="CE231">
        <v>0</v>
      </c>
      <c r="CG231">
        <v>0</v>
      </c>
      <c r="CI231">
        <v>0</v>
      </c>
      <c r="CK231">
        <v>0</v>
      </c>
      <c r="CM231">
        <v>0</v>
      </c>
      <c r="CN231">
        <v>2338969</v>
      </c>
      <c r="CO231">
        <v>0</v>
      </c>
      <c r="CP231">
        <v>12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</row>
    <row r="232" spans="1:129" hidden="1">
      <c r="A232" s="12">
        <v>1824</v>
      </c>
      <c r="B232" s="13" t="s">
        <v>471</v>
      </c>
      <c r="C232" s="13">
        <v>403000</v>
      </c>
      <c r="D232" s="83">
        <v>353000</v>
      </c>
      <c r="E232" s="13">
        <v>350030</v>
      </c>
      <c r="F232" s="13" t="s">
        <v>128</v>
      </c>
      <c r="G232" s="13">
        <v>1</v>
      </c>
      <c r="H232" s="13">
        <v>1</v>
      </c>
      <c r="I232" s="13">
        <v>2012</v>
      </c>
      <c r="J232" s="13">
        <v>89</v>
      </c>
      <c r="K232" s="13">
        <v>0</v>
      </c>
      <c r="L232" s="13">
        <v>0</v>
      </c>
      <c r="M232" s="13">
        <v>89</v>
      </c>
      <c r="N232" s="13">
        <v>1.1980580000000001</v>
      </c>
      <c r="O232" s="13">
        <v>0</v>
      </c>
      <c r="P232" s="13">
        <v>0</v>
      </c>
      <c r="Q232" s="13">
        <v>0</v>
      </c>
      <c r="R232" s="13">
        <v>1.1980580000000001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K232" s="13">
        <v>0</v>
      </c>
      <c r="AL232" s="13">
        <v>0</v>
      </c>
      <c r="AM232" s="13">
        <v>0</v>
      </c>
      <c r="AN232" s="13">
        <v>0</v>
      </c>
      <c r="AO232" s="13">
        <v>0</v>
      </c>
      <c r="AP232" s="13">
        <v>0</v>
      </c>
      <c r="AQ232" s="13">
        <v>0</v>
      </c>
      <c r="AR232" s="13">
        <v>0</v>
      </c>
      <c r="AS232" s="13">
        <v>0</v>
      </c>
      <c r="AT232" s="13">
        <v>0</v>
      </c>
      <c r="AU232" s="13">
        <v>0</v>
      </c>
      <c r="AV232" s="13">
        <v>89</v>
      </c>
      <c r="AW232" s="13">
        <v>0</v>
      </c>
      <c r="AX232" s="13">
        <v>0</v>
      </c>
      <c r="AY232" s="13">
        <v>0</v>
      </c>
      <c r="AZ232" s="13">
        <v>0</v>
      </c>
      <c r="BA232" s="13">
        <v>0</v>
      </c>
      <c r="BB232" s="13">
        <v>0</v>
      </c>
      <c r="BC232" s="13">
        <v>0</v>
      </c>
      <c r="BD232" s="13">
        <v>0</v>
      </c>
      <c r="BE232" s="13">
        <v>0</v>
      </c>
      <c r="BF232" s="13">
        <v>0</v>
      </c>
      <c r="BG232" s="13">
        <v>0</v>
      </c>
      <c r="BH232" s="13">
        <v>0</v>
      </c>
      <c r="BI232" s="13">
        <v>0</v>
      </c>
      <c r="BJ232" s="13">
        <v>0</v>
      </c>
      <c r="BK232" s="13">
        <v>0</v>
      </c>
      <c r="BL232" s="13">
        <v>0</v>
      </c>
      <c r="BM232" s="13">
        <v>0</v>
      </c>
      <c r="BN232" s="13">
        <v>0</v>
      </c>
      <c r="BO232" s="13">
        <v>0</v>
      </c>
      <c r="BP232" s="13">
        <v>0</v>
      </c>
      <c r="BQ232" s="13">
        <v>0</v>
      </c>
      <c r="BR232" s="13">
        <v>0</v>
      </c>
      <c r="BS232" s="13">
        <v>0</v>
      </c>
      <c r="BT232" s="13">
        <v>0</v>
      </c>
      <c r="BU232" s="13">
        <v>0</v>
      </c>
      <c r="BV232" s="13">
        <v>0</v>
      </c>
      <c r="BW232" s="13">
        <v>0</v>
      </c>
      <c r="BX232" s="13">
        <v>0</v>
      </c>
      <c r="BY232" s="13">
        <v>0</v>
      </c>
      <c r="BZ232" s="13">
        <v>0</v>
      </c>
      <c r="CA232" s="82">
        <v>0</v>
      </c>
      <c r="CC232">
        <v>0</v>
      </c>
      <c r="CE232">
        <v>0</v>
      </c>
      <c r="CG232">
        <v>0</v>
      </c>
      <c r="CI232">
        <v>0</v>
      </c>
      <c r="CK232">
        <v>0</v>
      </c>
      <c r="CM232">
        <v>0</v>
      </c>
      <c r="CN232">
        <v>0</v>
      </c>
      <c r="CO232">
        <v>0</v>
      </c>
      <c r="CP232">
        <v>33.4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</row>
    <row r="233" spans="1:129" hidden="1">
      <c r="A233" s="12">
        <v>1825</v>
      </c>
      <c r="B233" s="13" t="s">
        <v>472</v>
      </c>
      <c r="C233" s="13">
        <v>403000</v>
      </c>
      <c r="D233" s="83">
        <v>353000</v>
      </c>
      <c r="E233" s="13">
        <v>350030</v>
      </c>
      <c r="F233" s="13" t="s">
        <v>128</v>
      </c>
      <c r="G233" s="13">
        <v>1</v>
      </c>
      <c r="H233" s="13">
        <v>1</v>
      </c>
      <c r="I233" s="13">
        <v>2012</v>
      </c>
      <c r="J233" s="13">
        <v>173</v>
      </c>
      <c r="K233" s="13">
        <v>0</v>
      </c>
      <c r="L233" s="13">
        <v>0</v>
      </c>
      <c r="M233" s="13">
        <v>173</v>
      </c>
      <c r="N233" s="13">
        <v>3.0288059999999999</v>
      </c>
      <c r="O233" s="13">
        <v>0</v>
      </c>
      <c r="P233" s="13">
        <v>3.0288059999999999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K233" s="13">
        <v>0</v>
      </c>
      <c r="AL233" s="13">
        <v>0</v>
      </c>
      <c r="AM233" s="13">
        <v>0</v>
      </c>
      <c r="AN233" s="13">
        <v>0</v>
      </c>
      <c r="AO233" s="13">
        <v>0</v>
      </c>
      <c r="AP233" s="13">
        <v>0</v>
      </c>
      <c r="AQ233" s="13">
        <v>0</v>
      </c>
      <c r="AR233" s="13">
        <v>0</v>
      </c>
      <c r="AS233" s="13">
        <v>0</v>
      </c>
      <c r="AT233" s="13">
        <v>173</v>
      </c>
      <c r="AU233" s="13">
        <v>0</v>
      </c>
      <c r="AV233" s="13">
        <v>0</v>
      </c>
      <c r="AW233" s="13">
        <v>0</v>
      </c>
      <c r="AX233" s="13">
        <v>0</v>
      </c>
      <c r="AY233" s="13">
        <v>0</v>
      </c>
      <c r="AZ233" s="13">
        <v>0</v>
      </c>
      <c r="BA233" s="13">
        <v>0</v>
      </c>
      <c r="BB233" s="13">
        <v>0</v>
      </c>
      <c r="BC233" s="13">
        <v>0</v>
      </c>
      <c r="BD233" s="13">
        <v>0</v>
      </c>
      <c r="BE233" s="13">
        <v>0</v>
      </c>
      <c r="BF233" s="13">
        <v>0</v>
      </c>
      <c r="BG233" s="13">
        <v>0</v>
      </c>
      <c r="BH233" s="13">
        <v>0</v>
      </c>
      <c r="BI233" s="13">
        <v>0</v>
      </c>
      <c r="BJ233" s="13">
        <v>0</v>
      </c>
      <c r="BK233" s="13">
        <v>0</v>
      </c>
      <c r="BL233" s="13">
        <v>0</v>
      </c>
      <c r="BM233" s="13">
        <v>0</v>
      </c>
      <c r="BN233" s="13">
        <v>0</v>
      </c>
      <c r="BO233" s="13">
        <v>0</v>
      </c>
      <c r="BP233" s="13">
        <v>0</v>
      </c>
      <c r="BQ233" s="13">
        <v>0</v>
      </c>
      <c r="BR233" s="13">
        <v>0</v>
      </c>
      <c r="BS233" s="13">
        <v>0</v>
      </c>
      <c r="BT233" s="13">
        <v>0</v>
      </c>
      <c r="BU233" s="13">
        <v>0</v>
      </c>
      <c r="BV233" s="13">
        <v>0</v>
      </c>
      <c r="BW233" s="13">
        <v>0</v>
      </c>
      <c r="BX233" s="13">
        <v>0</v>
      </c>
      <c r="BY233" s="13">
        <v>0</v>
      </c>
      <c r="BZ233" s="13">
        <v>0</v>
      </c>
      <c r="CA233" s="82">
        <v>0</v>
      </c>
      <c r="CC233">
        <v>0</v>
      </c>
      <c r="CE233">
        <v>0</v>
      </c>
      <c r="CG233">
        <v>0</v>
      </c>
      <c r="CI233">
        <v>0</v>
      </c>
      <c r="CK233">
        <v>0</v>
      </c>
      <c r="CM233">
        <v>0</v>
      </c>
      <c r="CN233">
        <v>76485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</row>
    <row r="234" spans="1:129" hidden="1">
      <c r="A234" s="12">
        <v>1826</v>
      </c>
      <c r="B234" s="13" t="s">
        <v>473</v>
      </c>
      <c r="C234" s="13">
        <v>403000</v>
      </c>
      <c r="D234" s="83">
        <v>353000</v>
      </c>
      <c r="E234" s="13">
        <v>350030</v>
      </c>
      <c r="F234" s="13" t="s">
        <v>128</v>
      </c>
      <c r="G234" s="13">
        <v>1</v>
      </c>
      <c r="H234" s="13">
        <v>1</v>
      </c>
      <c r="I234" s="13">
        <v>2012</v>
      </c>
      <c r="J234" s="13">
        <v>7</v>
      </c>
      <c r="K234" s="13">
        <v>0</v>
      </c>
      <c r="L234" s="13">
        <v>0</v>
      </c>
      <c r="M234" s="13">
        <v>7</v>
      </c>
      <c r="N234" s="13">
        <v>9.6813129999999997E-2</v>
      </c>
      <c r="O234" s="13">
        <v>0</v>
      </c>
      <c r="P234" s="13">
        <v>0</v>
      </c>
      <c r="Q234" s="13">
        <v>0</v>
      </c>
      <c r="R234" s="13">
        <v>9.6813129999999997E-2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0</v>
      </c>
      <c r="AL234" s="13">
        <v>0</v>
      </c>
      <c r="AM234" s="13">
        <v>0</v>
      </c>
      <c r="AN234" s="13">
        <v>0</v>
      </c>
      <c r="AO234" s="13">
        <v>0</v>
      </c>
      <c r="AP234" s="13">
        <v>0</v>
      </c>
      <c r="AQ234" s="13">
        <v>0</v>
      </c>
      <c r="AR234" s="13">
        <v>0</v>
      </c>
      <c r="AS234" s="13">
        <v>0</v>
      </c>
      <c r="AT234" s="13">
        <v>0</v>
      </c>
      <c r="AU234" s="13">
        <v>0</v>
      </c>
      <c r="AV234" s="13">
        <v>7</v>
      </c>
      <c r="AW234" s="13">
        <v>0</v>
      </c>
      <c r="AX234" s="13">
        <v>0</v>
      </c>
      <c r="AY234" s="13">
        <v>0</v>
      </c>
      <c r="AZ234" s="13">
        <v>0</v>
      </c>
      <c r="BA234" s="13">
        <v>0</v>
      </c>
      <c r="BB234" s="13">
        <v>0</v>
      </c>
      <c r="BC234" s="13">
        <v>0</v>
      </c>
      <c r="BD234" s="13">
        <v>0</v>
      </c>
      <c r="BE234" s="13">
        <v>0</v>
      </c>
      <c r="BF234" s="13">
        <v>0</v>
      </c>
      <c r="BG234" s="13">
        <v>0</v>
      </c>
      <c r="BH234" s="13">
        <v>0</v>
      </c>
      <c r="BI234" s="13">
        <v>0</v>
      </c>
      <c r="BJ234" s="13">
        <v>0</v>
      </c>
      <c r="BK234" s="13">
        <v>0</v>
      </c>
      <c r="BL234" s="13">
        <v>0</v>
      </c>
      <c r="BM234" s="13">
        <v>0</v>
      </c>
      <c r="BN234" s="13">
        <v>0</v>
      </c>
      <c r="BO234" s="13">
        <v>0</v>
      </c>
      <c r="BP234" s="13">
        <v>0</v>
      </c>
      <c r="BQ234" s="13">
        <v>0</v>
      </c>
      <c r="BR234" s="13">
        <v>0</v>
      </c>
      <c r="BS234" s="13">
        <v>0</v>
      </c>
      <c r="BT234" s="13">
        <v>0</v>
      </c>
      <c r="BU234" s="13">
        <v>0</v>
      </c>
      <c r="BV234" s="13">
        <v>0</v>
      </c>
      <c r="BW234" s="13">
        <v>0</v>
      </c>
      <c r="BX234" s="13">
        <v>0</v>
      </c>
      <c r="BY234" s="13">
        <v>0</v>
      </c>
      <c r="BZ234" s="13">
        <v>0</v>
      </c>
      <c r="CA234" s="82">
        <v>0</v>
      </c>
      <c r="CC234">
        <v>0</v>
      </c>
      <c r="CE234">
        <v>0</v>
      </c>
      <c r="CG234">
        <v>0</v>
      </c>
      <c r="CI234">
        <v>0</v>
      </c>
      <c r="CK234">
        <v>0</v>
      </c>
      <c r="CM234">
        <v>0</v>
      </c>
      <c r="CN234">
        <v>0</v>
      </c>
      <c r="CO234">
        <v>0</v>
      </c>
      <c r="CP234">
        <v>2.6989999999999998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</row>
    <row r="235" spans="1:129" hidden="1">
      <c r="A235" s="12">
        <v>1827</v>
      </c>
      <c r="B235" s="13" t="s">
        <v>474</v>
      </c>
      <c r="C235" s="13">
        <v>403000</v>
      </c>
      <c r="D235" s="83">
        <v>353000</v>
      </c>
      <c r="E235" s="13">
        <v>350030</v>
      </c>
      <c r="F235" s="13" t="s">
        <v>128</v>
      </c>
      <c r="G235" s="13">
        <v>1</v>
      </c>
      <c r="H235" s="13">
        <v>1</v>
      </c>
      <c r="I235" s="13">
        <v>2012</v>
      </c>
      <c r="J235" s="13">
        <v>1801</v>
      </c>
      <c r="K235" s="13">
        <v>0</v>
      </c>
      <c r="L235" s="13">
        <v>0</v>
      </c>
      <c r="M235" s="13">
        <v>1801</v>
      </c>
      <c r="N235" s="13">
        <v>22.716798279999999</v>
      </c>
      <c r="O235" s="13">
        <v>0</v>
      </c>
      <c r="P235" s="13">
        <v>0</v>
      </c>
      <c r="Q235" s="13">
        <v>0</v>
      </c>
      <c r="R235" s="13">
        <v>1.57828E-3</v>
      </c>
      <c r="S235" s="13">
        <v>22.715219999999999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>
        <v>0</v>
      </c>
      <c r="AL235" s="13">
        <v>0</v>
      </c>
      <c r="AM235" s="13">
        <v>0</v>
      </c>
      <c r="AN235" s="13">
        <v>0</v>
      </c>
      <c r="AO235" s="13">
        <v>0</v>
      </c>
      <c r="AP235" s="13">
        <v>0</v>
      </c>
      <c r="AQ235" s="13">
        <v>0</v>
      </c>
      <c r="AR235" s="13">
        <v>0</v>
      </c>
      <c r="AS235" s="13">
        <v>0</v>
      </c>
      <c r="AT235" s="13">
        <v>0</v>
      </c>
      <c r="AU235" s="13">
        <v>0</v>
      </c>
      <c r="AV235" s="13">
        <v>0</v>
      </c>
      <c r="AW235" s="13">
        <v>1801</v>
      </c>
      <c r="AX235" s="13">
        <v>0</v>
      </c>
      <c r="AY235" s="13">
        <v>0</v>
      </c>
      <c r="AZ235" s="13">
        <v>0</v>
      </c>
      <c r="BA235" s="13">
        <v>0</v>
      </c>
      <c r="BB235" s="13">
        <v>0</v>
      </c>
      <c r="BC235" s="13">
        <v>0</v>
      </c>
      <c r="BD235" s="13">
        <v>0</v>
      </c>
      <c r="BE235" s="13">
        <v>0</v>
      </c>
      <c r="BF235" s="13">
        <v>0</v>
      </c>
      <c r="BG235" s="13">
        <v>0</v>
      </c>
      <c r="BH235" s="13">
        <v>0</v>
      </c>
      <c r="BI235" s="13">
        <v>0</v>
      </c>
      <c r="BJ235" s="13">
        <v>0</v>
      </c>
      <c r="BK235" s="13">
        <v>0</v>
      </c>
      <c r="BL235" s="13">
        <v>0</v>
      </c>
      <c r="BM235" s="13">
        <v>0</v>
      </c>
      <c r="BN235" s="13">
        <v>0</v>
      </c>
      <c r="BO235" s="13">
        <v>0</v>
      </c>
      <c r="BP235" s="13">
        <v>0</v>
      </c>
      <c r="BQ235" s="13">
        <v>0</v>
      </c>
      <c r="BR235" s="13">
        <v>0</v>
      </c>
      <c r="BS235" s="13">
        <v>0</v>
      </c>
      <c r="BT235" s="13">
        <v>0</v>
      </c>
      <c r="BU235" s="13">
        <v>0</v>
      </c>
      <c r="BV235" s="13">
        <v>0</v>
      </c>
      <c r="BW235" s="13">
        <v>0</v>
      </c>
      <c r="BX235" s="13">
        <v>0</v>
      </c>
      <c r="BY235" s="13">
        <v>0</v>
      </c>
      <c r="BZ235" s="13">
        <v>0</v>
      </c>
      <c r="CA235" s="82">
        <v>0</v>
      </c>
      <c r="CC235">
        <v>0</v>
      </c>
      <c r="CE235">
        <v>0</v>
      </c>
      <c r="CG235">
        <v>0</v>
      </c>
      <c r="CI235">
        <v>0</v>
      </c>
      <c r="CK235">
        <v>0</v>
      </c>
      <c r="CM235">
        <v>0</v>
      </c>
      <c r="CN235">
        <v>0</v>
      </c>
      <c r="CO235">
        <v>0</v>
      </c>
      <c r="CP235">
        <v>4.3999999999999997E-2</v>
      </c>
      <c r="CQ235">
        <v>558.79999999999995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</row>
    <row r="236" spans="1:129" hidden="1">
      <c r="A236" s="12">
        <v>1828</v>
      </c>
      <c r="B236" s="13" t="s">
        <v>475</v>
      </c>
      <c r="C236" s="13">
        <v>403000</v>
      </c>
      <c r="D236" s="83">
        <v>353000</v>
      </c>
      <c r="E236" s="13">
        <v>350030</v>
      </c>
      <c r="F236" s="13" t="s">
        <v>128</v>
      </c>
      <c r="G236" s="13">
        <v>1</v>
      </c>
      <c r="H236" s="13">
        <v>1</v>
      </c>
      <c r="I236" s="13">
        <v>2012</v>
      </c>
      <c r="J236" s="13">
        <v>1</v>
      </c>
      <c r="K236" s="13">
        <v>0</v>
      </c>
      <c r="L236" s="13">
        <v>0</v>
      </c>
      <c r="M236" s="13">
        <v>1</v>
      </c>
      <c r="N236" s="13">
        <v>1.384582E-2</v>
      </c>
      <c r="O236" s="13">
        <v>0</v>
      </c>
      <c r="P236" s="13">
        <v>0</v>
      </c>
      <c r="Q236" s="13">
        <v>0</v>
      </c>
      <c r="R236" s="13">
        <v>1.384582E-2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K236" s="13">
        <v>0</v>
      </c>
      <c r="AL236" s="13">
        <v>0</v>
      </c>
      <c r="AM236" s="13">
        <v>0</v>
      </c>
      <c r="AN236" s="13">
        <v>0</v>
      </c>
      <c r="AO236" s="13">
        <v>0</v>
      </c>
      <c r="AP236" s="13">
        <v>0</v>
      </c>
      <c r="AQ236" s="13">
        <v>0</v>
      </c>
      <c r="AR236" s="13">
        <v>0</v>
      </c>
      <c r="AS236" s="13">
        <v>0</v>
      </c>
      <c r="AT236" s="13">
        <v>0</v>
      </c>
      <c r="AU236" s="13">
        <v>0</v>
      </c>
      <c r="AV236" s="13">
        <v>1</v>
      </c>
      <c r="AW236" s="13">
        <v>0</v>
      </c>
      <c r="AX236" s="13">
        <v>0</v>
      </c>
      <c r="AY236" s="13">
        <v>0</v>
      </c>
      <c r="AZ236" s="13">
        <v>0</v>
      </c>
      <c r="BA236" s="13">
        <v>0</v>
      </c>
      <c r="BB236" s="13">
        <v>0</v>
      </c>
      <c r="BC236" s="13">
        <v>0</v>
      </c>
      <c r="BD236" s="13">
        <v>0</v>
      </c>
      <c r="BE236" s="13">
        <v>0</v>
      </c>
      <c r="BF236" s="13">
        <v>0</v>
      </c>
      <c r="BG236" s="13">
        <v>0</v>
      </c>
      <c r="BH236" s="13">
        <v>0</v>
      </c>
      <c r="BI236" s="13">
        <v>0</v>
      </c>
      <c r="BJ236" s="13">
        <v>0</v>
      </c>
      <c r="BK236" s="13">
        <v>0</v>
      </c>
      <c r="BL236" s="13">
        <v>0</v>
      </c>
      <c r="BM236" s="13">
        <v>0</v>
      </c>
      <c r="BN236" s="13">
        <v>0</v>
      </c>
      <c r="BO236" s="13">
        <v>0</v>
      </c>
      <c r="BP236" s="13">
        <v>0</v>
      </c>
      <c r="BQ236" s="13">
        <v>0</v>
      </c>
      <c r="BR236" s="13">
        <v>0</v>
      </c>
      <c r="BS236" s="13">
        <v>0</v>
      </c>
      <c r="BT236" s="13">
        <v>0</v>
      </c>
      <c r="BU236" s="13">
        <v>0</v>
      </c>
      <c r="BV236" s="13">
        <v>0</v>
      </c>
      <c r="BW236" s="13">
        <v>0</v>
      </c>
      <c r="BX236" s="13">
        <v>0</v>
      </c>
      <c r="BY236" s="13">
        <v>0</v>
      </c>
      <c r="BZ236" s="13">
        <v>0</v>
      </c>
      <c r="CA236" s="82">
        <v>0</v>
      </c>
      <c r="CC236">
        <v>0</v>
      </c>
      <c r="CE236">
        <v>0</v>
      </c>
      <c r="CG236">
        <v>0</v>
      </c>
      <c r="CI236">
        <v>0</v>
      </c>
      <c r="CK236">
        <v>0</v>
      </c>
      <c r="CM236">
        <v>0</v>
      </c>
      <c r="CN236">
        <v>0</v>
      </c>
      <c r="CO236">
        <v>0</v>
      </c>
      <c r="CP236">
        <v>0.38600000000000001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</row>
    <row r="237" spans="1:129" hidden="1">
      <c r="A237" s="12">
        <v>1830</v>
      </c>
      <c r="B237" s="13" t="s">
        <v>477</v>
      </c>
      <c r="C237" s="13">
        <v>403000</v>
      </c>
      <c r="D237" s="83">
        <v>353000</v>
      </c>
      <c r="E237" s="13">
        <v>350030</v>
      </c>
      <c r="F237" s="13" t="s">
        <v>128</v>
      </c>
      <c r="G237" s="13">
        <v>1</v>
      </c>
      <c r="H237" s="13">
        <v>1</v>
      </c>
      <c r="I237" s="13">
        <v>2012</v>
      </c>
      <c r="J237" s="13">
        <v>1201</v>
      </c>
      <c r="K237" s="13">
        <v>0</v>
      </c>
      <c r="L237" s="13">
        <v>0</v>
      </c>
      <c r="M237" s="13">
        <v>1201</v>
      </c>
      <c r="N237" s="13">
        <v>20.293527999999998</v>
      </c>
      <c r="O237" s="13">
        <v>0</v>
      </c>
      <c r="P237" s="13">
        <v>17.682192000000001</v>
      </c>
      <c r="Q237" s="13">
        <v>0</v>
      </c>
      <c r="R237" s="13">
        <v>2.6113360000000001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0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>
        <v>1008</v>
      </c>
      <c r="AU237" s="13">
        <v>0</v>
      </c>
      <c r="AV237" s="13">
        <v>193</v>
      </c>
      <c r="AW237" s="13">
        <v>0</v>
      </c>
      <c r="AX237" s="13">
        <v>0</v>
      </c>
      <c r="AY237" s="13">
        <v>0</v>
      </c>
      <c r="AZ237" s="13">
        <v>0</v>
      </c>
      <c r="BA237" s="13">
        <v>0</v>
      </c>
      <c r="BB237" s="13">
        <v>0</v>
      </c>
      <c r="BC237" s="13">
        <v>0</v>
      </c>
      <c r="BD237" s="13">
        <v>0</v>
      </c>
      <c r="BE237" s="13">
        <v>0</v>
      </c>
      <c r="BF237" s="13">
        <v>0</v>
      </c>
      <c r="BG237" s="13">
        <v>0</v>
      </c>
      <c r="BH237" s="13">
        <v>0</v>
      </c>
      <c r="BI237" s="13">
        <v>0</v>
      </c>
      <c r="BJ237" s="13">
        <v>0</v>
      </c>
      <c r="BK237" s="13">
        <v>0</v>
      </c>
      <c r="BL237" s="13">
        <v>0</v>
      </c>
      <c r="BM237" s="13">
        <v>0</v>
      </c>
      <c r="BN237" s="13">
        <v>0</v>
      </c>
      <c r="BO237" s="13">
        <v>0</v>
      </c>
      <c r="BP237" s="13">
        <v>0</v>
      </c>
      <c r="BQ237" s="13">
        <v>0</v>
      </c>
      <c r="BR237" s="13">
        <v>0</v>
      </c>
      <c r="BS237" s="13">
        <v>0</v>
      </c>
      <c r="BT237" s="13">
        <v>0</v>
      </c>
      <c r="BU237" s="13">
        <v>0</v>
      </c>
      <c r="BV237" s="13">
        <v>0</v>
      </c>
      <c r="BW237" s="13">
        <v>0</v>
      </c>
      <c r="BX237" s="13">
        <v>0</v>
      </c>
      <c r="BY237" s="13">
        <v>0</v>
      </c>
      <c r="BZ237" s="13">
        <v>0</v>
      </c>
      <c r="CA237" s="82">
        <v>0</v>
      </c>
      <c r="CC237">
        <v>0</v>
      </c>
      <c r="CE237">
        <v>0</v>
      </c>
      <c r="CG237">
        <v>0</v>
      </c>
      <c r="CI237">
        <v>0</v>
      </c>
      <c r="CK237">
        <v>0</v>
      </c>
      <c r="CM237">
        <v>0</v>
      </c>
      <c r="CN237">
        <v>446520</v>
      </c>
      <c r="CO237">
        <v>0</v>
      </c>
      <c r="CP237">
        <v>72.8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</row>
    <row r="238" spans="1:129" hidden="1">
      <c r="A238" s="12">
        <v>1831</v>
      </c>
      <c r="B238" s="13" t="s">
        <v>478</v>
      </c>
      <c r="C238" s="13">
        <v>403000</v>
      </c>
      <c r="D238" s="83">
        <v>353000</v>
      </c>
      <c r="E238" s="13">
        <v>350030</v>
      </c>
      <c r="F238" s="13" t="s">
        <v>128</v>
      </c>
      <c r="G238" s="13">
        <v>1</v>
      </c>
      <c r="H238" s="13">
        <v>1</v>
      </c>
      <c r="I238" s="13">
        <v>2012</v>
      </c>
      <c r="J238" s="13">
        <v>1097</v>
      </c>
      <c r="K238" s="13">
        <v>0</v>
      </c>
      <c r="L238" s="13">
        <v>0</v>
      </c>
      <c r="M238" s="13">
        <v>1097</v>
      </c>
      <c r="N238" s="13">
        <v>14.825070999999999</v>
      </c>
      <c r="O238" s="13">
        <v>0</v>
      </c>
      <c r="P238" s="13">
        <v>0</v>
      </c>
      <c r="Q238" s="13">
        <v>0</v>
      </c>
      <c r="R238" s="13">
        <v>14.825070999999999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1097</v>
      </c>
      <c r="AW238" s="13">
        <v>0</v>
      </c>
      <c r="AX238" s="13">
        <v>0</v>
      </c>
      <c r="AY238" s="13">
        <v>0</v>
      </c>
      <c r="AZ238" s="13">
        <v>0</v>
      </c>
      <c r="BA238" s="13">
        <v>0</v>
      </c>
      <c r="BB238" s="13">
        <v>0</v>
      </c>
      <c r="BC238" s="13">
        <v>0</v>
      </c>
      <c r="BD238" s="13">
        <v>0</v>
      </c>
      <c r="BE238" s="13">
        <v>0</v>
      </c>
      <c r="BF238" s="13">
        <v>0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0</v>
      </c>
      <c r="BM238" s="13">
        <v>0</v>
      </c>
      <c r="BN238" s="13">
        <v>0</v>
      </c>
      <c r="BO238" s="13">
        <v>0</v>
      </c>
      <c r="BP238" s="13">
        <v>0</v>
      </c>
      <c r="BQ238" s="13">
        <v>0</v>
      </c>
      <c r="BR238" s="13">
        <v>0</v>
      </c>
      <c r="BS238" s="13">
        <v>0</v>
      </c>
      <c r="BT238" s="13">
        <v>0</v>
      </c>
      <c r="BU238" s="13">
        <v>0</v>
      </c>
      <c r="BV238" s="13">
        <v>0</v>
      </c>
      <c r="BW238" s="13">
        <v>0</v>
      </c>
      <c r="BX238" s="13">
        <v>0</v>
      </c>
      <c r="BY238" s="13">
        <v>0</v>
      </c>
      <c r="BZ238" s="13">
        <v>0</v>
      </c>
      <c r="CA238" s="82">
        <v>0</v>
      </c>
      <c r="CC238">
        <v>0</v>
      </c>
      <c r="CE238">
        <v>0</v>
      </c>
      <c r="CG238">
        <v>0</v>
      </c>
      <c r="CI238">
        <v>0</v>
      </c>
      <c r="CK238">
        <v>0</v>
      </c>
      <c r="CM238">
        <v>0</v>
      </c>
      <c r="CN238">
        <v>0</v>
      </c>
      <c r="CO238">
        <v>0</v>
      </c>
      <c r="CP238">
        <v>413.3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</row>
    <row r="239" spans="1:129" hidden="1">
      <c r="A239" s="12">
        <v>1832</v>
      </c>
      <c r="B239" s="13" t="s">
        <v>479</v>
      </c>
      <c r="C239" s="13">
        <v>403000</v>
      </c>
      <c r="D239" s="83">
        <v>353000</v>
      </c>
      <c r="E239" s="13">
        <v>350030</v>
      </c>
      <c r="F239" s="13" t="s">
        <v>128</v>
      </c>
      <c r="G239" s="13">
        <v>1</v>
      </c>
      <c r="H239" s="13">
        <v>1</v>
      </c>
      <c r="I239" s="13">
        <v>2012</v>
      </c>
      <c r="J239" s="13">
        <v>368</v>
      </c>
      <c r="K239" s="13">
        <v>0</v>
      </c>
      <c r="L239" s="13">
        <v>0</v>
      </c>
      <c r="M239" s="13">
        <v>368</v>
      </c>
      <c r="N239" s="13">
        <v>6.3768165999999997</v>
      </c>
      <c r="O239" s="13">
        <v>0</v>
      </c>
      <c r="P239" s="13">
        <v>6.1006175999999996</v>
      </c>
      <c r="Q239" s="13">
        <v>0</v>
      </c>
      <c r="R239" s="13">
        <v>0.27619899999999997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348</v>
      </c>
      <c r="AU239" s="13">
        <v>0</v>
      </c>
      <c r="AV239" s="13">
        <v>20</v>
      </c>
      <c r="AW239" s="13">
        <v>0</v>
      </c>
      <c r="AX239" s="13">
        <v>0</v>
      </c>
      <c r="AY239" s="13">
        <v>0</v>
      </c>
      <c r="AZ239" s="13">
        <v>0</v>
      </c>
      <c r="BA239" s="13">
        <v>0</v>
      </c>
      <c r="BB239" s="13">
        <v>0</v>
      </c>
      <c r="BC239" s="13">
        <v>0</v>
      </c>
      <c r="BD239" s="13">
        <v>0</v>
      </c>
      <c r="BE239" s="13">
        <v>0</v>
      </c>
      <c r="BF239" s="13">
        <v>0</v>
      </c>
      <c r="BG239" s="13">
        <v>0</v>
      </c>
      <c r="BH239" s="13">
        <v>0</v>
      </c>
      <c r="BI239" s="13">
        <v>0</v>
      </c>
      <c r="BJ239" s="13">
        <v>0</v>
      </c>
      <c r="BK239" s="13">
        <v>0</v>
      </c>
      <c r="BL239" s="13">
        <v>0</v>
      </c>
      <c r="BM239" s="13">
        <v>0</v>
      </c>
      <c r="BN239" s="13">
        <v>0</v>
      </c>
      <c r="BO239" s="13">
        <v>0</v>
      </c>
      <c r="BP239" s="13">
        <v>0</v>
      </c>
      <c r="BQ239" s="13">
        <v>0</v>
      </c>
      <c r="BR239" s="13">
        <v>0</v>
      </c>
      <c r="BS239" s="13">
        <v>0</v>
      </c>
      <c r="BT239" s="13">
        <v>0</v>
      </c>
      <c r="BU239" s="13">
        <v>0</v>
      </c>
      <c r="BV239" s="13">
        <v>0</v>
      </c>
      <c r="BW239" s="13">
        <v>0</v>
      </c>
      <c r="BX239" s="13">
        <v>0</v>
      </c>
      <c r="BY239" s="13">
        <v>0</v>
      </c>
      <c r="BZ239" s="13">
        <v>0</v>
      </c>
      <c r="CA239" s="82">
        <v>0</v>
      </c>
      <c r="CC239">
        <v>0</v>
      </c>
      <c r="CE239">
        <v>0</v>
      </c>
      <c r="CG239">
        <v>0</v>
      </c>
      <c r="CI239">
        <v>0</v>
      </c>
      <c r="CK239">
        <v>0</v>
      </c>
      <c r="CM239">
        <v>0</v>
      </c>
      <c r="CN239">
        <v>154056</v>
      </c>
      <c r="CO239">
        <v>0</v>
      </c>
      <c r="CP239">
        <v>7.7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</row>
    <row r="240" spans="1:129" hidden="1">
      <c r="A240" s="12">
        <v>1833</v>
      </c>
      <c r="B240" s="13" t="s">
        <v>480</v>
      </c>
      <c r="C240" s="13">
        <v>403000</v>
      </c>
      <c r="D240" s="83">
        <v>353000</v>
      </c>
      <c r="E240" s="13">
        <v>350030</v>
      </c>
      <c r="F240" s="13" t="s">
        <v>128</v>
      </c>
      <c r="G240" s="13">
        <v>1</v>
      </c>
      <c r="H240" s="13">
        <v>1</v>
      </c>
      <c r="I240" s="13">
        <v>2012</v>
      </c>
      <c r="J240" s="13">
        <v>125</v>
      </c>
      <c r="K240" s="13">
        <v>0</v>
      </c>
      <c r="L240" s="13">
        <v>0</v>
      </c>
      <c r="M240" s="13">
        <v>125</v>
      </c>
      <c r="N240" s="13">
        <v>2.1386072</v>
      </c>
      <c r="O240" s="13">
        <v>0</v>
      </c>
      <c r="P240" s="13">
        <v>1.9951272</v>
      </c>
      <c r="Q240" s="13">
        <v>0</v>
      </c>
      <c r="R240" s="13">
        <v>0.14348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114</v>
      </c>
      <c r="AU240" s="13">
        <v>0</v>
      </c>
      <c r="AV240" s="13">
        <v>11</v>
      </c>
      <c r="AW240" s="13">
        <v>0</v>
      </c>
      <c r="AX240" s="13">
        <v>0</v>
      </c>
      <c r="AY240" s="13">
        <v>0</v>
      </c>
      <c r="AZ240" s="13">
        <v>0</v>
      </c>
      <c r="BA240" s="13">
        <v>0</v>
      </c>
      <c r="BB240" s="13">
        <v>0</v>
      </c>
      <c r="BC240" s="13">
        <v>0</v>
      </c>
      <c r="BD240" s="13">
        <v>0</v>
      </c>
      <c r="BE240" s="13">
        <v>0</v>
      </c>
      <c r="BF240" s="13">
        <v>0</v>
      </c>
      <c r="BG240" s="13">
        <v>0</v>
      </c>
      <c r="BH240" s="13">
        <v>0</v>
      </c>
      <c r="BI240" s="13">
        <v>0</v>
      </c>
      <c r="BJ240" s="13">
        <v>0</v>
      </c>
      <c r="BK240" s="13">
        <v>0</v>
      </c>
      <c r="BL240" s="13">
        <v>0</v>
      </c>
      <c r="BM240" s="13">
        <v>0</v>
      </c>
      <c r="BN240" s="13">
        <v>0</v>
      </c>
      <c r="BO240" s="13">
        <v>0</v>
      </c>
      <c r="BP240" s="13">
        <v>0</v>
      </c>
      <c r="BQ240" s="13">
        <v>0</v>
      </c>
      <c r="BR240" s="13">
        <v>0</v>
      </c>
      <c r="BS240" s="13">
        <v>0</v>
      </c>
      <c r="BT240" s="13">
        <v>0</v>
      </c>
      <c r="BU240" s="13">
        <v>0</v>
      </c>
      <c r="BV240" s="13">
        <v>0</v>
      </c>
      <c r="BW240" s="13">
        <v>0</v>
      </c>
      <c r="BX240" s="13">
        <v>0</v>
      </c>
      <c r="BY240" s="13">
        <v>0</v>
      </c>
      <c r="BZ240" s="13">
        <v>0</v>
      </c>
      <c r="CA240" s="82">
        <v>0</v>
      </c>
      <c r="CC240">
        <v>0</v>
      </c>
      <c r="CE240">
        <v>0</v>
      </c>
      <c r="CG240">
        <v>0</v>
      </c>
      <c r="CI240">
        <v>0</v>
      </c>
      <c r="CK240">
        <v>0</v>
      </c>
      <c r="CM240">
        <v>0</v>
      </c>
      <c r="CN240">
        <v>50382</v>
      </c>
      <c r="CO240">
        <v>0</v>
      </c>
      <c r="CP240">
        <v>4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</row>
    <row r="241" spans="1:129" hidden="1">
      <c r="A241" s="12">
        <v>1841</v>
      </c>
      <c r="B241" s="13" t="s">
        <v>481</v>
      </c>
      <c r="C241" s="13">
        <v>403000</v>
      </c>
      <c r="D241" s="83">
        <v>353000</v>
      </c>
      <c r="E241" s="13">
        <v>350030</v>
      </c>
      <c r="F241" s="13" t="s">
        <v>128</v>
      </c>
      <c r="G241" s="13">
        <v>1</v>
      </c>
      <c r="H241" s="13">
        <v>1</v>
      </c>
      <c r="I241" s="13">
        <v>2012</v>
      </c>
      <c r="J241" s="13">
        <v>1</v>
      </c>
      <c r="K241" s="13">
        <v>0</v>
      </c>
      <c r="L241" s="13">
        <v>0</v>
      </c>
      <c r="M241" s="13">
        <v>1</v>
      </c>
      <c r="N241" s="13">
        <v>1.8473050000000001E-2</v>
      </c>
      <c r="O241" s="13">
        <v>0</v>
      </c>
      <c r="P241" s="13">
        <v>0</v>
      </c>
      <c r="Q241" s="13">
        <v>0</v>
      </c>
      <c r="R241" s="13">
        <v>1.8473050000000001E-2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13">
        <v>1</v>
      </c>
      <c r="AW241" s="13">
        <v>0</v>
      </c>
      <c r="AX241" s="13">
        <v>0</v>
      </c>
      <c r="AY241" s="13">
        <v>0</v>
      </c>
      <c r="AZ241" s="13">
        <v>0</v>
      </c>
      <c r="BA241" s="13">
        <v>0</v>
      </c>
      <c r="BB241" s="13">
        <v>0</v>
      </c>
      <c r="BC241" s="13">
        <v>0</v>
      </c>
      <c r="BD241" s="13">
        <v>0</v>
      </c>
      <c r="BE241" s="13">
        <v>0</v>
      </c>
      <c r="BF241" s="13">
        <v>0</v>
      </c>
      <c r="BG241" s="13">
        <v>0</v>
      </c>
      <c r="BH241" s="13">
        <v>0</v>
      </c>
      <c r="BI241" s="13">
        <v>0</v>
      </c>
      <c r="BJ241" s="13">
        <v>0</v>
      </c>
      <c r="BK241" s="13">
        <v>0</v>
      </c>
      <c r="BL241" s="13">
        <v>0</v>
      </c>
      <c r="BM241" s="13">
        <v>0</v>
      </c>
      <c r="BN241" s="13">
        <v>0</v>
      </c>
      <c r="BO241" s="13">
        <v>0</v>
      </c>
      <c r="BP241" s="13">
        <v>0</v>
      </c>
      <c r="BQ241" s="13">
        <v>0</v>
      </c>
      <c r="BR241" s="13">
        <v>0</v>
      </c>
      <c r="BS241" s="13">
        <v>0</v>
      </c>
      <c r="BT241" s="13">
        <v>0</v>
      </c>
      <c r="BU241" s="13">
        <v>0</v>
      </c>
      <c r="BV241" s="13">
        <v>0</v>
      </c>
      <c r="BW241" s="13">
        <v>0</v>
      </c>
      <c r="BX241" s="13">
        <v>0</v>
      </c>
      <c r="BY241" s="13">
        <v>0</v>
      </c>
      <c r="BZ241" s="13">
        <v>0</v>
      </c>
      <c r="CA241" s="82">
        <v>0</v>
      </c>
      <c r="CC241">
        <v>0</v>
      </c>
      <c r="CE241">
        <v>0</v>
      </c>
      <c r="CG241">
        <v>0</v>
      </c>
      <c r="CI241">
        <v>0</v>
      </c>
      <c r="CK241">
        <v>0</v>
      </c>
      <c r="CM241">
        <v>0</v>
      </c>
      <c r="CN241">
        <v>0</v>
      </c>
      <c r="CO241">
        <v>0</v>
      </c>
      <c r="CP241">
        <v>0.51500000000000001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</row>
    <row r="242" spans="1:129" hidden="1">
      <c r="A242" s="12">
        <v>1847</v>
      </c>
      <c r="B242" s="13" t="s">
        <v>482</v>
      </c>
      <c r="C242" s="13">
        <v>403000</v>
      </c>
      <c r="D242" s="83">
        <v>353000</v>
      </c>
      <c r="E242" s="13">
        <v>350030</v>
      </c>
      <c r="F242" s="13" t="s">
        <v>128</v>
      </c>
      <c r="G242" s="13">
        <v>1</v>
      </c>
      <c r="H242" s="13">
        <v>1</v>
      </c>
      <c r="I242" s="13">
        <v>2012</v>
      </c>
      <c r="J242" s="13">
        <v>1935</v>
      </c>
      <c r="K242" s="13">
        <v>0</v>
      </c>
      <c r="L242" s="13">
        <v>0</v>
      </c>
      <c r="M242" s="13">
        <v>1935</v>
      </c>
      <c r="N242" s="13">
        <v>32.930615590000002</v>
      </c>
      <c r="O242" s="13">
        <v>0</v>
      </c>
      <c r="P242" s="13">
        <v>29.596247999999999</v>
      </c>
      <c r="Q242" s="13">
        <v>0</v>
      </c>
      <c r="R242" s="13">
        <v>3.3343675899999998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1688</v>
      </c>
      <c r="AU242" s="13">
        <v>0</v>
      </c>
      <c r="AV242" s="13">
        <v>247</v>
      </c>
      <c r="AW242" s="13">
        <v>0</v>
      </c>
      <c r="AX242" s="13">
        <v>0</v>
      </c>
      <c r="AY242" s="13">
        <v>0</v>
      </c>
      <c r="AZ242" s="13">
        <v>0</v>
      </c>
      <c r="BA242" s="13">
        <v>0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0</v>
      </c>
      <c r="BJ242" s="13">
        <v>0</v>
      </c>
      <c r="BK242" s="13">
        <v>0</v>
      </c>
      <c r="BL242" s="13">
        <v>0</v>
      </c>
      <c r="BM242" s="13">
        <v>0</v>
      </c>
      <c r="BN242" s="13">
        <v>0</v>
      </c>
      <c r="BO242" s="13">
        <v>0</v>
      </c>
      <c r="BP242" s="13">
        <v>0</v>
      </c>
      <c r="BQ242" s="13">
        <v>0</v>
      </c>
      <c r="BR242" s="13">
        <v>0</v>
      </c>
      <c r="BS242" s="13">
        <v>0</v>
      </c>
      <c r="BT242" s="13">
        <v>0</v>
      </c>
      <c r="BU242" s="13">
        <v>0</v>
      </c>
      <c r="BV242" s="13">
        <v>0</v>
      </c>
      <c r="BW242" s="13">
        <v>0</v>
      </c>
      <c r="BX242" s="13">
        <v>0</v>
      </c>
      <c r="BY242" s="13">
        <v>0</v>
      </c>
      <c r="BZ242" s="13">
        <v>0</v>
      </c>
      <c r="CA242" s="82">
        <v>0</v>
      </c>
      <c r="CC242">
        <v>0</v>
      </c>
      <c r="CE242">
        <v>0</v>
      </c>
      <c r="CG242">
        <v>0</v>
      </c>
      <c r="CI242">
        <v>0</v>
      </c>
      <c r="CK242">
        <v>0</v>
      </c>
      <c r="CM242">
        <v>0</v>
      </c>
      <c r="CN242">
        <v>747380</v>
      </c>
      <c r="CO242">
        <v>0</v>
      </c>
      <c r="CP242">
        <v>92.956999999999994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</row>
    <row r="243" spans="1:129" hidden="1">
      <c r="A243" s="12">
        <v>1855</v>
      </c>
      <c r="B243" s="13" t="s">
        <v>485</v>
      </c>
      <c r="C243" s="13">
        <v>403000</v>
      </c>
      <c r="D243" s="83">
        <v>353000</v>
      </c>
      <c r="E243" s="13">
        <v>350030</v>
      </c>
      <c r="F243" s="13" t="s">
        <v>128</v>
      </c>
      <c r="G243" s="13">
        <v>1</v>
      </c>
      <c r="H243" s="13">
        <v>1</v>
      </c>
      <c r="I243" s="13">
        <v>2012</v>
      </c>
      <c r="J243" s="13">
        <v>233</v>
      </c>
      <c r="K243" s="13">
        <v>0</v>
      </c>
      <c r="L243" s="13">
        <v>0</v>
      </c>
      <c r="M243" s="13">
        <v>233</v>
      </c>
      <c r="N243" s="13">
        <v>3.1428935299999998</v>
      </c>
      <c r="O243" s="13">
        <v>0</v>
      </c>
      <c r="P243" s="13">
        <v>0</v>
      </c>
      <c r="Q243" s="13">
        <v>0</v>
      </c>
      <c r="R243" s="13">
        <v>3.1428935299999998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13">
        <v>233</v>
      </c>
      <c r="AW243" s="13">
        <v>0</v>
      </c>
      <c r="AX243" s="13">
        <v>0</v>
      </c>
      <c r="AY243" s="13">
        <v>0</v>
      </c>
      <c r="AZ243" s="13">
        <v>0</v>
      </c>
      <c r="BA243" s="13">
        <v>0</v>
      </c>
      <c r="BB243" s="13">
        <v>0</v>
      </c>
      <c r="BC243" s="13">
        <v>0</v>
      </c>
      <c r="BD243" s="13">
        <v>0</v>
      </c>
      <c r="BE243" s="13">
        <v>0</v>
      </c>
      <c r="BF243" s="13">
        <v>0</v>
      </c>
      <c r="BG243" s="13">
        <v>0</v>
      </c>
      <c r="BH243" s="13">
        <v>0</v>
      </c>
      <c r="BI243" s="13">
        <v>0</v>
      </c>
      <c r="BJ243" s="13">
        <v>0</v>
      </c>
      <c r="BK243" s="13">
        <v>0</v>
      </c>
      <c r="BL243" s="13">
        <v>0</v>
      </c>
      <c r="BM243" s="13">
        <v>0</v>
      </c>
      <c r="BN243" s="13">
        <v>0</v>
      </c>
      <c r="BO243" s="13">
        <v>0</v>
      </c>
      <c r="BP243" s="13">
        <v>0</v>
      </c>
      <c r="BQ243" s="13">
        <v>0</v>
      </c>
      <c r="BR243" s="13">
        <v>0</v>
      </c>
      <c r="BS243" s="13">
        <v>0</v>
      </c>
      <c r="BT243" s="13">
        <v>0</v>
      </c>
      <c r="BU243" s="13">
        <v>0</v>
      </c>
      <c r="BV243" s="13">
        <v>0</v>
      </c>
      <c r="BW243" s="13">
        <v>0</v>
      </c>
      <c r="BX243" s="13">
        <v>0</v>
      </c>
      <c r="BY243" s="13">
        <v>0</v>
      </c>
      <c r="BZ243" s="13">
        <v>0</v>
      </c>
      <c r="CA243" s="82">
        <v>0</v>
      </c>
      <c r="CC243">
        <v>0</v>
      </c>
      <c r="CE243">
        <v>0</v>
      </c>
      <c r="CG243">
        <v>0</v>
      </c>
      <c r="CI243">
        <v>0</v>
      </c>
      <c r="CK243">
        <v>0</v>
      </c>
      <c r="CM243">
        <v>0</v>
      </c>
      <c r="CN243">
        <v>0</v>
      </c>
      <c r="CO243">
        <v>0</v>
      </c>
      <c r="CP243">
        <v>87.619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</row>
    <row r="244" spans="1:129" hidden="1">
      <c r="A244" s="12">
        <v>1857</v>
      </c>
      <c r="B244" s="13" t="s">
        <v>486</v>
      </c>
      <c r="C244" s="13">
        <v>403000</v>
      </c>
      <c r="D244" s="83">
        <v>353000</v>
      </c>
      <c r="E244" s="13">
        <v>350030</v>
      </c>
      <c r="F244" s="13" t="s">
        <v>128</v>
      </c>
      <c r="G244" s="13">
        <v>1</v>
      </c>
      <c r="H244" s="13">
        <v>1</v>
      </c>
      <c r="I244" s="13">
        <v>2012</v>
      </c>
      <c r="J244" s="13">
        <v>1848</v>
      </c>
      <c r="K244" s="13">
        <v>0</v>
      </c>
      <c r="L244" s="13">
        <v>0</v>
      </c>
      <c r="M244" s="13">
        <v>1848</v>
      </c>
      <c r="N244" s="13">
        <v>32.399856</v>
      </c>
      <c r="O244" s="13">
        <v>0</v>
      </c>
      <c r="P244" s="13">
        <v>32.399690399999997</v>
      </c>
      <c r="Q244" s="13">
        <v>0</v>
      </c>
      <c r="R244" s="13">
        <v>0</v>
      </c>
      <c r="S244" s="13">
        <v>0</v>
      </c>
      <c r="T244" s="13">
        <v>1.6559999999999999E-4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1848</v>
      </c>
      <c r="AU244" s="13">
        <v>0</v>
      </c>
      <c r="AV244" s="13">
        <v>0</v>
      </c>
      <c r="AW244" s="13">
        <v>0</v>
      </c>
      <c r="AX244" s="13">
        <v>0</v>
      </c>
      <c r="AY244" s="13">
        <v>0</v>
      </c>
      <c r="AZ244" s="13">
        <v>0</v>
      </c>
      <c r="BA244" s="13">
        <v>0</v>
      </c>
      <c r="BB244" s="13">
        <v>0</v>
      </c>
      <c r="BC244" s="13">
        <v>0</v>
      </c>
      <c r="BD244" s="13">
        <v>0</v>
      </c>
      <c r="BE244" s="13">
        <v>0</v>
      </c>
      <c r="BF244" s="13">
        <v>0</v>
      </c>
      <c r="BG244" s="13">
        <v>0</v>
      </c>
      <c r="BH244" s="13">
        <v>0</v>
      </c>
      <c r="BI244" s="13">
        <v>0</v>
      </c>
      <c r="BJ244" s="13">
        <v>0</v>
      </c>
      <c r="BK244" s="13">
        <v>0</v>
      </c>
      <c r="BL244" s="13">
        <v>0</v>
      </c>
      <c r="BM244" s="13">
        <v>0</v>
      </c>
      <c r="BN244" s="13">
        <v>0</v>
      </c>
      <c r="BO244" s="13">
        <v>0</v>
      </c>
      <c r="BP244" s="13">
        <v>0</v>
      </c>
      <c r="BQ244" s="13">
        <v>0</v>
      </c>
      <c r="BR244" s="13">
        <v>0</v>
      </c>
      <c r="BS244" s="13">
        <v>0</v>
      </c>
      <c r="BT244" s="13">
        <v>0</v>
      </c>
      <c r="BU244" s="13">
        <v>0</v>
      </c>
      <c r="BV244" s="13">
        <v>0</v>
      </c>
      <c r="BW244" s="13">
        <v>0</v>
      </c>
      <c r="BX244" s="13">
        <v>0</v>
      </c>
      <c r="BY244" s="13">
        <v>0</v>
      </c>
      <c r="BZ244" s="13">
        <v>0</v>
      </c>
      <c r="CA244" s="82">
        <v>0</v>
      </c>
      <c r="CC244">
        <v>0</v>
      </c>
      <c r="CE244">
        <v>0</v>
      </c>
      <c r="CG244">
        <v>0</v>
      </c>
      <c r="CI244">
        <v>0</v>
      </c>
      <c r="CK244">
        <v>0</v>
      </c>
      <c r="CM244">
        <v>0</v>
      </c>
      <c r="CN244">
        <v>818174</v>
      </c>
      <c r="CO244">
        <v>0</v>
      </c>
      <c r="CP244">
        <v>0</v>
      </c>
      <c r="CQ244">
        <v>0</v>
      </c>
      <c r="CR244">
        <v>3.5999999999999999E-3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</row>
    <row r="245" spans="1:129" hidden="1">
      <c r="A245" s="12">
        <v>1891</v>
      </c>
      <c r="B245" s="13" t="s">
        <v>489</v>
      </c>
      <c r="C245" s="13">
        <v>401000</v>
      </c>
      <c r="D245" s="83">
        <v>351300</v>
      </c>
      <c r="E245" s="13">
        <v>350010</v>
      </c>
      <c r="F245" s="13" t="s">
        <v>128</v>
      </c>
      <c r="G245" s="13">
        <v>1</v>
      </c>
      <c r="H245" s="13">
        <v>1</v>
      </c>
      <c r="I245" s="13">
        <v>2012</v>
      </c>
      <c r="J245" s="13">
        <v>7</v>
      </c>
      <c r="K245" s="13">
        <v>0</v>
      </c>
      <c r="L245" s="13">
        <v>0</v>
      </c>
      <c r="M245" s="13">
        <v>7</v>
      </c>
      <c r="N245" s="13">
        <v>8.9675000000000005E-2</v>
      </c>
      <c r="O245" s="13">
        <v>0</v>
      </c>
      <c r="P245" s="13">
        <v>0</v>
      </c>
      <c r="Q245" s="13">
        <v>0</v>
      </c>
      <c r="R245" s="13">
        <v>8.9675000000000005E-2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13">
        <v>7</v>
      </c>
      <c r="AW245" s="13">
        <v>0</v>
      </c>
      <c r="AX245" s="13">
        <v>0</v>
      </c>
      <c r="AY245" s="13">
        <v>0</v>
      </c>
      <c r="AZ245" s="13">
        <v>0</v>
      </c>
      <c r="BA245" s="13">
        <v>0</v>
      </c>
      <c r="BB245" s="13">
        <v>0</v>
      </c>
      <c r="BC245" s="13">
        <v>0</v>
      </c>
      <c r="BD245" s="13">
        <v>0</v>
      </c>
      <c r="BE245" s="13">
        <v>0</v>
      </c>
      <c r="BF245" s="13">
        <v>0</v>
      </c>
      <c r="BG245" s="13">
        <v>0</v>
      </c>
      <c r="BH245" s="13">
        <v>0</v>
      </c>
      <c r="BI245" s="13">
        <v>0</v>
      </c>
      <c r="BJ245" s="13">
        <v>0</v>
      </c>
      <c r="BK245" s="13">
        <v>0</v>
      </c>
      <c r="BL245" s="13">
        <v>0</v>
      </c>
      <c r="BM245" s="13">
        <v>0</v>
      </c>
      <c r="BN245" s="13">
        <v>0</v>
      </c>
      <c r="BO245" s="13">
        <v>0</v>
      </c>
      <c r="BP245" s="13">
        <v>0</v>
      </c>
      <c r="BQ245" s="13">
        <v>0</v>
      </c>
      <c r="BR245" s="13">
        <v>0</v>
      </c>
      <c r="BS245" s="13">
        <v>0</v>
      </c>
      <c r="BT245" s="13">
        <v>0</v>
      </c>
      <c r="BU245" s="13">
        <v>0</v>
      </c>
      <c r="BV245" s="13">
        <v>0</v>
      </c>
      <c r="BW245" s="13">
        <v>0</v>
      </c>
      <c r="BX245" s="13">
        <v>0</v>
      </c>
      <c r="BY245" s="13">
        <v>0</v>
      </c>
      <c r="BZ245" s="13">
        <v>0</v>
      </c>
      <c r="CA245" s="82">
        <v>0</v>
      </c>
      <c r="CC245">
        <v>0</v>
      </c>
      <c r="CE245">
        <v>0</v>
      </c>
      <c r="CG245">
        <v>0</v>
      </c>
      <c r="CI245">
        <v>0</v>
      </c>
      <c r="CK245">
        <v>0</v>
      </c>
      <c r="CM245">
        <v>0</v>
      </c>
      <c r="CN245">
        <v>0</v>
      </c>
      <c r="CO245">
        <v>0</v>
      </c>
      <c r="CP245">
        <v>2.5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</row>
    <row r="246" spans="1:129" hidden="1">
      <c r="A246" s="12">
        <v>1893</v>
      </c>
      <c r="B246" s="13" t="s">
        <v>490</v>
      </c>
      <c r="C246" s="13">
        <v>401000</v>
      </c>
      <c r="D246" s="83">
        <v>351100</v>
      </c>
      <c r="E246" s="13">
        <v>350010</v>
      </c>
      <c r="F246" s="13" t="s">
        <v>128</v>
      </c>
      <c r="G246" s="13">
        <v>1</v>
      </c>
      <c r="H246" s="13">
        <v>1</v>
      </c>
      <c r="I246" s="13">
        <v>2012</v>
      </c>
      <c r="J246" s="13">
        <v>44</v>
      </c>
      <c r="K246" s="13">
        <v>0</v>
      </c>
      <c r="L246" s="13">
        <v>0</v>
      </c>
      <c r="M246" s="13">
        <v>44</v>
      </c>
      <c r="N246" s="13">
        <v>0.76305239999999996</v>
      </c>
      <c r="O246" s="13">
        <v>0</v>
      </c>
      <c r="P246" s="13">
        <v>0.76305239999999996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44</v>
      </c>
      <c r="AU246" s="13">
        <v>0</v>
      </c>
      <c r="AV246" s="13">
        <v>0</v>
      </c>
      <c r="AW246" s="13">
        <v>0</v>
      </c>
      <c r="AX246" s="13">
        <v>0</v>
      </c>
      <c r="AY246" s="13">
        <v>0</v>
      </c>
      <c r="AZ246" s="13">
        <v>0</v>
      </c>
      <c r="BA246" s="13">
        <v>0</v>
      </c>
      <c r="BB246" s="13">
        <v>0</v>
      </c>
      <c r="BC246" s="13">
        <v>0</v>
      </c>
      <c r="BD246" s="13">
        <v>0</v>
      </c>
      <c r="BE246" s="13">
        <v>0</v>
      </c>
      <c r="BF246" s="13">
        <v>0</v>
      </c>
      <c r="BG246" s="13">
        <v>0</v>
      </c>
      <c r="BH246" s="13">
        <v>0</v>
      </c>
      <c r="BI246" s="13">
        <v>0</v>
      </c>
      <c r="BJ246" s="13">
        <v>0</v>
      </c>
      <c r="BK246" s="13">
        <v>0</v>
      </c>
      <c r="BL246" s="13">
        <v>0</v>
      </c>
      <c r="BM246" s="13">
        <v>0</v>
      </c>
      <c r="BN246" s="13">
        <v>0</v>
      </c>
      <c r="BO246" s="13">
        <v>0</v>
      </c>
      <c r="BP246" s="13">
        <v>0</v>
      </c>
      <c r="BQ246" s="13">
        <v>0</v>
      </c>
      <c r="BR246" s="13">
        <v>0</v>
      </c>
      <c r="BS246" s="13">
        <v>0</v>
      </c>
      <c r="BT246" s="13">
        <v>0</v>
      </c>
      <c r="BU246" s="13">
        <v>0</v>
      </c>
      <c r="BV246" s="13">
        <v>0</v>
      </c>
      <c r="BW246" s="13">
        <v>0</v>
      </c>
      <c r="BX246" s="13">
        <v>0</v>
      </c>
      <c r="BY246" s="13">
        <v>0</v>
      </c>
      <c r="BZ246" s="13">
        <v>0</v>
      </c>
      <c r="CA246" s="82">
        <v>0</v>
      </c>
      <c r="CC246">
        <v>0</v>
      </c>
      <c r="CE246">
        <v>0</v>
      </c>
      <c r="CG246">
        <v>0</v>
      </c>
      <c r="CI246">
        <v>0</v>
      </c>
      <c r="CK246">
        <v>0</v>
      </c>
      <c r="CM246">
        <v>0</v>
      </c>
      <c r="CN246">
        <v>19269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</row>
    <row r="247" spans="1:129" hidden="1">
      <c r="A247" s="12">
        <v>1917</v>
      </c>
      <c r="B247" s="13" t="s">
        <v>492</v>
      </c>
      <c r="C247" s="13">
        <v>403000</v>
      </c>
      <c r="D247" s="83">
        <v>353000</v>
      </c>
      <c r="E247" s="13">
        <v>350030</v>
      </c>
      <c r="F247" s="13" t="s">
        <v>128</v>
      </c>
      <c r="G247" s="13">
        <v>1</v>
      </c>
      <c r="H247" s="13">
        <v>1</v>
      </c>
      <c r="I247" s="13">
        <v>2012</v>
      </c>
      <c r="J247" s="13">
        <v>2437</v>
      </c>
      <c r="K247" s="13">
        <v>0</v>
      </c>
      <c r="L247" s="13">
        <v>0</v>
      </c>
      <c r="M247" s="13">
        <v>2437</v>
      </c>
      <c r="N247" s="13">
        <v>32.934040500000002</v>
      </c>
      <c r="O247" s="13">
        <v>0</v>
      </c>
      <c r="P247" s="13">
        <v>0</v>
      </c>
      <c r="Q247" s="13">
        <v>0</v>
      </c>
      <c r="R247" s="13">
        <v>32.934040500000002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K247" s="13">
        <v>0</v>
      </c>
      <c r="AL247" s="13">
        <v>0</v>
      </c>
      <c r="AM247" s="13">
        <v>0</v>
      </c>
      <c r="AN247" s="13">
        <v>0</v>
      </c>
      <c r="AO247" s="13">
        <v>0</v>
      </c>
      <c r="AP247" s="13">
        <v>0</v>
      </c>
      <c r="AQ247" s="13">
        <v>0</v>
      </c>
      <c r="AR247" s="13">
        <v>0</v>
      </c>
      <c r="AS247" s="13">
        <v>0</v>
      </c>
      <c r="AT247" s="13">
        <v>0</v>
      </c>
      <c r="AU247" s="13">
        <v>0</v>
      </c>
      <c r="AV247" s="13">
        <v>2437</v>
      </c>
      <c r="AW247" s="13">
        <v>0</v>
      </c>
      <c r="AX247" s="13">
        <v>0</v>
      </c>
      <c r="AY247" s="13">
        <v>0</v>
      </c>
      <c r="AZ247" s="13">
        <v>0</v>
      </c>
      <c r="BA247" s="13">
        <v>0</v>
      </c>
      <c r="BB247" s="13">
        <v>0</v>
      </c>
      <c r="BC247" s="13">
        <v>0</v>
      </c>
      <c r="BD247" s="13">
        <v>0</v>
      </c>
      <c r="BE247" s="13">
        <v>0</v>
      </c>
      <c r="BF247" s="13">
        <v>0</v>
      </c>
      <c r="BG247" s="13">
        <v>0</v>
      </c>
      <c r="BH247" s="13">
        <v>0</v>
      </c>
      <c r="BI247" s="13">
        <v>0</v>
      </c>
      <c r="BJ247" s="13">
        <v>0</v>
      </c>
      <c r="BK247" s="13">
        <v>0</v>
      </c>
      <c r="BL247" s="13">
        <v>0</v>
      </c>
      <c r="BM247" s="13">
        <v>0</v>
      </c>
      <c r="BN247" s="13">
        <v>0</v>
      </c>
      <c r="BO247" s="13">
        <v>0</v>
      </c>
      <c r="BP247" s="13">
        <v>0</v>
      </c>
      <c r="BQ247" s="13">
        <v>0</v>
      </c>
      <c r="BR247" s="13">
        <v>0</v>
      </c>
      <c r="BS247" s="13">
        <v>0</v>
      </c>
      <c r="BT247" s="13">
        <v>0</v>
      </c>
      <c r="BU247" s="13">
        <v>0</v>
      </c>
      <c r="BV247" s="13">
        <v>0</v>
      </c>
      <c r="BW247" s="13">
        <v>0</v>
      </c>
      <c r="BX247" s="13">
        <v>0</v>
      </c>
      <c r="BY247" s="13">
        <v>0</v>
      </c>
      <c r="BZ247" s="13">
        <v>0</v>
      </c>
      <c r="CA247" s="82">
        <v>0</v>
      </c>
      <c r="CC247">
        <v>0</v>
      </c>
      <c r="CE247">
        <v>0</v>
      </c>
      <c r="CG247">
        <v>0</v>
      </c>
      <c r="CI247">
        <v>0</v>
      </c>
      <c r="CK247">
        <v>0</v>
      </c>
      <c r="CM247">
        <v>0</v>
      </c>
      <c r="CN247">
        <v>0</v>
      </c>
      <c r="CO247">
        <v>0</v>
      </c>
      <c r="CP247">
        <v>918.15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</row>
    <row r="248" spans="1:129" hidden="1">
      <c r="A248" s="12">
        <v>1934</v>
      </c>
      <c r="B248" s="13" t="s">
        <v>493</v>
      </c>
      <c r="C248" s="13">
        <v>401000</v>
      </c>
      <c r="D248" s="83" t="s">
        <v>516</v>
      </c>
      <c r="E248" s="13">
        <v>350010</v>
      </c>
      <c r="F248" s="13" t="s">
        <v>128</v>
      </c>
      <c r="G248" s="13">
        <v>1</v>
      </c>
      <c r="H248" s="13">
        <v>1</v>
      </c>
      <c r="I248" s="13">
        <v>2012</v>
      </c>
      <c r="J248" s="13">
        <v>38</v>
      </c>
      <c r="K248" s="13">
        <v>0</v>
      </c>
      <c r="L248" s="13">
        <v>0</v>
      </c>
      <c r="M248" s="13">
        <v>38</v>
      </c>
      <c r="N248" s="13">
        <v>0.50748875999999998</v>
      </c>
      <c r="O248" s="13">
        <v>0</v>
      </c>
      <c r="P248" s="13">
        <v>0</v>
      </c>
      <c r="Q248" s="13">
        <v>0</v>
      </c>
      <c r="R248" s="13">
        <v>0.50748875999999998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>
        <v>0</v>
      </c>
      <c r="AL248" s="13">
        <v>0</v>
      </c>
      <c r="AM248" s="13">
        <v>0</v>
      </c>
      <c r="AN248" s="13">
        <v>0</v>
      </c>
      <c r="AO248" s="13">
        <v>0</v>
      </c>
      <c r="AP248" s="13">
        <v>0</v>
      </c>
      <c r="AQ248" s="13">
        <v>0</v>
      </c>
      <c r="AR248" s="13">
        <v>0</v>
      </c>
      <c r="AS248" s="13">
        <v>0</v>
      </c>
      <c r="AT248" s="13">
        <v>0</v>
      </c>
      <c r="AU248" s="13">
        <v>0</v>
      </c>
      <c r="AV248" s="13">
        <v>38</v>
      </c>
      <c r="AW248" s="13">
        <v>0</v>
      </c>
      <c r="AX248" s="13">
        <v>0</v>
      </c>
      <c r="AY248" s="13">
        <v>0</v>
      </c>
      <c r="AZ248" s="13">
        <v>0</v>
      </c>
      <c r="BA248" s="13">
        <v>0</v>
      </c>
      <c r="BB248" s="13">
        <v>0</v>
      </c>
      <c r="BC248" s="13">
        <v>0</v>
      </c>
      <c r="BD248" s="13">
        <v>0</v>
      </c>
      <c r="BE248" s="13">
        <v>0</v>
      </c>
      <c r="BF248" s="13">
        <v>0</v>
      </c>
      <c r="BG248" s="13">
        <v>0</v>
      </c>
      <c r="BH248" s="13">
        <v>0</v>
      </c>
      <c r="BI248" s="13">
        <v>0</v>
      </c>
      <c r="BJ248" s="13">
        <v>0</v>
      </c>
      <c r="BK248" s="13">
        <v>0</v>
      </c>
      <c r="BL248" s="13">
        <v>0</v>
      </c>
      <c r="BM248" s="13">
        <v>0</v>
      </c>
      <c r="BN248" s="13">
        <v>0</v>
      </c>
      <c r="BO248" s="13">
        <v>0</v>
      </c>
      <c r="BP248" s="13">
        <v>0</v>
      </c>
      <c r="BQ248" s="13">
        <v>0</v>
      </c>
      <c r="BR248" s="13">
        <v>0</v>
      </c>
      <c r="BS248" s="13">
        <v>0</v>
      </c>
      <c r="BT248" s="13">
        <v>0</v>
      </c>
      <c r="BU248" s="13">
        <v>0</v>
      </c>
      <c r="BV248" s="13">
        <v>0</v>
      </c>
      <c r="BW248" s="13">
        <v>0</v>
      </c>
      <c r="BX248" s="13">
        <v>0</v>
      </c>
      <c r="BY248" s="13">
        <v>0</v>
      </c>
      <c r="BZ248" s="13">
        <v>0</v>
      </c>
      <c r="CA248" s="82">
        <v>0</v>
      </c>
      <c r="CC248">
        <v>0</v>
      </c>
      <c r="CE248">
        <v>0</v>
      </c>
      <c r="CG248">
        <v>0</v>
      </c>
      <c r="CI248">
        <v>0</v>
      </c>
      <c r="CK248">
        <v>0</v>
      </c>
      <c r="CM248">
        <v>0</v>
      </c>
      <c r="CN248">
        <v>0</v>
      </c>
      <c r="CO248">
        <v>0</v>
      </c>
      <c r="CP248">
        <v>14.148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</row>
    <row r="249" spans="1:129" hidden="1">
      <c r="A249" s="12">
        <v>1939</v>
      </c>
      <c r="B249" s="13" t="s">
        <v>494</v>
      </c>
      <c r="C249" s="13">
        <v>157110</v>
      </c>
      <c r="D249" s="83">
        <v>109100</v>
      </c>
      <c r="E249" s="13">
        <v>100050</v>
      </c>
      <c r="F249" s="13" t="s">
        <v>128</v>
      </c>
      <c r="G249" s="13">
        <v>1</v>
      </c>
      <c r="H249" s="13">
        <v>0</v>
      </c>
      <c r="I249" s="13">
        <v>2012</v>
      </c>
      <c r="J249" s="13">
        <v>0</v>
      </c>
      <c r="K249" s="13">
        <v>0</v>
      </c>
      <c r="L249" s="13">
        <v>0</v>
      </c>
      <c r="M249" s="13">
        <v>0</v>
      </c>
      <c r="N249" s="13">
        <v>0.39269999999999999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0.39269999999999999</v>
      </c>
      <c r="AK249" s="13">
        <v>0</v>
      </c>
      <c r="AL249" s="13">
        <v>0</v>
      </c>
      <c r="AM249" s="13">
        <v>0</v>
      </c>
      <c r="AN249" s="13">
        <v>0</v>
      </c>
      <c r="AO249" s="13">
        <v>0</v>
      </c>
      <c r="AP249" s="13">
        <v>0</v>
      </c>
      <c r="AQ249" s="13">
        <v>0</v>
      </c>
      <c r="AR249" s="13">
        <v>0</v>
      </c>
      <c r="AS249" s="13">
        <v>0</v>
      </c>
      <c r="AT249" s="13">
        <v>0</v>
      </c>
      <c r="AU249" s="13">
        <v>0</v>
      </c>
      <c r="AV249" s="13">
        <v>0</v>
      </c>
      <c r="AW249" s="13">
        <v>0</v>
      </c>
      <c r="AX249" s="13">
        <v>0</v>
      </c>
      <c r="AY249" s="13">
        <v>0</v>
      </c>
      <c r="AZ249" s="13">
        <v>0</v>
      </c>
      <c r="BA249" s="13">
        <v>0</v>
      </c>
      <c r="BB249" s="13">
        <v>0</v>
      </c>
      <c r="BC249" s="13">
        <v>0</v>
      </c>
      <c r="BD249" s="13">
        <v>0</v>
      </c>
      <c r="BE249" s="13">
        <v>0</v>
      </c>
      <c r="BF249" s="13">
        <v>0</v>
      </c>
      <c r="BG249" s="13">
        <v>0</v>
      </c>
      <c r="BH249" s="13">
        <v>0</v>
      </c>
      <c r="BI249" s="13">
        <v>0</v>
      </c>
      <c r="BJ249" s="13">
        <v>0</v>
      </c>
      <c r="BK249" s="13">
        <v>0</v>
      </c>
      <c r="BL249" s="13">
        <v>0</v>
      </c>
      <c r="BM249" s="13">
        <v>0</v>
      </c>
      <c r="BN249" s="13">
        <v>0</v>
      </c>
      <c r="BO249" s="13">
        <v>0</v>
      </c>
      <c r="BP249" s="13">
        <v>0</v>
      </c>
      <c r="BQ249" s="13">
        <v>0</v>
      </c>
      <c r="BR249" s="13">
        <v>0</v>
      </c>
      <c r="BS249" s="13">
        <v>0</v>
      </c>
      <c r="BT249" s="13">
        <v>0</v>
      </c>
      <c r="BU249" s="13">
        <v>0</v>
      </c>
      <c r="BV249" s="13">
        <v>0</v>
      </c>
      <c r="BW249" s="13">
        <v>0</v>
      </c>
      <c r="BX249" s="13">
        <v>0</v>
      </c>
      <c r="BY249" s="13">
        <v>0</v>
      </c>
      <c r="BZ249" s="13">
        <v>0</v>
      </c>
      <c r="CA249" s="82">
        <v>0</v>
      </c>
      <c r="CC249">
        <v>0</v>
      </c>
      <c r="CE249">
        <v>0</v>
      </c>
      <c r="CG249">
        <v>0</v>
      </c>
      <c r="CI249">
        <v>0</v>
      </c>
      <c r="CK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21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</row>
    <row r="250" spans="1:129" hidden="1">
      <c r="A250" s="12">
        <v>1940</v>
      </c>
      <c r="B250" s="13" t="s">
        <v>495</v>
      </c>
      <c r="C250" s="13">
        <v>401000</v>
      </c>
      <c r="D250" s="83">
        <v>351100</v>
      </c>
      <c r="E250" s="13">
        <v>350010</v>
      </c>
      <c r="F250" s="13" t="s">
        <v>128</v>
      </c>
      <c r="G250" s="13">
        <v>1</v>
      </c>
      <c r="H250" s="13">
        <v>1</v>
      </c>
      <c r="I250" s="13">
        <v>2012</v>
      </c>
      <c r="J250" s="13">
        <v>34</v>
      </c>
      <c r="K250" s="13">
        <v>0</v>
      </c>
      <c r="L250" s="13">
        <v>0</v>
      </c>
      <c r="M250" s="13">
        <v>34</v>
      </c>
      <c r="N250" s="13">
        <v>0.46333278999999999</v>
      </c>
      <c r="O250" s="13">
        <v>0</v>
      </c>
      <c r="P250" s="13">
        <v>0</v>
      </c>
      <c r="Q250" s="13">
        <v>0</v>
      </c>
      <c r="R250" s="13">
        <v>0.46333278999999999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L250" s="13">
        <v>0</v>
      </c>
      <c r="AM250" s="13">
        <v>0</v>
      </c>
      <c r="AN250" s="13">
        <v>0</v>
      </c>
      <c r="AO250" s="13">
        <v>0</v>
      </c>
      <c r="AP250" s="13">
        <v>0</v>
      </c>
      <c r="AQ250" s="13">
        <v>0</v>
      </c>
      <c r="AR250" s="13">
        <v>0</v>
      </c>
      <c r="AS250" s="13">
        <v>0</v>
      </c>
      <c r="AT250" s="13">
        <v>0</v>
      </c>
      <c r="AU250" s="13">
        <v>0</v>
      </c>
      <c r="AV250" s="13">
        <v>34</v>
      </c>
      <c r="AW250" s="13">
        <v>0</v>
      </c>
      <c r="AX250" s="13">
        <v>0</v>
      </c>
      <c r="AY250" s="13">
        <v>0</v>
      </c>
      <c r="AZ250" s="13">
        <v>0</v>
      </c>
      <c r="BA250" s="13">
        <v>0</v>
      </c>
      <c r="BB250" s="13">
        <v>0</v>
      </c>
      <c r="BC250" s="13">
        <v>0</v>
      </c>
      <c r="BD250" s="13">
        <v>0</v>
      </c>
      <c r="BE250" s="13">
        <v>0</v>
      </c>
      <c r="BF250" s="13">
        <v>0</v>
      </c>
      <c r="BG250" s="13">
        <v>0</v>
      </c>
      <c r="BH250" s="13">
        <v>0</v>
      </c>
      <c r="BI250" s="13">
        <v>0</v>
      </c>
      <c r="BJ250" s="13">
        <v>0</v>
      </c>
      <c r="BK250" s="13">
        <v>0</v>
      </c>
      <c r="BL250" s="13">
        <v>0</v>
      </c>
      <c r="BM250" s="13">
        <v>0</v>
      </c>
      <c r="BN250" s="13">
        <v>0</v>
      </c>
      <c r="BO250" s="13">
        <v>0</v>
      </c>
      <c r="BP250" s="13">
        <v>0</v>
      </c>
      <c r="BQ250" s="13">
        <v>0</v>
      </c>
      <c r="BR250" s="13">
        <v>0</v>
      </c>
      <c r="BS250" s="13">
        <v>0</v>
      </c>
      <c r="BT250" s="13">
        <v>0</v>
      </c>
      <c r="BU250" s="13">
        <v>0</v>
      </c>
      <c r="BV250" s="13">
        <v>0</v>
      </c>
      <c r="BW250" s="13">
        <v>0</v>
      </c>
      <c r="BX250" s="13">
        <v>0</v>
      </c>
      <c r="BY250" s="13">
        <v>0</v>
      </c>
      <c r="BZ250" s="13">
        <v>0</v>
      </c>
      <c r="CA250" s="82">
        <v>0</v>
      </c>
      <c r="CC250">
        <v>0</v>
      </c>
      <c r="CE250">
        <v>0</v>
      </c>
      <c r="CG250">
        <v>0</v>
      </c>
      <c r="CI250">
        <v>0</v>
      </c>
      <c r="CK250">
        <v>0</v>
      </c>
      <c r="CM250">
        <v>0</v>
      </c>
      <c r="CN250">
        <v>0</v>
      </c>
      <c r="CO250">
        <v>0</v>
      </c>
      <c r="CP250">
        <v>12.917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</row>
    <row r="251" spans="1:129" hidden="1">
      <c r="A251" s="12">
        <v>1946</v>
      </c>
      <c r="B251" s="13" t="s">
        <v>496</v>
      </c>
      <c r="C251" s="13">
        <v>401000</v>
      </c>
      <c r="D251" s="83">
        <v>351400</v>
      </c>
      <c r="E251" s="13">
        <v>350010</v>
      </c>
      <c r="F251" s="13" t="s">
        <v>128</v>
      </c>
      <c r="G251" s="13">
        <v>1</v>
      </c>
      <c r="H251" s="13">
        <v>1</v>
      </c>
      <c r="I251" s="13">
        <v>2012</v>
      </c>
      <c r="J251" s="13">
        <v>71</v>
      </c>
      <c r="K251" s="13">
        <v>0</v>
      </c>
      <c r="L251" s="13">
        <v>0</v>
      </c>
      <c r="M251" s="13">
        <v>71</v>
      </c>
      <c r="N251" s="13">
        <v>0.96052685999999998</v>
      </c>
      <c r="O251" s="13">
        <v>0</v>
      </c>
      <c r="P251" s="13">
        <v>0</v>
      </c>
      <c r="Q251" s="13">
        <v>0</v>
      </c>
      <c r="R251" s="13">
        <v>0.96052685999999998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K251" s="13">
        <v>0</v>
      </c>
      <c r="AL251" s="13">
        <v>0</v>
      </c>
      <c r="AM251" s="13">
        <v>0</v>
      </c>
      <c r="AN251" s="13">
        <v>0</v>
      </c>
      <c r="AO251" s="13">
        <v>0</v>
      </c>
      <c r="AP251" s="13">
        <v>0</v>
      </c>
      <c r="AQ251" s="13">
        <v>0</v>
      </c>
      <c r="AR251" s="13">
        <v>0</v>
      </c>
      <c r="AS251" s="13">
        <v>0</v>
      </c>
      <c r="AT251" s="13">
        <v>0</v>
      </c>
      <c r="AU251" s="13">
        <v>0</v>
      </c>
      <c r="AV251" s="13">
        <v>71</v>
      </c>
      <c r="AW251" s="13">
        <v>0</v>
      </c>
      <c r="AX251" s="13">
        <v>0</v>
      </c>
      <c r="AY251" s="13">
        <v>0</v>
      </c>
      <c r="AZ251" s="13">
        <v>0</v>
      </c>
      <c r="BA251" s="13">
        <v>0</v>
      </c>
      <c r="BB251" s="13">
        <v>0</v>
      </c>
      <c r="BC251" s="13">
        <v>0</v>
      </c>
      <c r="BD251" s="13">
        <v>0</v>
      </c>
      <c r="BE251" s="13">
        <v>0</v>
      </c>
      <c r="BF251" s="13">
        <v>0</v>
      </c>
      <c r="BG251" s="13">
        <v>0</v>
      </c>
      <c r="BH251" s="13">
        <v>0</v>
      </c>
      <c r="BI251" s="13">
        <v>0</v>
      </c>
      <c r="BJ251" s="13">
        <v>0</v>
      </c>
      <c r="BK251" s="13">
        <v>0</v>
      </c>
      <c r="BL251" s="13">
        <v>0</v>
      </c>
      <c r="BM251" s="13">
        <v>0</v>
      </c>
      <c r="BN251" s="13">
        <v>0</v>
      </c>
      <c r="BO251" s="13">
        <v>0</v>
      </c>
      <c r="BP251" s="13">
        <v>0</v>
      </c>
      <c r="BQ251" s="13">
        <v>0</v>
      </c>
      <c r="BR251" s="13">
        <v>0</v>
      </c>
      <c r="BS251" s="13">
        <v>0</v>
      </c>
      <c r="BT251" s="13">
        <v>0</v>
      </c>
      <c r="BU251" s="13">
        <v>0</v>
      </c>
      <c r="BV251" s="13">
        <v>0</v>
      </c>
      <c r="BW251" s="13">
        <v>0</v>
      </c>
      <c r="BX251" s="13">
        <v>0</v>
      </c>
      <c r="BY251" s="13">
        <v>0</v>
      </c>
      <c r="BZ251" s="13">
        <v>0</v>
      </c>
      <c r="CA251" s="82">
        <v>0</v>
      </c>
      <c r="CC251">
        <v>0</v>
      </c>
      <c r="CE251">
        <v>0</v>
      </c>
      <c r="CG251">
        <v>0</v>
      </c>
      <c r="CI251">
        <v>0</v>
      </c>
      <c r="CK251">
        <v>0</v>
      </c>
      <c r="CM251">
        <v>0</v>
      </c>
      <c r="CN251">
        <v>0</v>
      </c>
      <c r="CO251">
        <v>0</v>
      </c>
      <c r="CP251">
        <v>26.777999999999999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</row>
    <row r="252" spans="1:129" hidden="1">
      <c r="A252" s="12">
        <v>1948</v>
      </c>
      <c r="B252" s="13" t="s">
        <v>497</v>
      </c>
      <c r="C252" s="13">
        <v>401000</v>
      </c>
      <c r="D252" s="83">
        <v>351100</v>
      </c>
      <c r="E252" s="13">
        <v>350010</v>
      </c>
      <c r="F252" s="13" t="s">
        <v>128</v>
      </c>
      <c r="G252" s="13">
        <v>1</v>
      </c>
      <c r="H252" s="13">
        <v>1</v>
      </c>
      <c r="I252" s="13">
        <v>2012</v>
      </c>
      <c r="J252" s="13">
        <v>28</v>
      </c>
      <c r="K252" s="13">
        <v>0</v>
      </c>
      <c r="L252" s="13">
        <v>0</v>
      </c>
      <c r="M252" s="13">
        <v>28</v>
      </c>
      <c r="N252" s="13">
        <v>0.38269702999999999</v>
      </c>
      <c r="O252" s="13">
        <v>0</v>
      </c>
      <c r="P252" s="13">
        <v>0</v>
      </c>
      <c r="Q252" s="13">
        <v>0</v>
      </c>
      <c r="R252" s="13">
        <v>0.38269702999999999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28</v>
      </c>
      <c r="AW252" s="13">
        <v>0</v>
      </c>
      <c r="AX252" s="13">
        <v>0</v>
      </c>
      <c r="AY252" s="13">
        <v>0</v>
      </c>
      <c r="AZ252" s="13">
        <v>0</v>
      </c>
      <c r="BA252" s="13">
        <v>0</v>
      </c>
      <c r="BB252" s="13">
        <v>0</v>
      </c>
      <c r="BC252" s="13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13">
        <v>0</v>
      </c>
      <c r="BO252" s="13">
        <v>0</v>
      </c>
      <c r="BP252" s="13">
        <v>0</v>
      </c>
      <c r="BQ252" s="13">
        <v>0</v>
      </c>
      <c r="BR252" s="13">
        <v>0</v>
      </c>
      <c r="BS252" s="13">
        <v>0</v>
      </c>
      <c r="BT252" s="13">
        <v>0</v>
      </c>
      <c r="BU252" s="13">
        <v>0</v>
      </c>
      <c r="BV252" s="13">
        <v>0</v>
      </c>
      <c r="BW252" s="13">
        <v>0</v>
      </c>
      <c r="BX252" s="13">
        <v>0</v>
      </c>
      <c r="BY252" s="13">
        <v>0</v>
      </c>
      <c r="BZ252" s="13">
        <v>0</v>
      </c>
      <c r="CA252" s="82">
        <v>0</v>
      </c>
      <c r="CC252">
        <v>0</v>
      </c>
      <c r="CE252">
        <v>0</v>
      </c>
      <c r="CG252">
        <v>0</v>
      </c>
      <c r="CI252">
        <v>0</v>
      </c>
      <c r="CK252">
        <v>0</v>
      </c>
      <c r="CM252">
        <v>0</v>
      </c>
      <c r="CN252">
        <v>0</v>
      </c>
      <c r="CO252">
        <v>0</v>
      </c>
      <c r="CP252">
        <v>10.669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</row>
    <row r="253" spans="1:129" hidden="1">
      <c r="A253" s="12">
        <v>1949</v>
      </c>
      <c r="B253" s="13" t="s">
        <v>498</v>
      </c>
      <c r="C253" s="13">
        <v>401000</v>
      </c>
      <c r="D253" s="83">
        <v>351100</v>
      </c>
      <c r="E253" s="13">
        <v>350010</v>
      </c>
      <c r="F253" s="13" t="s">
        <v>128</v>
      </c>
      <c r="G253" s="13">
        <v>1</v>
      </c>
      <c r="H253" s="13">
        <v>1</v>
      </c>
      <c r="I253" s="13">
        <v>2012</v>
      </c>
      <c r="J253" s="13">
        <v>43</v>
      </c>
      <c r="K253" s="13">
        <v>0</v>
      </c>
      <c r="L253" s="13">
        <v>0</v>
      </c>
      <c r="M253" s="13">
        <v>43</v>
      </c>
      <c r="N253" s="13">
        <v>0.58783755999999998</v>
      </c>
      <c r="O253" s="13">
        <v>0</v>
      </c>
      <c r="P253" s="13">
        <v>0</v>
      </c>
      <c r="Q253" s="13">
        <v>0</v>
      </c>
      <c r="R253" s="13">
        <v>0.58783755999999998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>
        <v>0</v>
      </c>
      <c r="AL253" s="13">
        <v>0</v>
      </c>
      <c r="AM253" s="13">
        <v>0</v>
      </c>
      <c r="AN253" s="13">
        <v>0</v>
      </c>
      <c r="AO253" s="13">
        <v>0</v>
      </c>
      <c r="AP253" s="13">
        <v>0</v>
      </c>
      <c r="AQ253" s="13">
        <v>0</v>
      </c>
      <c r="AR253" s="13">
        <v>0</v>
      </c>
      <c r="AS253" s="13">
        <v>0</v>
      </c>
      <c r="AT253" s="13">
        <v>0</v>
      </c>
      <c r="AU253" s="13">
        <v>0</v>
      </c>
      <c r="AV253" s="13">
        <v>43</v>
      </c>
      <c r="AW253" s="13">
        <v>0</v>
      </c>
      <c r="AX253" s="13">
        <v>0</v>
      </c>
      <c r="AY253" s="13">
        <v>0</v>
      </c>
      <c r="AZ253" s="13">
        <v>0</v>
      </c>
      <c r="BA253" s="13">
        <v>0</v>
      </c>
      <c r="BB253" s="13">
        <v>0</v>
      </c>
      <c r="BC253" s="13">
        <v>0</v>
      </c>
      <c r="BD253" s="13">
        <v>0</v>
      </c>
      <c r="BE253" s="13">
        <v>0</v>
      </c>
      <c r="BF253" s="13">
        <v>0</v>
      </c>
      <c r="BG253" s="13">
        <v>0</v>
      </c>
      <c r="BH253" s="13">
        <v>0</v>
      </c>
      <c r="BI253" s="13">
        <v>0</v>
      </c>
      <c r="BJ253" s="13">
        <v>0</v>
      </c>
      <c r="BK253" s="13">
        <v>0</v>
      </c>
      <c r="BL253" s="13">
        <v>0</v>
      </c>
      <c r="BM253" s="13">
        <v>0</v>
      </c>
      <c r="BN253" s="13">
        <v>0</v>
      </c>
      <c r="BO253" s="13">
        <v>0</v>
      </c>
      <c r="BP253" s="13">
        <v>0</v>
      </c>
      <c r="BQ253" s="13">
        <v>0</v>
      </c>
      <c r="BR253" s="13">
        <v>0</v>
      </c>
      <c r="BS253" s="13">
        <v>0</v>
      </c>
      <c r="BT253" s="13">
        <v>0</v>
      </c>
      <c r="BU253" s="13">
        <v>0</v>
      </c>
      <c r="BV253" s="13">
        <v>0</v>
      </c>
      <c r="BW253" s="13">
        <v>0</v>
      </c>
      <c r="BX253" s="13">
        <v>0</v>
      </c>
      <c r="BY253" s="13">
        <v>0</v>
      </c>
      <c r="BZ253" s="13">
        <v>0</v>
      </c>
      <c r="CA253" s="82">
        <v>0</v>
      </c>
      <c r="CC253">
        <v>0</v>
      </c>
      <c r="CE253">
        <v>0</v>
      </c>
      <c r="CG253">
        <v>0</v>
      </c>
      <c r="CI253">
        <v>0</v>
      </c>
      <c r="CK253">
        <v>0</v>
      </c>
      <c r="CM253">
        <v>0</v>
      </c>
      <c r="CN253">
        <v>0</v>
      </c>
      <c r="CO253">
        <v>0</v>
      </c>
      <c r="CP253">
        <v>16.388000000000002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</row>
    <row r="254" spans="1:129" hidden="1">
      <c r="A254" s="12">
        <v>1950</v>
      </c>
      <c r="B254" s="13" t="s">
        <v>499</v>
      </c>
      <c r="C254" s="13">
        <v>401000</v>
      </c>
      <c r="D254" s="83">
        <v>351100</v>
      </c>
      <c r="E254" s="13">
        <v>350010</v>
      </c>
      <c r="F254" s="13" t="s">
        <v>128</v>
      </c>
      <c r="G254" s="13">
        <v>1</v>
      </c>
      <c r="H254" s="13">
        <v>1</v>
      </c>
      <c r="I254" s="13">
        <v>2012</v>
      </c>
      <c r="J254" s="13">
        <v>31</v>
      </c>
      <c r="K254" s="13">
        <v>0</v>
      </c>
      <c r="L254" s="13">
        <v>0</v>
      </c>
      <c r="M254" s="13">
        <v>31</v>
      </c>
      <c r="N254" s="13">
        <v>0.41856703000000001</v>
      </c>
      <c r="O254" s="13">
        <v>0</v>
      </c>
      <c r="P254" s="13">
        <v>0</v>
      </c>
      <c r="Q254" s="13">
        <v>0</v>
      </c>
      <c r="R254" s="13">
        <v>0.41856703000000001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K254" s="13">
        <v>0</v>
      </c>
      <c r="AL254" s="13">
        <v>0</v>
      </c>
      <c r="AM254" s="13">
        <v>0</v>
      </c>
      <c r="AN254" s="13">
        <v>0</v>
      </c>
      <c r="AO254" s="13">
        <v>0</v>
      </c>
      <c r="AP254" s="13">
        <v>0</v>
      </c>
      <c r="AQ254" s="13">
        <v>0</v>
      </c>
      <c r="AR254" s="13">
        <v>0</v>
      </c>
      <c r="AS254" s="13">
        <v>0</v>
      </c>
      <c r="AT254" s="13">
        <v>0</v>
      </c>
      <c r="AU254" s="13">
        <v>0</v>
      </c>
      <c r="AV254" s="13">
        <v>31</v>
      </c>
      <c r="AW254" s="13">
        <v>0</v>
      </c>
      <c r="AX254" s="13">
        <v>0</v>
      </c>
      <c r="AY254" s="13">
        <v>0</v>
      </c>
      <c r="AZ254" s="13">
        <v>0</v>
      </c>
      <c r="BA254" s="13">
        <v>0</v>
      </c>
      <c r="BB254" s="13">
        <v>0</v>
      </c>
      <c r="BC254" s="13">
        <v>0</v>
      </c>
      <c r="BD254" s="13">
        <v>0</v>
      </c>
      <c r="BE254" s="13">
        <v>0</v>
      </c>
      <c r="BF254" s="13">
        <v>0</v>
      </c>
      <c r="BG254" s="13">
        <v>0</v>
      </c>
      <c r="BH254" s="13">
        <v>0</v>
      </c>
      <c r="BI254" s="13">
        <v>0</v>
      </c>
      <c r="BJ254" s="13">
        <v>0</v>
      </c>
      <c r="BK254" s="13">
        <v>0</v>
      </c>
      <c r="BL254" s="13">
        <v>0</v>
      </c>
      <c r="BM254" s="13">
        <v>0</v>
      </c>
      <c r="BN254" s="13">
        <v>0</v>
      </c>
      <c r="BO254" s="13">
        <v>0</v>
      </c>
      <c r="BP254" s="13">
        <v>0</v>
      </c>
      <c r="BQ254" s="13">
        <v>0</v>
      </c>
      <c r="BR254" s="13">
        <v>0</v>
      </c>
      <c r="BS254" s="13">
        <v>0</v>
      </c>
      <c r="BT254" s="13">
        <v>0</v>
      </c>
      <c r="BU254" s="13">
        <v>0</v>
      </c>
      <c r="BV254" s="13">
        <v>0</v>
      </c>
      <c r="BW254" s="13">
        <v>0</v>
      </c>
      <c r="BX254" s="13">
        <v>0</v>
      </c>
      <c r="BY254" s="13">
        <v>0</v>
      </c>
      <c r="BZ254" s="13">
        <v>0</v>
      </c>
      <c r="CA254" s="82">
        <v>0</v>
      </c>
      <c r="CC254">
        <v>0</v>
      </c>
      <c r="CE254">
        <v>0</v>
      </c>
      <c r="CG254">
        <v>0</v>
      </c>
      <c r="CI254">
        <v>0</v>
      </c>
      <c r="CK254">
        <v>0</v>
      </c>
      <c r="CM254">
        <v>0</v>
      </c>
      <c r="CN254">
        <v>0</v>
      </c>
      <c r="CO254">
        <v>0</v>
      </c>
      <c r="CP254">
        <v>11.669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</row>
    <row r="255" spans="1:129" hidden="1">
      <c r="A255" s="12">
        <v>1952</v>
      </c>
      <c r="B255" s="13" t="s">
        <v>500</v>
      </c>
      <c r="C255" s="13">
        <v>401000</v>
      </c>
      <c r="D255" s="83">
        <v>351100</v>
      </c>
      <c r="E255" s="13">
        <v>350010</v>
      </c>
      <c r="F255" s="13" t="s">
        <v>128</v>
      </c>
      <c r="G255" s="13">
        <v>1</v>
      </c>
      <c r="H255" s="13">
        <v>1</v>
      </c>
      <c r="I255" s="13">
        <v>2012</v>
      </c>
      <c r="J255" s="13">
        <v>3</v>
      </c>
      <c r="K255" s="13">
        <v>0</v>
      </c>
      <c r="L255" s="13">
        <v>0</v>
      </c>
      <c r="M255" s="13">
        <v>3</v>
      </c>
      <c r="N255" s="13">
        <v>3.9959179999999997E-2</v>
      </c>
      <c r="O255" s="13">
        <v>0</v>
      </c>
      <c r="P255" s="13">
        <v>0</v>
      </c>
      <c r="Q255" s="13">
        <v>0</v>
      </c>
      <c r="R255" s="13">
        <v>3.9959179999999997E-2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L255" s="13">
        <v>0</v>
      </c>
      <c r="AM255" s="13">
        <v>0</v>
      </c>
      <c r="AN255" s="13">
        <v>0</v>
      </c>
      <c r="AO255" s="13">
        <v>0</v>
      </c>
      <c r="AP255" s="13">
        <v>0</v>
      </c>
      <c r="AQ255" s="13">
        <v>0</v>
      </c>
      <c r="AR255" s="13">
        <v>0</v>
      </c>
      <c r="AS255" s="13">
        <v>0</v>
      </c>
      <c r="AT255" s="13">
        <v>0</v>
      </c>
      <c r="AU255" s="13">
        <v>0</v>
      </c>
      <c r="AV255" s="13">
        <v>3</v>
      </c>
      <c r="AW255" s="13">
        <v>0</v>
      </c>
      <c r="AX255" s="13">
        <v>0</v>
      </c>
      <c r="AY255" s="13">
        <v>0</v>
      </c>
      <c r="AZ255" s="13">
        <v>0</v>
      </c>
      <c r="BA255" s="13">
        <v>0</v>
      </c>
      <c r="BB255" s="13">
        <v>0</v>
      </c>
      <c r="BC255" s="13">
        <v>0</v>
      </c>
      <c r="BD255" s="13">
        <v>0</v>
      </c>
      <c r="BE255" s="13">
        <v>0</v>
      </c>
      <c r="BF255" s="13">
        <v>0</v>
      </c>
      <c r="BG255" s="13">
        <v>0</v>
      </c>
      <c r="BH255" s="13">
        <v>0</v>
      </c>
      <c r="BI255" s="13">
        <v>0</v>
      </c>
      <c r="BJ255" s="13">
        <v>0</v>
      </c>
      <c r="BK255" s="13">
        <v>0</v>
      </c>
      <c r="BL255" s="13">
        <v>0</v>
      </c>
      <c r="BM255" s="13">
        <v>0</v>
      </c>
      <c r="BN255" s="13">
        <v>0</v>
      </c>
      <c r="BO255" s="13">
        <v>0</v>
      </c>
      <c r="BP255" s="13">
        <v>0</v>
      </c>
      <c r="BQ255" s="13">
        <v>0</v>
      </c>
      <c r="BR255" s="13">
        <v>0</v>
      </c>
      <c r="BS255" s="13">
        <v>0</v>
      </c>
      <c r="BT255" s="13">
        <v>0</v>
      </c>
      <c r="BU255" s="13">
        <v>0</v>
      </c>
      <c r="BV255" s="13">
        <v>0</v>
      </c>
      <c r="BW255" s="13">
        <v>0</v>
      </c>
      <c r="BX255" s="13">
        <v>0</v>
      </c>
      <c r="BY255" s="13">
        <v>0</v>
      </c>
      <c r="BZ255" s="13">
        <v>0</v>
      </c>
      <c r="CA255" s="82">
        <v>0</v>
      </c>
      <c r="CC255">
        <v>0</v>
      </c>
      <c r="CE255">
        <v>0</v>
      </c>
      <c r="CG255">
        <v>0</v>
      </c>
      <c r="CI255">
        <v>0</v>
      </c>
      <c r="CK255">
        <v>0</v>
      </c>
      <c r="CM255">
        <v>0</v>
      </c>
      <c r="CN255">
        <v>0</v>
      </c>
      <c r="CO255">
        <v>0</v>
      </c>
      <c r="CP255">
        <v>1.1140000000000001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</row>
    <row r="256" spans="1:129" hidden="1">
      <c r="A256" s="12">
        <v>1959</v>
      </c>
      <c r="B256" s="13" t="s">
        <v>501</v>
      </c>
      <c r="C256" s="13">
        <v>401000</v>
      </c>
      <c r="D256" s="83">
        <v>353000</v>
      </c>
      <c r="E256" s="13">
        <v>350030</v>
      </c>
      <c r="F256" s="13" t="s">
        <v>128</v>
      </c>
      <c r="G256" s="13">
        <v>1</v>
      </c>
      <c r="H256" s="13">
        <v>2</v>
      </c>
      <c r="I256" s="13">
        <v>2012</v>
      </c>
      <c r="J256" s="13">
        <v>14344</v>
      </c>
      <c r="K256" s="13">
        <v>0</v>
      </c>
      <c r="L256" s="13">
        <v>0</v>
      </c>
      <c r="M256" s="13">
        <v>14344</v>
      </c>
      <c r="N256" s="13">
        <v>251.5170636</v>
      </c>
      <c r="O256" s="13">
        <v>0</v>
      </c>
      <c r="P256" s="13">
        <v>251.5170636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14344</v>
      </c>
      <c r="AU256" s="13">
        <v>0</v>
      </c>
      <c r="AV256" s="13">
        <v>0</v>
      </c>
      <c r="AW256" s="13">
        <v>0</v>
      </c>
      <c r="AX256" s="13">
        <v>0</v>
      </c>
      <c r="AY256" s="13">
        <v>0</v>
      </c>
      <c r="AZ256" s="13">
        <v>0</v>
      </c>
      <c r="BA256" s="13">
        <v>0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0</v>
      </c>
      <c r="BJ256" s="13">
        <v>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0</v>
      </c>
      <c r="BQ256" s="13">
        <v>0</v>
      </c>
      <c r="BR256" s="13">
        <v>0</v>
      </c>
      <c r="BS256" s="13">
        <v>0</v>
      </c>
      <c r="BT256" s="13">
        <v>0</v>
      </c>
      <c r="BU256" s="13">
        <v>0</v>
      </c>
      <c r="BV256" s="13">
        <v>0</v>
      </c>
      <c r="BW256" s="13">
        <v>0</v>
      </c>
      <c r="BX256" s="13">
        <v>0</v>
      </c>
      <c r="BY256" s="13">
        <v>0</v>
      </c>
      <c r="BZ256" s="13">
        <v>0</v>
      </c>
      <c r="CA256" s="82">
        <v>0</v>
      </c>
      <c r="CC256">
        <v>0</v>
      </c>
      <c r="CE256">
        <v>0</v>
      </c>
      <c r="CG256">
        <v>0</v>
      </c>
      <c r="CI256">
        <v>0</v>
      </c>
      <c r="CK256">
        <v>0</v>
      </c>
      <c r="CM256">
        <v>0</v>
      </c>
      <c r="CN256">
        <v>6351441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</row>
    <row r="257" spans="1:129" hidden="1">
      <c r="A257" s="12">
        <v>1973</v>
      </c>
      <c r="B257" s="13" t="s">
        <v>503</v>
      </c>
      <c r="C257" s="13">
        <v>401000</v>
      </c>
      <c r="D257" s="83">
        <v>351100</v>
      </c>
      <c r="E257" s="13">
        <v>350010</v>
      </c>
      <c r="F257" s="13" t="s">
        <v>128</v>
      </c>
      <c r="G257" s="13">
        <v>1</v>
      </c>
      <c r="H257" s="13">
        <v>1</v>
      </c>
      <c r="I257" s="13">
        <v>2012</v>
      </c>
      <c r="J257" s="13">
        <v>193</v>
      </c>
      <c r="K257" s="13">
        <v>0</v>
      </c>
      <c r="L257" s="13">
        <v>0</v>
      </c>
      <c r="M257" s="13">
        <v>193</v>
      </c>
      <c r="N257" s="13">
        <v>2.6113360000000001</v>
      </c>
      <c r="O257" s="13">
        <v>0</v>
      </c>
      <c r="P257" s="13">
        <v>0</v>
      </c>
      <c r="Q257" s="13">
        <v>0</v>
      </c>
      <c r="R257" s="13">
        <v>2.6113360000000001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0</v>
      </c>
      <c r="AL257" s="13">
        <v>0</v>
      </c>
      <c r="AM257" s="13">
        <v>0</v>
      </c>
      <c r="AN257" s="13">
        <v>0</v>
      </c>
      <c r="AO257" s="13">
        <v>0</v>
      </c>
      <c r="AP257" s="13">
        <v>0</v>
      </c>
      <c r="AQ257" s="13">
        <v>0</v>
      </c>
      <c r="AR257" s="13">
        <v>0</v>
      </c>
      <c r="AS257" s="13">
        <v>0</v>
      </c>
      <c r="AT257" s="13">
        <v>0</v>
      </c>
      <c r="AU257" s="13">
        <v>0</v>
      </c>
      <c r="AV257" s="13">
        <v>193</v>
      </c>
      <c r="AW257" s="13">
        <v>0</v>
      </c>
      <c r="AX257" s="13">
        <v>0</v>
      </c>
      <c r="AY257" s="13">
        <v>0</v>
      </c>
      <c r="AZ257" s="13">
        <v>0</v>
      </c>
      <c r="BA257" s="13">
        <v>0</v>
      </c>
      <c r="BB257" s="13">
        <v>0</v>
      </c>
      <c r="BC257" s="13">
        <v>0</v>
      </c>
      <c r="BD257" s="13">
        <v>0</v>
      </c>
      <c r="BE257" s="13">
        <v>0</v>
      </c>
      <c r="BF257" s="13">
        <v>0</v>
      </c>
      <c r="BG257" s="13">
        <v>0</v>
      </c>
      <c r="BH257" s="13">
        <v>0</v>
      </c>
      <c r="BI257" s="13">
        <v>0</v>
      </c>
      <c r="BJ257" s="13">
        <v>0</v>
      </c>
      <c r="BK257" s="13">
        <v>0</v>
      </c>
      <c r="BL257" s="13">
        <v>0</v>
      </c>
      <c r="BM257" s="13">
        <v>0</v>
      </c>
      <c r="BN257" s="13">
        <v>0</v>
      </c>
      <c r="BO257" s="13">
        <v>0</v>
      </c>
      <c r="BP257" s="13">
        <v>0</v>
      </c>
      <c r="BQ257" s="13">
        <v>0</v>
      </c>
      <c r="BR257" s="13">
        <v>0</v>
      </c>
      <c r="BS257" s="13">
        <v>0</v>
      </c>
      <c r="BT257" s="13">
        <v>0</v>
      </c>
      <c r="BU257" s="13">
        <v>0</v>
      </c>
      <c r="BV257" s="13">
        <v>0</v>
      </c>
      <c r="BW257" s="13">
        <v>0</v>
      </c>
      <c r="BX257" s="13">
        <v>0</v>
      </c>
      <c r="BY257" s="13">
        <v>0</v>
      </c>
      <c r="BZ257" s="13">
        <v>0</v>
      </c>
      <c r="CA257" s="82">
        <v>0</v>
      </c>
      <c r="CC257">
        <v>0</v>
      </c>
      <c r="CE257">
        <v>0</v>
      </c>
      <c r="CG257">
        <v>0</v>
      </c>
      <c r="CI257">
        <v>0</v>
      </c>
      <c r="CK257">
        <v>0</v>
      </c>
      <c r="CM257">
        <v>0</v>
      </c>
      <c r="CN257">
        <v>0</v>
      </c>
      <c r="CO257">
        <v>0</v>
      </c>
      <c r="CP257">
        <v>72.8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</row>
    <row r="258" spans="1:129" hidden="1">
      <c r="A258" s="12">
        <v>1978</v>
      </c>
      <c r="B258" s="13" t="s">
        <v>504</v>
      </c>
      <c r="C258" s="13">
        <v>401000</v>
      </c>
      <c r="D258" s="83">
        <v>351100</v>
      </c>
      <c r="E258" s="13">
        <v>350010</v>
      </c>
      <c r="F258" s="13" t="s">
        <v>128</v>
      </c>
      <c r="G258" s="13">
        <v>1</v>
      </c>
      <c r="H258" s="13">
        <v>1</v>
      </c>
      <c r="I258" s="13">
        <v>2012</v>
      </c>
      <c r="J258" s="13">
        <v>10</v>
      </c>
      <c r="K258" s="13">
        <v>0</v>
      </c>
      <c r="L258" s="13">
        <v>0</v>
      </c>
      <c r="M258" s="13">
        <v>10</v>
      </c>
      <c r="N258" s="13">
        <v>0.1298494</v>
      </c>
      <c r="O258" s="13">
        <v>0</v>
      </c>
      <c r="P258" s="13">
        <v>0</v>
      </c>
      <c r="Q258" s="13">
        <v>0</v>
      </c>
      <c r="R258" s="13">
        <v>0.1298494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>
        <v>0</v>
      </c>
      <c r="AM258" s="13">
        <v>0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10</v>
      </c>
      <c r="AW258" s="13">
        <v>0</v>
      </c>
      <c r="AX258" s="13">
        <v>0</v>
      </c>
      <c r="AY258" s="13">
        <v>0</v>
      </c>
      <c r="AZ258" s="13">
        <v>0</v>
      </c>
      <c r="BA258" s="13">
        <v>0</v>
      </c>
      <c r="BB258" s="13">
        <v>0</v>
      </c>
      <c r="BC258" s="13">
        <v>0</v>
      </c>
      <c r="BD258" s="13">
        <v>0</v>
      </c>
      <c r="BE258" s="13">
        <v>0</v>
      </c>
      <c r="BF258" s="13">
        <v>0</v>
      </c>
      <c r="BG258" s="13">
        <v>0</v>
      </c>
      <c r="BH258" s="13">
        <v>0</v>
      </c>
      <c r="BI258" s="13">
        <v>0</v>
      </c>
      <c r="BJ258" s="13">
        <v>0</v>
      </c>
      <c r="BK258" s="13">
        <v>0</v>
      </c>
      <c r="BL258" s="13">
        <v>0</v>
      </c>
      <c r="BM258" s="13">
        <v>0</v>
      </c>
      <c r="BN258" s="13">
        <v>0</v>
      </c>
      <c r="BO258" s="13">
        <v>0</v>
      </c>
      <c r="BP258" s="13">
        <v>0</v>
      </c>
      <c r="BQ258" s="13">
        <v>0</v>
      </c>
      <c r="BR258" s="13">
        <v>0</v>
      </c>
      <c r="BS258" s="13">
        <v>0</v>
      </c>
      <c r="BT258" s="13">
        <v>0</v>
      </c>
      <c r="BU258" s="13">
        <v>0</v>
      </c>
      <c r="BV258" s="13">
        <v>0</v>
      </c>
      <c r="BW258" s="13">
        <v>0</v>
      </c>
      <c r="BX258" s="13">
        <v>0</v>
      </c>
      <c r="BY258" s="13">
        <v>0</v>
      </c>
      <c r="BZ258" s="13">
        <v>0</v>
      </c>
      <c r="CA258" s="82">
        <v>0</v>
      </c>
      <c r="CC258">
        <v>0</v>
      </c>
      <c r="CE258">
        <v>0</v>
      </c>
      <c r="CG258">
        <v>0</v>
      </c>
      <c r="CI258">
        <v>0</v>
      </c>
      <c r="CK258">
        <v>0</v>
      </c>
      <c r="CM258">
        <v>0</v>
      </c>
      <c r="CN258">
        <v>0</v>
      </c>
      <c r="CO258">
        <v>0</v>
      </c>
      <c r="CP258">
        <v>3.62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</row>
    <row r="259" spans="1:129" hidden="1">
      <c r="A259" s="12">
        <v>1993</v>
      </c>
      <c r="B259" s="13" t="s">
        <v>505</v>
      </c>
      <c r="C259" s="13">
        <v>401000</v>
      </c>
      <c r="D259" s="83">
        <v>351100</v>
      </c>
      <c r="E259" s="13">
        <v>350010</v>
      </c>
      <c r="F259" s="13" t="s">
        <v>128</v>
      </c>
      <c r="G259" s="13">
        <v>1</v>
      </c>
      <c r="H259" s="13">
        <v>1</v>
      </c>
      <c r="I259" s="13">
        <v>2012</v>
      </c>
      <c r="J259" s="13">
        <v>49</v>
      </c>
      <c r="K259" s="13">
        <v>0</v>
      </c>
      <c r="L259" s="13">
        <v>0</v>
      </c>
      <c r="M259" s="13">
        <v>49</v>
      </c>
      <c r="N259" s="13">
        <v>0.65882428999999998</v>
      </c>
      <c r="O259" s="13">
        <v>0</v>
      </c>
      <c r="P259" s="13">
        <v>0</v>
      </c>
      <c r="Q259" s="13">
        <v>0</v>
      </c>
      <c r="R259" s="13">
        <v>0.65882428999999998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0</v>
      </c>
      <c r="AL259" s="13">
        <v>0</v>
      </c>
      <c r="AM259" s="13">
        <v>0</v>
      </c>
      <c r="AN259" s="13">
        <v>0</v>
      </c>
      <c r="AO259" s="13">
        <v>0</v>
      </c>
      <c r="AP259" s="13">
        <v>0</v>
      </c>
      <c r="AQ259" s="13">
        <v>0</v>
      </c>
      <c r="AR259" s="13">
        <v>0</v>
      </c>
      <c r="AS259" s="13">
        <v>0</v>
      </c>
      <c r="AT259" s="13">
        <v>0</v>
      </c>
      <c r="AU259" s="13">
        <v>0</v>
      </c>
      <c r="AV259" s="13">
        <v>49</v>
      </c>
      <c r="AW259" s="13">
        <v>0</v>
      </c>
      <c r="AX259" s="13">
        <v>0</v>
      </c>
      <c r="AY259" s="13">
        <v>0</v>
      </c>
      <c r="AZ259" s="13">
        <v>0</v>
      </c>
      <c r="BA259" s="13">
        <v>0</v>
      </c>
      <c r="BB259" s="13">
        <v>0</v>
      </c>
      <c r="BC259" s="13">
        <v>0</v>
      </c>
      <c r="BD259" s="13">
        <v>0</v>
      </c>
      <c r="BE259" s="13">
        <v>0</v>
      </c>
      <c r="BF259" s="13">
        <v>0</v>
      </c>
      <c r="BG259" s="13">
        <v>0</v>
      </c>
      <c r="BH259" s="13">
        <v>0</v>
      </c>
      <c r="BI259" s="13">
        <v>0</v>
      </c>
      <c r="BJ259" s="13">
        <v>0</v>
      </c>
      <c r="BK259" s="13">
        <v>0</v>
      </c>
      <c r="BL259" s="13">
        <v>0</v>
      </c>
      <c r="BM259" s="13">
        <v>0</v>
      </c>
      <c r="BN259" s="13">
        <v>0</v>
      </c>
      <c r="BO259" s="13">
        <v>0</v>
      </c>
      <c r="BP259" s="13">
        <v>0</v>
      </c>
      <c r="BQ259" s="13">
        <v>0</v>
      </c>
      <c r="BR259" s="13">
        <v>0</v>
      </c>
      <c r="BS259" s="13">
        <v>0</v>
      </c>
      <c r="BT259" s="13">
        <v>0</v>
      </c>
      <c r="BU259" s="13">
        <v>0</v>
      </c>
      <c r="BV259" s="13">
        <v>0</v>
      </c>
      <c r="BW259" s="13">
        <v>0</v>
      </c>
      <c r="BX259" s="13">
        <v>0</v>
      </c>
      <c r="BY259" s="13">
        <v>0</v>
      </c>
      <c r="BZ259" s="13">
        <v>0</v>
      </c>
      <c r="CA259" s="82">
        <v>0</v>
      </c>
      <c r="CC259">
        <v>0</v>
      </c>
      <c r="CE259">
        <v>0</v>
      </c>
      <c r="CG259">
        <v>0</v>
      </c>
      <c r="CI259">
        <v>0</v>
      </c>
      <c r="CK259">
        <v>0</v>
      </c>
      <c r="CM259">
        <v>0</v>
      </c>
      <c r="CN259">
        <v>0</v>
      </c>
      <c r="CO259">
        <v>0</v>
      </c>
      <c r="CP259">
        <v>18.367000000000001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</row>
    <row r="260" spans="1:129" hidden="1">
      <c r="A260" s="12">
        <v>2014</v>
      </c>
      <c r="B260" s="13" t="s">
        <v>506</v>
      </c>
      <c r="C260" s="13">
        <v>401000</v>
      </c>
      <c r="D260" s="83">
        <v>351100</v>
      </c>
      <c r="E260" s="13">
        <v>350010</v>
      </c>
      <c r="F260" s="13" t="s">
        <v>128</v>
      </c>
      <c r="G260" s="13">
        <v>1</v>
      </c>
      <c r="H260" s="13">
        <v>1</v>
      </c>
      <c r="I260" s="13">
        <v>2012</v>
      </c>
      <c r="J260" s="13">
        <v>35</v>
      </c>
      <c r="K260" s="13">
        <v>0</v>
      </c>
      <c r="L260" s="13">
        <v>0</v>
      </c>
      <c r="M260" s="13">
        <v>35</v>
      </c>
      <c r="N260" s="13">
        <v>0.47968950999999999</v>
      </c>
      <c r="O260" s="13">
        <v>0</v>
      </c>
      <c r="P260" s="13">
        <v>0</v>
      </c>
      <c r="Q260" s="13">
        <v>0</v>
      </c>
      <c r="R260" s="13">
        <v>0.47968950999999999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13">
        <v>0</v>
      </c>
      <c r="AV260" s="13">
        <v>35</v>
      </c>
      <c r="AW260" s="13">
        <v>0</v>
      </c>
      <c r="AX260" s="13">
        <v>0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0</v>
      </c>
      <c r="BO260" s="13">
        <v>0</v>
      </c>
      <c r="BP260" s="13">
        <v>0</v>
      </c>
      <c r="BQ260" s="13">
        <v>0</v>
      </c>
      <c r="BR260" s="13">
        <v>0</v>
      </c>
      <c r="BS260" s="13">
        <v>0</v>
      </c>
      <c r="BT260" s="13">
        <v>0</v>
      </c>
      <c r="BU260" s="13">
        <v>0</v>
      </c>
      <c r="BV260" s="13">
        <v>0</v>
      </c>
      <c r="BW260" s="13">
        <v>0</v>
      </c>
      <c r="BX260" s="13">
        <v>0</v>
      </c>
      <c r="BY260" s="13">
        <v>0</v>
      </c>
      <c r="BZ260" s="13">
        <v>0</v>
      </c>
      <c r="CA260" s="82">
        <v>0</v>
      </c>
      <c r="CC260">
        <v>0</v>
      </c>
      <c r="CE260">
        <v>0</v>
      </c>
      <c r="CG260">
        <v>0</v>
      </c>
      <c r="CI260">
        <v>0</v>
      </c>
      <c r="CK260">
        <v>0</v>
      </c>
      <c r="CM260">
        <v>0</v>
      </c>
      <c r="CN260">
        <v>0</v>
      </c>
      <c r="CO260">
        <v>0</v>
      </c>
      <c r="CP260">
        <v>13.372999999999999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</row>
    <row r="261" spans="1:129" hidden="1">
      <c r="A261" s="12">
        <v>2131</v>
      </c>
      <c r="B261" s="13" t="s">
        <v>508</v>
      </c>
      <c r="C261" s="13">
        <v>401000</v>
      </c>
      <c r="D261" s="83">
        <v>351100</v>
      </c>
      <c r="E261" s="13">
        <v>350010</v>
      </c>
      <c r="F261" s="13" t="s">
        <v>128</v>
      </c>
      <c r="G261" s="13">
        <v>1</v>
      </c>
      <c r="H261" s="13">
        <v>2</v>
      </c>
      <c r="I261" s="13">
        <v>2012</v>
      </c>
      <c r="J261" s="13">
        <v>85</v>
      </c>
      <c r="K261" s="13">
        <v>0</v>
      </c>
      <c r="L261" s="13">
        <v>0</v>
      </c>
      <c r="M261" s="13">
        <v>85</v>
      </c>
      <c r="N261" s="13">
        <v>635.04513999999995</v>
      </c>
      <c r="O261" s="13">
        <v>0</v>
      </c>
      <c r="P261" s="13">
        <v>0</v>
      </c>
      <c r="Q261" s="13">
        <v>0</v>
      </c>
      <c r="R261" s="13">
        <v>1.14784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471.97500000000002</v>
      </c>
      <c r="AM261" s="13">
        <v>0</v>
      </c>
      <c r="AN261" s="13">
        <v>161.92230000000001</v>
      </c>
      <c r="AO261" s="13">
        <v>0</v>
      </c>
      <c r="AP261" s="13">
        <v>0</v>
      </c>
      <c r="AQ261" s="13">
        <v>0</v>
      </c>
      <c r="AR261" s="13">
        <v>0</v>
      </c>
      <c r="AS261" s="13">
        <v>0</v>
      </c>
      <c r="AT261" s="13">
        <v>0</v>
      </c>
      <c r="AU261" s="13">
        <v>0</v>
      </c>
      <c r="AV261" s="13">
        <v>85</v>
      </c>
      <c r="AW261" s="13">
        <v>0</v>
      </c>
      <c r="AX261" s="13">
        <v>0</v>
      </c>
      <c r="AY261" s="13">
        <v>0</v>
      </c>
      <c r="AZ261" s="13">
        <v>0</v>
      </c>
      <c r="BA261" s="13">
        <v>0</v>
      </c>
      <c r="BB261" s="13">
        <v>0</v>
      </c>
      <c r="BC261" s="13">
        <v>0</v>
      </c>
      <c r="BD261" s="13">
        <v>0</v>
      </c>
      <c r="BE261" s="13">
        <v>0</v>
      </c>
      <c r="BF261" s="13">
        <v>0</v>
      </c>
      <c r="BG261" s="13">
        <v>0</v>
      </c>
      <c r="BH261" s="13">
        <v>0</v>
      </c>
      <c r="BI261" s="13">
        <v>0</v>
      </c>
      <c r="BJ261" s="13">
        <v>0</v>
      </c>
      <c r="BK261" s="13">
        <v>0</v>
      </c>
      <c r="BL261" s="13">
        <v>0</v>
      </c>
      <c r="BM261" s="13">
        <v>0</v>
      </c>
      <c r="BN261" s="13">
        <v>0</v>
      </c>
      <c r="BO261" s="13">
        <v>0</v>
      </c>
      <c r="BP261" s="13">
        <v>0</v>
      </c>
      <c r="BQ261" s="13">
        <v>0</v>
      </c>
      <c r="BR261" s="13">
        <v>0</v>
      </c>
      <c r="BS261" s="13">
        <v>0</v>
      </c>
      <c r="BT261" s="13">
        <v>0</v>
      </c>
      <c r="BU261" s="13">
        <v>0</v>
      </c>
      <c r="BV261" s="13">
        <v>0</v>
      </c>
      <c r="BW261" s="13">
        <v>0</v>
      </c>
      <c r="BX261" s="13">
        <v>0</v>
      </c>
      <c r="BY261" s="13">
        <v>0</v>
      </c>
      <c r="BZ261" s="13">
        <v>0</v>
      </c>
      <c r="CA261" s="82">
        <v>0</v>
      </c>
      <c r="CC261">
        <v>0</v>
      </c>
      <c r="CE261">
        <v>0</v>
      </c>
      <c r="CG261">
        <v>0</v>
      </c>
      <c r="CI261">
        <v>0</v>
      </c>
      <c r="CK261">
        <v>0</v>
      </c>
      <c r="CM261">
        <v>0</v>
      </c>
      <c r="CN261">
        <v>0</v>
      </c>
      <c r="CO261">
        <v>0</v>
      </c>
      <c r="CP261">
        <v>32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32550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17411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</row>
    <row r="262" spans="1:129" hidden="1">
      <c r="A262" s="12">
        <v>2135</v>
      </c>
      <c r="B262" s="202" t="s">
        <v>509</v>
      </c>
      <c r="C262" s="202">
        <v>401000</v>
      </c>
      <c r="D262" s="83">
        <v>353000</v>
      </c>
      <c r="E262" s="202">
        <v>350030</v>
      </c>
      <c r="F262" s="202" t="s">
        <v>128</v>
      </c>
      <c r="G262" s="202">
        <v>1</v>
      </c>
      <c r="H262" s="202">
        <v>1</v>
      </c>
      <c r="I262" s="202">
        <v>2012</v>
      </c>
      <c r="J262" s="202">
        <v>939</v>
      </c>
      <c r="K262" s="202">
        <v>0</v>
      </c>
      <c r="L262" s="202">
        <v>0</v>
      </c>
      <c r="M262" s="202">
        <v>939</v>
      </c>
      <c r="N262" s="202">
        <v>16.399998440000001</v>
      </c>
      <c r="O262" s="202">
        <v>0</v>
      </c>
      <c r="P262" s="202">
        <v>16.217348399999999</v>
      </c>
      <c r="Q262" s="202">
        <v>0</v>
      </c>
      <c r="R262" s="202">
        <v>0.18265004000000001</v>
      </c>
      <c r="S262" s="202">
        <v>0</v>
      </c>
      <c r="T262" s="202">
        <v>0</v>
      </c>
      <c r="U262" s="202">
        <v>0</v>
      </c>
      <c r="V262" s="202">
        <v>0</v>
      </c>
      <c r="W262" s="202">
        <v>0</v>
      </c>
      <c r="X262" s="202">
        <v>0</v>
      </c>
      <c r="Y262" s="202">
        <v>0</v>
      </c>
      <c r="Z262" s="202">
        <v>0</v>
      </c>
      <c r="AA262" s="202">
        <v>0</v>
      </c>
      <c r="AB262" s="202">
        <v>0</v>
      </c>
      <c r="AC262" s="202">
        <v>0</v>
      </c>
      <c r="AD262" s="202">
        <v>0</v>
      </c>
      <c r="AE262" s="202">
        <v>0</v>
      </c>
      <c r="AF262" s="202">
        <v>0</v>
      </c>
      <c r="AG262" s="202">
        <v>0</v>
      </c>
      <c r="AH262" s="202">
        <v>0</v>
      </c>
      <c r="AI262" s="202">
        <v>0</v>
      </c>
      <c r="AJ262" s="202">
        <v>0</v>
      </c>
      <c r="AK262" s="202">
        <v>0</v>
      </c>
      <c r="AL262" s="202">
        <v>0</v>
      </c>
      <c r="AM262" s="202">
        <v>0</v>
      </c>
      <c r="AN262" s="202">
        <v>0</v>
      </c>
      <c r="AO262" s="202">
        <v>0</v>
      </c>
      <c r="AP262" s="202">
        <v>0</v>
      </c>
      <c r="AQ262" s="202">
        <v>0</v>
      </c>
      <c r="AR262" s="202">
        <v>0</v>
      </c>
      <c r="AS262" s="202">
        <v>0</v>
      </c>
      <c r="AT262" s="202">
        <v>925</v>
      </c>
      <c r="AU262" s="202">
        <v>0</v>
      </c>
      <c r="AV262" s="202">
        <v>14</v>
      </c>
      <c r="AW262" s="202">
        <v>0</v>
      </c>
      <c r="AX262" s="202">
        <v>0</v>
      </c>
      <c r="AY262" s="202">
        <v>0</v>
      </c>
      <c r="AZ262" s="202">
        <v>0</v>
      </c>
      <c r="BA262" s="202">
        <v>0</v>
      </c>
      <c r="BB262" s="202">
        <v>0</v>
      </c>
      <c r="BC262" s="202">
        <v>0</v>
      </c>
      <c r="BD262" s="202">
        <v>0</v>
      </c>
      <c r="BE262" s="202">
        <v>0</v>
      </c>
      <c r="BF262" s="202">
        <v>0</v>
      </c>
      <c r="BG262" s="202">
        <v>0</v>
      </c>
      <c r="BH262" s="202">
        <v>0</v>
      </c>
      <c r="BI262" s="202">
        <v>0</v>
      </c>
      <c r="BJ262" s="202">
        <v>0</v>
      </c>
      <c r="BK262" s="202">
        <v>0</v>
      </c>
      <c r="BL262" s="202">
        <v>0</v>
      </c>
      <c r="BM262" s="202">
        <v>0</v>
      </c>
      <c r="BN262" s="202">
        <v>0</v>
      </c>
      <c r="BO262" s="202">
        <v>0</v>
      </c>
      <c r="BP262" s="202">
        <v>0</v>
      </c>
      <c r="BQ262" s="202">
        <v>0</v>
      </c>
      <c r="BR262" s="202">
        <v>0</v>
      </c>
      <c r="BS262" s="202">
        <v>0</v>
      </c>
      <c r="BT262" s="202">
        <v>0</v>
      </c>
      <c r="BU262" s="202">
        <v>0</v>
      </c>
      <c r="BV262" s="202">
        <v>0</v>
      </c>
      <c r="BW262" s="202">
        <v>0</v>
      </c>
      <c r="BX262" s="202">
        <v>0</v>
      </c>
      <c r="BY262" s="202">
        <v>0</v>
      </c>
      <c r="BZ262" s="202">
        <v>0</v>
      </c>
      <c r="CA262" s="82">
        <v>0</v>
      </c>
      <c r="CC262">
        <v>0</v>
      </c>
      <c r="CE262">
        <v>0</v>
      </c>
      <c r="CG262">
        <v>0</v>
      </c>
      <c r="CI262">
        <v>0</v>
      </c>
      <c r="CK262">
        <v>0</v>
      </c>
      <c r="CM262">
        <v>0</v>
      </c>
      <c r="CN262">
        <v>409529</v>
      </c>
      <c r="CO262">
        <v>0</v>
      </c>
      <c r="CP262">
        <v>5.0919999999999996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</row>
    <row r="263" spans="1:129">
      <c r="A263" s="12">
        <v>1</v>
      </c>
      <c r="B263" s="13" t="s">
        <v>125</v>
      </c>
      <c r="C263" s="13">
        <v>232000</v>
      </c>
      <c r="D263" s="83">
        <v>192000</v>
      </c>
      <c r="E263" s="13">
        <v>190000</v>
      </c>
      <c r="F263" s="13" t="s">
        <v>126</v>
      </c>
      <c r="G263" s="13">
        <v>2</v>
      </c>
      <c r="H263" s="13">
        <v>4</v>
      </c>
      <c r="I263" s="13">
        <v>2012</v>
      </c>
      <c r="J263" s="13">
        <v>428784</v>
      </c>
      <c r="K263" s="13">
        <v>17</v>
      </c>
      <c r="L263" s="13">
        <v>6809</v>
      </c>
      <c r="M263" s="13">
        <v>428801</v>
      </c>
      <c r="N263" s="13">
        <v>7028.7086597999996</v>
      </c>
      <c r="O263" s="13">
        <v>116.21286000000001</v>
      </c>
      <c r="P263" s="13">
        <v>0</v>
      </c>
      <c r="Q263" s="13">
        <v>0</v>
      </c>
      <c r="R263" s="13">
        <v>5.3998698000000003</v>
      </c>
      <c r="S263" s="13">
        <v>808.33950000000004</v>
      </c>
      <c r="T263" s="13">
        <v>0</v>
      </c>
      <c r="U263" s="13">
        <v>0</v>
      </c>
      <c r="V263" s="13">
        <v>0</v>
      </c>
      <c r="W263" s="13">
        <v>6098.7564300000004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  <c r="AQ263" s="13">
        <v>0</v>
      </c>
      <c r="AR263" s="13">
        <v>0</v>
      </c>
      <c r="AS263" s="13">
        <v>0</v>
      </c>
      <c r="AT263" s="13">
        <v>0</v>
      </c>
      <c r="AU263" s="13">
        <v>0</v>
      </c>
      <c r="AV263" s="13">
        <v>400</v>
      </c>
      <c r="AW263" s="13">
        <v>64469</v>
      </c>
      <c r="AX263" s="13">
        <v>0</v>
      </c>
      <c r="AY263" s="13">
        <v>0</v>
      </c>
      <c r="AZ263" s="13">
        <v>0</v>
      </c>
      <c r="BA263" s="13">
        <v>357106</v>
      </c>
      <c r="BB263" s="13">
        <v>0</v>
      </c>
      <c r="BC263" s="13">
        <v>0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0</v>
      </c>
      <c r="BJ263" s="13">
        <v>0</v>
      </c>
      <c r="BK263" s="13">
        <v>0</v>
      </c>
      <c r="BL263" s="13">
        <v>0</v>
      </c>
      <c r="BM263" s="13">
        <v>0</v>
      </c>
      <c r="BN263" s="13">
        <v>0</v>
      </c>
      <c r="BO263" s="13">
        <v>0</v>
      </c>
      <c r="BP263" s="13">
        <v>0</v>
      </c>
      <c r="BQ263" s="13">
        <v>0</v>
      </c>
      <c r="BR263" s="13">
        <v>17</v>
      </c>
      <c r="BS263" s="13">
        <v>0</v>
      </c>
      <c r="BT263" s="13">
        <v>0</v>
      </c>
      <c r="BU263" s="13">
        <v>0</v>
      </c>
      <c r="BV263" s="13">
        <v>0</v>
      </c>
      <c r="BW263" s="13">
        <v>0</v>
      </c>
      <c r="BX263" s="13"/>
      <c r="BY263" s="13">
        <v>0</v>
      </c>
      <c r="BZ263" s="13">
        <v>0</v>
      </c>
      <c r="CA263" s="82">
        <v>0</v>
      </c>
      <c r="CC263">
        <v>100</v>
      </c>
      <c r="CE263">
        <v>100</v>
      </c>
      <c r="CG263">
        <v>100</v>
      </c>
      <c r="CI263">
        <v>0</v>
      </c>
      <c r="CK263">
        <v>0</v>
      </c>
      <c r="CM263">
        <v>0</v>
      </c>
      <c r="CN263">
        <v>0</v>
      </c>
      <c r="CO263">
        <v>0</v>
      </c>
      <c r="CP263">
        <v>150.54</v>
      </c>
      <c r="CQ263">
        <v>19959</v>
      </c>
      <c r="CR263">
        <v>0</v>
      </c>
      <c r="CS263">
        <v>0</v>
      </c>
      <c r="CT263">
        <v>0</v>
      </c>
      <c r="CU263">
        <v>125463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2378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</row>
    <row r="264" spans="1:129">
      <c r="A264" s="12">
        <v>7</v>
      </c>
      <c r="B264" s="13" t="s">
        <v>132</v>
      </c>
      <c r="C264" s="13">
        <v>265100</v>
      </c>
      <c r="D264" s="83">
        <v>235100</v>
      </c>
      <c r="E264" s="13">
        <v>230020</v>
      </c>
      <c r="F264" s="13" t="s">
        <v>126</v>
      </c>
      <c r="G264" s="13">
        <v>6</v>
      </c>
      <c r="H264" s="13">
        <v>4</v>
      </c>
      <c r="I264" s="13">
        <v>2012</v>
      </c>
      <c r="J264" s="13">
        <v>786946</v>
      </c>
      <c r="K264" s="13">
        <v>871083</v>
      </c>
      <c r="L264" s="13">
        <v>0</v>
      </c>
      <c r="M264" s="13">
        <v>1658029</v>
      </c>
      <c r="N264" s="13">
        <v>9225.9409835000006</v>
      </c>
      <c r="O264" s="13">
        <v>0</v>
      </c>
      <c r="P264" s="13">
        <v>0</v>
      </c>
      <c r="Q264" s="13">
        <v>0</v>
      </c>
      <c r="R264" s="13">
        <v>3.3000400000000001</v>
      </c>
      <c r="S264" s="13">
        <v>223.99991639999999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907.00350000000003</v>
      </c>
      <c r="Z264" s="13">
        <v>6620.9936471000001</v>
      </c>
      <c r="AA264" s="13">
        <v>0</v>
      </c>
      <c r="AB264" s="13">
        <v>11.13273</v>
      </c>
      <c r="AC264" s="13">
        <v>0</v>
      </c>
      <c r="AD264" s="13">
        <v>0</v>
      </c>
      <c r="AE264" s="13">
        <v>0</v>
      </c>
      <c r="AF264" s="13">
        <v>1079.9136000000001</v>
      </c>
      <c r="AG264" s="13">
        <v>65.127359999999996</v>
      </c>
      <c r="AH264" s="13">
        <v>62.360950000000003</v>
      </c>
      <c r="AI264" s="13">
        <v>0</v>
      </c>
      <c r="AJ264" s="13">
        <v>0</v>
      </c>
      <c r="AK264" s="13">
        <v>1.026</v>
      </c>
      <c r="AL264" s="13">
        <v>0</v>
      </c>
      <c r="AM264" s="13">
        <v>0</v>
      </c>
      <c r="AN264" s="13">
        <v>0</v>
      </c>
      <c r="AO264" s="13">
        <v>0</v>
      </c>
      <c r="AP264" s="13">
        <v>211.24019999999999</v>
      </c>
      <c r="AQ264" s="13">
        <v>0</v>
      </c>
      <c r="AR264" s="13">
        <v>0</v>
      </c>
      <c r="AS264" s="13">
        <v>39.843040000000002</v>
      </c>
      <c r="AT264" s="13">
        <v>0</v>
      </c>
      <c r="AU264" s="13">
        <v>0</v>
      </c>
      <c r="AV264" s="13">
        <v>244</v>
      </c>
      <c r="AW264" s="13">
        <v>17493</v>
      </c>
      <c r="AX264" s="13">
        <v>0</v>
      </c>
      <c r="AY264" s="13">
        <v>0</v>
      </c>
      <c r="AZ264" s="13">
        <v>0</v>
      </c>
      <c r="BA264" s="13">
        <v>0</v>
      </c>
      <c r="BB264" s="13">
        <v>0</v>
      </c>
      <c r="BC264" s="13">
        <v>86000</v>
      </c>
      <c r="BD264" s="13">
        <v>619071</v>
      </c>
      <c r="BE264" s="13">
        <v>0</v>
      </c>
      <c r="BF264" s="13">
        <v>857</v>
      </c>
      <c r="BG264" s="13">
        <v>0</v>
      </c>
      <c r="BH264" s="13">
        <v>0</v>
      </c>
      <c r="BI264" s="13">
        <v>0</v>
      </c>
      <c r="BJ264" s="13">
        <v>58693</v>
      </c>
      <c r="BK264" s="13">
        <v>1928</v>
      </c>
      <c r="BL264" s="13">
        <v>2660</v>
      </c>
      <c r="BM264" s="13">
        <v>-47919</v>
      </c>
      <c r="BN264" s="13">
        <v>890332</v>
      </c>
      <c r="BO264" s="13">
        <v>0</v>
      </c>
      <c r="BP264" s="13">
        <v>0</v>
      </c>
      <c r="BQ264" s="13">
        <v>28670</v>
      </c>
      <c r="BR264" s="13">
        <v>0</v>
      </c>
      <c r="BS264" s="13">
        <v>0</v>
      </c>
      <c r="BT264" s="13">
        <v>0</v>
      </c>
      <c r="BU264" s="13">
        <v>0</v>
      </c>
      <c r="BV264" s="13">
        <v>0</v>
      </c>
      <c r="BW264" s="13">
        <v>0</v>
      </c>
      <c r="BX264" s="13" t="s">
        <v>133</v>
      </c>
      <c r="BY264" s="13">
        <v>85</v>
      </c>
      <c r="BZ264" s="13">
        <v>0</v>
      </c>
      <c r="CA264" s="82">
        <v>0</v>
      </c>
      <c r="CC264">
        <v>100</v>
      </c>
      <c r="CE264">
        <v>100</v>
      </c>
      <c r="CG264">
        <v>100</v>
      </c>
      <c r="CH264" t="s">
        <v>134</v>
      </c>
      <c r="CI264">
        <v>61</v>
      </c>
      <c r="CJ264" t="s">
        <v>135</v>
      </c>
      <c r="CK264">
        <v>36</v>
      </c>
      <c r="CL264" t="s">
        <v>136</v>
      </c>
      <c r="CM264">
        <v>21</v>
      </c>
      <c r="CN264">
        <v>0</v>
      </c>
      <c r="CO264">
        <v>0</v>
      </c>
      <c r="CP264">
        <v>92</v>
      </c>
      <c r="CQ264">
        <v>5538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36150</v>
      </c>
      <c r="CX264">
        <v>213893</v>
      </c>
      <c r="CY264">
        <v>0</v>
      </c>
      <c r="CZ264">
        <v>431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3632</v>
      </c>
      <c r="DJ264">
        <v>0</v>
      </c>
      <c r="DK264">
        <v>0</v>
      </c>
      <c r="DL264">
        <v>30</v>
      </c>
      <c r="DM264">
        <v>0</v>
      </c>
      <c r="DN264">
        <v>0</v>
      </c>
      <c r="DO264">
        <v>12710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62064</v>
      </c>
      <c r="DW264">
        <v>3032</v>
      </c>
      <c r="DX264">
        <v>24845</v>
      </c>
      <c r="DY264">
        <v>0</v>
      </c>
    </row>
    <row r="265" spans="1:129">
      <c r="A265" s="12">
        <v>75</v>
      </c>
      <c r="B265" s="13" t="s">
        <v>156</v>
      </c>
      <c r="C265" s="13">
        <v>851100</v>
      </c>
      <c r="D265" s="83">
        <v>861000</v>
      </c>
      <c r="E265" s="13">
        <v>860010</v>
      </c>
      <c r="F265" s="13" t="s">
        <v>126</v>
      </c>
      <c r="G265" s="13">
        <v>1</v>
      </c>
      <c r="H265" s="13">
        <v>1</v>
      </c>
      <c r="I265" s="13">
        <v>2012</v>
      </c>
      <c r="J265" s="13">
        <v>1218</v>
      </c>
      <c r="K265" s="13">
        <v>0</v>
      </c>
      <c r="L265" s="13">
        <v>0</v>
      </c>
      <c r="M265" s="13">
        <v>1218</v>
      </c>
      <c r="N265" s="13">
        <v>21.126487619999999</v>
      </c>
      <c r="O265" s="13">
        <v>0</v>
      </c>
      <c r="P265" s="13">
        <v>20.3127408</v>
      </c>
      <c r="Q265" s="13">
        <v>0</v>
      </c>
      <c r="R265" s="13">
        <v>0.81374681999999998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K265" s="13">
        <v>0</v>
      </c>
      <c r="AL265" s="13">
        <v>0</v>
      </c>
      <c r="AM265" s="13">
        <v>0</v>
      </c>
      <c r="AN265" s="13">
        <v>0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1158</v>
      </c>
      <c r="AU265" s="13">
        <v>0</v>
      </c>
      <c r="AV265" s="13">
        <v>60</v>
      </c>
      <c r="AW265" s="13">
        <v>0</v>
      </c>
      <c r="AX265" s="13">
        <v>0</v>
      </c>
      <c r="AY265" s="13">
        <v>0</v>
      </c>
      <c r="AZ265" s="13">
        <v>0</v>
      </c>
      <c r="BA265" s="13">
        <v>0</v>
      </c>
      <c r="BB265" s="13">
        <v>0</v>
      </c>
      <c r="BC265" s="13">
        <v>0</v>
      </c>
      <c r="BD265" s="13">
        <v>0</v>
      </c>
      <c r="BE265" s="13">
        <v>0</v>
      </c>
      <c r="BF265" s="13">
        <v>0</v>
      </c>
      <c r="BG265" s="13">
        <v>0</v>
      </c>
      <c r="BH265" s="13">
        <v>0</v>
      </c>
      <c r="BI265" s="13">
        <v>0</v>
      </c>
      <c r="BJ265" s="13">
        <v>0</v>
      </c>
      <c r="BK265" s="13">
        <v>0</v>
      </c>
      <c r="BL265" s="13">
        <v>0</v>
      </c>
      <c r="BM265" s="13">
        <v>0</v>
      </c>
      <c r="BN265" s="13">
        <v>0</v>
      </c>
      <c r="BO265" s="13">
        <v>0</v>
      </c>
      <c r="BP265" s="13">
        <v>0</v>
      </c>
      <c r="BQ265" s="13">
        <v>0</v>
      </c>
      <c r="BR265" s="13">
        <v>0</v>
      </c>
      <c r="BS265" s="13">
        <v>0</v>
      </c>
      <c r="BT265" s="13">
        <v>0</v>
      </c>
      <c r="BU265" s="13">
        <v>0</v>
      </c>
      <c r="BV265" s="13">
        <v>0</v>
      </c>
      <c r="BW265" s="13">
        <v>0</v>
      </c>
      <c r="BX265" s="13">
        <v>0</v>
      </c>
      <c r="BY265" s="13">
        <v>0</v>
      </c>
      <c r="BZ265" s="13">
        <v>0</v>
      </c>
      <c r="CA265" s="82">
        <v>0</v>
      </c>
      <c r="CC265">
        <v>0</v>
      </c>
      <c r="CE265">
        <v>0</v>
      </c>
      <c r="CG265">
        <v>0</v>
      </c>
      <c r="CI265">
        <v>0</v>
      </c>
      <c r="CK265">
        <v>0</v>
      </c>
      <c r="CM265">
        <v>0</v>
      </c>
      <c r="CN265">
        <v>512948</v>
      </c>
      <c r="CO265">
        <v>0</v>
      </c>
      <c r="CP265">
        <v>22.686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</row>
    <row r="266" spans="1:129">
      <c r="A266" s="12">
        <v>81</v>
      </c>
      <c r="B266" s="13" t="s">
        <v>158</v>
      </c>
      <c r="C266" s="13">
        <v>245120</v>
      </c>
      <c r="D266" s="83">
        <v>205900</v>
      </c>
      <c r="E266" s="13">
        <v>200020</v>
      </c>
      <c r="F266" s="13" t="s">
        <v>126</v>
      </c>
      <c r="G266" s="13">
        <v>1</v>
      </c>
      <c r="H266" s="13">
        <v>4</v>
      </c>
      <c r="I266" s="13">
        <v>2012</v>
      </c>
      <c r="J266" s="13">
        <v>43594</v>
      </c>
      <c r="K266" s="13">
        <v>0</v>
      </c>
      <c r="L266" s="13">
        <v>0</v>
      </c>
      <c r="M266" s="13">
        <v>43594</v>
      </c>
      <c r="N266" s="13">
        <v>498.49118119788</v>
      </c>
      <c r="O266" s="13">
        <v>0</v>
      </c>
      <c r="P266" s="13">
        <v>36.557333999999997</v>
      </c>
      <c r="Q266" s="13">
        <v>0</v>
      </c>
      <c r="R266" s="13">
        <v>14.150320430000001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426.99628852787998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0</v>
      </c>
      <c r="AL266" s="13">
        <v>0</v>
      </c>
      <c r="AM266" s="13">
        <v>20.787238240000001</v>
      </c>
      <c r="AN266" s="13">
        <v>0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>
        <v>2085</v>
      </c>
      <c r="AU266" s="13">
        <v>0</v>
      </c>
      <c r="AV266" s="13">
        <v>1047</v>
      </c>
      <c r="AW266" s="13">
        <v>0</v>
      </c>
      <c r="AX266" s="13">
        <v>0</v>
      </c>
      <c r="AY266" s="13">
        <v>0</v>
      </c>
      <c r="AZ266" s="13">
        <v>0</v>
      </c>
      <c r="BA266" s="13">
        <v>0</v>
      </c>
      <c r="BB266" s="13">
        <v>0</v>
      </c>
      <c r="BC266" s="13">
        <v>40462</v>
      </c>
      <c r="BD266" s="13">
        <v>0</v>
      </c>
      <c r="BE266" s="13">
        <v>0</v>
      </c>
      <c r="BF266" s="13">
        <v>0</v>
      </c>
      <c r="BG266" s="13">
        <v>0</v>
      </c>
      <c r="BH266" s="13">
        <v>0</v>
      </c>
      <c r="BI266" s="13">
        <v>0</v>
      </c>
      <c r="BJ266" s="13">
        <v>0</v>
      </c>
      <c r="BK266" s="13">
        <v>0</v>
      </c>
      <c r="BL266" s="13">
        <v>0</v>
      </c>
      <c r="BM266" s="13">
        <v>0</v>
      </c>
      <c r="BN266" s="13">
        <v>0</v>
      </c>
      <c r="BO266" s="13">
        <v>0</v>
      </c>
      <c r="BP266" s="13">
        <v>0</v>
      </c>
      <c r="BQ266" s="13">
        <v>0</v>
      </c>
      <c r="BR266" s="13">
        <v>0</v>
      </c>
      <c r="BS266" s="13">
        <v>0</v>
      </c>
      <c r="BT266" s="13">
        <v>0</v>
      </c>
      <c r="BU266" s="13">
        <v>0</v>
      </c>
      <c r="BV266" s="13">
        <v>0</v>
      </c>
      <c r="BW266" s="13">
        <v>0</v>
      </c>
      <c r="BX266" s="13"/>
      <c r="BY266" s="13">
        <v>0</v>
      </c>
      <c r="BZ266" s="13">
        <v>0</v>
      </c>
      <c r="CA266" s="82">
        <v>0</v>
      </c>
      <c r="CC266">
        <v>100</v>
      </c>
      <c r="CE266">
        <v>100</v>
      </c>
      <c r="CG266">
        <v>100</v>
      </c>
      <c r="CI266">
        <v>0</v>
      </c>
      <c r="CK266">
        <v>0</v>
      </c>
      <c r="CM266">
        <v>0</v>
      </c>
      <c r="CN266">
        <v>923165</v>
      </c>
      <c r="CO266">
        <v>0</v>
      </c>
      <c r="CP266">
        <v>394.48899999999998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17442.77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1167.56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</row>
    <row r="267" spans="1:129">
      <c r="A267" s="12">
        <v>116</v>
      </c>
      <c r="B267" s="13" t="s">
        <v>166</v>
      </c>
      <c r="C267" s="13">
        <v>152030</v>
      </c>
      <c r="D267" s="83">
        <v>102010</v>
      </c>
      <c r="E267" s="13">
        <v>100020</v>
      </c>
      <c r="F267" s="13" t="s">
        <v>126</v>
      </c>
      <c r="G267" s="13">
        <v>1</v>
      </c>
      <c r="H267" s="13">
        <v>1</v>
      </c>
      <c r="I267" s="13">
        <v>2012</v>
      </c>
      <c r="J267" s="13">
        <v>27646</v>
      </c>
      <c r="K267" s="13">
        <v>0</v>
      </c>
      <c r="L267" s="13">
        <v>0</v>
      </c>
      <c r="M267" s="13">
        <v>27646</v>
      </c>
      <c r="N267" s="13">
        <v>484.75761840000001</v>
      </c>
      <c r="O267" s="13">
        <v>0</v>
      </c>
      <c r="P267" s="13">
        <v>484.75761840000001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K267" s="13">
        <v>0</v>
      </c>
      <c r="AL267" s="13">
        <v>0</v>
      </c>
      <c r="AM267" s="13">
        <v>0</v>
      </c>
      <c r="AN267" s="13">
        <v>0</v>
      </c>
      <c r="AO267" s="13">
        <v>0</v>
      </c>
      <c r="AP267" s="13">
        <v>0</v>
      </c>
      <c r="AQ267" s="13">
        <v>0</v>
      </c>
      <c r="AR267" s="13">
        <v>0</v>
      </c>
      <c r="AS267" s="13">
        <v>0</v>
      </c>
      <c r="AT267" s="13">
        <v>27646</v>
      </c>
      <c r="AU267" s="13">
        <v>0</v>
      </c>
      <c r="AV267" s="13">
        <v>0</v>
      </c>
      <c r="AW267" s="13">
        <v>0</v>
      </c>
      <c r="AX267" s="13">
        <v>0</v>
      </c>
      <c r="AY267" s="13">
        <v>0</v>
      </c>
      <c r="AZ267" s="13">
        <v>0</v>
      </c>
      <c r="BA267" s="13">
        <v>0</v>
      </c>
      <c r="BB267" s="13">
        <v>0</v>
      </c>
      <c r="BC267" s="13">
        <v>0</v>
      </c>
      <c r="BD267" s="13">
        <v>0</v>
      </c>
      <c r="BE267" s="13">
        <v>0</v>
      </c>
      <c r="BF267" s="13">
        <v>0</v>
      </c>
      <c r="BG267" s="13">
        <v>0</v>
      </c>
      <c r="BH267" s="13">
        <v>0</v>
      </c>
      <c r="BI267" s="13">
        <v>0</v>
      </c>
      <c r="BJ267" s="13">
        <v>0</v>
      </c>
      <c r="BK267" s="13">
        <v>0</v>
      </c>
      <c r="BL267" s="13">
        <v>0</v>
      </c>
      <c r="BM267" s="13">
        <v>0</v>
      </c>
      <c r="BN267" s="13">
        <v>0</v>
      </c>
      <c r="BO267" s="13">
        <v>0</v>
      </c>
      <c r="BP267" s="13">
        <v>0</v>
      </c>
      <c r="BQ267" s="13">
        <v>0</v>
      </c>
      <c r="BR267" s="13">
        <v>0</v>
      </c>
      <c r="BS267" s="13">
        <v>0</v>
      </c>
      <c r="BT267" s="13">
        <v>0</v>
      </c>
      <c r="BU267" s="13">
        <v>0</v>
      </c>
      <c r="BV267" s="13">
        <v>0</v>
      </c>
      <c r="BW267" s="13">
        <v>0</v>
      </c>
      <c r="BX267" s="13">
        <v>0</v>
      </c>
      <c r="BY267" s="13">
        <v>0</v>
      </c>
      <c r="BZ267" s="13">
        <v>0</v>
      </c>
      <c r="CA267" s="82">
        <v>0</v>
      </c>
      <c r="CC267">
        <v>0</v>
      </c>
      <c r="CE267">
        <v>0</v>
      </c>
      <c r="CG267">
        <v>0</v>
      </c>
      <c r="CI267">
        <v>0</v>
      </c>
      <c r="CK267">
        <v>0</v>
      </c>
      <c r="CM267">
        <v>0</v>
      </c>
      <c r="CN267">
        <v>12241354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</row>
    <row r="268" spans="1:129">
      <c r="A268" s="12">
        <v>364</v>
      </c>
      <c r="B268" s="13" t="s">
        <v>247</v>
      </c>
      <c r="C268" s="13">
        <v>202000</v>
      </c>
      <c r="D268" s="83">
        <v>162100</v>
      </c>
      <c r="E268" s="13">
        <v>160000</v>
      </c>
      <c r="F268" s="13" t="s">
        <v>126</v>
      </c>
      <c r="G268" s="13">
        <v>1</v>
      </c>
      <c r="H268" s="13">
        <v>2</v>
      </c>
      <c r="I268" s="13">
        <v>2012</v>
      </c>
      <c r="J268" s="13">
        <v>7619</v>
      </c>
      <c r="K268" s="13">
        <v>0</v>
      </c>
      <c r="L268" s="13">
        <v>0</v>
      </c>
      <c r="M268" s="13">
        <v>7619</v>
      </c>
      <c r="N268" s="13">
        <v>818.45870101000003</v>
      </c>
      <c r="O268" s="13">
        <v>0</v>
      </c>
      <c r="P268" s="13">
        <v>0</v>
      </c>
      <c r="Q268" s="13">
        <v>0</v>
      </c>
      <c r="R268" s="13">
        <v>0.65240355999999999</v>
      </c>
      <c r="S268" s="13">
        <v>97.814997450000007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0</v>
      </c>
      <c r="AL268" s="13">
        <v>0</v>
      </c>
      <c r="AM268" s="13">
        <v>0</v>
      </c>
      <c r="AN268" s="13">
        <v>0</v>
      </c>
      <c r="AO268" s="13">
        <v>0</v>
      </c>
      <c r="AP268" s="13">
        <v>0</v>
      </c>
      <c r="AQ268" s="13">
        <v>0</v>
      </c>
      <c r="AR268" s="13">
        <v>719.99130000000002</v>
      </c>
      <c r="AS268" s="13">
        <v>0</v>
      </c>
      <c r="AT268" s="13">
        <v>0</v>
      </c>
      <c r="AU268" s="13">
        <v>0</v>
      </c>
      <c r="AV268" s="13">
        <v>48</v>
      </c>
      <c r="AW268" s="13">
        <v>7571</v>
      </c>
      <c r="AX268" s="13">
        <v>0</v>
      </c>
      <c r="AY268" s="13">
        <v>0</v>
      </c>
      <c r="AZ268" s="13">
        <v>0</v>
      </c>
      <c r="BA268" s="13">
        <v>0</v>
      </c>
      <c r="BB268" s="13">
        <v>0</v>
      </c>
      <c r="BC268" s="13">
        <v>0</v>
      </c>
      <c r="BD268" s="13">
        <v>0</v>
      </c>
      <c r="BE268" s="13">
        <v>0</v>
      </c>
      <c r="BF268" s="13">
        <v>0</v>
      </c>
      <c r="BG268" s="13">
        <v>0</v>
      </c>
      <c r="BH268" s="13">
        <v>0</v>
      </c>
      <c r="BI268" s="13">
        <v>0</v>
      </c>
      <c r="BJ268" s="13">
        <v>0</v>
      </c>
      <c r="BK268" s="13">
        <v>0</v>
      </c>
      <c r="BL268" s="13">
        <v>0</v>
      </c>
      <c r="BM268" s="13">
        <v>0</v>
      </c>
      <c r="BN268" s="13">
        <v>0</v>
      </c>
      <c r="BO268" s="13">
        <v>0</v>
      </c>
      <c r="BP268" s="13">
        <v>0</v>
      </c>
      <c r="BQ268" s="13">
        <v>0</v>
      </c>
      <c r="BR268" s="13">
        <v>0</v>
      </c>
      <c r="BS268" s="13">
        <v>0</v>
      </c>
      <c r="BT268" s="13">
        <v>0</v>
      </c>
      <c r="BU268" s="13">
        <v>0</v>
      </c>
      <c r="BV268" s="13">
        <v>0</v>
      </c>
      <c r="BW268" s="13">
        <v>0</v>
      </c>
      <c r="BX268" s="13">
        <v>0</v>
      </c>
      <c r="BY268" s="13">
        <v>0</v>
      </c>
      <c r="BZ268" s="13">
        <v>0</v>
      </c>
      <c r="CA268" s="82">
        <v>0</v>
      </c>
      <c r="CC268">
        <v>0</v>
      </c>
      <c r="CE268">
        <v>0</v>
      </c>
      <c r="CG268">
        <v>0</v>
      </c>
      <c r="CI268">
        <v>0</v>
      </c>
      <c r="CK268">
        <v>0</v>
      </c>
      <c r="CM268">
        <v>0</v>
      </c>
      <c r="CN268">
        <v>0</v>
      </c>
      <c r="CO268">
        <v>0</v>
      </c>
      <c r="CP268">
        <v>18.187999999999999</v>
      </c>
      <c r="CQ268">
        <v>2406.2730000000001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48979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</row>
    <row r="269" spans="1:129">
      <c r="A269" s="12">
        <v>500</v>
      </c>
      <c r="B269" s="13" t="s">
        <v>288</v>
      </c>
      <c r="C269" s="13">
        <v>158300</v>
      </c>
      <c r="D269" s="83">
        <v>108100</v>
      </c>
      <c r="E269" s="13">
        <v>100050</v>
      </c>
      <c r="F269" s="13" t="s">
        <v>126</v>
      </c>
      <c r="G269" s="13">
        <v>1</v>
      </c>
      <c r="H269" s="13">
        <v>4</v>
      </c>
      <c r="I269" s="13">
        <v>2012</v>
      </c>
      <c r="J269" s="13">
        <v>130130</v>
      </c>
      <c r="K269" s="13">
        <v>0</v>
      </c>
      <c r="L269" s="13">
        <v>0</v>
      </c>
      <c r="M269" s="13">
        <v>130130</v>
      </c>
      <c r="N269" s="13">
        <v>1647.7650309999999</v>
      </c>
      <c r="O269" s="13">
        <v>0</v>
      </c>
      <c r="P269" s="13">
        <v>0</v>
      </c>
      <c r="Q269" s="13">
        <v>0</v>
      </c>
      <c r="R269" s="13">
        <v>0</v>
      </c>
      <c r="S269" s="13">
        <v>1225.31295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287.76350000000002</v>
      </c>
      <c r="Z269" s="13">
        <v>0</v>
      </c>
      <c r="AA269" s="13">
        <v>74.715000000000003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59.973581000000003</v>
      </c>
      <c r="AJ269" s="13">
        <v>0</v>
      </c>
      <c r="AK269" s="13">
        <v>0</v>
      </c>
      <c r="AL269" s="13">
        <v>0</v>
      </c>
      <c r="AM269" s="13">
        <v>0</v>
      </c>
      <c r="AN269" s="13">
        <v>0</v>
      </c>
      <c r="AO269" s="13">
        <v>0</v>
      </c>
      <c r="AP269" s="13">
        <v>0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>
        <v>0</v>
      </c>
      <c r="AW269" s="13">
        <v>94839</v>
      </c>
      <c r="AX269" s="13">
        <v>0</v>
      </c>
      <c r="AY269" s="13">
        <v>0</v>
      </c>
      <c r="AZ269" s="13">
        <v>0</v>
      </c>
      <c r="BA269" s="13">
        <v>0</v>
      </c>
      <c r="BB269" s="13">
        <v>0</v>
      </c>
      <c r="BC269" s="13">
        <v>27222</v>
      </c>
      <c r="BD269" s="13">
        <v>0</v>
      </c>
      <c r="BE269" s="13">
        <v>8069</v>
      </c>
      <c r="BF269" s="13">
        <v>0</v>
      </c>
      <c r="BG269" s="13">
        <v>0</v>
      </c>
      <c r="BH269" s="13">
        <v>0</v>
      </c>
      <c r="BI269" s="13">
        <v>0</v>
      </c>
      <c r="BJ269" s="13">
        <v>0</v>
      </c>
      <c r="BK269" s="13">
        <v>0</v>
      </c>
      <c r="BL269" s="13">
        <v>0</v>
      </c>
      <c r="BM269" s="13">
        <v>0</v>
      </c>
      <c r="BN269" s="13">
        <v>0</v>
      </c>
      <c r="BO269" s="13">
        <v>0</v>
      </c>
      <c r="BP269" s="13">
        <v>0</v>
      </c>
      <c r="BQ269" s="13">
        <v>0</v>
      </c>
      <c r="BR269" s="13">
        <v>0</v>
      </c>
      <c r="BS269" s="13">
        <v>0</v>
      </c>
      <c r="BT269" s="13">
        <v>0</v>
      </c>
      <c r="BU269" s="13">
        <v>0</v>
      </c>
      <c r="BV269" s="13">
        <v>0</v>
      </c>
      <c r="BW269" s="13">
        <v>0</v>
      </c>
      <c r="BX269" s="13"/>
      <c r="BY269" s="13">
        <v>0</v>
      </c>
      <c r="BZ269" s="13">
        <v>0</v>
      </c>
      <c r="CA269" s="82">
        <v>0</v>
      </c>
      <c r="CC269">
        <v>100</v>
      </c>
      <c r="CE269">
        <v>100</v>
      </c>
      <c r="CG269">
        <v>100</v>
      </c>
      <c r="CI269">
        <v>0</v>
      </c>
      <c r="CK269">
        <v>0</v>
      </c>
      <c r="CM269">
        <v>0</v>
      </c>
      <c r="CN269">
        <v>0</v>
      </c>
      <c r="CO269">
        <v>0</v>
      </c>
      <c r="CP269">
        <v>0</v>
      </c>
      <c r="CQ269">
        <v>30143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10859</v>
      </c>
      <c r="CX269">
        <v>0</v>
      </c>
      <c r="CY269">
        <v>2550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2607547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</row>
    <row r="270" spans="1:129">
      <c r="A270" s="12">
        <v>734</v>
      </c>
      <c r="B270" s="13" t="s">
        <v>329</v>
      </c>
      <c r="C270" s="13">
        <v>159600</v>
      </c>
      <c r="D270" s="83">
        <v>110500</v>
      </c>
      <c r="E270" s="13">
        <v>110000</v>
      </c>
      <c r="F270" s="13" t="s">
        <v>126</v>
      </c>
      <c r="G270" s="13">
        <v>1</v>
      </c>
      <c r="H270" s="13">
        <v>1</v>
      </c>
      <c r="I270" s="13">
        <v>2012</v>
      </c>
      <c r="J270" s="13">
        <v>5870</v>
      </c>
      <c r="K270" s="13">
        <v>0</v>
      </c>
      <c r="L270" s="13">
        <v>0</v>
      </c>
      <c r="M270" s="13">
        <v>5870</v>
      </c>
      <c r="N270" s="13">
        <v>102.67761887</v>
      </c>
      <c r="O270" s="13">
        <v>0</v>
      </c>
      <c r="P270" s="13">
        <v>101.8360728</v>
      </c>
      <c r="Q270" s="13">
        <v>0</v>
      </c>
      <c r="R270" s="13">
        <v>0.84154607000000003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>
        <v>0</v>
      </c>
      <c r="AL270" s="13">
        <v>0</v>
      </c>
      <c r="AM270" s="13">
        <v>0</v>
      </c>
      <c r="AN270" s="13">
        <v>0</v>
      </c>
      <c r="AO270" s="13">
        <v>0</v>
      </c>
      <c r="AP270" s="13">
        <v>0</v>
      </c>
      <c r="AQ270" s="13">
        <v>0</v>
      </c>
      <c r="AR270" s="13">
        <v>0</v>
      </c>
      <c r="AS270" s="13">
        <v>0</v>
      </c>
      <c r="AT270" s="13">
        <v>5808</v>
      </c>
      <c r="AU270" s="13">
        <v>0</v>
      </c>
      <c r="AV270" s="13">
        <v>62</v>
      </c>
      <c r="AW270" s="13">
        <v>0</v>
      </c>
      <c r="AX270" s="13">
        <v>0</v>
      </c>
      <c r="AY270" s="13">
        <v>0</v>
      </c>
      <c r="AZ270" s="13">
        <v>0</v>
      </c>
      <c r="BA270" s="13">
        <v>0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0</v>
      </c>
      <c r="BJ270" s="13">
        <v>0</v>
      </c>
      <c r="BK270" s="13">
        <v>0</v>
      </c>
      <c r="BL270" s="13">
        <v>0</v>
      </c>
      <c r="BM270" s="13">
        <v>0</v>
      </c>
      <c r="BN270" s="13">
        <v>0</v>
      </c>
      <c r="BO270" s="13">
        <v>0</v>
      </c>
      <c r="BP270" s="13">
        <v>0</v>
      </c>
      <c r="BQ270" s="13">
        <v>0</v>
      </c>
      <c r="BR270" s="13">
        <v>0</v>
      </c>
      <c r="BS270" s="13">
        <v>0</v>
      </c>
      <c r="BT270" s="13">
        <v>0</v>
      </c>
      <c r="BU270" s="13">
        <v>0</v>
      </c>
      <c r="BV270" s="13">
        <v>0</v>
      </c>
      <c r="BW270" s="13">
        <v>0</v>
      </c>
      <c r="BX270" s="13">
        <v>0</v>
      </c>
      <c r="BY270" s="13">
        <v>0</v>
      </c>
      <c r="BZ270" s="13">
        <v>0</v>
      </c>
      <c r="CA270" s="82">
        <v>0</v>
      </c>
      <c r="CC270">
        <v>0</v>
      </c>
      <c r="CE270">
        <v>0</v>
      </c>
      <c r="CG270">
        <v>0</v>
      </c>
      <c r="CI270">
        <v>0</v>
      </c>
      <c r="CK270">
        <v>0</v>
      </c>
      <c r="CM270">
        <v>0</v>
      </c>
      <c r="CN270">
        <v>2571618</v>
      </c>
      <c r="CO270">
        <v>0</v>
      </c>
      <c r="CP270">
        <v>23.460999999999999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</row>
    <row r="271" spans="1:129">
      <c r="A271" s="12">
        <v>736</v>
      </c>
      <c r="B271" s="13" t="s">
        <v>330</v>
      </c>
      <c r="C271" s="13">
        <v>401000</v>
      </c>
      <c r="D271" s="83">
        <v>353000</v>
      </c>
      <c r="E271" s="13">
        <v>350030</v>
      </c>
      <c r="F271" s="13" t="s">
        <v>126</v>
      </c>
      <c r="G271" s="13">
        <v>1</v>
      </c>
      <c r="H271" s="13">
        <v>2</v>
      </c>
      <c r="I271" s="13">
        <v>2012</v>
      </c>
      <c r="J271" s="13">
        <v>51</v>
      </c>
      <c r="K271" s="13">
        <v>0</v>
      </c>
      <c r="L271" s="13">
        <v>0</v>
      </c>
      <c r="M271" s="13">
        <v>51</v>
      </c>
      <c r="N271" s="13">
        <v>1098.5067140000001</v>
      </c>
      <c r="O271" s="13">
        <v>0</v>
      </c>
      <c r="P271" s="13">
        <v>0</v>
      </c>
      <c r="Q271" s="13">
        <v>0</v>
      </c>
      <c r="R271" s="13">
        <v>7.1739999999999998E-3</v>
      </c>
      <c r="S271" s="13">
        <v>0.63414000000000004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0</v>
      </c>
      <c r="AM271" s="13">
        <v>0</v>
      </c>
      <c r="AN271" s="13">
        <v>1097.8653999999999</v>
      </c>
      <c r="AO271" s="13">
        <v>0</v>
      </c>
      <c r="AP271" s="13">
        <v>0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1</v>
      </c>
      <c r="AW271" s="13">
        <v>50</v>
      </c>
      <c r="AX271" s="13">
        <v>0</v>
      </c>
      <c r="AY271" s="13">
        <v>0</v>
      </c>
      <c r="AZ271" s="13">
        <v>0</v>
      </c>
      <c r="BA271" s="13">
        <v>0</v>
      </c>
      <c r="BB271" s="13">
        <v>0</v>
      </c>
      <c r="BC271" s="13">
        <v>0</v>
      </c>
      <c r="BD271" s="13">
        <v>0</v>
      </c>
      <c r="BE271" s="13">
        <v>0</v>
      </c>
      <c r="BF271" s="13">
        <v>0</v>
      </c>
      <c r="BG271" s="13">
        <v>0</v>
      </c>
      <c r="BH271" s="13">
        <v>0</v>
      </c>
      <c r="BI271" s="13">
        <v>0</v>
      </c>
      <c r="BJ271" s="13">
        <v>0</v>
      </c>
      <c r="BK271" s="13">
        <v>0</v>
      </c>
      <c r="BL271" s="13">
        <v>0</v>
      </c>
      <c r="BM271" s="13">
        <v>0</v>
      </c>
      <c r="BN271" s="13">
        <v>0</v>
      </c>
      <c r="BO271" s="13">
        <v>0</v>
      </c>
      <c r="BP271" s="13">
        <v>0</v>
      </c>
      <c r="BQ271" s="13">
        <v>0</v>
      </c>
      <c r="BR271" s="13">
        <v>0</v>
      </c>
      <c r="BS271" s="13">
        <v>0</v>
      </c>
      <c r="BT271" s="13">
        <v>0</v>
      </c>
      <c r="BU271" s="13">
        <v>0</v>
      </c>
      <c r="BV271" s="13">
        <v>0</v>
      </c>
      <c r="BW271" s="13">
        <v>0</v>
      </c>
      <c r="BX271" s="13">
        <v>0</v>
      </c>
      <c r="BY271" s="13">
        <v>0</v>
      </c>
      <c r="BZ271" s="13">
        <v>0</v>
      </c>
      <c r="CA271" s="82">
        <v>0</v>
      </c>
      <c r="CC271">
        <v>0</v>
      </c>
      <c r="CE271">
        <v>0</v>
      </c>
      <c r="CG271">
        <v>0</v>
      </c>
      <c r="CI271">
        <v>0</v>
      </c>
      <c r="CK271">
        <v>0</v>
      </c>
      <c r="CM271">
        <v>0</v>
      </c>
      <c r="CN271">
        <v>0</v>
      </c>
      <c r="CO271">
        <v>0</v>
      </c>
      <c r="CP271">
        <v>0.2</v>
      </c>
      <c r="CQ271">
        <v>15.6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113182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</row>
    <row r="272" spans="1:129">
      <c r="A272" s="12">
        <v>740</v>
      </c>
      <c r="B272" s="13" t="s">
        <v>331</v>
      </c>
      <c r="C272" s="13">
        <v>158300</v>
      </c>
      <c r="D272" s="83">
        <v>108100</v>
      </c>
      <c r="E272" s="13">
        <v>100050</v>
      </c>
      <c r="F272" s="13" t="s">
        <v>126</v>
      </c>
      <c r="G272" s="13">
        <v>1</v>
      </c>
      <c r="H272" s="13">
        <v>4</v>
      </c>
      <c r="I272" s="13">
        <v>2012</v>
      </c>
      <c r="J272" s="13">
        <v>139507</v>
      </c>
      <c r="K272" s="13">
        <v>2241</v>
      </c>
      <c r="L272" s="13">
        <v>0</v>
      </c>
      <c r="M272" s="13">
        <v>141748</v>
      </c>
      <c r="N272" s="13">
        <v>1657.3348801899999</v>
      </c>
      <c r="O272" s="13">
        <v>0</v>
      </c>
      <c r="P272" s="13">
        <v>0</v>
      </c>
      <c r="Q272" s="13">
        <v>0</v>
      </c>
      <c r="R272" s="13">
        <v>3.59370769</v>
      </c>
      <c r="S272" s="13">
        <v>803.54684250000003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799.133735</v>
      </c>
      <c r="Z272" s="13">
        <v>0</v>
      </c>
      <c r="AA272" s="13">
        <v>13.407387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37.653207999999999</v>
      </c>
      <c r="AJ272" s="13">
        <v>0</v>
      </c>
      <c r="AK272" s="13">
        <v>0</v>
      </c>
      <c r="AL272" s="13">
        <v>0</v>
      </c>
      <c r="AM272" s="13">
        <v>0</v>
      </c>
      <c r="AN272" s="13">
        <v>0</v>
      </c>
      <c r="AO272" s="13">
        <v>0</v>
      </c>
      <c r="AP272" s="13">
        <v>0</v>
      </c>
      <c r="AQ272" s="13">
        <v>0</v>
      </c>
      <c r="AR272" s="13">
        <v>0</v>
      </c>
      <c r="AS272" s="13">
        <v>0</v>
      </c>
      <c r="AT272" s="13">
        <v>0</v>
      </c>
      <c r="AU272" s="13">
        <v>0</v>
      </c>
      <c r="AV272" s="13">
        <v>266</v>
      </c>
      <c r="AW272" s="13">
        <v>62195</v>
      </c>
      <c r="AX272" s="13">
        <v>0</v>
      </c>
      <c r="AY272" s="13">
        <v>0</v>
      </c>
      <c r="AZ272" s="13">
        <v>0</v>
      </c>
      <c r="BA272" s="13">
        <v>0</v>
      </c>
      <c r="BB272" s="13">
        <v>0</v>
      </c>
      <c r="BC272" s="13">
        <v>75598</v>
      </c>
      <c r="BD272" s="13">
        <v>0</v>
      </c>
      <c r="BE272" s="13">
        <v>1448</v>
      </c>
      <c r="BF272" s="13">
        <v>0</v>
      </c>
      <c r="BG272" s="13">
        <v>0</v>
      </c>
      <c r="BH272" s="13">
        <v>0</v>
      </c>
      <c r="BI272" s="13">
        <v>0</v>
      </c>
      <c r="BJ272" s="13">
        <v>0</v>
      </c>
      <c r="BK272" s="13">
        <v>0</v>
      </c>
      <c r="BL272" s="13">
        <v>0</v>
      </c>
      <c r="BM272" s="13">
        <v>2241</v>
      </c>
      <c r="BN272" s="13">
        <v>0</v>
      </c>
      <c r="BO272" s="13">
        <v>0</v>
      </c>
      <c r="BP272" s="13">
        <v>0</v>
      </c>
      <c r="BQ272" s="13">
        <v>0</v>
      </c>
      <c r="BR272" s="13">
        <v>0</v>
      </c>
      <c r="BS272" s="13">
        <v>0</v>
      </c>
      <c r="BT272" s="13">
        <v>0</v>
      </c>
      <c r="BU272" s="13">
        <v>0</v>
      </c>
      <c r="BV272" s="13">
        <v>0</v>
      </c>
      <c r="BW272" s="13">
        <v>0</v>
      </c>
      <c r="BX272" s="13"/>
      <c r="BY272" s="13">
        <v>0</v>
      </c>
      <c r="BZ272" s="13">
        <v>0</v>
      </c>
      <c r="CA272" s="82">
        <v>0</v>
      </c>
      <c r="CC272">
        <v>100</v>
      </c>
      <c r="CE272">
        <v>100</v>
      </c>
      <c r="CG272">
        <v>100</v>
      </c>
      <c r="CI272">
        <v>0</v>
      </c>
      <c r="CK272">
        <v>0</v>
      </c>
      <c r="CM272">
        <v>0</v>
      </c>
      <c r="CN272">
        <v>0</v>
      </c>
      <c r="CO272">
        <v>0</v>
      </c>
      <c r="CP272">
        <v>100.187</v>
      </c>
      <c r="CQ272">
        <v>19767.45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30155.99</v>
      </c>
      <c r="CX272">
        <v>0</v>
      </c>
      <c r="CY272">
        <v>457.59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1637096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</row>
    <row r="273" spans="1:129">
      <c r="A273" s="12">
        <v>743</v>
      </c>
      <c r="B273" s="13" t="s">
        <v>332</v>
      </c>
      <c r="C273" s="13">
        <v>211200</v>
      </c>
      <c r="D273" s="83">
        <v>171200</v>
      </c>
      <c r="E273" s="13">
        <v>170000</v>
      </c>
      <c r="F273" s="13" t="s">
        <v>126</v>
      </c>
      <c r="G273" s="13">
        <v>1</v>
      </c>
      <c r="H273" s="13">
        <v>4</v>
      </c>
      <c r="I273" s="13">
        <v>2012</v>
      </c>
      <c r="J273" s="13">
        <v>2716</v>
      </c>
      <c r="K273" s="13">
        <v>-883</v>
      </c>
      <c r="L273" s="13">
        <v>0</v>
      </c>
      <c r="M273" s="13">
        <v>1833</v>
      </c>
      <c r="N273" s="13">
        <v>1324.3952303000001</v>
      </c>
      <c r="O273" s="13">
        <v>0</v>
      </c>
      <c r="P273" s="13">
        <v>45.994726800000002</v>
      </c>
      <c r="Q273" s="13">
        <v>0</v>
      </c>
      <c r="R273" s="13">
        <v>1.2572435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K273" s="13">
        <v>0</v>
      </c>
      <c r="AL273" s="13">
        <v>0</v>
      </c>
      <c r="AM273" s="13">
        <v>0</v>
      </c>
      <c r="AN273" s="13">
        <v>0</v>
      </c>
      <c r="AO273" s="13">
        <v>1277.1432600000001</v>
      </c>
      <c r="AP273" s="13">
        <v>0</v>
      </c>
      <c r="AQ273" s="13">
        <v>0</v>
      </c>
      <c r="AR273" s="13">
        <v>0</v>
      </c>
      <c r="AS273" s="13">
        <v>0</v>
      </c>
      <c r="AT273" s="13">
        <v>2623</v>
      </c>
      <c r="AU273" s="13">
        <v>0</v>
      </c>
      <c r="AV273" s="13">
        <v>93</v>
      </c>
      <c r="AW273" s="13">
        <v>0</v>
      </c>
      <c r="AX273" s="13">
        <v>0</v>
      </c>
      <c r="AY273" s="13">
        <v>0</v>
      </c>
      <c r="AZ273" s="13">
        <v>0</v>
      </c>
      <c r="BA273" s="13">
        <v>0</v>
      </c>
      <c r="BB273" s="13">
        <v>0</v>
      </c>
      <c r="BC273" s="13">
        <v>0</v>
      </c>
      <c r="BD273" s="13">
        <v>0</v>
      </c>
      <c r="BE273" s="13">
        <v>0</v>
      </c>
      <c r="BF273" s="13">
        <v>0</v>
      </c>
      <c r="BG273" s="13">
        <v>0</v>
      </c>
      <c r="BH273" s="13">
        <v>0</v>
      </c>
      <c r="BI273" s="13">
        <v>0</v>
      </c>
      <c r="BJ273" s="13">
        <v>0</v>
      </c>
      <c r="BK273" s="13">
        <v>0</v>
      </c>
      <c r="BL273" s="13">
        <v>0</v>
      </c>
      <c r="BM273" s="13">
        <v>-883</v>
      </c>
      <c r="BN273" s="13">
        <v>0</v>
      </c>
      <c r="BO273" s="13">
        <v>0</v>
      </c>
      <c r="BP273" s="13">
        <v>0</v>
      </c>
      <c r="BQ273" s="13">
        <v>0</v>
      </c>
      <c r="BR273" s="13">
        <v>0</v>
      </c>
      <c r="BS273" s="13">
        <v>0</v>
      </c>
      <c r="BT273" s="13">
        <v>0</v>
      </c>
      <c r="BU273" s="13">
        <v>0</v>
      </c>
      <c r="BV273" s="13">
        <v>0</v>
      </c>
      <c r="BW273" s="13">
        <v>0</v>
      </c>
      <c r="BX273" s="13"/>
      <c r="BY273" s="13">
        <v>0</v>
      </c>
      <c r="BZ273" s="13">
        <v>0</v>
      </c>
      <c r="CA273" s="82">
        <v>0</v>
      </c>
      <c r="CC273">
        <v>100</v>
      </c>
      <c r="CE273">
        <v>100</v>
      </c>
      <c r="CG273">
        <v>100</v>
      </c>
      <c r="CI273">
        <v>0</v>
      </c>
      <c r="CK273">
        <v>0</v>
      </c>
      <c r="CM273">
        <v>0</v>
      </c>
      <c r="CN273">
        <v>1161483</v>
      </c>
      <c r="CO273">
        <v>0</v>
      </c>
      <c r="CP273">
        <v>35.049999999999997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112227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</row>
    <row r="274" spans="1:129">
      <c r="A274" s="12">
        <v>744</v>
      </c>
      <c r="B274" s="13" t="s">
        <v>333</v>
      </c>
      <c r="C274" s="13">
        <v>212500</v>
      </c>
      <c r="D274" s="83">
        <v>172900</v>
      </c>
      <c r="E274" s="13">
        <v>170000</v>
      </c>
      <c r="F274" s="13" t="s">
        <v>126</v>
      </c>
      <c r="G274" s="13">
        <v>1</v>
      </c>
      <c r="H274" s="13">
        <v>1</v>
      </c>
      <c r="I274" s="13">
        <v>2012</v>
      </c>
      <c r="J274" s="13">
        <v>56642</v>
      </c>
      <c r="K274" s="13">
        <v>0</v>
      </c>
      <c r="L274" s="13">
        <v>0</v>
      </c>
      <c r="M274" s="13">
        <v>56642</v>
      </c>
      <c r="N274" s="13">
        <v>993.15487351000002</v>
      </c>
      <c r="O274" s="13">
        <v>0</v>
      </c>
      <c r="P274" s="13">
        <v>993.03244919999997</v>
      </c>
      <c r="Q274" s="13">
        <v>0</v>
      </c>
      <c r="R274" s="13">
        <v>0.12242430999999999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0</v>
      </c>
      <c r="AK274" s="13">
        <v>0</v>
      </c>
      <c r="AL274" s="13">
        <v>0</v>
      </c>
      <c r="AM274" s="13">
        <v>0</v>
      </c>
      <c r="AN274" s="13">
        <v>0</v>
      </c>
      <c r="AO274" s="13">
        <v>0</v>
      </c>
      <c r="AP274" s="13">
        <v>0</v>
      </c>
      <c r="AQ274" s="13">
        <v>0</v>
      </c>
      <c r="AR274" s="13">
        <v>0</v>
      </c>
      <c r="AS274" s="13">
        <v>0</v>
      </c>
      <c r="AT274" s="13">
        <v>56633</v>
      </c>
      <c r="AU274" s="13">
        <v>0</v>
      </c>
      <c r="AV274" s="13">
        <v>9</v>
      </c>
      <c r="AW274" s="13">
        <v>0</v>
      </c>
      <c r="AX274" s="13">
        <v>0</v>
      </c>
      <c r="AY274" s="13">
        <v>0</v>
      </c>
      <c r="AZ274" s="13">
        <v>0</v>
      </c>
      <c r="BA274" s="13">
        <v>0</v>
      </c>
      <c r="BB274" s="13">
        <v>0</v>
      </c>
      <c r="BC274" s="13">
        <v>0</v>
      </c>
      <c r="BD274" s="13">
        <v>0</v>
      </c>
      <c r="BE274" s="13">
        <v>0</v>
      </c>
      <c r="BF274" s="13">
        <v>0</v>
      </c>
      <c r="BG274" s="13">
        <v>0</v>
      </c>
      <c r="BH274" s="13">
        <v>0</v>
      </c>
      <c r="BI274" s="13">
        <v>0</v>
      </c>
      <c r="BJ274" s="13">
        <v>0</v>
      </c>
      <c r="BK274" s="13">
        <v>0</v>
      </c>
      <c r="BL274" s="13">
        <v>0</v>
      </c>
      <c r="BM274" s="13">
        <v>0</v>
      </c>
      <c r="BN274" s="13">
        <v>0</v>
      </c>
      <c r="BO274" s="13">
        <v>0</v>
      </c>
      <c r="BP274" s="13">
        <v>0</v>
      </c>
      <c r="BQ274" s="13">
        <v>0</v>
      </c>
      <c r="BR274" s="13">
        <v>0</v>
      </c>
      <c r="BS274" s="13">
        <v>0</v>
      </c>
      <c r="BT274" s="13">
        <v>0</v>
      </c>
      <c r="BU274" s="13">
        <v>0</v>
      </c>
      <c r="BV274" s="13">
        <v>0</v>
      </c>
      <c r="BW274" s="13">
        <v>0</v>
      </c>
      <c r="BX274" s="13">
        <v>0</v>
      </c>
      <c r="BY274" s="13">
        <v>0</v>
      </c>
      <c r="BZ274" s="13">
        <v>0</v>
      </c>
      <c r="CA274" s="82">
        <v>0</v>
      </c>
      <c r="CC274">
        <v>0</v>
      </c>
      <c r="CE274">
        <v>0</v>
      </c>
      <c r="CG274">
        <v>0</v>
      </c>
      <c r="CI274">
        <v>0</v>
      </c>
      <c r="CK274">
        <v>0</v>
      </c>
      <c r="CM274">
        <v>0</v>
      </c>
      <c r="CN274">
        <v>25076577</v>
      </c>
      <c r="CO274">
        <v>0</v>
      </c>
      <c r="CP274">
        <v>3.4129999999999998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</row>
    <row r="275" spans="1:129">
      <c r="A275" s="12">
        <v>753</v>
      </c>
      <c r="B275" s="13" t="s">
        <v>334</v>
      </c>
      <c r="C275" s="13">
        <v>144000</v>
      </c>
      <c r="D275" s="83">
        <v>351100</v>
      </c>
      <c r="E275" s="13">
        <v>350010</v>
      </c>
      <c r="F275" s="13" t="s">
        <v>126</v>
      </c>
      <c r="G275" s="13">
        <v>1</v>
      </c>
      <c r="H275" s="13">
        <v>1</v>
      </c>
      <c r="I275" s="13">
        <v>2012</v>
      </c>
      <c r="J275" s="13">
        <v>773</v>
      </c>
      <c r="K275" s="13">
        <v>0</v>
      </c>
      <c r="L275" s="13">
        <v>0</v>
      </c>
      <c r="M275" s="13">
        <v>773</v>
      </c>
      <c r="N275" s="13">
        <v>13.553258400000001</v>
      </c>
      <c r="O275" s="13">
        <v>0</v>
      </c>
      <c r="P275" s="13">
        <v>13.553258400000001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3">
        <v>0</v>
      </c>
      <c r="AK275" s="13">
        <v>0</v>
      </c>
      <c r="AL275" s="13">
        <v>0</v>
      </c>
      <c r="AM275" s="13">
        <v>0</v>
      </c>
      <c r="AN275" s="13">
        <v>0</v>
      </c>
      <c r="AO275" s="13">
        <v>0</v>
      </c>
      <c r="AP275" s="13">
        <v>0</v>
      </c>
      <c r="AQ275" s="13">
        <v>0</v>
      </c>
      <c r="AR275" s="13">
        <v>0</v>
      </c>
      <c r="AS275" s="13">
        <v>0</v>
      </c>
      <c r="AT275" s="13">
        <v>773</v>
      </c>
      <c r="AU275" s="13">
        <v>0</v>
      </c>
      <c r="AV275" s="13">
        <v>0</v>
      </c>
      <c r="AW275" s="13">
        <v>0</v>
      </c>
      <c r="AX275" s="13">
        <v>0</v>
      </c>
      <c r="AY275" s="13">
        <v>0</v>
      </c>
      <c r="AZ275" s="13">
        <v>0</v>
      </c>
      <c r="BA275" s="13">
        <v>0</v>
      </c>
      <c r="BB275" s="13">
        <v>0</v>
      </c>
      <c r="BC275" s="13">
        <v>0</v>
      </c>
      <c r="BD275" s="13">
        <v>0</v>
      </c>
      <c r="BE275" s="13">
        <v>0</v>
      </c>
      <c r="BF275" s="13">
        <v>0</v>
      </c>
      <c r="BG275" s="13">
        <v>0</v>
      </c>
      <c r="BH275" s="13">
        <v>0</v>
      </c>
      <c r="BI275" s="13">
        <v>0</v>
      </c>
      <c r="BJ275" s="13">
        <v>0</v>
      </c>
      <c r="BK275" s="13">
        <v>0</v>
      </c>
      <c r="BL275" s="13">
        <v>0</v>
      </c>
      <c r="BM275" s="13">
        <v>0</v>
      </c>
      <c r="BN275" s="13">
        <v>0</v>
      </c>
      <c r="BO275" s="13">
        <v>0</v>
      </c>
      <c r="BP275" s="13">
        <v>0</v>
      </c>
      <c r="BQ275" s="13">
        <v>0</v>
      </c>
      <c r="BR275" s="13">
        <v>0</v>
      </c>
      <c r="BS275" s="13">
        <v>0</v>
      </c>
      <c r="BT275" s="13">
        <v>0</v>
      </c>
      <c r="BU275" s="13">
        <v>0</v>
      </c>
      <c r="BV275" s="13">
        <v>0</v>
      </c>
      <c r="BW275" s="13">
        <v>0</v>
      </c>
      <c r="BX275" s="13">
        <v>0</v>
      </c>
      <c r="BY275" s="13">
        <v>0</v>
      </c>
      <c r="BZ275" s="13">
        <v>0</v>
      </c>
      <c r="CA275" s="82">
        <v>0</v>
      </c>
      <c r="CC275">
        <v>0</v>
      </c>
      <c r="CE275">
        <v>0</v>
      </c>
      <c r="CG275">
        <v>0</v>
      </c>
      <c r="CI275">
        <v>0</v>
      </c>
      <c r="CK275">
        <v>0</v>
      </c>
      <c r="CM275">
        <v>0</v>
      </c>
      <c r="CN275">
        <v>342254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</row>
    <row r="276" spans="1:129">
      <c r="A276" s="12">
        <v>754</v>
      </c>
      <c r="B276" s="13" t="s">
        <v>335</v>
      </c>
      <c r="C276" s="13">
        <v>154200</v>
      </c>
      <c r="D276" s="83">
        <v>104100</v>
      </c>
      <c r="E276" s="13">
        <v>100050</v>
      </c>
      <c r="F276" s="13" t="s">
        <v>126</v>
      </c>
      <c r="G276" s="13">
        <v>1</v>
      </c>
      <c r="H276" s="13">
        <v>4</v>
      </c>
      <c r="I276" s="13">
        <v>2012</v>
      </c>
      <c r="J276" s="13">
        <v>90756</v>
      </c>
      <c r="K276" s="13">
        <v>0</v>
      </c>
      <c r="L276" s="13">
        <v>0</v>
      </c>
      <c r="M276" s="13">
        <v>90756</v>
      </c>
      <c r="N276" s="13">
        <v>1174.3499399344</v>
      </c>
      <c r="O276" s="13">
        <v>0</v>
      </c>
      <c r="P276" s="13">
        <v>0</v>
      </c>
      <c r="Q276" s="13">
        <v>0</v>
      </c>
      <c r="R276" s="13">
        <v>2.8695999999999999E-2</v>
      </c>
      <c r="S276" s="13">
        <v>1143.3462439344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K276" s="13">
        <v>0</v>
      </c>
      <c r="AL276" s="13">
        <v>0</v>
      </c>
      <c r="AM276" s="13">
        <v>0</v>
      </c>
      <c r="AN276" s="13">
        <v>0</v>
      </c>
      <c r="AO276" s="13">
        <v>0</v>
      </c>
      <c r="AP276" s="13">
        <v>0</v>
      </c>
      <c r="AQ276" s="13">
        <v>0</v>
      </c>
      <c r="AR276" s="13">
        <v>0</v>
      </c>
      <c r="AS276" s="13">
        <v>30.975000000000001</v>
      </c>
      <c r="AT276" s="13">
        <v>0</v>
      </c>
      <c r="AU276" s="13">
        <v>0</v>
      </c>
      <c r="AV276" s="13">
        <v>2</v>
      </c>
      <c r="AW276" s="13">
        <v>90754</v>
      </c>
      <c r="AX276" s="13">
        <v>0</v>
      </c>
      <c r="AY276" s="13">
        <v>0</v>
      </c>
      <c r="AZ276" s="13">
        <v>0</v>
      </c>
      <c r="BA276" s="13">
        <v>0</v>
      </c>
      <c r="BB276" s="13">
        <v>0</v>
      </c>
      <c r="BC276" s="13">
        <v>0</v>
      </c>
      <c r="BD276" s="13">
        <v>0</v>
      </c>
      <c r="BE276" s="13">
        <v>0</v>
      </c>
      <c r="BF276" s="13">
        <v>0</v>
      </c>
      <c r="BG276" s="13">
        <v>0</v>
      </c>
      <c r="BH276" s="13">
        <v>0</v>
      </c>
      <c r="BI276" s="13">
        <v>0</v>
      </c>
      <c r="BJ276" s="13">
        <v>0</v>
      </c>
      <c r="BK276" s="13">
        <v>0</v>
      </c>
      <c r="BL276" s="13">
        <v>0</v>
      </c>
      <c r="BM276" s="13">
        <v>0</v>
      </c>
      <c r="BN276" s="13">
        <v>0</v>
      </c>
      <c r="BO276" s="13">
        <v>0</v>
      </c>
      <c r="BP276" s="13">
        <v>0</v>
      </c>
      <c r="BQ276" s="13">
        <v>0</v>
      </c>
      <c r="BR276" s="13">
        <v>0</v>
      </c>
      <c r="BS276" s="13">
        <v>0</v>
      </c>
      <c r="BT276" s="13">
        <v>0</v>
      </c>
      <c r="BU276" s="13">
        <v>0</v>
      </c>
      <c r="BV276" s="13">
        <v>0</v>
      </c>
      <c r="BW276" s="13">
        <v>0</v>
      </c>
      <c r="BX276" s="13"/>
      <c r="BY276" s="13">
        <v>0</v>
      </c>
      <c r="BZ276" s="13">
        <v>0</v>
      </c>
      <c r="CA276" s="82">
        <v>0</v>
      </c>
      <c r="CC276">
        <v>100</v>
      </c>
      <c r="CE276">
        <v>100</v>
      </c>
      <c r="CG276">
        <v>100</v>
      </c>
      <c r="CI276">
        <v>0</v>
      </c>
      <c r="CK276">
        <v>0</v>
      </c>
      <c r="CM276">
        <v>0</v>
      </c>
      <c r="CN276">
        <v>0</v>
      </c>
      <c r="CO276">
        <v>0</v>
      </c>
      <c r="CP276">
        <v>0.8</v>
      </c>
      <c r="CQ276">
        <v>28110.278999999999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885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</row>
    <row r="277" spans="1:129">
      <c r="A277" s="12">
        <v>760</v>
      </c>
      <c r="B277" s="13" t="s">
        <v>336</v>
      </c>
      <c r="C277" s="13">
        <v>158920</v>
      </c>
      <c r="D277" s="83">
        <v>205900</v>
      </c>
      <c r="E277" s="13">
        <v>200020</v>
      </c>
      <c r="F277" s="13" t="s">
        <v>126</v>
      </c>
      <c r="G277" s="13">
        <v>1</v>
      </c>
      <c r="H277" s="13">
        <v>1</v>
      </c>
      <c r="I277" s="13">
        <v>2012</v>
      </c>
      <c r="J277" s="13">
        <v>68954</v>
      </c>
      <c r="K277" s="13">
        <v>0</v>
      </c>
      <c r="L277" s="13">
        <v>0</v>
      </c>
      <c r="M277" s="13">
        <v>68954</v>
      </c>
      <c r="N277" s="13">
        <v>1257.899523</v>
      </c>
      <c r="O277" s="13">
        <v>0</v>
      </c>
      <c r="P277" s="13">
        <v>1209.0871979999999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48.812325000000001</v>
      </c>
      <c r="AJ277" s="13">
        <v>0</v>
      </c>
      <c r="AK277" s="13">
        <v>0</v>
      </c>
      <c r="AL277" s="13">
        <v>0</v>
      </c>
      <c r="AM277" s="13">
        <v>0</v>
      </c>
      <c r="AN277" s="13">
        <v>0</v>
      </c>
      <c r="AO277" s="13">
        <v>0</v>
      </c>
      <c r="AP277" s="13">
        <v>0</v>
      </c>
      <c r="AQ277" s="13">
        <v>0</v>
      </c>
      <c r="AR277" s="13">
        <v>0</v>
      </c>
      <c r="AS277" s="13">
        <v>0</v>
      </c>
      <c r="AT277" s="13">
        <v>68954</v>
      </c>
      <c r="AU277" s="13">
        <v>0</v>
      </c>
      <c r="AV277" s="13">
        <v>0</v>
      </c>
      <c r="AW277" s="13">
        <v>0</v>
      </c>
      <c r="AX277" s="13">
        <v>0</v>
      </c>
      <c r="AY277" s="13">
        <v>0</v>
      </c>
      <c r="AZ277" s="13">
        <v>0</v>
      </c>
      <c r="BA277" s="13">
        <v>0</v>
      </c>
      <c r="BB277" s="13">
        <v>0</v>
      </c>
      <c r="BC277" s="13">
        <v>0</v>
      </c>
      <c r="BD277" s="13">
        <v>0</v>
      </c>
      <c r="BE277" s="13">
        <v>0</v>
      </c>
      <c r="BF277" s="13">
        <v>0</v>
      </c>
      <c r="BG277" s="13">
        <v>0</v>
      </c>
      <c r="BH277" s="13">
        <v>0</v>
      </c>
      <c r="BI277" s="13">
        <v>0</v>
      </c>
      <c r="BJ277" s="13">
        <v>0</v>
      </c>
      <c r="BK277" s="13">
        <v>0</v>
      </c>
      <c r="BL277" s="13">
        <v>0</v>
      </c>
      <c r="BM277" s="13">
        <v>0</v>
      </c>
      <c r="BN277" s="13">
        <v>0</v>
      </c>
      <c r="BO277" s="13">
        <v>0</v>
      </c>
      <c r="BP277" s="13">
        <v>0</v>
      </c>
      <c r="BQ277" s="13">
        <v>0</v>
      </c>
      <c r="BR277" s="13">
        <v>0</v>
      </c>
      <c r="BS277" s="13">
        <v>0</v>
      </c>
      <c r="BT277" s="13">
        <v>0</v>
      </c>
      <c r="BU277" s="13">
        <v>0</v>
      </c>
      <c r="BV277" s="13">
        <v>0</v>
      </c>
      <c r="BW277" s="13">
        <v>0</v>
      </c>
      <c r="BX277" s="13">
        <v>0</v>
      </c>
      <c r="BY277" s="13">
        <v>0</v>
      </c>
      <c r="BZ277" s="13">
        <v>0</v>
      </c>
      <c r="CA277" s="82">
        <v>0</v>
      </c>
      <c r="CC277">
        <v>0</v>
      </c>
      <c r="CE277">
        <v>0</v>
      </c>
      <c r="CG277">
        <v>0</v>
      </c>
      <c r="CI277">
        <v>0</v>
      </c>
      <c r="CK277">
        <v>0</v>
      </c>
      <c r="CM277">
        <v>0</v>
      </c>
      <c r="CN277">
        <v>30532505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2122275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</row>
    <row r="278" spans="1:129">
      <c r="A278" s="12">
        <v>782</v>
      </c>
      <c r="B278" s="13" t="s">
        <v>337</v>
      </c>
      <c r="C278" s="13">
        <v>211200</v>
      </c>
      <c r="D278" s="83">
        <v>171200</v>
      </c>
      <c r="E278" s="13">
        <v>170000</v>
      </c>
      <c r="F278" s="13" t="s">
        <v>126</v>
      </c>
      <c r="G278" s="13">
        <v>9</v>
      </c>
      <c r="H278" s="13">
        <v>4</v>
      </c>
      <c r="I278" s="13">
        <v>2012</v>
      </c>
      <c r="J278" s="13">
        <v>4099</v>
      </c>
      <c r="K278" s="13">
        <v>0</v>
      </c>
      <c r="L278" s="13">
        <v>0</v>
      </c>
      <c r="M278" s="13">
        <v>4099</v>
      </c>
      <c r="N278" s="13">
        <v>71.667806600000006</v>
      </c>
      <c r="O278" s="13">
        <v>0</v>
      </c>
      <c r="P278" s="13">
        <v>70.975515599999994</v>
      </c>
      <c r="Q278" s="13">
        <v>0</v>
      </c>
      <c r="R278" s="13">
        <v>0.69229099999999999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K278" s="13">
        <v>0</v>
      </c>
      <c r="AL278" s="13">
        <v>0</v>
      </c>
      <c r="AM278" s="13">
        <v>0</v>
      </c>
      <c r="AN278" s="13">
        <v>0</v>
      </c>
      <c r="AO278" s="13">
        <v>0</v>
      </c>
      <c r="AP278" s="13">
        <v>0</v>
      </c>
      <c r="AQ278" s="13">
        <v>0</v>
      </c>
      <c r="AR278" s="13">
        <v>0</v>
      </c>
      <c r="AS278" s="13">
        <v>0</v>
      </c>
      <c r="AT278" s="13">
        <v>4048</v>
      </c>
      <c r="AU278" s="13">
        <v>0</v>
      </c>
      <c r="AV278" s="13">
        <v>51</v>
      </c>
      <c r="AW278" s="13">
        <v>0</v>
      </c>
      <c r="AX278" s="13">
        <v>0</v>
      </c>
      <c r="AY278" s="13">
        <v>0</v>
      </c>
      <c r="AZ278" s="13">
        <v>0</v>
      </c>
      <c r="BA278" s="13">
        <v>0</v>
      </c>
      <c r="BB278" s="13">
        <v>0</v>
      </c>
      <c r="BC278" s="13">
        <v>0</v>
      </c>
      <c r="BD278" s="13">
        <v>0</v>
      </c>
      <c r="BE278" s="13">
        <v>0</v>
      </c>
      <c r="BF278" s="13">
        <v>0</v>
      </c>
      <c r="BG278" s="13">
        <v>0</v>
      </c>
      <c r="BH278" s="13">
        <v>0</v>
      </c>
      <c r="BI278" s="13">
        <v>0</v>
      </c>
      <c r="BJ278" s="13">
        <v>0</v>
      </c>
      <c r="BK278" s="13">
        <v>0</v>
      </c>
      <c r="BL278" s="13">
        <v>0</v>
      </c>
      <c r="BM278" s="13">
        <v>0</v>
      </c>
      <c r="BN278" s="13">
        <v>0</v>
      </c>
      <c r="BO278" s="13">
        <v>0</v>
      </c>
      <c r="BP278" s="13">
        <v>0</v>
      </c>
      <c r="BQ278" s="13">
        <v>0</v>
      </c>
      <c r="BR278" s="13">
        <v>0</v>
      </c>
      <c r="BS278" s="13">
        <v>0</v>
      </c>
      <c r="BT278" s="13">
        <v>0</v>
      </c>
      <c r="BU278" s="13">
        <v>0</v>
      </c>
      <c r="BV278" s="13">
        <v>0</v>
      </c>
      <c r="BW278" s="13">
        <v>0</v>
      </c>
      <c r="BX278" s="13"/>
      <c r="BY278" s="13">
        <v>0</v>
      </c>
      <c r="BZ278" s="13">
        <v>0</v>
      </c>
      <c r="CA278" s="82">
        <v>0</v>
      </c>
      <c r="CC278">
        <v>100</v>
      </c>
      <c r="CE278">
        <v>100</v>
      </c>
      <c r="CG278">
        <v>100</v>
      </c>
      <c r="CI278">
        <v>0</v>
      </c>
      <c r="CK278">
        <v>0</v>
      </c>
      <c r="CM278">
        <v>0</v>
      </c>
      <c r="CN278">
        <v>1792311</v>
      </c>
      <c r="CO278">
        <v>0</v>
      </c>
      <c r="CP278">
        <v>19.3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</row>
    <row r="279" spans="1:129">
      <c r="A279" s="12">
        <v>783</v>
      </c>
      <c r="B279" s="13" t="s">
        <v>338</v>
      </c>
      <c r="C279" s="13">
        <v>11210</v>
      </c>
      <c r="D279" s="83">
        <v>11300</v>
      </c>
      <c r="E279" s="13">
        <v>10000</v>
      </c>
      <c r="F279" s="13" t="s">
        <v>126</v>
      </c>
      <c r="G279" s="13">
        <v>1</v>
      </c>
      <c r="H279" s="13">
        <v>1</v>
      </c>
      <c r="I279" s="13">
        <v>2012</v>
      </c>
      <c r="J279" s="13">
        <v>6906</v>
      </c>
      <c r="K279" s="13">
        <v>0</v>
      </c>
      <c r="L279" s="13">
        <v>0</v>
      </c>
      <c r="M279" s="13">
        <v>6906</v>
      </c>
      <c r="N279" s="13">
        <v>121.096008</v>
      </c>
      <c r="O279" s="13">
        <v>0</v>
      </c>
      <c r="P279" s="13">
        <v>121.096008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K279" s="13">
        <v>0</v>
      </c>
      <c r="AL279" s="13">
        <v>0</v>
      </c>
      <c r="AM279" s="13">
        <v>0</v>
      </c>
      <c r="AN279" s="13">
        <v>0</v>
      </c>
      <c r="AO279" s="13">
        <v>0</v>
      </c>
      <c r="AP279" s="13">
        <v>0</v>
      </c>
      <c r="AQ279" s="13">
        <v>0</v>
      </c>
      <c r="AR279" s="13">
        <v>0</v>
      </c>
      <c r="AS279" s="13">
        <v>0</v>
      </c>
      <c r="AT279" s="13">
        <v>6906</v>
      </c>
      <c r="AU279" s="13">
        <v>0</v>
      </c>
      <c r="AV279" s="13">
        <v>0</v>
      </c>
      <c r="AW279" s="13">
        <v>0</v>
      </c>
      <c r="AX279" s="13">
        <v>0</v>
      </c>
      <c r="AY279" s="13">
        <v>0</v>
      </c>
      <c r="AZ279" s="13">
        <v>0</v>
      </c>
      <c r="BA279" s="13">
        <v>0</v>
      </c>
      <c r="BB279" s="13">
        <v>0</v>
      </c>
      <c r="BC279" s="13">
        <v>0</v>
      </c>
      <c r="BD279" s="13">
        <v>0</v>
      </c>
      <c r="BE279" s="13">
        <v>0</v>
      </c>
      <c r="BF279" s="13">
        <v>0</v>
      </c>
      <c r="BG279" s="13">
        <v>0</v>
      </c>
      <c r="BH279" s="13">
        <v>0</v>
      </c>
      <c r="BI279" s="13">
        <v>0</v>
      </c>
      <c r="BJ279" s="13">
        <v>0</v>
      </c>
      <c r="BK279" s="13">
        <v>0</v>
      </c>
      <c r="BL279" s="13">
        <v>0</v>
      </c>
      <c r="BM279" s="13">
        <v>0</v>
      </c>
      <c r="BN279" s="13">
        <v>0</v>
      </c>
      <c r="BO279" s="13">
        <v>0</v>
      </c>
      <c r="BP279" s="13">
        <v>0</v>
      </c>
      <c r="BQ279" s="13">
        <v>0</v>
      </c>
      <c r="BR279" s="13">
        <v>0</v>
      </c>
      <c r="BS279" s="13">
        <v>0</v>
      </c>
      <c r="BT279" s="13">
        <v>0</v>
      </c>
      <c r="BU279" s="13">
        <v>0</v>
      </c>
      <c r="BV279" s="13">
        <v>0</v>
      </c>
      <c r="BW279" s="13">
        <v>0</v>
      </c>
      <c r="BX279" s="13">
        <v>0</v>
      </c>
      <c r="BY279" s="13">
        <v>0</v>
      </c>
      <c r="BZ279" s="13">
        <v>0</v>
      </c>
      <c r="CA279" s="82">
        <v>0</v>
      </c>
      <c r="CC279">
        <v>0</v>
      </c>
      <c r="CE279">
        <v>0</v>
      </c>
      <c r="CG279">
        <v>0</v>
      </c>
      <c r="CI279">
        <v>0</v>
      </c>
      <c r="CK279">
        <v>0</v>
      </c>
      <c r="CM279">
        <v>0</v>
      </c>
      <c r="CN279">
        <v>3057980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</row>
    <row r="280" spans="1:129">
      <c r="A280" s="12">
        <v>922</v>
      </c>
      <c r="B280" s="13" t="s">
        <v>340</v>
      </c>
      <c r="C280" s="13">
        <v>11210</v>
      </c>
      <c r="D280" s="83">
        <v>11300</v>
      </c>
      <c r="E280" s="13">
        <v>10000</v>
      </c>
      <c r="F280" s="13" t="s">
        <v>126</v>
      </c>
      <c r="G280" s="13">
        <v>1</v>
      </c>
      <c r="H280" s="13">
        <v>2</v>
      </c>
      <c r="I280" s="13">
        <v>2012</v>
      </c>
      <c r="J280" s="13">
        <v>8474</v>
      </c>
      <c r="K280" s="13">
        <v>0</v>
      </c>
      <c r="L280" s="13">
        <v>0</v>
      </c>
      <c r="M280" s="13">
        <v>8474</v>
      </c>
      <c r="N280" s="13">
        <v>120.1000404</v>
      </c>
      <c r="O280" s="13">
        <v>0</v>
      </c>
      <c r="P280" s="13">
        <v>75.563294400000004</v>
      </c>
      <c r="Q280" s="13">
        <v>0</v>
      </c>
      <c r="R280" s="13">
        <v>0</v>
      </c>
      <c r="S280" s="13">
        <v>2.8389959999999999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41.697749999999999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K280" s="13">
        <v>0</v>
      </c>
      <c r="AL280" s="13">
        <v>0</v>
      </c>
      <c r="AM280" s="13">
        <v>0</v>
      </c>
      <c r="AN280" s="13">
        <v>0</v>
      </c>
      <c r="AO280" s="13">
        <v>0</v>
      </c>
      <c r="AP280" s="13">
        <v>0</v>
      </c>
      <c r="AQ280" s="13">
        <v>0</v>
      </c>
      <c r="AR280" s="13">
        <v>0</v>
      </c>
      <c r="AS280" s="13">
        <v>0</v>
      </c>
      <c r="AT280" s="13">
        <v>4309</v>
      </c>
      <c r="AU280" s="13">
        <v>0</v>
      </c>
      <c r="AV280" s="13">
        <v>0</v>
      </c>
      <c r="AW280" s="13">
        <v>220</v>
      </c>
      <c r="AX280" s="13">
        <v>0</v>
      </c>
      <c r="AY280" s="13">
        <v>0</v>
      </c>
      <c r="AZ280" s="13">
        <v>0</v>
      </c>
      <c r="BA280" s="13">
        <v>0</v>
      </c>
      <c r="BB280" s="13">
        <v>0</v>
      </c>
      <c r="BC280" s="13">
        <v>3945</v>
      </c>
      <c r="BD280" s="13">
        <v>0</v>
      </c>
      <c r="BE280" s="13">
        <v>0</v>
      </c>
      <c r="BF280" s="13">
        <v>0</v>
      </c>
      <c r="BG280" s="13">
        <v>0</v>
      </c>
      <c r="BH280" s="13">
        <v>0</v>
      </c>
      <c r="BI280" s="13">
        <v>0</v>
      </c>
      <c r="BJ280" s="13">
        <v>0</v>
      </c>
      <c r="BK280" s="13">
        <v>0</v>
      </c>
      <c r="BL280" s="13">
        <v>0</v>
      </c>
      <c r="BM280" s="13">
        <v>0</v>
      </c>
      <c r="BN280" s="13">
        <v>0</v>
      </c>
      <c r="BO280" s="13">
        <v>0</v>
      </c>
      <c r="BP280" s="13">
        <v>0</v>
      </c>
      <c r="BQ280" s="13">
        <v>0</v>
      </c>
      <c r="BR280" s="13">
        <v>0</v>
      </c>
      <c r="BS280" s="13">
        <v>0</v>
      </c>
      <c r="BT280" s="13">
        <v>0</v>
      </c>
      <c r="BU280" s="13">
        <v>0</v>
      </c>
      <c r="BV280" s="13">
        <v>0</v>
      </c>
      <c r="BW280" s="13">
        <v>0</v>
      </c>
      <c r="BX280" s="13">
        <v>0</v>
      </c>
      <c r="BY280" s="13">
        <v>0</v>
      </c>
      <c r="BZ280" s="13">
        <v>0</v>
      </c>
      <c r="CA280" s="82">
        <v>0</v>
      </c>
      <c r="CC280">
        <v>0</v>
      </c>
      <c r="CE280">
        <v>0</v>
      </c>
      <c r="CG280">
        <v>0</v>
      </c>
      <c r="CI280">
        <v>0</v>
      </c>
      <c r="CK280">
        <v>0</v>
      </c>
      <c r="CM280">
        <v>0</v>
      </c>
      <c r="CN280">
        <v>1908164</v>
      </c>
      <c r="CO280">
        <v>0</v>
      </c>
      <c r="CP280">
        <v>0</v>
      </c>
      <c r="CQ280">
        <v>69.84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1573.5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</row>
    <row r="281" spans="1:129">
      <c r="A281" s="12">
        <v>926</v>
      </c>
      <c r="B281" s="13" t="s">
        <v>341</v>
      </c>
      <c r="C281" s="13">
        <v>155120</v>
      </c>
      <c r="D281" s="83">
        <v>105100</v>
      </c>
      <c r="E281" s="13">
        <v>100030</v>
      </c>
      <c r="F281" s="13" t="s">
        <v>126</v>
      </c>
      <c r="G281" s="13">
        <v>1</v>
      </c>
      <c r="H281" s="13">
        <v>1</v>
      </c>
      <c r="I281" s="13">
        <v>2012</v>
      </c>
      <c r="J281" s="13">
        <v>40538</v>
      </c>
      <c r="K281" s="13">
        <v>0</v>
      </c>
      <c r="L281" s="13">
        <v>0</v>
      </c>
      <c r="M281" s="13">
        <v>40538</v>
      </c>
      <c r="N281" s="13">
        <v>710.82186119999994</v>
      </c>
      <c r="O281" s="13">
        <v>0</v>
      </c>
      <c r="P281" s="13">
        <v>710.82186119999994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K281" s="13">
        <v>0</v>
      </c>
      <c r="AL281" s="13">
        <v>0</v>
      </c>
      <c r="AM281" s="13">
        <v>0</v>
      </c>
      <c r="AN281" s="13">
        <v>0</v>
      </c>
      <c r="AO281" s="13">
        <v>0</v>
      </c>
      <c r="AP281" s="13">
        <v>0</v>
      </c>
      <c r="AQ281" s="13">
        <v>0</v>
      </c>
      <c r="AR281" s="13">
        <v>0</v>
      </c>
      <c r="AS281" s="13">
        <v>0</v>
      </c>
      <c r="AT281" s="13">
        <v>40538</v>
      </c>
      <c r="AU281" s="13">
        <v>0</v>
      </c>
      <c r="AV281" s="13">
        <v>0</v>
      </c>
      <c r="AW281" s="13">
        <v>0</v>
      </c>
      <c r="AX281" s="13">
        <v>0</v>
      </c>
      <c r="AY281" s="13">
        <v>0</v>
      </c>
      <c r="AZ281" s="13">
        <v>0</v>
      </c>
      <c r="BA281" s="13">
        <v>0</v>
      </c>
      <c r="BB281" s="13">
        <v>0</v>
      </c>
      <c r="BC281" s="13">
        <v>0</v>
      </c>
      <c r="BD281" s="13">
        <v>0</v>
      </c>
      <c r="BE281" s="13">
        <v>0</v>
      </c>
      <c r="BF281" s="13">
        <v>0</v>
      </c>
      <c r="BG281" s="13">
        <v>0</v>
      </c>
      <c r="BH281" s="13">
        <v>0</v>
      </c>
      <c r="BI281" s="13">
        <v>0</v>
      </c>
      <c r="BJ281" s="13">
        <v>0</v>
      </c>
      <c r="BK281" s="13">
        <v>0</v>
      </c>
      <c r="BL281" s="13">
        <v>0</v>
      </c>
      <c r="BM281" s="13">
        <v>0</v>
      </c>
      <c r="BN281" s="13">
        <v>0</v>
      </c>
      <c r="BO281" s="13">
        <v>0</v>
      </c>
      <c r="BP281" s="13">
        <v>0</v>
      </c>
      <c r="BQ281" s="13">
        <v>0</v>
      </c>
      <c r="BR281" s="13">
        <v>0</v>
      </c>
      <c r="BS281" s="13">
        <v>0</v>
      </c>
      <c r="BT281" s="13">
        <v>0</v>
      </c>
      <c r="BU281" s="13">
        <v>0</v>
      </c>
      <c r="BV281" s="13">
        <v>0</v>
      </c>
      <c r="BW281" s="13">
        <v>0</v>
      </c>
      <c r="BX281" s="13">
        <v>0</v>
      </c>
      <c r="BY281" s="13">
        <v>0</v>
      </c>
      <c r="BZ281" s="13">
        <v>0</v>
      </c>
      <c r="CA281" s="82">
        <v>0</v>
      </c>
      <c r="CC281">
        <v>0</v>
      </c>
      <c r="CE281">
        <v>0</v>
      </c>
      <c r="CG281">
        <v>0</v>
      </c>
      <c r="CI281">
        <v>0</v>
      </c>
      <c r="CK281">
        <v>0</v>
      </c>
      <c r="CM281">
        <v>0</v>
      </c>
      <c r="CN281">
        <v>17950047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</row>
    <row r="282" spans="1:129">
      <c r="A282" s="12">
        <v>928</v>
      </c>
      <c r="B282" s="13" t="s">
        <v>342</v>
      </c>
      <c r="C282" s="13">
        <v>11210</v>
      </c>
      <c r="D282" s="83">
        <v>11900</v>
      </c>
      <c r="E282" s="13">
        <v>10000</v>
      </c>
      <c r="F282" s="13" t="s">
        <v>126</v>
      </c>
      <c r="G282" s="13">
        <v>1</v>
      </c>
      <c r="H282" s="13">
        <v>1</v>
      </c>
      <c r="I282" s="13">
        <v>2012</v>
      </c>
      <c r="J282" s="13">
        <v>8095</v>
      </c>
      <c r="K282" s="13">
        <v>0</v>
      </c>
      <c r="L282" s="13">
        <v>0</v>
      </c>
      <c r="M282" s="13">
        <v>8095</v>
      </c>
      <c r="N282" s="13">
        <v>141.90032995000001</v>
      </c>
      <c r="O282" s="13">
        <v>0</v>
      </c>
      <c r="P282" s="13">
        <v>141.765624</v>
      </c>
      <c r="Q282" s="13">
        <v>0</v>
      </c>
      <c r="R282" s="13">
        <v>1.345125E-2</v>
      </c>
      <c r="S282" s="13">
        <v>0.12024269999999999</v>
      </c>
      <c r="T282" s="13">
        <v>1.0120000000000001E-3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K282" s="13">
        <v>0</v>
      </c>
      <c r="AL282" s="13">
        <v>0</v>
      </c>
      <c r="AM282" s="13">
        <v>0</v>
      </c>
      <c r="AN282" s="13">
        <v>0</v>
      </c>
      <c r="AO282" s="13">
        <v>0</v>
      </c>
      <c r="AP282" s="13">
        <v>0</v>
      </c>
      <c r="AQ282" s="13">
        <v>0</v>
      </c>
      <c r="AR282" s="13">
        <v>0</v>
      </c>
      <c r="AS282" s="13">
        <v>0</v>
      </c>
      <c r="AT282" s="13">
        <v>8085</v>
      </c>
      <c r="AU282" s="13">
        <v>0</v>
      </c>
      <c r="AV282" s="13">
        <v>1</v>
      </c>
      <c r="AW282" s="13">
        <v>9</v>
      </c>
      <c r="AX282" s="13">
        <v>0</v>
      </c>
      <c r="AY282" s="13">
        <v>0</v>
      </c>
      <c r="AZ282" s="13">
        <v>0</v>
      </c>
      <c r="BA282" s="13">
        <v>0</v>
      </c>
      <c r="BB282" s="13">
        <v>0</v>
      </c>
      <c r="BC282" s="13">
        <v>0</v>
      </c>
      <c r="BD282" s="13">
        <v>0</v>
      </c>
      <c r="BE282" s="13">
        <v>0</v>
      </c>
      <c r="BF282" s="13">
        <v>0</v>
      </c>
      <c r="BG282" s="13">
        <v>0</v>
      </c>
      <c r="BH282" s="13">
        <v>0</v>
      </c>
      <c r="BI282" s="13">
        <v>0</v>
      </c>
      <c r="BJ282" s="13">
        <v>0</v>
      </c>
      <c r="BK282" s="13">
        <v>0</v>
      </c>
      <c r="BL282" s="13">
        <v>0</v>
      </c>
      <c r="BM282" s="13">
        <v>0</v>
      </c>
      <c r="BN282" s="13">
        <v>0</v>
      </c>
      <c r="BO282" s="13">
        <v>0</v>
      </c>
      <c r="BP282" s="13">
        <v>0</v>
      </c>
      <c r="BQ282" s="13">
        <v>0</v>
      </c>
      <c r="BR282" s="13">
        <v>0</v>
      </c>
      <c r="BS282" s="13">
        <v>0</v>
      </c>
      <c r="BT282" s="13">
        <v>0</v>
      </c>
      <c r="BU282" s="13">
        <v>0</v>
      </c>
      <c r="BV282" s="13">
        <v>0</v>
      </c>
      <c r="BW282" s="13">
        <v>0</v>
      </c>
      <c r="BX282" s="13">
        <v>0</v>
      </c>
      <c r="BY282" s="13">
        <v>0</v>
      </c>
      <c r="BZ282" s="13">
        <v>0</v>
      </c>
      <c r="CA282" s="82">
        <v>0</v>
      </c>
      <c r="CC282">
        <v>0</v>
      </c>
      <c r="CE282">
        <v>0</v>
      </c>
      <c r="CG282">
        <v>0</v>
      </c>
      <c r="CI282">
        <v>0</v>
      </c>
      <c r="CK282">
        <v>0</v>
      </c>
      <c r="CM282">
        <v>0</v>
      </c>
      <c r="CN282">
        <v>3579940</v>
      </c>
      <c r="CO282">
        <v>0</v>
      </c>
      <c r="CP282">
        <v>0.375</v>
      </c>
      <c r="CQ282">
        <v>2.9580000000000002</v>
      </c>
      <c r="CR282">
        <v>2.1999999999999999E-2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</row>
    <row r="283" spans="1:129">
      <c r="A283" s="12">
        <v>929</v>
      </c>
      <c r="B283" s="13" t="s">
        <v>343</v>
      </c>
      <c r="C283" s="13">
        <v>401000</v>
      </c>
      <c r="D283" s="83">
        <v>353000</v>
      </c>
      <c r="E283" s="13">
        <v>350030</v>
      </c>
      <c r="F283" s="13" t="s">
        <v>126</v>
      </c>
      <c r="G283" s="13">
        <v>1</v>
      </c>
      <c r="H283" s="13">
        <v>2</v>
      </c>
      <c r="I283" s="13">
        <v>2012</v>
      </c>
      <c r="J283" s="13">
        <v>11071</v>
      </c>
      <c r="K283" s="13">
        <v>0</v>
      </c>
      <c r="L283" s="13">
        <v>0</v>
      </c>
      <c r="M283" s="13">
        <v>11071</v>
      </c>
      <c r="N283" s="13">
        <v>125.625472</v>
      </c>
      <c r="O283" s="13">
        <v>0</v>
      </c>
      <c r="P283" s="13">
        <v>21.664169999999999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103.961302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  <c r="AQ283" s="13">
        <v>0</v>
      </c>
      <c r="AR283" s="13">
        <v>0</v>
      </c>
      <c r="AS283" s="13">
        <v>0</v>
      </c>
      <c r="AT283" s="13">
        <v>1236</v>
      </c>
      <c r="AU283" s="13">
        <v>0</v>
      </c>
      <c r="AV283" s="13">
        <v>0</v>
      </c>
      <c r="AW283" s="13">
        <v>0</v>
      </c>
      <c r="AX283" s="13">
        <v>0</v>
      </c>
      <c r="AY283" s="13">
        <v>0</v>
      </c>
      <c r="AZ283" s="13">
        <v>0</v>
      </c>
      <c r="BA283" s="13">
        <v>0</v>
      </c>
      <c r="BB283" s="13">
        <v>0</v>
      </c>
      <c r="BC283" s="13">
        <v>9835</v>
      </c>
      <c r="BD283" s="13">
        <v>0</v>
      </c>
      <c r="BE283" s="13">
        <v>0</v>
      </c>
      <c r="BF283" s="13">
        <v>0</v>
      </c>
      <c r="BG283" s="13">
        <v>0</v>
      </c>
      <c r="BH283" s="13">
        <v>0</v>
      </c>
      <c r="BI283" s="13">
        <v>0</v>
      </c>
      <c r="BJ283" s="13">
        <v>0</v>
      </c>
      <c r="BK283" s="13">
        <v>0</v>
      </c>
      <c r="BL283" s="13">
        <v>0</v>
      </c>
      <c r="BM283" s="13">
        <v>0</v>
      </c>
      <c r="BN283" s="13">
        <v>0</v>
      </c>
      <c r="BO283" s="13">
        <v>0</v>
      </c>
      <c r="BP283" s="13">
        <v>0</v>
      </c>
      <c r="BQ283" s="13">
        <v>0</v>
      </c>
      <c r="BR283" s="13">
        <v>0</v>
      </c>
      <c r="BS283" s="13">
        <v>0</v>
      </c>
      <c r="BT283" s="13">
        <v>0</v>
      </c>
      <c r="BU283" s="13">
        <v>0</v>
      </c>
      <c r="BV283" s="13">
        <v>0</v>
      </c>
      <c r="BW283" s="13">
        <v>0</v>
      </c>
      <c r="BX283" s="13">
        <v>0</v>
      </c>
      <c r="BY283" s="13">
        <v>0</v>
      </c>
      <c r="BZ283" s="13">
        <v>0</v>
      </c>
      <c r="CA283" s="82">
        <v>0</v>
      </c>
      <c r="CC283">
        <v>0</v>
      </c>
      <c r="CE283">
        <v>0</v>
      </c>
      <c r="CG283">
        <v>0</v>
      </c>
      <c r="CI283">
        <v>0</v>
      </c>
      <c r="CK283">
        <v>0</v>
      </c>
      <c r="CM283">
        <v>0</v>
      </c>
      <c r="CN283">
        <v>547075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3923.0680000000002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</row>
    <row r="284" spans="1:129">
      <c r="A284" s="12">
        <v>1084</v>
      </c>
      <c r="B284" s="13" t="s">
        <v>362</v>
      </c>
      <c r="C284" s="13">
        <v>11210</v>
      </c>
      <c r="D284" s="83">
        <v>11300</v>
      </c>
      <c r="E284" s="13">
        <v>10000</v>
      </c>
      <c r="F284" s="13" t="s">
        <v>126</v>
      </c>
      <c r="G284" s="13">
        <v>1</v>
      </c>
      <c r="H284" s="13">
        <v>1</v>
      </c>
      <c r="I284" s="13">
        <v>2012</v>
      </c>
      <c r="J284" s="13">
        <v>11085</v>
      </c>
      <c r="K284" s="13">
        <v>0</v>
      </c>
      <c r="L284" s="13">
        <v>0</v>
      </c>
      <c r="M284" s="13">
        <v>11085</v>
      </c>
      <c r="N284" s="13">
        <v>194.38008479999999</v>
      </c>
      <c r="O284" s="13">
        <v>0</v>
      </c>
      <c r="P284" s="13">
        <v>194.38008479999999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  <c r="AQ284" s="13">
        <v>0</v>
      </c>
      <c r="AR284" s="13">
        <v>0</v>
      </c>
      <c r="AS284" s="13">
        <v>0</v>
      </c>
      <c r="AT284" s="13">
        <v>11085</v>
      </c>
      <c r="AU284" s="13">
        <v>0</v>
      </c>
      <c r="AV284" s="13">
        <v>0</v>
      </c>
      <c r="AW284" s="13">
        <v>0</v>
      </c>
      <c r="AX284" s="13">
        <v>0</v>
      </c>
      <c r="AY284" s="13">
        <v>0</v>
      </c>
      <c r="AZ284" s="13">
        <v>0</v>
      </c>
      <c r="BA284" s="13">
        <v>0</v>
      </c>
      <c r="BB284" s="13">
        <v>0</v>
      </c>
      <c r="BC284" s="13">
        <v>0</v>
      </c>
      <c r="BD284" s="13">
        <v>0</v>
      </c>
      <c r="BE284" s="13">
        <v>0</v>
      </c>
      <c r="BF284" s="13">
        <v>0</v>
      </c>
      <c r="BG284" s="13">
        <v>0</v>
      </c>
      <c r="BH284" s="13">
        <v>0</v>
      </c>
      <c r="BI284" s="13">
        <v>0</v>
      </c>
      <c r="BJ284" s="13">
        <v>0</v>
      </c>
      <c r="BK284" s="13">
        <v>0</v>
      </c>
      <c r="BL284" s="13">
        <v>0</v>
      </c>
      <c r="BM284" s="13">
        <v>0</v>
      </c>
      <c r="BN284" s="13">
        <v>0</v>
      </c>
      <c r="BO284" s="13">
        <v>0</v>
      </c>
      <c r="BP284" s="13">
        <v>0</v>
      </c>
      <c r="BQ284" s="13">
        <v>0</v>
      </c>
      <c r="BR284" s="13">
        <v>0</v>
      </c>
      <c r="BS284" s="13">
        <v>0</v>
      </c>
      <c r="BT284" s="13">
        <v>0</v>
      </c>
      <c r="BU284" s="13">
        <v>0</v>
      </c>
      <c r="BV284" s="13">
        <v>0</v>
      </c>
      <c r="BW284" s="13">
        <v>0</v>
      </c>
      <c r="BX284" s="13">
        <v>0</v>
      </c>
      <c r="BY284" s="13">
        <v>0</v>
      </c>
      <c r="BZ284" s="13">
        <v>0</v>
      </c>
      <c r="CA284" s="82">
        <v>0</v>
      </c>
      <c r="CC284">
        <v>0</v>
      </c>
      <c r="CE284">
        <v>0</v>
      </c>
      <c r="CG284">
        <v>0</v>
      </c>
      <c r="CI284">
        <v>0</v>
      </c>
      <c r="CK284">
        <v>0</v>
      </c>
      <c r="CM284">
        <v>0</v>
      </c>
      <c r="CN284">
        <v>4908588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</row>
    <row r="285" spans="1:129">
      <c r="A285" s="12">
        <v>1087</v>
      </c>
      <c r="B285" s="13" t="s">
        <v>363</v>
      </c>
      <c r="C285" s="13">
        <v>159700</v>
      </c>
      <c r="D285" s="83">
        <v>110600</v>
      </c>
      <c r="E285" s="13">
        <v>110000</v>
      </c>
      <c r="F285" s="13" t="s">
        <v>126</v>
      </c>
      <c r="G285" s="13">
        <v>1</v>
      </c>
      <c r="H285" s="13">
        <v>1</v>
      </c>
      <c r="I285" s="13">
        <v>2012</v>
      </c>
      <c r="J285" s="13">
        <v>9149</v>
      </c>
      <c r="K285" s="13">
        <v>0</v>
      </c>
      <c r="L285" s="13">
        <v>0</v>
      </c>
      <c r="M285" s="13">
        <v>9149</v>
      </c>
      <c r="N285" s="13">
        <v>160.2193326</v>
      </c>
      <c r="O285" s="13">
        <v>0</v>
      </c>
      <c r="P285" s="13">
        <v>159.49834559999999</v>
      </c>
      <c r="Q285" s="13">
        <v>0</v>
      </c>
      <c r="R285" s="13">
        <v>0.72098700000000004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  <c r="AQ285" s="13">
        <v>0</v>
      </c>
      <c r="AR285" s="13">
        <v>0</v>
      </c>
      <c r="AS285" s="13">
        <v>0</v>
      </c>
      <c r="AT285" s="13">
        <v>9096</v>
      </c>
      <c r="AU285" s="13">
        <v>0</v>
      </c>
      <c r="AV285" s="13">
        <v>53</v>
      </c>
      <c r="AW285" s="13">
        <v>0</v>
      </c>
      <c r="AX285" s="13">
        <v>0</v>
      </c>
      <c r="AY285" s="13">
        <v>0</v>
      </c>
      <c r="AZ285" s="13">
        <v>0</v>
      </c>
      <c r="BA285" s="13">
        <v>0</v>
      </c>
      <c r="BB285" s="13">
        <v>0</v>
      </c>
      <c r="BC285" s="13">
        <v>0</v>
      </c>
      <c r="BD285" s="13">
        <v>0</v>
      </c>
      <c r="BE285" s="13">
        <v>0</v>
      </c>
      <c r="BF285" s="13">
        <v>0</v>
      </c>
      <c r="BG285" s="13">
        <v>0</v>
      </c>
      <c r="BH285" s="13">
        <v>0</v>
      </c>
      <c r="BI285" s="13">
        <v>0</v>
      </c>
      <c r="BJ285" s="13">
        <v>0</v>
      </c>
      <c r="BK285" s="13">
        <v>0</v>
      </c>
      <c r="BL285" s="13">
        <v>0</v>
      </c>
      <c r="BM285" s="13">
        <v>0</v>
      </c>
      <c r="BN285" s="13">
        <v>0</v>
      </c>
      <c r="BO285" s="13">
        <v>0</v>
      </c>
      <c r="BP285" s="13">
        <v>0</v>
      </c>
      <c r="BQ285" s="13">
        <v>0</v>
      </c>
      <c r="BR285" s="13">
        <v>0</v>
      </c>
      <c r="BS285" s="13">
        <v>0</v>
      </c>
      <c r="BT285" s="13">
        <v>0</v>
      </c>
      <c r="BU285" s="13">
        <v>0</v>
      </c>
      <c r="BV285" s="13">
        <v>0</v>
      </c>
      <c r="BW285" s="13">
        <v>0</v>
      </c>
      <c r="BX285" s="13">
        <v>0</v>
      </c>
      <c r="BY285" s="13">
        <v>0</v>
      </c>
      <c r="BZ285" s="13">
        <v>0</v>
      </c>
      <c r="CA285" s="82">
        <v>0</v>
      </c>
      <c r="CC285">
        <v>0</v>
      </c>
      <c r="CE285">
        <v>0</v>
      </c>
      <c r="CG285">
        <v>0</v>
      </c>
      <c r="CI285">
        <v>0</v>
      </c>
      <c r="CK285">
        <v>0</v>
      </c>
      <c r="CM285">
        <v>0</v>
      </c>
      <c r="CN285">
        <v>4027736</v>
      </c>
      <c r="CO285">
        <v>0</v>
      </c>
      <c r="CP285">
        <v>20.100000000000001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</row>
    <row r="286" spans="1:129">
      <c r="A286" s="12">
        <v>1088</v>
      </c>
      <c r="B286" s="13" t="s">
        <v>364</v>
      </c>
      <c r="C286" s="13">
        <v>11210</v>
      </c>
      <c r="D286" s="83">
        <v>13000</v>
      </c>
      <c r="E286" s="13">
        <v>10000</v>
      </c>
      <c r="F286" s="13" t="s">
        <v>126</v>
      </c>
      <c r="G286" s="13">
        <v>1</v>
      </c>
      <c r="H286" s="13">
        <v>2</v>
      </c>
      <c r="I286" s="13">
        <v>2012</v>
      </c>
      <c r="J286" s="13">
        <v>1204</v>
      </c>
      <c r="K286" s="13">
        <v>0</v>
      </c>
      <c r="L286" s="13">
        <v>0</v>
      </c>
      <c r="M286" s="13">
        <v>1204</v>
      </c>
      <c r="N286" s="13">
        <v>21.103632000000001</v>
      </c>
      <c r="O286" s="13">
        <v>0</v>
      </c>
      <c r="P286" s="13">
        <v>21.103632000000001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  <c r="AQ286" s="13">
        <v>0</v>
      </c>
      <c r="AR286" s="13">
        <v>0</v>
      </c>
      <c r="AS286" s="13">
        <v>0</v>
      </c>
      <c r="AT286" s="13">
        <v>1204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0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0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82">
        <v>0</v>
      </c>
      <c r="CC286">
        <v>0</v>
      </c>
      <c r="CE286">
        <v>0</v>
      </c>
      <c r="CG286">
        <v>0</v>
      </c>
      <c r="CI286">
        <v>0</v>
      </c>
      <c r="CK286">
        <v>0</v>
      </c>
      <c r="CM286">
        <v>0</v>
      </c>
      <c r="CN286">
        <v>532920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</row>
    <row r="287" spans="1:129">
      <c r="A287" s="12">
        <v>1091</v>
      </c>
      <c r="B287" s="13" t="s">
        <v>365</v>
      </c>
      <c r="C287" s="13">
        <v>155120</v>
      </c>
      <c r="D287" s="83">
        <v>105100</v>
      </c>
      <c r="E287" s="13">
        <v>100030</v>
      </c>
      <c r="F287" s="13" t="s">
        <v>126</v>
      </c>
      <c r="G287" s="13">
        <v>1</v>
      </c>
      <c r="H287" s="13">
        <v>1</v>
      </c>
      <c r="I287" s="13">
        <v>2012</v>
      </c>
      <c r="J287" s="13">
        <v>39665</v>
      </c>
      <c r="K287" s="13">
        <v>0</v>
      </c>
      <c r="L287" s="13">
        <v>0</v>
      </c>
      <c r="M287" s="13">
        <v>39665</v>
      </c>
      <c r="N287" s="13">
        <v>695.48488204</v>
      </c>
      <c r="O287" s="13">
        <v>0</v>
      </c>
      <c r="P287" s="13">
        <v>695.3567544</v>
      </c>
      <c r="Q287" s="13">
        <v>0</v>
      </c>
      <c r="R287" s="13">
        <v>0.12812763999999999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  <c r="AQ287" s="13">
        <v>0</v>
      </c>
      <c r="AR287" s="13">
        <v>0</v>
      </c>
      <c r="AS287" s="13">
        <v>0</v>
      </c>
      <c r="AT287" s="13">
        <v>39656</v>
      </c>
      <c r="AU287" s="13">
        <v>0</v>
      </c>
      <c r="AV287" s="13">
        <v>9</v>
      </c>
      <c r="AW287" s="13">
        <v>0</v>
      </c>
      <c r="AX287" s="13">
        <v>0</v>
      </c>
      <c r="AY287" s="13">
        <v>0</v>
      </c>
      <c r="AZ287" s="13">
        <v>0</v>
      </c>
      <c r="BA287" s="13">
        <v>0</v>
      </c>
      <c r="BB287" s="13">
        <v>0</v>
      </c>
      <c r="BC287" s="13">
        <v>0</v>
      </c>
      <c r="BD287" s="13">
        <v>0</v>
      </c>
      <c r="BE287" s="13">
        <v>0</v>
      </c>
      <c r="BF287" s="13">
        <v>0</v>
      </c>
      <c r="BG287" s="13">
        <v>0</v>
      </c>
      <c r="BH287" s="13">
        <v>0</v>
      </c>
      <c r="BI287" s="13">
        <v>0</v>
      </c>
      <c r="BJ287" s="13">
        <v>0</v>
      </c>
      <c r="BK287" s="13">
        <v>0</v>
      </c>
      <c r="BL287" s="13">
        <v>0</v>
      </c>
      <c r="BM287" s="13">
        <v>0</v>
      </c>
      <c r="BN287" s="13">
        <v>0</v>
      </c>
      <c r="BO287" s="13">
        <v>0</v>
      </c>
      <c r="BP287" s="13">
        <v>0</v>
      </c>
      <c r="BQ287" s="13">
        <v>0</v>
      </c>
      <c r="BR287" s="13">
        <v>0</v>
      </c>
      <c r="BS287" s="13">
        <v>0</v>
      </c>
      <c r="BT287" s="13">
        <v>0</v>
      </c>
      <c r="BU287" s="13">
        <v>0</v>
      </c>
      <c r="BV287" s="13">
        <v>0</v>
      </c>
      <c r="BW287" s="13">
        <v>0</v>
      </c>
      <c r="BX287" s="13">
        <v>0</v>
      </c>
      <c r="BY287" s="13">
        <v>0</v>
      </c>
      <c r="BZ287" s="13">
        <v>0</v>
      </c>
      <c r="CA287" s="82">
        <v>0</v>
      </c>
      <c r="CC287">
        <v>0</v>
      </c>
      <c r="CE287">
        <v>0</v>
      </c>
      <c r="CG287">
        <v>0</v>
      </c>
      <c r="CI287">
        <v>0</v>
      </c>
      <c r="CK287">
        <v>0</v>
      </c>
      <c r="CM287">
        <v>0</v>
      </c>
      <c r="CN287">
        <v>17559514</v>
      </c>
      <c r="CO287">
        <v>0</v>
      </c>
      <c r="CP287">
        <v>3.5720000000000001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</row>
    <row r="288" spans="1:129">
      <c r="A288" s="12">
        <v>1101</v>
      </c>
      <c r="B288" s="13" t="s">
        <v>366</v>
      </c>
      <c r="C288" s="13">
        <v>155120</v>
      </c>
      <c r="D288" s="83">
        <v>105100</v>
      </c>
      <c r="E288" s="13">
        <v>100030</v>
      </c>
      <c r="F288" s="13" t="s">
        <v>126</v>
      </c>
      <c r="G288" s="13">
        <v>1</v>
      </c>
      <c r="H288" s="13">
        <v>1</v>
      </c>
      <c r="I288" s="13">
        <v>2012</v>
      </c>
      <c r="J288" s="13">
        <v>46840</v>
      </c>
      <c r="K288" s="13">
        <v>0</v>
      </c>
      <c r="L288" s="13">
        <v>0</v>
      </c>
      <c r="M288" s="13">
        <v>46840</v>
      </c>
      <c r="N288" s="13">
        <v>821.33061120000002</v>
      </c>
      <c r="O288" s="13">
        <v>0</v>
      </c>
      <c r="P288" s="13">
        <v>821.33061120000002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K288" s="13">
        <v>0</v>
      </c>
      <c r="AL288" s="13">
        <v>0</v>
      </c>
      <c r="AM288" s="13">
        <v>0</v>
      </c>
      <c r="AN288" s="13">
        <v>0</v>
      </c>
      <c r="AO288" s="13">
        <v>0</v>
      </c>
      <c r="AP288" s="13">
        <v>0</v>
      </c>
      <c r="AQ288" s="13">
        <v>0</v>
      </c>
      <c r="AR288" s="13">
        <v>0</v>
      </c>
      <c r="AS288" s="13">
        <v>0</v>
      </c>
      <c r="AT288" s="13">
        <v>46840</v>
      </c>
      <c r="AU288" s="13">
        <v>0</v>
      </c>
      <c r="AV288" s="13">
        <v>0</v>
      </c>
      <c r="AW288" s="13">
        <v>0</v>
      </c>
      <c r="AX288" s="13">
        <v>0</v>
      </c>
      <c r="AY288" s="13">
        <v>0</v>
      </c>
      <c r="AZ288" s="13">
        <v>0</v>
      </c>
      <c r="BA288" s="13">
        <v>0</v>
      </c>
      <c r="BB288" s="13">
        <v>0</v>
      </c>
      <c r="BC288" s="13">
        <v>0</v>
      </c>
      <c r="BD288" s="13">
        <v>0</v>
      </c>
      <c r="BE288" s="13">
        <v>0</v>
      </c>
      <c r="BF288" s="13">
        <v>0</v>
      </c>
      <c r="BG288" s="13">
        <v>0</v>
      </c>
      <c r="BH288" s="13">
        <v>0</v>
      </c>
      <c r="BI288" s="13">
        <v>0</v>
      </c>
      <c r="BJ288" s="13">
        <v>0</v>
      </c>
      <c r="BK288" s="13">
        <v>0</v>
      </c>
      <c r="BL288" s="13">
        <v>0</v>
      </c>
      <c r="BM288" s="13">
        <v>0</v>
      </c>
      <c r="BN288" s="13">
        <v>0</v>
      </c>
      <c r="BO288" s="13">
        <v>0</v>
      </c>
      <c r="BP288" s="13">
        <v>0</v>
      </c>
      <c r="BQ288" s="13">
        <v>0</v>
      </c>
      <c r="BR288" s="13">
        <v>0</v>
      </c>
      <c r="BS288" s="13">
        <v>0</v>
      </c>
      <c r="BT288" s="13">
        <v>0</v>
      </c>
      <c r="BU288" s="13">
        <v>0</v>
      </c>
      <c r="BV288" s="13">
        <v>0</v>
      </c>
      <c r="BW288" s="13">
        <v>0</v>
      </c>
      <c r="BX288" s="13">
        <v>0</v>
      </c>
      <c r="BY288" s="13">
        <v>0</v>
      </c>
      <c r="BZ288" s="13">
        <v>0</v>
      </c>
      <c r="CA288" s="82">
        <v>0</v>
      </c>
      <c r="CC288">
        <v>0</v>
      </c>
      <c r="CE288">
        <v>0</v>
      </c>
      <c r="CG288">
        <v>0</v>
      </c>
      <c r="CI288">
        <v>0</v>
      </c>
      <c r="CK288">
        <v>0</v>
      </c>
      <c r="CM288">
        <v>0</v>
      </c>
      <c r="CN288">
        <v>20740672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</row>
    <row r="289" spans="1:129">
      <c r="A289" s="12">
        <v>1102</v>
      </c>
      <c r="B289" s="13" t="s">
        <v>367</v>
      </c>
      <c r="C289" s="13">
        <v>155120</v>
      </c>
      <c r="D289" s="83">
        <v>105100</v>
      </c>
      <c r="E289" s="13">
        <v>100030</v>
      </c>
      <c r="F289" s="13" t="s">
        <v>126</v>
      </c>
      <c r="G289" s="13">
        <v>1</v>
      </c>
      <c r="H289" s="13">
        <v>1</v>
      </c>
      <c r="I289" s="13">
        <v>2012</v>
      </c>
      <c r="J289" s="13">
        <v>29425</v>
      </c>
      <c r="K289" s="13">
        <v>0</v>
      </c>
      <c r="L289" s="13">
        <v>0</v>
      </c>
      <c r="M289" s="13">
        <v>29425</v>
      </c>
      <c r="N289" s="13">
        <v>515.75425943000005</v>
      </c>
      <c r="O289" s="13">
        <v>0</v>
      </c>
      <c r="P289" s="13">
        <v>515.0788632</v>
      </c>
      <c r="Q289" s="13">
        <v>0</v>
      </c>
      <c r="R289" s="13">
        <v>0.67539623000000004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K289" s="13">
        <v>0</v>
      </c>
      <c r="AL289" s="13">
        <v>0</v>
      </c>
      <c r="AM289" s="13">
        <v>0</v>
      </c>
      <c r="AN289" s="13">
        <v>0</v>
      </c>
      <c r="AO289" s="13">
        <v>0</v>
      </c>
      <c r="AP289" s="13">
        <v>0</v>
      </c>
      <c r="AQ289" s="13">
        <v>0</v>
      </c>
      <c r="AR289" s="13">
        <v>0</v>
      </c>
      <c r="AS289" s="13">
        <v>0</v>
      </c>
      <c r="AT289" s="13">
        <v>29375</v>
      </c>
      <c r="AU289" s="13">
        <v>0</v>
      </c>
      <c r="AV289" s="13">
        <v>50</v>
      </c>
      <c r="AW289" s="13">
        <v>0</v>
      </c>
      <c r="AX289" s="13">
        <v>0</v>
      </c>
      <c r="AY289" s="13">
        <v>0</v>
      </c>
      <c r="AZ289" s="13">
        <v>0</v>
      </c>
      <c r="BA289" s="13">
        <v>0</v>
      </c>
      <c r="BB289" s="13">
        <v>0</v>
      </c>
      <c r="BC289" s="13">
        <v>0</v>
      </c>
      <c r="BD289" s="13">
        <v>0</v>
      </c>
      <c r="BE289" s="13">
        <v>0</v>
      </c>
      <c r="BF289" s="13">
        <v>0</v>
      </c>
      <c r="BG289" s="13">
        <v>0</v>
      </c>
      <c r="BH289" s="13">
        <v>0</v>
      </c>
      <c r="BI289" s="13">
        <v>0</v>
      </c>
      <c r="BJ289" s="13">
        <v>0</v>
      </c>
      <c r="BK289" s="13">
        <v>0</v>
      </c>
      <c r="BL289" s="13">
        <v>0</v>
      </c>
      <c r="BM289" s="13">
        <v>0</v>
      </c>
      <c r="BN289" s="13">
        <v>0</v>
      </c>
      <c r="BO289" s="13">
        <v>0</v>
      </c>
      <c r="BP289" s="13">
        <v>0</v>
      </c>
      <c r="BQ289" s="13">
        <v>0</v>
      </c>
      <c r="BR289" s="13">
        <v>0</v>
      </c>
      <c r="BS289" s="13">
        <v>0</v>
      </c>
      <c r="BT289" s="13">
        <v>0</v>
      </c>
      <c r="BU289" s="13">
        <v>0</v>
      </c>
      <c r="BV289" s="13">
        <v>0</v>
      </c>
      <c r="BW289" s="13">
        <v>0</v>
      </c>
      <c r="BX289" s="13">
        <v>0</v>
      </c>
      <c r="BY289" s="13">
        <v>0</v>
      </c>
      <c r="BZ289" s="13">
        <v>0</v>
      </c>
      <c r="CA289" s="82">
        <v>0</v>
      </c>
      <c r="CC289">
        <v>0</v>
      </c>
      <c r="CE289">
        <v>0</v>
      </c>
      <c r="CG289">
        <v>0</v>
      </c>
      <c r="CI289">
        <v>0</v>
      </c>
      <c r="CK289">
        <v>0</v>
      </c>
      <c r="CM289">
        <v>0</v>
      </c>
      <c r="CN289">
        <v>13007042</v>
      </c>
      <c r="CO289">
        <v>0</v>
      </c>
      <c r="CP289">
        <v>18.829000000000001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</row>
    <row r="290" spans="1:129">
      <c r="A290" s="12">
        <v>1109</v>
      </c>
      <c r="B290" s="13" t="s">
        <v>368</v>
      </c>
      <c r="C290" s="13">
        <v>251300</v>
      </c>
      <c r="D290" s="83">
        <v>351100</v>
      </c>
      <c r="E290" s="13">
        <v>350010</v>
      </c>
      <c r="F290" s="13" t="s">
        <v>126</v>
      </c>
      <c r="G290" s="13">
        <v>1</v>
      </c>
      <c r="H290" s="13">
        <v>1</v>
      </c>
      <c r="I290" s="13">
        <v>2012</v>
      </c>
      <c r="J290" s="13">
        <v>46</v>
      </c>
      <c r="K290" s="13">
        <v>0</v>
      </c>
      <c r="L290" s="13">
        <v>0</v>
      </c>
      <c r="M290" s="13">
        <v>46</v>
      </c>
      <c r="N290" s="13">
        <v>0.80554320000000001</v>
      </c>
      <c r="O290" s="13">
        <v>0</v>
      </c>
      <c r="P290" s="13">
        <v>0.80554320000000001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  <c r="AN290" s="13">
        <v>0</v>
      </c>
      <c r="AO290" s="13">
        <v>0</v>
      </c>
      <c r="AP290" s="13">
        <v>0</v>
      </c>
      <c r="AQ290" s="13">
        <v>0</v>
      </c>
      <c r="AR290" s="13">
        <v>0</v>
      </c>
      <c r="AS290" s="13">
        <v>0</v>
      </c>
      <c r="AT290" s="13">
        <v>46</v>
      </c>
      <c r="AU290" s="13">
        <v>0</v>
      </c>
      <c r="AV290" s="13">
        <v>0</v>
      </c>
      <c r="AW290" s="13">
        <v>0</v>
      </c>
      <c r="AX290" s="13">
        <v>0</v>
      </c>
      <c r="AY290" s="13">
        <v>0</v>
      </c>
      <c r="AZ290" s="13">
        <v>0</v>
      </c>
      <c r="BA290" s="13">
        <v>0</v>
      </c>
      <c r="BB290" s="13">
        <v>0</v>
      </c>
      <c r="BC290" s="13">
        <v>0</v>
      </c>
      <c r="BD290" s="13">
        <v>0</v>
      </c>
      <c r="BE290" s="13">
        <v>0</v>
      </c>
      <c r="BF290" s="13">
        <v>0</v>
      </c>
      <c r="BG290" s="13">
        <v>0</v>
      </c>
      <c r="BH290" s="13">
        <v>0</v>
      </c>
      <c r="BI290" s="13">
        <v>0</v>
      </c>
      <c r="BJ290" s="13">
        <v>0</v>
      </c>
      <c r="BK290" s="13">
        <v>0</v>
      </c>
      <c r="BL290" s="13">
        <v>0</v>
      </c>
      <c r="BM290" s="13">
        <v>0</v>
      </c>
      <c r="BN290" s="13">
        <v>0</v>
      </c>
      <c r="BO290" s="13">
        <v>0</v>
      </c>
      <c r="BP290" s="13">
        <v>0</v>
      </c>
      <c r="BQ290" s="13">
        <v>0</v>
      </c>
      <c r="BR290" s="13">
        <v>0</v>
      </c>
      <c r="BS290" s="13">
        <v>0</v>
      </c>
      <c r="BT290" s="13">
        <v>0</v>
      </c>
      <c r="BU290" s="13">
        <v>0</v>
      </c>
      <c r="BV290" s="13">
        <v>0</v>
      </c>
      <c r="BW290" s="13">
        <v>0</v>
      </c>
      <c r="BX290" s="13">
        <v>0</v>
      </c>
      <c r="BY290" s="13">
        <v>0</v>
      </c>
      <c r="BZ290" s="13">
        <v>0</v>
      </c>
      <c r="CA290" s="82">
        <v>0</v>
      </c>
      <c r="CC290">
        <v>0</v>
      </c>
      <c r="CE290">
        <v>0</v>
      </c>
      <c r="CG290">
        <v>0</v>
      </c>
      <c r="CI290">
        <v>0</v>
      </c>
      <c r="CK290">
        <v>0</v>
      </c>
      <c r="CM290">
        <v>0</v>
      </c>
      <c r="CN290">
        <v>20342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</row>
    <row r="291" spans="1:129">
      <c r="A291" s="12">
        <v>1130</v>
      </c>
      <c r="B291" s="13" t="s">
        <v>369</v>
      </c>
      <c r="C291" s="13">
        <v>11210</v>
      </c>
      <c r="D291" s="83">
        <v>351100</v>
      </c>
      <c r="E291" s="13">
        <v>350010</v>
      </c>
      <c r="F291" s="13" t="s">
        <v>126</v>
      </c>
      <c r="G291" s="13">
        <v>1</v>
      </c>
      <c r="H291" s="13">
        <v>1</v>
      </c>
      <c r="I291" s="13">
        <v>2012</v>
      </c>
      <c r="J291" s="13">
        <v>2383</v>
      </c>
      <c r="K291" s="13">
        <v>0</v>
      </c>
      <c r="L291" s="13">
        <v>0</v>
      </c>
      <c r="M291" s="13">
        <v>2383</v>
      </c>
      <c r="N291" s="13">
        <v>41.781643199999998</v>
      </c>
      <c r="O291" s="13">
        <v>0</v>
      </c>
      <c r="P291" s="13">
        <v>41.781643199999998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K291" s="13">
        <v>0</v>
      </c>
      <c r="AL291" s="13">
        <v>0</v>
      </c>
      <c r="AM291" s="13">
        <v>0</v>
      </c>
      <c r="AN291" s="13">
        <v>0</v>
      </c>
      <c r="AO291" s="13">
        <v>0</v>
      </c>
      <c r="AP291" s="13">
        <v>0</v>
      </c>
      <c r="AQ291" s="13">
        <v>0</v>
      </c>
      <c r="AR291" s="13">
        <v>0</v>
      </c>
      <c r="AS291" s="13">
        <v>0</v>
      </c>
      <c r="AT291" s="13">
        <v>2383</v>
      </c>
      <c r="AU291" s="13">
        <v>0</v>
      </c>
      <c r="AV291" s="13">
        <v>0</v>
      </c>
      <c r="AW291" s="13">
        <v>0</v>
      </c>
      <c r="AX291" s="13">
        <v>0</v>
      </c>
      <c r="AY291" s="13">
        <v>0</v>
      </c>
      <c r="AZ291" s="13">
        <v>0</v>
      </c>
      <c r="BA291" s="13">
        <v>0</v>
      </c>
      <c r="BB291" s="13">
        <v>0</v>
      </c>
      <c r="BC291" s="13">
        <v>0</v>
      </c>
      <c r="BD291" s="13">
        <v>0</v>
      </c>
      <c r="BE291" s="13">
        <v>0</v>
      </c>
      <c r="BF291" s="13">
        <v>0</v>
      </c>
      <c r="BG291" s="13">
        <v>0</v>
      </c>
      <c r="BH291" s="13">
        <v>0</v>
      </c>
      <c r="BI291" s="13">
        <v>0</v>
      </c>
      <c r="BJ291" s="13">
        <v>0</v>
      </c>
      <c r="BK291" s="13">
        <v>0</v>
      </c>
      <c r="BL291" s="13">
        <v>0</v>
      </c>
      <c r="BM291" s="13">
        <v>0</v>
      </c>
      <c r="BN291" s="13">
        <v>0</v>
      </c>
      <c r="BO291" s="13">
        <v>0</v>
      </c>
      <c r="BP291" s="13">
        <v>0</v>
      </c>
      <c r="BQ291" s="13">
        <v>0</v>
      </c>
      <c r="BR291" s="13">
        <v>0</v>
      </c>
      <c r="BS291" s="13">
        <v>0</v>
      </c>
      <c r="BT291" s="13">
        <v>0</v>
      </c>
      <c r="BU291" s="13">
        <v>0</v>
      </c>
      <c r="BV291" s="13">
        <v>0</v>
      </c>
      <c r="BW291" s="13">
        <v>0</v>
      </c>
      <c r="BX291" s="13">
        <v>0</v>
      </c>
      <c r="BY291" s="13">
        <v>0</v>
      </c>
      <c r="BZ291" s="13">
        <v>0</v>
      </c>
      <c r="CA291" s="82">
        <v>0</v>
      </c>
      <c r="CC291">
        <v>0</v>
      </c>
      <c r="CE291">
        <v>0</v>
      </c>
      <c r="CG291">
        <v>0</v>
      </c>
      <c r="CI291">
        <v>0</v>
      </c>
      <c r="CK291">
        <v>0</v>
      </c>
      <c r="CM291">
        <v>0</v>
      </c>
      <c r="CN291">
        <v>1055092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</row>
    <row r="292" spans="1:129">
      <c r="A292" s="12">
        <v>1395</v>
      </c>
      <c r="B292" s="13" t="s">
        <v>374</v>
      </c>
      <c r="C292" s="13">
        <v>291300</v>
      </c>
      <c r="D292" s="83">
        <v>281400</v>
      </c>
      <c r="E292" s="13">
        <v>280010</v>
      </c>
      <c r="F292" s="13" t="s">
        <v>126</v>
      </c>
      <c r="G292" s="13">
        <v>1</v>
      </c>
      <c r="H292" s="13">
        <v>1</v>
      </c>
      <c r="I292" s="13">
        <v>2012</v>
      </c>
      <c r="J292" s="13">
        <v>15854</v>
      </c>
      <c r="K292" s="13">
        <v>0</v>
      </c>
      <c r="L292" s="13">
        <v>0</v>
      </c>
      <c r="M292" s="13">
        <v>15854</v>
      </c>
      <c r="N292" s="13">
        <v>277.14382336</v>
      </c>
      <c r="O292" s="13">
        <v>0</v>
      </c>
      <c r="P292" s="13">
        <v>269.89102800000001</v>
      </c>
      <c r="Q292" s="13">
        <v>0</v>
      </c>
      <c r="R292" s="13">
        <v>0.39198736000000001</v>
      </c>
      <c r="S292" s="13">
        <v>0</v>
      </c>
      <c r="T292" s="13">
        <v>6.8608079999999996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K292" s="13">
        <v>0</v>
      </c>
      <c r="AL292" s="13">
        <v>0</v>
      </c>
      <c r="AM292" s="13">
        <v>0</v>
      </c>
      <c r="AN292" s="13">
        <v>0</v>
      </c>
      <c r="AO292" s="13">
        <v>0</v>
      </c>
      <c r="AP292" s="13">
        <v>0</v>
      </c>
      <c r="AQ292" s="13">
        <v>0</v>
      </c>
      <c r="AR292" s="13">
        <v>0</v>
      </c>
      <c r="AS292" s="13">
        <v>0</v>
      </c>
      <c r="AT292" s="13">
        <v>15392</v>
      </c>
      <c r="AU292" s="13">
        <v>0</v>
      </c>
      <c r="AV292" s="13">
        <v>29</v>
      </c>
      <c r="AW292" s="13">
        <v>0</v>
      </c>
      <c r="AX292" s="13">
        <v>433</v>
      </c>
      <c r="AY292" s="13">
        <v>0</v>
      </c>
      <c r="AZ292" s="13">
        <v>0</v>
      </c>
      <c r="BA292" s="13">
        <v>0</v>
      </c>
      <c r="BB292" s="13">
        <v>0</v>
      </c>
      <c r="BC292" s="13">
        <v>0</v>
      </c>
      <c r="BD292" s="13">
        <v>0</v>
      </c>
      <c r="BE292" s="13">
        <v>0</v>
      </c>
      <c r="BF292" s="13">
        <v>0</v>
      </c>
      <c r="BG292" s="13">
        <v>0</v>
      </c>
      <c r="BH292" s="13">
        <v>0</v>
      </c>
      <c r="BI292" s="13">
        <v>0</v>
      </c>
      <c r="BJ292" s="13">
        <v>0</v>
      </c>
      <c r="BK292" s="13">
        <v>0</v>
      </c>
      <c r="BL292" s="13">
        <v>0</v>
      </c>
      <c r="BM292" s="13">
        <v>0</v>
      </c>
      <c r="BN292" s="13">
        <v>0</v>
      </c>
      <c r="BO292" s="13">
        <v>0</v>
      </c>
      <c r="BP292" s="13">
        <v>0</v>
      </c>
      <c r="BQ292" s="13">
        <v>0</v>
      </c>
      <c r="BR292" s="13">
        <v>0</v>
      </c>
      <c r="BS292" s="13">
        <v>0</v>
      </c>
      <c r="BT292" s="13">
        <v>0</v>
      </c>
      <c r="BU292" s="13">
        <v>0</v>
      </c>
      <c r="BV292" s="13">
        <v>0</v>
      </c>
      <c r="BW292" s="13">
        <v>0</v>
      </c>
      <c r="BX292" s="13">
        <v>0</v>
      </c>
      <c r="BY292" s="13">
        <v>0</v>
      </c>
      <c r="BZ292" s="13">
        <v>0</v>
      </c>
      <c r="CA292" s="82">
        <v>0</v>
      </c>
      <c r="CC292">
        <v>0</v>
      </c>
      <c r="CE292">
        <v>0</v>
      </c>
      <c r="CG292">
        <v>0</v>
      </c>
      <c r="CI292">
        <v>0</v>
      </c>
      <c r="CK292">
        <v>0</v>
      </c>
      <c r="CM292">
        <v>0</v>
      </c>
      <c r="CN292">
        <v>6815430</v>
      </c>
      <c r="CO292">
        <v>0</v>
      </c>
      <c r="CP292">
        <v>10.928000000000001</v>
      </c>
      <c r="CQ292">
        <v>0</v>
      </c>
      <c r="CR292">
        <v>149.148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</row>
    <row r="293" spans="1:129">
      <c r="A293" s="12">
        <v>1396</v>
      </c>
      <c r="B293" s="13" t="s">
        <v>375</v>
      </c>
      <c r="C293" s="13">
        <v>242000</v>
      </c>
      <c r="D293" s="83">
        <v>202000</v>
      </c>
      <c r="E293" s="13">
        <v>200010</v>
      </c>
      <c r="F293" s="13" t="s">
        <v>126</v>
      </c>
      <c r="G293" s="13">
        <v>1</v>
      </c>
      <c r="H293" s="13">
        <v>1</v>
      </c>
      <c r="I293" s="13">
        <v>2012</v>
      </c>
      <c r="J293" s="13">
        <v>44726</v>
      </c>
      <c r="K293" s="13">
        <v>0</v>
      </c>
      <c r="L293" s="13">
        <v>0</v>
      </c>
      <c r="M293" s="13">
        <v>44726</v>
      </c>
      <c r="N293" s="13">
        <v>784.19752759999994</v>
      </c>
      <c r="O293" s="13">
        <v>0</v>
      </c>
      <c r="P293" s="13">
        <v>783.96365519999995</v>
      </c>
      <c r="Q293" s="13">
        <v>0</v>
      </c>
      <c r="R293" s="13">
        <v>0.23387240000000001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  <c r="AQ293" s="13">
        <v>0</v>
      </c>
      <c r="AR293" s="13">
        <v>0</v>
      </c>
      <c r="AS293" s="13">
        <v>0</v>
      </c>
      <c r="AT293" s="13">
        <v>44709</v>
      </c>
      <c r="AU293" s="13">
        <v>0</v>
      </c>
      <c r="AV293" s="13">
        <v>17</v>
      </c>
      <c r="AW293" s="13">
        <v>0</v>
      </c>
      <c r="AX293" s="13">
        <v>0</v>
      </c>
      <c r="AY293" s="13">
        <v>0</v>
      </c>
      <c r="AZ293" s="13">
        <v>0</v>
      </c>
      <c r="BA293" s="13">
        <v>0</v>
      </c>
      <c r="BB293" s="13">
        <v>0</v>
      </c>
      <c r="BC293" s="13">
        <v>0</v>
      </c>
      <c r="BD293" s="13">
        <v>0</v>
      </c>
      <c r="BE293" s="13">
        <v>0</v>
      </c>
      <c r="BF293" s="13">
        <v>0</v>
      </c>
      <c r="BG293" s="13">
        <v>0</v>
      </c>
      <c r="BH293" s="13">
        <v>0</v>
      </c>
      <c r="BI293" s="13">
        <v>0</v>
      </c>
      <c r="BJ293" s="13">
        <v>0</v>
      </c>
      <c r="BK293" s="13">
        <v>0</v>
      </c>
      <c r="BL293" s="13">
        <v>0</v>
      </c>
      <c r="BM293" s="13">
        <v>0</v>
      </c>
      <c r="BN293" s="13">
        <v>0</v>
      </c>
      <c r="BO293" s="13">
        <v>0</v>
      </c>
      <c r="BP293" s="13">
        <v>0</v>
      </c>
      <c r="BQ293" s="13">
        <v>0</v>
      </c>
      <c r="BR293" s="13">
        <v>0</v>
      </c>
      <c r="BS293" s="13">
        <v>0</v>
      </c>
      <c r="BT293" s="13">
        <v>0</v>
      </c>
      <c r="BU293" s="13">
        <v>0</v>
      </c>
      <c r="BV293" s="13">
        <v>0</v>
      </c>
      <c r="BW293" s="13">
        <v>0</v>
      </c>
      <c r="BX293" s="13">
        <v>0</v>
      </c>
      <c r="BY293" s="13">
        <v>0</v>
      </c>
      <c r="BZ293" s="13">
        <v>0</v>
      </c>
      <c r="CA293" s="82">
        <v>0</v>
      </c>
      <c r="CC293">
        <v>0</v>
      </c>
      <c r="CE293">
        <v>0</v>
      </c>
      <c r="CG293">
        <v>0</v>
      </c>
      <c r="CI293">
        <v>0</v>
      </c>
      <c r="CK293">
        <v>0</v>
      </c>
      <c r="CM293">
        <v>0</v>
      </c>
      <c r="CN293">
        <v>19797062</v>
      </c>
      <c r="CO293">
        <v>0</v>
      </c>
      <c r="CP293">
        <v>6.52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</row>
    <row r="294" spans="1:129">
      <c r="A294" s="12">
        <v>1403</v>
      </c>
      <c r="B294" s="13" t="s">
        <v>376</v>
      </c>
      <c r="C294" s="13">
        <v>159600</v>
      </c>
      <c r="D294" s="83">
        <v>110500</v>
      </c>
      <c r="E294" s="13">
        <v>110000</v>
      </c>
      <c r="F294" s="13" t="s">
        <v>126</v>
      </c>
      <c r="G294" s="13">
        <v>1</v>
      </c>
      <c r="H294" s="13">
        <v>1</v>
      </c>
      <c r="I294" s="13">
        <v>2012</v>
      </c>
      <c r="J294" s="13">
        <v>14995</v>
      </c>
      <c r="K294" s="13">
        <v>0</v>
      </c>
      <c r="L294" s="13">
        <v>0</v>
      </c>
      <c r="M294" s="13">
        <v>14995</v>
      </c>
      <c r="N294" s="13">
        <v>262.86016874000001</v>
      </c>
      <c r="O294" s="13">
        <v>0</v>
      </c>
      <c r="P294" s="13">
        <v>262.60541999999998</v>
      </c>
      <c r="Q294" s="13">
        <v>0</v>
      </c>
      <c r="R294" s="13">
        <v>0.25474873999999997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  <c r="AQ294" s="13">
        <v>0</v>
      </c>
      <c r="AR294" s="13">
        <v>0</v>
      </c>
      <c r="AS294" s="13">
        <v>0</v>
      </c>
      <c r="AT294" s="13">
        <v>14976</v>
      </c>
      <c r="AU294" s="13">
        <v>0</v>
      </c>
      <c r="AV294" s="13">
        <v>19</v>
      </c>
      <c r="AW294" s="13">
        <v>0</v>
      </c>
      <c r="AX294" s="13">
        <v>0</v>
      </c>
      <c r="AY294" s="13">
        <v>0</v>
      </c>
      <c r="AZ294" s="13">
        <v>0</v>
      </c>
      <c r="BA294" s="13">
        <v>0</v>
      </c>
      <c r="BB294" s="13">
        <v>0</v>
      </c>
      <c r="BC294" s="13">
        <v>0</v>
      </c>
      <c r="BD294" s="13">
        <v>0</v>
      </c>
      <c r="BE294" s="13">
        <v>0</v>
      </c>
      <c r="BF294" s="13">
        <v>0</v>
      </c>
      <c r="BG294" s="13">
        <v>0</v>
      </c>
      <c r="BH294" s="13">
        <v>0</v>
      </c>
      <c r="BI294" s="13">
        <v>0</v>
      </c>
      <c r="BJ294" s="13">
        <v>0</v>
      </c>
      <c r="BK294" s="13">
        <v>0</v>
      </c>
      <c r="BL294" s="13">
        <v>0</v>
      </c>
      <c r="BM294" s="13">
        <v>0</v>
      </c>
      <c r="BN294" s="13">
        <v>0</v>
      </c>
      <c r="BO294" s="13">
        <v>0</v>
      </c>
      <c r="BP294" s="13">
        <v>0</v>
      </c>
      <c r="BQ294" s="13">
        <v>0</v>
      </c>
      <c r="BR294" s="13">
        <v>0</v>
      </c>
      <c r="BS294" s="13">
        <v>0</v>
      </c>
      <c r="BT294" s="13">
        <v>0</v>
      </c>
      <c r="BU294" s="13">
        <v>0</v>
      </c>
      <c r="BV294" s="13">
        <v>0</v>
      </c>
      <c r="BW294" s="13">
        <v>0</v>
      </c>
      <c r="BX294" s="13">
        <v>0</v>
      </c>
      <c r="BY294" s="13">
        <v>0</v>
      </c>
      <c r="BZ294" s="13">
        <v>0</v>
      </c>
      <c r="CA294" s="82">
        <v>0</v>
      </c>
      <c r="CC294">
        <v>0</v>
      </c>
      <c r="CE294">
        <v>0</v>
      </c>
      <c r="CG294">
        <v>0</v>
      </c>
      <c r="CI294">
        <v>0</v>
      </c>
      <c r="CK294">
        <v>0</v>
      </c>
      <c r="CM294">
        <v>0</v>
      </c>
      <c r="CN294">
        <v>6631450</v>
      </c>
      <c r="CO294">
        <v>0</v>
      </c>
      <c r="CP294">
        <v>7.1020000000000003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</row>
    <row r="295" spans="1:129">
      <c r="A295" s="12">
        <v>1544</v>
      </c>
      <c r="B295" s="13" t="s">
        <v>380</v>
      </c>
      <c r="C295" s="13">
        <v>264000</v>
      </c>
      <c r="D295" s="83">
        <v>233200</v>
      </c>
      <c r="E295" s="13">
        <v>230020</v>
      </c>
      <c r="F295" s="13" t="s">
        <v>126</v>
      </c>
      <c r="G295" s="13">
        <v>8</v>
      </c>
      <c r="H295" s="13">
        <v>3</v>
      </c>
      <c r="I295" s="13">
        <v>2012</v>
      </c>
      <c r="J295" s="13">
        <v>4498</v>
      </c>
      <c r="K295" s="13">
        <v>0</v>
      </c>
      <c r="L295" s="13">
        <v>0</v>
      </c>
      <c r="M295" s="13">
        <v>4498</v>
      </c>
      <c r="N295" s="13">
        <v>78.870171600000006</v>
      </c>
      <c r="O295" s="13">
        <v>0</v>
      </c>
      <c r="P295" s="13">
        <v>78.870171600000006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  <c r="AQ295" s="13">
        <v>0</v>
      </c>
      <c r="AR295" s="13">
        <v>0</v>
      </c>
      <c r="AS295" s="13">
        <v>0</v>
      </c>
      <c r="AT295" s="13">
        <v>4498</v>
      </c>
      <c r="AU295" s="13">
        <v>0</v>
      </c>
      <c r="AV295" s="13">
        <v>0</v>
      </c>
      <c r="AW295" s="13">
        <v>0</v>
      </c>
      <c r="AX295" s="13">
        <v>0</v>
      </c>
      <c r="AY295" s="13">
        <v>0</v>
      </c>
      <c r="AZ295" s="13">
        <v>0</v>
      </c>
      <c r="BA295" s="13">
        <v>0</v>
      </c>
      <c r="BB295" s="13">
        <v>0</v>
      </c>
      <c r="BC295" s="13">
        <v>0</v>
      </c>
      <c r="BD295" s="13">
        <v>0</v>
      </c>
      <c r="BE295" s="13">
        <v>0</v>
      </c>
      <c r="BF295" s="13">
        <v>0</v>
      </c>
      <c r="BG295" s="13">
        <v>0</v>
      </c>
      <c r="BH295" s="13">
        <v>0</v>
      </c>
      <c r="BI295" s="13">
        <v>0</v>
      </c>
      <c r="BJ295" s="13">
        <v>0</v>
      </c>
      <c r="BK295" s="13">
        <v>0</v>
      </c>
      <c r="BL295" s="13">
        <v>0</v>
      </c>
      <c r="BM295" s="13">
        <v>0</v>
      </c>
      <c r="BN295" s="13">
        <v>0</v>
      </c>
      <c r="BO295" s="13">
        <v>0</v>
      </c>
      <c r="BP295" s="13">
        <v>0</v>
      </c>
      <c r="BQ295" s="13">
        <v>0</v>
      </c>
      <c r="BR295" s="13">
        <v>0</v>
      </c>
      <c r="BS295" s="13">
        <v>0</v>
      </c>
      <c r="BT295" s="13">
        <v>0</v>
      </c>
      <c r="BU295" s="13">
        <v>0</v>
      </c>
      <c r="BV295" s="13">
        <v>0</v>
      </c>
      <c r="BW295" s="13">
        <v>0</v>
      </c>
      <c r="BX295" s="13">
        <v>0</v>
      </c>
      <c r="BY295" s="13">
        <v>0</v>
      </c>
      <c r="BZ295" s="13">
        <v>0</v>
      </c>
      <c r="CA295" s="82">
        <v>0</v>
      </c>
      <c r="CC295">
        <v>0</v>
      </c>
      <c r="CE295">
        <v>0</v>
      </c>
      <c r="CG295">
        <v>0</v>
      </c>
      <c r="CI295">
        <v>0</v>
      </c>
      <c r="CK295">
        <v>0</v>
      </c>
      <c r="CM295">
        <v>0</v>
      </c>
      <c r="CN295">
        <v>1991671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</row>
    <row r="296" spans="1:129">
      <c r="A296" s="12">
        <v>1568</v>
      </c>
      <c r="B296" s="13" t="s">
        <v>382</v>
      </c>
      <c r="C296" s="13">
        <v>159700</v>
      </c>
      <c r="D296" s="83">
        <v>110600</v>
      </c>
      <c r="E296" s="13">
        <v>110000</v>
      </c>
      <c r="F296" s="13" t="s">
        <v>126</v>
      </c>
      <c r="G296" s="13">
        <v>1</v>
      </c>
      <c r="H296" s="13">
        <v>1</v>
      </c>
      <c r="I296" s="13">
        <v>2012</v>
      </c>
      <c r="J296" s="13">
        <v>16532</v>
      </c>
      <c r="K296" s="13">
        <v>0</v>
      </c>
      <c r="L296" s="13">
        <v>0</v>
      </c>
      <c r="M296" s="13">
        <v>16532</v>
      </c>
      <c r="N296" s="13">
        <v>289.88142479999999</v>
      </c>
      <c r="O296" s="13">
        <v>0</v>
      </c>
      <c r="P296" s="13">
        <v>289.88142479999999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K296" s="13">
        <v>0</v>
      </c>
      <c r="AL296" s="13">
        <v>0</v>
      </c>
      <c r="AM296" s="13">
        <v>0</v>
      </c>
      <c r="AN296" s="13">
        <v>0</v>
      </c>
      <c r="AO296" s="13">
        <v>0</v>
      </c>
      <c r="AP296" s="13">
        <v>0</v>
      </c>
      <c r="AQ296" s="13">
        <v>0</v>
      </c>
      <c r="AR296" s="13">
        <v>0</v>
      </c>
      <c r="AS296" s="13">
        <v>0</v>
      </c>
      <c r="AT296" s="13">
        <v>16532</v>
      </c>
      <c r="AU296" s="13">
        <v>0</v>
      </c>
      <c r="AV296" s="13">
        <v>0</v>
      </c>
      <c r="AW296" s="13">
        <v>0</v>
      </c>
      <c r="AX296" s="13">
        <v>0</v>
      </c>
      <c r="AY296" s="13">
        <v>0</v>
      </c>
      <c r="AZ296" s="13">
        <v>0</v>
      </c>
      <c r="BA296" s="13">
        <v>0</v>
      </c>
      <c r="BB296" s="13">
        <v>0</v>
      </c>
      <c r="BC296" s="13">
        <v>0</v>
      </c>
      <c r="BD296" s="13">
        <v>0</v>
      </c>
      <c r="BE296" s="13">
        <v>0</v>
      </c>
      <c r="BF296" s="13">
        <v>0</v>
      </c>
      <c r="BG296" s="13">
        <v>0</v>
      </c>
      <c r="BH296" s="13">
        <v>0</v>
      </c>
      <c r="BI296" s="13">
        <v>0</v>
      </c>
      <c r="BJ296" s="13">
        <v>0</v>
      </c>
      <c r="BK296" s="13">
        <v>0</v>
      </c>
      <c r="BL296" s="13">
        <v>0</v>
      </c>
      <c r="BM296" s="13">
        <v>0</v>
      </c>
      <c r="BN296" s="13">
        <v>0</v>
      </c>
      <c r="BO296" s="13">
        <v>0</v>
      </c>
      <c r="BP296" s="13">
        <v>0</v>
      </c>
      <c r="BQ296" s="13">
        <v>0</v>
      </c>
      <c r="BR296" s="13">
        <v>0</v>
      </c>
      <c r="BS296" s="13">
        <v>0</v>
      </c>
      <c r="BT296" s="13">
        <v>0</v>
      </c>
      <c r="BU296" s="13">
        <v>0</v>
      </c>
      <c r="BV296" s="13">
        <v>0</v>
      </c>
      <c r="BW296" s="13">
        <v>0</v>
      </c>
      <c r="BX296" s="13">
        <v>0</v>
      </c>
      <c r="BY296" s="13">
        <v>0</v>
      </c>
      <c r="BZ296" s="13">
        <v>0</v>
      </c>
      <c r="CA296" s="82">
        <v>0</v>
      </c>
      <c r="CC296">
        <v>0</v>
      </c>
      <c r="CE296">
        <v>0</v>
      </c>
      <c r="CG296">
        <v>0</v>
      </c>
      <c r="CI296">
        <v>0</v>
      </c>
      <c r="CK296">
        <v>0</v>
      </c>
      <c r="CM296">
        <v>0</v>
      </c>
      <c r="CN296">
        <v>7320238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</row>
    <row r="297" spans="1:129">
      <c r="A297" s="12">
        <v>1702</v>
      </c>
      <c r="B297" s="13" t="s">
        <v>387</v>
      </c>
      <c r="C297" s="13">
        <v>264000</v>
      </c>
      <c r="D297" s="83">
        <v>233200</v>
      </c>
      <c r="E297" s="13">
        <v>230020</v>
      </c>
      <c r="F297" s="13" t="s">
        <v>126</v>
      </c>
      <c r="G297" s="13">
        <v>8</v>
      </c>
      <c r="H297" s="13">
        <v>3</v>
      </c>
      <c r="I297" s="13">
        <v>2012</v>
      </c>
      <c r="J297" s="13">
        <v>1728</v>
      </c>
      <c r="K297" s="13">
        <v>0</v>
      </c>
      <c r="L297" s="13">
        <v>0</v>
      </c>
      <c r="M297" s="13">
        <v>1728</v>
      </c>
      <c r="N297" s="13">
        <v>30.302751600000001</v>
      </c>
      <c r="O297" s="13">
        <v>0</v>
      </c>
      <c r="P297" s="13">
        <v>30.302751600000001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K297" s="13">
        <v>0</v>
      </c>
      <c r="AL297" s="13">
        <v>0</v>
      </c>
      <c r="AM297" s="13">
        <v>0</v>
      </c>
      <c r="AN297" s="13">
        <v>0</v>
      </c>
      <c r="AO297" s="13">
        <v>0</v>
      </c>
      <c r="AP297" s="13">
        <v>0</v>
      </c>
      <c r="AQ297" s="13">
        <v>0</v>
      </c>
      <c r="AR297" s="13">
        <v>0</v>
      </c>
      <c r="AS297" s="13">
        <v>0</v>
      </c>
      <c r="AT297" s="13">
        <v>1728</v>
      </c>
      <c r="AU297" s="13">
        <v>0</v>
      </c>
      <c r="AV297" s="13">
        <v>0</v>
      </c>
      <c r="AW297" s="13">
        <v>0</v>
      </c>
      <c r="AX297" s="13">
        <v>0</v>
      </c>
      <c r="AY297" s="13">
        <v>0</v>
      </c>
      <c r="AZ297" s="13">
        <v>0</v>
      </c>
      <c r="BA297" s="13">
        <v>0</v>
      </c>
      <c r="BB297" s="13">
        <v>0</v>
      </c>
      <c r="BC297" s="13">
        <v>0</v>
      </c>
      <c r="BD297" s="13">
        <v>0</v>
      </c>
      <c r="BE297" s="13">
        <v>0</v>
      </c>
      <c r="BF297" s="13">
        <v>0</v>
      </c>
      <c r="BG297" s="13">
        <v>0</v>
      </c>
      <c r="BH297" s="13">
        <v>0</v>
      </c>
      <c r="BI297" s="13">
        <v>0</v>
      </c>
      <c r="BJ297" s="13">
        <v>0</v>
      </c>
      <c r="BK297" s="13">
        <v>0</v>
      </c>
      <c r="BL297" s="13">
        <v>0</v>
      </c>
      <c r="BM297" s="13">
        <v>0</v>
      </c>
      <c r="BN297" s="13">
        <v>0</v>
      </c>
      <c r="BO297" s="13">
        <v>0</v>
      </c>
      <c r="BP297" s="13">
        <v>0</v>
      </c>
      <c r="BQ297" s="13">
        <v>0</v>
      </c>
      <c r="BR297" s="13">
        <v>0</v>
      </c>
      <c r="BS297" s="13">
        <v>0</v>
      </c>
      <c r="BT297" s="13">
        <v>0</v>
      </c>
      <c r="BU297" s="13">
        <v>0</v>
      </c>
      <c r="BV297" s="13">
        <v>0</v>
      </c>
      <c r="BW297" s="13">
        <v>0</v>
      </c>
      <c r="BX297" s="13">
        <v>0</v>
      </c>
      <c r="BY297" s="13">
        <v>0</v>
      </c>
      <c r="BZ297" s="13">
        <v>0</v>
      </c>
      <c r="CA297" s="82">
        <v>0</v>
      </c>
      <c r="CC297">
        <v>0</v>
      </c>
      <c r="CE297">
        <v>0</v>
      </c>
      <c r="CG297">
        <v>0</v>
      </c>
      <c r="CI297">
        <v>0</v>
      </c>
      <c r="CK297">
        <v>0</v>
      </c>
      <c r="CM297">
        <v>0</v>
      </c>
      <c r="CN297">
        <v>765221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</row>
    <row r="298" spans="1:129">
      <c r="A298" s="12">
        <v>1704</v>
      </c>
      <c r="B298" s="13" t="s">
        <v>388</v>
      </c>
      <c r="C298" s="13">
        <v>144000</v>
      </c>
      <c r="D298" s="83">
        <v>89300</v>
      </c>
      <c r="E298" s="13">
        <v>80090</v>
      </c>
      <c r="F298" s="13" t="s">
        <v>126</v>
      </c>
      <c r="G298" s="13">
        <v>1</v>
      </c>
      <c r="H298" s="13">
        <v>2</v>
      </c>
      <c r="I298" s="13">
        <v>2012</v>
      </c>
      <c r="J298" s="13">
        <v>28535</v>
      </c>
      <c r="K298" s="13">
        <v>0</v>
      </c>
      <c r="L298" s="13">
        <v>0</v>
      </c>
      <c r="M298" s="13">
        <v>28535</v>
      </c>
      <c r="N298" s="13">
        <v>1050.3568460020001</v>
      </c>
      <c r="O298" s="13">
        <v>0</v>
      </c>
      <c r="P298" s="13">
        <v>499.6576728</v>
      </c>
      <c r="Q298" s="13">
        <v>0</v>
      </c>
      <c r="R298" s="13">
        <v>0.52601920199999996</v>
      </c>
      <c r="S298" s="13">
        <v>0</v>
      </c>
      <c r="T298" s="13">
        <v>1.9504000000000001E-2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>
        <v>0</v>
      </c>
      <c r="AK298" s="13">
        <v>0</v>
      </c>
      <c r="AL298" s="13">
        <v>0</v>
      </c>
      <c r="AM298" s="13">
        <v>0</v>
      </c>
      <c r="AN298" s="13">
        <v>550.15364999999997</v>
      </c>
      <c r="AO298" s="13">
        <v>0</v>
      </c>
      <c r="AP298" s="13">
        <v>0</v>
      </c>
      <c r="AQ298" s="13">
        <v>0</v>
      </c>
      <c r="AR298" s="13">
        <v>0</v>
      </c>
      <c r="AS298" s="13">
        <v>0</v>
      </c>
      <c r="AT298" s="13">
        <v>28495</v>
      </c>
      <c r="AU298" s="13">
        <v>0</v>
      </c>
      <c r="AV298" s="13">
        <v>39</v>
      </c>
      <c r="AW298" s="13">
        <v>0</v>
      </c>
      <c r="AX298" s="13">
        <v>1</v>
      </c>
      <c r="AY298" s="13">
        <v>0</v>
      </c>
      <c r="AZ298" s="13">
        <v>0</v>
      </c>
      <c r="BA298" s="13">
        <v>0</v>
      </c>
      <c r="BB298" s="13">
        <v>0</v>
      </c>
      <c r="BC298" s="13">
        <v>0</v>
      </c>
      <c r="BD298" s="13">
        <v>0</v>
      </c>
      <c r="BE298" s="13">
        <v>0</v>
      </c>
      <c r="BF298" s="13">
        <v>0</v>
      </c>
      <c r="BG298" s="13">
        <v>0</v>
      </c>
      <c r="BH298" s="13">
        <v>0</v>
      </c>
      <c r="BI298" s="13">
        <v>0</v>
      </c>
      <c r="BJ298" s="13">
        <v>0</v>
      </c>
      <c r="BK298" s="13">
        <v>0</v>
      </c>
      <c r="BL298" s="13">
        <v>0</v>
      </c>
      <c r="BM298" s="13">
        <v>0</v>
      </c>
      <c r="BN298" s="13">
        <v>0</v>
      </c>
      <c r="BO298" s="13">
        <v>0</v>
      </c>
      <c r="BP298" s="13">
        <v>0</v>
      </c>
      <c r="BQ298" s="13">
        <v>0</v>
      </c>
      <c r="BR298" s="13">
        <v>0</v>
      </c>
      <c r="BS298" s="13">
        <v>0</v>
      </c>
      <c r="BT298" s="13">
        <v>0</v>
      </c>
      <c r="BU298" s="13">
        <v>0</v>
      </c>
      <c r="BV298" s="13">
        <v>0</v>
      </c>
      <c r="BW298" s="13">
        <v>0</v>
      </c>
      <c r="BX298" s="13">
        <v>0</v>
      </c>
      <c r="BY298" s="13">
        <v>0</v>
      </c>
      <c r="BZ298" s="13">
        <v>0</v>
      </c>
      <c r="CA298" s="82">
        <v>0</v>
      </c>
      <c r="CC298">
        <v>0</v>
      </c>
      <c r="CE298">
        <v>0</v>
      </c>
      <c r="CG298">
        <v>0</v>
      </c>
      <c r="CI298">
        <v>0</v>
      </c>
      <c r="CK298">
        <v>0</v>
      </c>
      <c r="CM298">
        <v>0</v>
      </c>
      <c r="CN298">
        <v>12617618</v>
      </c>
      <c r="CO298">
        <v>0</v>
      </c>
      <c r="CP298">
        <v>14.6646</v>
      </c>
      <c r="CQ298">
        <v>0</v>
      </c>
      <c r="CR298">
        <v>0.42399999999999999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55515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</row>
    <row r="299" spans="1:129">
      <c r="A299" s="12">
        <v>1705</v>
      </c>
      <c r="B299" s="13" t="s">
        <v>389</v>
      </c>
      <c r="C299" s="13">
        <v>851100</v>
      </c>
      <c r="D299" s="83">
        <v>351100</v>
      </c>
      <c r="E299" s="13">
        <v>350010</v>
      </c>
      <c r="F299" s="13" t="s">
        <v>126</v>
      </c>
      <c r="G299" s="13">
        <v>1</v>
      </c>
      <c r="H299" s="13">
        <v>1</v>
      </c>
      <c r="I299" s="13">
        <v>2012</v>
      </c>
      <c r="J299" s="13">
        <v>3899</v>
      </c>
      <c r="K299" s="13">
        <v>0</v>
      </c>
      <c r="L299" s="13">
        <v>0</v>
      </c>
      <c r="M299" s="13">
        <v>3899</v>
      </c>
      <c r="N299" s="13">
        <v>68.370825600000003</v>
      </c>
      <c r="O299" s="13">
        <v>0</v>
      </c>
      <c r="P299" s="13">
        <v>68.370825600000003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K299" s="13">
        <v>0</v>
      </c>
      <c r="AL299" s="13">
        <v>0</v>
      </c>
      <c r="AM299" s="13">
        <v>0</v>
      </c>
      <c r="AN299" s="13">
        <v>0</v>
      </c>
      <c r="AO299" s="13">
        <v>0</v>
      </c>
      <c r="AP299" s="13">
        <v>0</v>
      </c>
      <c r="AQ299" s="13">
        <v>0</v>
      </c>
      <c r="AR299" s="13">
        <v>0</v>
      </c>
      <c r="AS299" s="13">
        <v>0</v>
      </c>
      <c r="AT299" s="13">
        <v>3899</v>
      </c>
      <c r="AU299" s="13">
        <v>0</v>
      </c>
      <c r="AV299" s="13">
        <v>0</v>
      </c>
      <c r="AW299" s="13">
        <v>0</v>
      </c>
      <c r="AX299" s="13">
        <v>0</v>
      </c>
      <c r="AY299" s="13">
        <v>0</v>
      </c>
      <c r="AZ299" s="13">
        <v>0</v>
      </c>
      <c r="BA299" s="13">
        <v>0</v>
      </c>
      <c r="BB299" s="13">
        <v>0</v>
      </c>
      <c r="BC299" s="13">
        <v>0</v>
      </c>
      <c r="BD299" s="13">
        <v>0</v>
      </c>
      <c r="BE299" s="13">
        <v>0</v>
      </c>
      <c r="BF299" s="13">
        <v>0</v>
      </c>
      <c r="BG299" s="13">
        <v>0</v>
      </c>
      <c r="BH299" s="13">
        <v>0</v>
      </c>
      <c r="BI299" s="13">
        <v>0</v>
      </c>
      <c r="BJ299" s="13">
        <v>0</v>
      </c>
      <c r="BK299" s="13">
        <v>0</v>
      </c>
      <c r="BL299" s="13">
        <v>0</v>
      </c>
      <c r="BM299" s="13">
        <v>0</v>
      </c>
      <c r="BN299" s="13">
        <v>0</v>
      </c>
      <c r="BO299" s="13">
        <v>0</v>
      </c>
      <c r="BP299" s="13">
        <v>0</v>
      </c>
      <c r="BQ299" s="13">
        <v>0</v>
      </c>
      <c r="BR299" s="13">
        <v>0</v>
      </c>
      <c r="BS299" s="13">
        <v>0</v>
      </c>
      <c r="BT299" s="13">
        <v>0</v>
      </c>
      <c r="BU299" s="13">
        <v>0</v>
      </c>
      <c r="BV299" s="13">
        <v>0</v>
      </c>
      <c r="BW299" s="13">
        <v>0</v>
      </c>
      <c r="BX299" s="13">
        <v>0</v>
      </c>
      <c r="BY299" s="13">
        <v>0</v>
      </c>
      <c r="BZ299" s="13">
        <v>0</v>
      </c>
      <c r="CA299" s="82">
        <v>0</v>
      </c>
      <c r="CC299">
        <v>0</v>
      </c>
      <c r="CE299">
        <v>0</v>
      </c>
      <c r="CG299">
        <v>0</v>
      </c>
      <c r="CI299">
        <v>0</v>
      </c>
      <c r="CK299">
        <v>0</v>
      </c>
      <c r="CM299">
        <v>0</v>
      </c>
      <c r="CN299">
        <v>1726536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</row>
    <row r="300" spans="1:129">
      <c r="A300" s="12">
        <v>1711</v>
      </c>
      <c r="B300" s="13" t="s">
        <v>390</v>
      </c>
      <c r="C300" s="13">
        <v>264000</v>
      </c>
      <c r="D300" s="83">
        <v>233200</v>
      </c>
      <c r="E300" s="13">
        <v>230020</v>
      </c>
      <c r="F300" s="13" t="s">
        <v>126</v>
      </c>
      <c r="G300" s="13">
        <v>8</v>
      </c>
      <c r="H300" s="13">
        <v>3</v>
      </c>
      <c r="I300" s="13">
        <v>2012</v>
      </c>
      <c r="J300" s="13">
        <v>2601</v>
      </c>
      <c r="K300" s="13">
        <v>830</v>
      </c>
      <c r="L300" s="13">
        <v>0</v>
      </c>
      <c r="M300" s="13">
        <v>3431</v>
      </c>
      <c r="N300" s="13">
        <v>58.759978799999999</v>
      </c>
      <c r="O300" s="13">
        <v>0</v>
      </c>
      <c r="P300" s="13">
        <v>45.603478799999998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K300" s="13">
        <v>0</v>
      </c>
      <c r="AL300" s="13">
        <v>0</v>
      </c>
      <c r="AM300" s="13">
        <v>0</v>
      </c>
      <c r="AN300" s="13">
        <v>0</v>
      </c>
      <c r="AO300" s="13">
        <v>0</v>
      </c>
      <c r="AP300" s="13">
        <v>0</v>
      </c>
      <c r="AQ300" s="13">
        <v>0</v>
      </c>
      <c r="AR300" s="13">
        <v>13.156499999999999</v>
      </c>
      <c r="AS300" s="13">
        <v>0</v>
      </c>
      <c r="AT300" s="13">
        <v>2601</v>
      </c>
      <c r="AU300" s="13">
        <v>0</v>
      </c>
      <c r="AV300" s="13">
        <v>0</v>
      </c>
      <c r="AW300" s="13">
        <v>0</v>
      </c>
      <c r="AX300" s="13">
        <v>0</v>
      </c>
      <c r="AY300" s="13">
        <v>0</v>
      </c>
      <c r="AZ300" s="13">
        <v>0</v>
      </c>
      <c r="BA300" s="13">
        <v>0</v>
      </c>
      <c r="BB300" s="13">
        <v>0</v>
      </c>
      <c r="BC300" s="13">
        <v>0</v>
      </c>
      <c r="BD300" s="13">
        <v>0</v>
      </c>
      <c r="BE300" s="13">
        <v>0</v>
      </c>
      <c r="BF300" s="13">
        <v>0</v>
      </c>
      <c r="BG300" s="13">
        <v>0</v>
      </c>
      <c r="BH300" s="13">
        <v>0</v>
      </c>
      <c r="BI300" s="13">
        <v>0</v>
      </c>
      <c r="BJ300" s="13">
        <v>0</v>
      </c>
      <c r="BK300" s="13">
        <v>0</v>
      </c>
      <c r="BL300" s="13">
        <v>0</v>
      </c>
      <c r="BM300" s="13">
        <v>830</v>
      </c>
      <c r="BN300" s="13">
        <v>0</v>
      </c>
      <c r="BO300" s="13">
        <v>0</v>
      </c>
      <c r="BP300" s="13">
        <v>0</v>
      </c>
      <c r="BQ300" s="13">
        <v>0</v>
      </c>
      <c r="BR300" s="13">
        <v>0</v>
      </c>
      <c r="BS300" s="13">
        <v>0</v>
      </c>
      <c r="BT300" s="13">
        <v>0</v>
      </c>
      <c r="BU300" s="13">
        <v>0</v>
      </c>
      <c r="BV300" s="13">
        <v>0</v>
      </c>
      <c r="BW300" s="13">
        <v>0</v>
      </c>
      <c r="BX300" s="13">
        <v>0</v>
      </c>
      <c r="BY300" s="13">
        <v>0</v>
      </c>
      <c r="BZ300" s="13">
        <v>0</v>
      </c>
      <c r="CA300" s="82">
        <v>0</v>
      </c>
      <c r="CC300">
        <v>0</v>
      </c>
      <c r="CE300">
        <v>0</v>
      </c>
      <c r="CG300">
        <v>0</v>
      </c>
      <c r="CI300">
        <v>0</v>
      </c>
      <c r="CK300">
        <v>0</v>
      </c>
      <c r="CM300">
        <v>0</v>
      </c>
      <c r="CN300">
        <v>1151603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895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</row>
    <row r="301" spans="1:129">
      <c r="A301" s="12">
        <v>1713</v>
      </c>
      <c r="B301" s="13" t="s">
        <v>391</v>
      </c>
      <c r="C301" s="13">
        <v>268210</v>
      </c>
      <c r="D301" s="83">
        <v>239910</v>
      </c>
      <c r="E301" s="13">
        <v>230020</v>
      </c>
      <c r="F301" s="13" t="s">
        <v>126</v>
      </c>
      <c r="G301" s="13">
        <v>1</v>
      </c>
      <c r="H301" s="13">
        <v>1</v>
      </c>
      <c r="I301" s="13">
        <v>2012</v>
      </c>
      <c r="J301" s="13">
        <v>2401</v>
      </c>
      <c r="K301" s="13">
        <v>0</v>
      </c>
      <c r="L301" s="13">
        <v>0</v>
      </c>
      <c r="M301" s="13">
        <v>2401</v>
      </c>
      <c r="N301" s="13">
        <v>41.786324200000003</v>
      </c>
      <c r="O301" s="13">
        <v>0</v>
      </c>
      <c r="P301" s="13">
        <v>40.778377200000001</v>
      </c>
      <c r="Q301" s="13">
        <v>0</v>
      </c>
      <c r="R301" s="13">
        <v>1.0079469999999999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K301" s="13">
        <v>0</v>
      </c>
      <c r="AL301" s="13">
        <v>0</v>
      </c>
      <c r="AM301" s="13">
        <v>0</v>
      </c>
      <c r="AN301" s="13">
        <v>0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2326</v>
      </c>
      <c r="AU301" s="13">
        <v>0</v>
      </c>
      <c r="AV301" s="13">
        <v>75</v>
      </c>
      <c r="AW301" s="13">
        <v>0</v>
      </c>
      <c r="AX301" s="13">
        <v>0</v>
      </c>
      <c r="AY301" s="13">
        <v>0</v>
      </c>
      <c r="AZ301" s="13">
        <v>0</v>
      </c>
      <c r="BA301" s="13">
        <v>0</v>
      </c>
      <c r="BB301" s="13">
        <v>0</v>
      </c>
      <c r="BC301" s="13">
        <v>0</v>
      </c>
      <c r="BD301" s="13">
        <v>0</v>
      </c>
      <c r="BE301" s="13">
        <v>0</v>
      </c>
      <c r="BF301" s="13">
        <v>0</v>
      </c>
      <c r="BG301" s="13">
        <v>0</v>
      </c>
      <c r="BH301" s="13">
        <v>0</v>
      </c>
      <c r="BI301" s="13">
        <v>0</v>
      </c>
      <c r="BJ301" s="13">
        <v>0</v>
      </c>
      <c r="BK301" s="13">
        <v>0</v>
      </c>
      <c r="BL301" s="13">
        <v>0</v>
      </c>
      <c r="BM301" s="13">
        <v>0</v>
      </c>
      <c r="BN301" s="13">
        <v>0</v>
      </c>
      <c r="BO301" s="13">
        <v>0</v>
      </c>
      <c r="BP301" s="13">
        <v>0</v>
      </c>
      <c r="BQ301" s="13">
        <v>0</v>
      </c>
      <c r="BR301" s="13">
        <v>0</v>
      </c>
      <c r="BS301" s="13">
        <v>0</v>
      </c>
      <c r="BT301" s="13">
        <v>0</v>
      </c>
      <c r="BU301" s="13">
        <v>0</v>
      </c>
      <c r="BV301" s="13">
        <v>0</v>
      </c>
      <c r="BW301" s="13">
        <v>0</v>
      </c>
      <c r="BX301" s="13">
        <v>0</v>
      </c>
      <c r="BY301" s="13">
        <v>0</v>
      </c>
      <c r="BZ301" s="13">
        <v>0</v>
      </c>
      <c r="CA301" s="82">
        <v>0</v>
      </c>
      <c r="CC301">
        <v>0</v>
      </c>
      <c r="CE301">
        <v>0</v>
      </c>
      <c r="CG301">
        <v>0</v>
      </c>
      <c r="CI301">
        <v>0</v>
      </c>
      <c r="CK301">
        <v>0</v>
      </c>
      <c r="CM301">
        <v>0</v>
      </c>
      <c r="CN301">
        <v>1029757</v>
      </c>
      <c r="CO301">
        <v>0</v>
      </c>
      <c r="CP301">
        <v>28.1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</row>
    <row r="302" spans="1:129">
      <c r="A302" s="12">
        <v>1715</v>
      </c>
      <c r="B302" s="13" t="s">
        <v>392</v>
      </c>
      <c r="C302" s="13">
        <v>268210</v>
      </c>
      <c r="D302" s="83">
        <v>239910</v>
      </c>
      <c r="E302" s="13">
        <v>230020</v>
      </c>
      <c r="F302" s="13" t="s">
        <v>126</v>
      </c>
      <c r="G302" s="13">
        <v>1</v>
      </c>
      <c r="H302" s="13">
        <v>1</v>
      </c>
      <c r="I302" s="13">
        <v>2012</v>
      </c>
      <c r="J302" s="13">
        <v>2907</v>
      </c>
      <c r="K302" s="13">
        <v>0</v>
      </c>
      <c r="L302" s="13">
        <v>0</v>
      </c>
      <c r="M302" s="13">
        <v>2907</v>
      </c>
      <c r="N302" s="13">
        <v>50.978980800000002</v>
      </c>
      <c r="O302" s="13">
        <v>0</v>
      </c>
      <c r="P302" s="13">
        <v>50.978980800000002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K302" s="13">
        <v>0</v>
      </c>
      <c r="AL302" s="13">
        <v>0</v>
      </c>
      <c r="AM302" s="13">
        <v>0</v>
      </c>
      <c r="AN302" s="13">
        <v>0</v>
      </c>
      <c r="AO302" s="13">
        <v>0</v>
      </c>
      <c r="AP302" s="13">
        <v>0</v>
      </c>
      <c r="AQ302" s="13">
        <v>0</v>
      </c>
      <c r="AR302" s="13">
        <v>0</v>
      </c>
      <c r="AS302" s="13">
        <v>0</v>
      </c>
      <c r="AT302" s="13">
        <v>2907</v>
      </c>
      <c r="AU302" s="13">
        <v>0</v>
      </c>
      <c r="AV302" s="13">
        <v>0</v>
      </c>
      <c r="AW302" s="13">
        <v>0</v>
      </c>
      <c r="AX302" s="13">
        <v>0</v>
      </c>
      <c r="AY302" s="13">
        <v>0</v>
      </c>
      <c r="AZ302" s="13">
        <v>0</v>
      </c>
      <c r="BA302" s="13">
        <v>0</v>
      </c>
      <c r="BB302" s="13">
        <v>0</v>
      </c>
      <c r="BC302" s="13">
        <v>0</v>
      </c>
      <c r="BD302" s="13">
        <v>0</v>
      </c>
      <c r="BE302" s="13">
        <v>0</v>
      </c>
      <c r="BF302" s="13">
        <v>0</v>
      </c>
      <c r="BG302" s="13">
        <v>0</v>
      </c>
      <c r="BH302" s="13">
        <v>0</v>
      </c>
      <c r="BI302" s="13">
        <v>0</v>
      </c>
      <c r="BJ302" s="13">
        <v>0</v>
      </c>
      <c r="BK302" s="13">
        <v>0</v>
      </c>
      <c r="BL302" s="13">
        <v>0</v>
      </c>
      <c r="BM302" s="13">
        <v>0</v>
      </c>
      <c r="BN302" s="13">
        <v>0</v>
      </c>
      <c r="BO302" s="13">
        <v>0</v>
      </c>
      <c r="BP302" s="13">
        <v>0</v>
      </c>
      <c r="BQ302" s="13">
        <v>0</v>
      </c>
      <c r="BR302" s="13">
        <v>0</v>
      </c>
      <c r="BS302" s="13">
        <v>0</v>
      </c>
      <c r="BT302" s="13">
        <v>0</v>
      </c>
      <c r="BU302" s="13">
        <v>0</v>
      </c>
      <c r="BV302" s="13">
        <v>0</v>
      </c>
      <c r="BW302" s="13">
        <v>0</v>
      </c>
      <c r="BX302" s="13">
        <v>0</v>
      </c>
      <c r="BY302" s="13">
        <v>0</v>
      </c>
      <c r="BZ302" s="13">
        <v>0</v>
      </c>
      <c r="CA302" s="82">
        <v>0</v>
      </c>
      <c r="CC302">
        <v>0</v>
      </c>
      <c r="CE302">
        <v>0</v>
      </c>
      <c r="CG302">
        <v>0</v>
      </c>
      <c r="CI302">
        <v>0</v>
      </c>
      <c r="CK302">
        <v>0</v>
      </c>
      <c r="CM302">
        <v>0</v>
      </c>
      <c r="CN302">
        <v>1287348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</row>
    <row r="303" spans="1:129">
      <c r="A303" s="12">
        <v>1716</v>
      </c>
      <c r="B303" s="13" t="s">
        <v>393</v>
      </c>
      <c r="C303" s="13">
        <v>268210</v>
      </c>
      <c r="D303" s="83">
        <v>239910</v>
      </c>
      <c r="E303" s="13">
        <v>230020</v>
      </c>
      <c r="F303" s="13" t="s">
        <v>126</v>
      </c>
      <c r="G303" s="13">
        <v>1</v>
      </c>
      <c r="H303" s="13">
        <v>1</v>
      </c>
      <c r="I303" s="13">
        <v>2012</v>
      </c>
      <c r="J303" s="13">
        <v>947</v>
      </c>
      <c r="K303" s="13">
        <v>0</v>
      </c>
      <c r="L303" s="13">
        <v>0</v>
      </c>
      <c r="M303" s="13">
        <v>947</v>
      </c>
      <c r="N303" s="13">
        <v>14.90713004</v>
      </c>
      <c r="O303" s="13">
        <v>0</v>
      </c>
      <c r="P303" s="13">
        <v>0</v>
      </c>
      <c r="Q303" s="13">
        <v>0</v>
      </c>
      <c r="R303" s="13">
        <v>0.61309004</v>
      </c>
      <c r="S303" s="13">
        <v>0</v>
      </c>
      <c r="T303" s="13">
        <v>14.294040000000001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K303" s="13">
        <v>0</v>
      </c>
      <c r="AL303" s="13">
        <v>0</v>
      </c>
      <c r="AM303" s="13">
        <v>0</v>
      </c>
      <c r="AN303" s="13">
        <v>0</v>
      </c>
      <c r="AO303" s="13">
        <v>0</v>
      </c>
      <c r="AP303" s="13">
        <v>0</v>
      </c>
      <c r="AQ303" s="13">
        <v>0</v>
      </c>
      <c r="AR303" s="13">
        <v>0</v>
      </c>
      <c r="AS303" s="13">
        <v>0</v>
      </c>
      <c r="AT303" s="13">
        <v>0</v>
      </c>
      <c r="AU303" s="13">
        <v>0</v>
      </c>
      <c r="AV303" s="13">
        <v>45</v>
      </c>
      <c r="AW303" s="13">
        <v>0</v>
      </c>
      <c r="AX303" s="13">
        <v>902</v>
      </c>
      <c r="AY303" s="13">
        <v>0</v>
      </c>
      <c r="AZ303" s="13">
        <v>0</v>
      </c>
      <c r="BA303" s="13">
        <v>0</v>
      </c>
      <c r="BB303" s="13">
        <v>0</v>
      </c>
      <c r="BC303" s="13">
        <v>0</v>
      </c>
      <c r="BD303" s="13">
        <v>0</v>
      </c>
      <c r="BE303" s="13">
        <v>0</v>
      </c>
      <c r="BF303" s="13">
        <v>0</v>
      </c>
      <c r="BG303" s="13">
        <v>0</v>
      </c>
      <c r="BH303" s="13">
        <v>0</v>
      </c>
      <c r="BI303" s="13">
        <v>0</v>
      </c>
      <c r="BJ303" s="13">
        <v>0</v>
      </c>
      <c r="BK303" s="13">
        <v>0</v>
      </c>
      <c r="BL303" s="13">
        <v>0</v>
      </c>
      <c r="BM303" s="13">
        <v>0</v>
      </c>
      <c r="BN303" s="13">
        <v>0</v>
      </c>
      <c r="BO303" s="13">
        <v>0</v>
      </c>
      <c r="BP303" s="13">
        <v>0</v>
      </c>
      <c r="BQ303" s="13">
        <v>0</v>
      </c>
      <c r="BR303" s="13">
        <v>0</v>
      </c>
      <c r="BS303" s="13">
        <v>0</v>
      </c>
      <c r="BT303" s="13">
        <v>0</v>
      </c>
      <c r="BU303" s="13">
        <v>0</v>
      </c>
      <c r="BV303" s="13">
        <v>0</v>
      </c>
      <c r="BW303" s="13">
        <v>0</v>
      </c>
      <c r="BX303" s="13">
        <v>0</v>
      </c>
      <c r="BY303" s="13">
        <v>0</v>
      </c>
      <c r="BZ303" s="13">
        <v>0</v>
      </c>
      <c r="CA303" s="82">
        <v>0</v>
      </c>
      <c r="CC303">
        <v>0</v>
      </c>
      <c r="CE303">
        <v>0</v>
      </c>
      <c r="CG303">
        <v>0</v>
      </c>
      <c r="CI303">
        <v>0</v>
      </c>
      <c r="CK303">
        <v>0</v>
      </c>
      <c r="CM303">
        <v>0</v>
      </c>
      <c r="CN303">
        <v>0</v>
      </c>
      <c r="CO303">
        <v>0</v>
      </c>
      <c r="CP303">
        <v>17.091999999999999</v>
      </c>
      <c r="CQ303">
        <v>0</v>
      </c>
      <c r="CR303">
        <v>310.74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</row>
    <row r="304" spans="1:129">
      <c r="A304" s="12">
        <v>1717</v>
      </c>
      <c r="B304" s="13" t="s">
        <v>394</v>
      </c>
      <c r="C304" s="13">
        <v>151140</v>
      </c>
      <c r="D304" s="83">
        <v>101110</v>
      </c>
      <c r="E304" s="13">
        <v>100010</v>
      </c>
      <c r="F304" s="13" t="s">
        <v>126</v>
      </c>
      <c r="G304" s="13">
        <v>1</v>
      </c>
      <c r="H304" s="13">
        <v>2</v>
      </c>
      <c r="I304" s="13">
        <v>2012</v>
      </c>
      <c r="J304" s="13">
        <v>16034</v>
      </c>
      <c r="K304" s="13">
        <v>0</v>
      </c>
      <c r="L304" s="13">
        <v>0</v>
      </c>
      <c r="M304" s="13">
        <v>16034</v>
      </c>
      <c r="N304" s="13">
        <v>408.36872080000001</v>
      </c>
      <c r="O304" s="13">
        <v>0</v>
      </c>
      <c r="P304" s="13">
        <v>281.15002079999999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K304" s="13">
        <v>127.2187</v>
      </c>
      <c r="AL304" s="13">
        <v>0</v>
      </c>
      <c r="AM304" s="13">
        <v>0</v>
      </c>
      <c r="AN304" s="13">
        <v>0</v>
      </c>
      <c r="AO304" s="13">
        <v>0</v>
      </c>
      <c r="AP304" s="13">
        <v>0</v>
      </c>
      <c r="AQ304" s="13">
        <v>0</v>
      </c>
      <c r="AR304" s="13">
        <v>0</v>
      </c>
      <c r="AS304" s="13">
        <v>0</v>
      </c>
      <c r="AT304" s="13">
        <v>16034</v>
      </c>
      <c r="AU304" s="13">
        <v>0</v>
      </c>
      <c r="AV304" s="13">
        <v>0</v>
      </c>
      <c r="AW304" s="13">
        <v>0</v>
      </c>
      <c r="AX304" s="13">
        <v>0</v>
      </c>
      <c r="AY304" s="13">
        <v>0</v>
      </c>
      <c r="AZ304" s="13">
        <v>0</v>
      </c>
      <c r="BA304" s="13">
        <v>0</v>
      </c>
      <c r="BB304" s="13">
        <v>0</v>
      </c>
      <c r="BC304" s="13">
        <v>0</v>
      </c>
      <c r="BD304" s="13">
        <v>0</v>
      </c>
      <c r="BE304" s="13">
        <v>0</v>
      </c>
      <c r="BF304" s="13">
        <v>0</v>
      </c>
      <c r="BG304" s="13">
        <v>0</v>
      </c>
      <c r="BH304" s="13">
        <v>0</v>
      </c>
      <c r="BI304" s="13">
        <v>0</v>
      </c>
      <c r="BJ304" s="13">
        <v>0</v>
      </c>
      <c r="BK304" s="13">
        <v>0</v>
      </c>
      <c r="BL304" s="13">
        <v>0</v>
      </c>
      <c r="BM304" s="13">
        <v>0</v>
      </c>
      <c r="BN304" s="13">
        <v>0</v>
      </c>
      <c r="BO304" s="13">
        <v>0</v>
      </c>
      <c r="BP304" s="13">
        <v>0</v>
      </c>
      <c r="BQ304" s="13">
        <v>0</v>
      </c>
      <c r="BR304" s="13">
        <v>0</v>
      </c>
      <c r="BS304" s="13">
        <v>0</v>
      </c>
      <c r="BT304" s="13">
        <v>0</v>
      </c>
      <c r="BU304" s="13">
        <v>0</v>
      </c>
      <c r="BV304" s="13">
        <v>0</v>
      </c>
      <c r="BW304" s="13">
        <v>0</v>
      </c>
      <c r="BX304" s="13">
        <v>0</v>
      </c>
      <c r="BY304" s="13">
        <v>0</v>
      </c>
      <c r="BZ304" s="13">
        <v>0</v>
      </c>
      <c r="CA304" s="82">
        <v>0</v>
      </c>
      <c r="CC304">
        <v>0</v>
      </c>
      <c r="CE304">
        <v>0</v>
      </c>
      <c r="CG304">
        <v>0</v>
      </c>
      <c r="CI304">
        <v>0</v>
      </c>
      <c r="CK304">
        <v>0</v>
      </c>
      <c r="CM304">
        <v>0</v>
      </c>
      <c r="CN304">
        <v>7099748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3709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</row>
    <row r="305" spans="1:129">
      <c r="A305" s="12">
        <v>1718</v>
      </c>
      <c r="B305" s="13" t="s">
        <v>395</v>
      </c>
      <c r="C305" s="13">
        <v>151140</v>
      </c>
      <c r="D305" s="83">
        <v>101110</v>
      </c>
      <c r="E305" s="13">
        <v>100010</v>
      </c>
      <c r="F305" s="13" t="s">
        <v>126</v>
      </c>
      <c r="G305" s="13">
        <v>1</v>
      </c>
      <c r="H305" s="13">
        <v>2</v>
      </c>
      <c r="I305" s="13">
        <v>2012</v>
      </c>
      <c r="J305" s="13">
        <v>216</v>
      </c>
      <c r="K305" s="13">
        <v>0</v>
      </c>
      <c r="L305" s="13">
        <v>0</v>
      </c>
      <c r="M305" s="13">
        <v>216</v>
      </c>
      <c r="N305" s="13">
        <v>3.77034432</v>
      </c>
      <c r="O305" s="13">
        <v>0</v>
      </c>
      <c r="P305" s="13">
        <v>3.7066392000000001</v>
      </c>
      <c r="Q305" s="13">
        <v>0</v>
      </c>
      <c r="R305" s="13">
        <v>6.3705120000000004E-2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K305" s="13">
        <v>0</v>
      </c>
      <c r="AL305" s="13">
        <v>0</v>
      </c>
      <c r="AM305" s="13">
        <v>0</v>
      </c>
      <c r="AN305" s="13">
        <v>0</v>
      </c>
      <c r="AO305" s="13">
        <v>0</v>
      </c>
      <c r="AP305" s="13">
        <v>0</v>
      </c>
      <c r="AQ305" s="13">
        <v>0</v>
      </c>
      <c r="AR305" s="13">
        <v>0</v>
      </c>
      <c r="AS305" s="13">
        <v>0</v>
      </c>
      <c r="AT305" s="13">
        <v>211</v>
      </c>
      <c r="AU305" s="13">
        <v>0</v>
      </c>
      <c r="AV305" s="13">
        <v>5</v>
      </c>
      <c r="AW305" s="13">
        <v>0</v>
      </c>
      <c r="AX305" s="13">
        <v>0</v>
      </c>
      <c r="AY305" s="13">
        <v>0</v>
      </c>
      <c r="AZ305" s="13">
        <v>0</v>
      </c>
      <c r="BA305" s="13">
        <v>0</v>
      </c>
      <c r="BB305" s="13">
        <v>0</v>
      </c>
      <c r="BC305" s="13">
        <v>0</v>
      </c>
      <c r="BD305" s="13">
        <v>0</v>
      </c>
      <c r="BE305" s="13">
        <v>0</v>
      </c>
      <c r="BF305" s="13">
        <v>0</v>
      </c>
      <c r="BG305" s="13">
        <v>0</v>
      </c>
      <c r="BH305" s="13">
        <v>0</v>
      </c>
      <c r="BI305" s="13">
        <v>0</v>
      </c>
      <c r="BJ305" s="13">
        <v>0</v>
      </c>
      <c r="BK305" s="13">
        <v>0</v>
      </c>
      <c r="BL305" s="13">
        <v>0</v>
      </c>
      <c r="BM305" s="13">
        <v>0</v>
      </c>
      <c r="BN305" s="13">
        <v>0</v>
      </c>
      <c r="BO305" s="13">
        <v>0</v>
      </c>
      <c r="BP305" s="13">
        <v>0</v>
      </c>
      <c r="BQ305" s="13">
        <v>0</v>
      </c>
      <c r="BR305" s="13">
        <v>0</v>
      </c>
      <c r="BS305" s="13">
        <v>0</v>
      </c>
      <c r="BT305" s="13">
        <v>0</v>
      </c>
      <c r="BU305" s="13">
        <v>0</v>
      </c>
      <c r="BV305" s="13">
        <v>0</v>
      </c>
      <c r="BW305" s="13">
        <v>0</v>
      </c>
      <c r="BX305" s="13">
        <v>0</v>
      </c>
      <c r="BY305" s="13">
        <v>0</v>
      </c>
      <c r="BZ305" s="13">
        <v>0</v>
      </c>
      <c r="CA305" s="82">
        <v>0</v>
      </c>
      <c r="CC305">
        <v>0</v>
      </c>
      <c r="CE305">
        <v>0</v>
      </c>
      <c r="CG305">
        <v>0</v>
      </c>
      <c r="CI305">
        <v>0</v>
      </c>
      <c r="CK305">
        <v>0</v>
      </c>
      <c r="CM305">
        <v>0</v>
      </c>
      <c r="CN305">
        <v>93602</v>
      </c>
      <c r="CO305">
        <v>0</v>
      </c>
      <c r="CP305">
        <v>1.776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</row>
    <row r="306" spans="1:129">
      <c r="A306" s="12">
        <v>1719</v>
      </c>
      <c r="B306" s="13" t="s">
        <v>396</v>
      </c>
      <c r="C306" s="13">
        <v>151140</v>
      </c>
      <c r="D306" s="83">
        <v>101110</v>
      </c>
      <c r="E306" s="13">
        <v>100010</v>
      </c>
      <c r="F306" s="13" t="s">
        <v>126</v>
      </c>
      <c r="G306" s="13">
        <v>1</v>
      </c>
      <c r="H306" s="13">
        <v>1</v>
      </c>
      <c r="I306" s="13">
        <v>2012</v>
      </c>
      <c r="J306" s="13">
        <v>24747</v>
      </c>
      <c r="K306" s="13">
        <v>0</v>
      </c>
      <c r="L306" s="13">
        <v>0</v>
      </c>
      <c r="M306" s="13">
        <v>24747</v>
      </c>
      <c r="N306" s="13">
        <v>433.52184075999998</v>
      </c>
      <c r="O306" s="13">
        <v>0</v>
      </c>
      <c r="P306" s="13">
        <v>432.15060240000003</v>
      </c>
      <c r="Q306" s="13">
        <v>0</v>
      </c>
      <c r="R306" s="13">
        <v>1.37123836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K306" s="13">
        <v>0</v>
      </c>
      <c r="AL306" s="13">
        <v>0</v>
      </c>
      <c r="AM306" s="13">
        <v>0</v>
      </c>
      <c r="AN306" s="13">
        <v>0</v>
      </c>
      <c r="AO306" s="13">
        <v>0</v>
      </c>
      <c r="AP306" s="13">
        <v>0</v>
      </c>
      <c r="AQ306" s="13">
        <v>0</v>
      </c>
      <c r="AR306" s="13">
        <v>0</v>
      </c>
      <c r="AS306" s="13">
        <v>0</v>
      </c>
      <c r="AT306" s="13">
        <v>24646</v>
      </c>
      <c r="AU306" s="13">
        <v>0</v>
      </c>
      <c r="AV306" s="13">
        <v>101</v>
      </c>
      <c r="AW306" s="13">
        <v>0</v>
      </c>
      <c r="AX306" s="13">
        <v>0</v>
      </c>
      <c r="AY306" s="13">
        <v>0</v>
      </c>
      <c r="AZ306" s="13">
        <v>0</v>
      </c>
      <c r="BA306" s="13">
        <v>0</v>
      </c>
      <c r="BB306" s="13">
        <v>0</v>
      </c>
      <c r="BC306" s="13">
        <v>0</v>
      </c>
      <c r="BD306" s="13">
        <v>0</v>
      </c>
      <c r="BE306" s="13">
        <v>0</v>
      </c>
      <c r="BF306" s="13">
        <v>0</v>
      </c>
      <c r="BG306" s="13">
        <v>0</v>
      </c>
      <c r="BH306" s="13">
        <v>0</v>
      </c>
      <c r="BI306" s="13">
        <v>0</v>
      </c>
      <c r="BJ306" s="13">
        <v>0</v>
      </c>
      <c r="BK306" s="13">
        <v>0</v>
      </c>
      <c r="BL306" s="13">
        <v>0</v>
      </c>
      <c r="BM306" s="13">
        <v>0</v>
      </c>
      <c r="BN306" s="13">
        <v>0</v>
      </c>
      <c r="BO306" s="13">
        <v>0</v>
      </c>
      <c r="BP306" s="13">
        <v>0</v>
      </c>
      <c r="BQ306" s="13">
        <v>0</v>
      </c>
      <c r="BR306" s="13">
        <v>0</v>
      </c>
      <c r="BS306" s="13">
        <v>0</v>
      </c>
      <c r="BT306" s="13">
        <v>0</v>
      </c>
      <c r="BU306" s="13">
        <v>0</v>
      </c>
      <c r="BV306" s="13">
        <v>0</v>
      </c>
      <c r="BW306" s="13">
        <v>0</v>
      </c>
      <c r="BX306" s="13">
        <v>0</v>
      </c>
      <c r="BY306" s="13">
        <v>0</v>
      </c>
      <c r="BZ306" s="13">
        <v>0</v>
      </c>
      <c r="CA306" s="82">
        <v>0</v>
      </c>
      <c r="CC306">
        <v>0</v>
      </c>
      <c r="CE306">
        <v>0</v>
      </c>
      <c r="CG306">
        <v>0</v>
      </c>
      <c r="CI306">
        <v>0</v>
      </c>
      <c r="CK306">
        <v>0</v>
      </c>
      <c r="CM306">
        <v>0</v>
      </c>
      <c r="CN306">
        <v>10912894</v>
      </c>
      <c r="CO306">
        <v>0</v>
      </c>
      <c r="CP306">
        <v>38.228000000000002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</row>
    <row r="307" spans="1:129">
      <c r="A307" s="12">
        <v>1720</v>
      </c>
      <c r="B307" s="13" t="s">
        <v>397</v>
      </c>
      <c r="C307" s="13">
        <v>145000</v>
      </c>
      <c r="D307" s="83">
        <v>89900</v>
      </c>
      <c r="E307" s="13">
        <v>80090</v>
      </c>
      <c r="F307" s="13" t="s">
        <v>126</v>
      </c>
      <c r="G307" s="13">
        <v>8</v>
      </c>
      <c r="H307" s="13">
        <v>4</v>
      </c>
      <c r="I307" s="13">
        <v>2012</v>
      </c>
      <c r="J307" s="13">
        <v>9178</v>
      </c>
      <c r="K307" s="13">
        <v>306</v>
      </c>
      <c r="L307" s="13">
        <v>0</v>
      </c>
      <c r="M307" s="13">
        <v>9484</v>
      </c>
      <c r="N307" s="13">
        <v>119.1103166</v>
      </c>
      <c r="O307" s="13">
        <v>0</v>
      </c>
      <c r="P307" s="13">
        <v>0</v>
      </c>
      <c r="Q307" s="13">
        <v>0</v>
      </c>
      <c r="R307" s="13">
        <v>0.60979000000000005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118.5005266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K307" s="13">
        <v>0</v>
      </c>
      <c r="AL307" s="13">
        <v>0</v>
      </c>
      <c r="AM307" s="13">
        <v>0</v>
      </c>
      <c r="AN307" s="13">
        <v>0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>
        <v>0</v>
      </c>
      <c r="AU307" s="13">
        <v>0</v>
      </c>
      <c r="AV307" s="13">
        <v>45</v>
      </c>
      <c r="AW307" s="13">
        <v>0</v>
      </c>
      <c r="AX307" s="13">
        <v>0</v>
      </c>
      <c r="AY307" s="13">
        <v>0</v>
      </c>
      <c r="AZ307" s="13">
        <v>0</v>
      </c>
      <c r="BA307" s="13">
        <v>0</v>
      </c>
      <c r="BB307" s="13">
        <v>0</v>
      </c>
      <c r="BC307" s="13">
        <v>0</v>
      </c>
      <c r="BD307" s="13">
        <v>0</v>
      </c>
      <c r="BE307" s="13">
        <v>0</v>
      </c>
      <c r="BF307" s="13">
        <v>0</v>
      </c>
      <c r="BG307" s="13">
        <v>9133</v>
      </c>
      <c r="BH307" s="13">
        <v>0</v>
      </c>
      <c r="BI307" s="13">
        <v>0</v>
      </c>
      <c r="BJ307" s="13">
        <v>0</v>
      </c>
      <c r="BK307" s="13">
        <v>0</v>
      </c>
      <c r="BL307" s="13">
        <v>0</v>
      </c>
      <c r="BM307" s="13">
        <v>0</v>
      </c>
      <c r="BN307" s="13">
        <v>0</v>
      </c>
      <c r="BO307" s="13">
        <v>0</v>
      </c>
      <c r="BP307" s="13">
        <v>0</v>
      </c>
      <c r="BQ307" s="13">
        <v>0</v>
      </c>
      <c r="BR307" s="13">
        <v>87</v>
      </c>
      <c r="BS307" s="13">
        <v>163</v>
      </c>
      <c r="BT307" s="13">
        <v>56</v>
      </c>
      <c r="BU307" s="13">
        <v>0</v>
      </c>
      <c r="BV307" s="13">
        <v>0</v>
      </c>
      <c r="BW307" s="13">
        <v>0</v>
      </c>
      <c r="BX307" s="13"/>
      <c r="BY307" s="13">
        <v>0</v>
      </c>
      <c r="BZ307" s="13">
        <v>0</v>
      </c>
      <c r="CA307" s="82">
        <v>0</v>
      </c>
      <c r="CC307">
        <v>100</v>
      </c>
      <c r="CE307">
        <v>100</v>
      </c>
      <c r="CG307">
        <v>100</v>
      </c>
      <c r="CI307">
        <v>0</v>
      </c>
      <c r="CK307">
        <v>0</v>
      </c>
      <c r="CM307">
        <v>0</v>
      </c>
      <c r="CN307">
        <v>0</v>
      </c>
      <c r="CO307">
        <v>0</v>
      </c>
      <c r="CP307">
        <v>17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2931.73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</row>
    <row r="308" spans="1:129">
      <c r="A308" s="12">
        <v>1721</v>
      </c>
      <c r="B308" s="13" t="s">
        <v>398</v>
      </c>
      <c r="C308" s="13">
        <v>145000</v>
      </c>
      <c r="D308" s="83">
        <v>89900</v>
      </c>
      <c r="E308" s="13">
        <v>80090</v>
      </c>
      <c r="F308" s="13" t="s">
        <v>126</v>
      </c>
      <c r="G308" s="13">
        <v>8</v>
      </c>
      <c r="H308" s="13">
        <v>4</v>
      </c>
      <c r="I308" s="13">
        <v>2012</v>
      </c>
      <c r="J308" s="13">
        <v>2393</v>
      </c>
      <c r="K308" s="13">
        <v>1604</v>
      </c>
      <c r="L308" s="13">
        <v>0</v>
      </c>
      <c r="M308" s="13">
        <v>3997</v>
      </c>
      <c r="N308" s="13">
        <v>274.01165130999999</v>
      </c>
      <c r="O308" s="13">
        <v>0</v>
      </c>
      <c r="P308" s="13">
        <v>0</v>
      </c>
      <c r="Q308" s="13">
        <v>0</v>
      </c>
      <c r="R308" s="13">
        <v>6.8153000000000005E-2</v>
      </c>
      <c r="S308" s="13">
        <v>0</v>
      </c>
      <c r="T308" s="13">
        <v>14.319202000000001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19.253541540000001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K308" s="13">
        <v>0</v>
      </c>
      <c r="AL308" s="13">
        <v>0</v>
      </c>
      <c r="AM308" s="13">
        <v>51.919350000000001</v>
      </c>
      <c r="AN308" s="13">
        <v>0</v>
      </c>
      <c r="AO308" s="13">
        <v>0</v>
      </c>
      <c r="AP308" s="13">
        <v>150.73456521</v>
      </c>
      <c r="AQ308" s="13">
        <v>12.2094918</v>
      </c>
      <c r="AR308" s="13">
        <v>0</v>
      </c>
      <c r="AS308" s="13">
        <v>25.507347759999998</v>
      </c>
      <c r="AT308" s="13">
        <v>0</v>
      </c>
      <c r="AU308" s="13">
        <v>0</v>
      </c>
      <c r="AV308" s="13">
        <v>5</v>
      </c>
      <c r="AW308" s="13">
        <v>0</v>
      </c>
      <c r="AX308" s="13">
        <v>904</v>
      </c>
      <c r="AY308" s="13">
        <v>0</v>
      </c>
      <c r="AZ308" s="13">
        <v>0</v>
      </c>
      <c r="BA308" s="13">
        <v>0</v>
      </c>
      <c r="BB308" s="13">
        <v>0</v>
      </c>
      <c r="BC308" s="13">
        <v>0</v>
      </c>
      <c r="BD308" s="13">
        <v>0</v>
      </c>
      <c r="BE308" s="13">
        <v>0</v>
      </c>
      <c r="BF308" s="13">
        <v>0</v>
      </c>
      <c r="BG308" s="13">
        <v>1484</v>
      </c>
      <c r="BH308" s="13">
        <v>0</v>
      </c>
      <c r="BI308" s="13">
        <v>0</v>
      </c>
      <c r="BJ308" s="13">
        <v>0</v>
      </c>
      <c r="BK308" s="13">
        <v>0</v>
      </c>
      <c r="BL308" s="13">
        <v>0</v>
      </c>
      <c r="BM308" s="13">
        <v>0</v>
      </c>
      <c r="BN308" s="13">
        <v>0</v>
      </c>
      <c r="BO308" s="13">
        <v>0</v>
      </c>
      <c r="BP308" s="13">
        <v>0</v>
      </c>
      <c r="BQ308" s="13">
        <v>0</v>
      </c>
      <c r="BR308" s="13">
        <v>1604</v>
      </c>
      <c r="BS308" s="13">
        <v>0</v>
      </c>
      <c r="BT308" s="13">
        <v>0</v>
      </c>
      <c r="BU308" s="13">
        <v>0</v>
      </c>
      <c r="BV308" s="13">
        <v>0</v>
      </c>
      <c r="BW308" s="13">
        <v>0</v>
      </c>
      <c r="BX308" s="13"/>
      <c r="BY308" s="13">
        <v>0</v>
      </c>
      <c r="BZ308" s="13">
        <v>0</v>
      </c>
      <c r="CA308" s="82">
        <v>0</v>
      </c>
      <c r="CC308">
        <v>100</v>
      </c>
      <c r="CE308">
        <v>100</v>
      </c>
      <c r="CG308">
        <v>100</v>
      </c>
      <c r="CI308">
        <v>0</v>
      </c>
      <c r="CK308">
        <v>0</v>
      </c>
      <c r="CM308">
        <v>0</v>
      </c>
      <c r="CN308">
        <v>0</v>
      </c>
      <c r="CO308">
        <v>0</v>
      </c>
      <c r="CP308">
        <v>1.9</v>
      </c>
      <c r="CQ308">
        <v>0</v>
      </c>
      <c r="CR308">
        <v>311.28699999999998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2966.82</v>
      </c>
      <c r="DH308">
        <v>0</v>
      </c>
      <c r="DI308">
        <v>1425.31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7938.83</v>
      </c>
      <c r="DP308">
        <v>1088.19</v>
      </c>
      <c r="DQ308">
        <v>0</v>
      </c>
      <c r="DR308">
        <v>0</v>
      </c>
      <c r="DS308">
        <v>476.33699999999999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</row>
    <row r="309" spans="1:129">
      <c r="A309" s="12">
        <v>1722</v>
      </c>
      <c r="B309" s="13" t="s">
        <v>399</v>
      </c>
      <c r="C309" s="13">
        <v>157110</v>
      </c>
      <c r="D309" s="83">
        <v>109100</v>
      </c>
      <c r="E309" s="13">
        <v>100050</v>
      </c>
      <c r="F309" s="13" t="s">
        <v>126</v>
      </c>
      <c r="G309" s="13">
        <v>1</v>
      </c>
      <c r="H309" s="13">
        <v>2</v>
      </c>
      <c r="I309" s="13">
        <v>2012</v>
      </c>
      <c r="J309" s="13">
        <v>8893</v>
      </c>
      <c r="K309" s="13">
        <v>0</v>
      </c>
      <c r="L309" s="13">
        <v>0</v>
      </c>
      <c r="M309" s="13">
        <v>8893</v>
      </c>
      <c r="N309" s="13">
        <v>94.132796799999994</v>
      </c>
      <c r="O309" s="13">
        <v>0</v>
      </c>
      <c r="P309" s="13">
        <v>0.30424679999999998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93.828550000000007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K309" s="13">
        <v>0</v>
      </c>
      <c r="AL309" s="13">
        <v>0</v>
      </c>
      <c r="AM309" s="13">
        <v>0</v>
      </c>
      <c r="AN309" s="13">
        <v>0</v>
      </c>
      <c r="AO309" s="13">
        <v>0</v>
      </c>
      <c r="AP309" s="13">
        <v>0</v>
      </c>
      <c r="AQ309" s="13">
        <v>0</v>
      </c>
      <c r="AR309" s="13">
        <v>0</v>
      </c>
      <c r="AS309" s="13">
        <v>0</v>
      </c>
      <c r="AT309" s="13">
        <v>17</v>
      </c>
      <c r="AU309" s="13">
        <v>0</v>
      </c>
      <c r="AV309" s="13">
        <v>0</v>
      </c>
      <c r="AW309" s="13">
        <v>0</v>
      </c>
      <c r="AX309" s="13">
        <v>0</v>
      </c>
      <c r="AY309" s="13">
        <v>0</v>
      </c>
      <c r="AZ309" s="13">
        <v>0</v>
      </c>
      <c r="BA309" s="13">
        <v>0</v>
      </c>
      <c r="BB309" s="13">
        <v>0</v>
      </c>
      <c r="BC309" s="13">
        <v>8876</v>
      </c>
      <c r="BD309" s="13">
        <v>0</v>
      </c>
      <c r="BE309" s="13">
        <v>0</v>
      </c>
      <c r="BF309" s="13">
        <v>0</v>
      </c>
      <c r="BG309" s="13">
        <v>0</v>
      </c>
      <c r="BH309" s="13">
        <v>0</v>
      </c>
      <c r="BI309" s="13">
        <v>0</v>
      </c>
      <c r="BJ309" s="13">
        <v>0</v>
      </c>
      <c r="BK309" s="13">
        <v>0</v>
      </c>
      <c r="BL309" s="13">
        <v>0</v>
      </c>
      <c r="BM309" s="13">
        <v>0</v>
      </c>
      <c r="BN309" s="13">
        <v>0</v>
      </c>
      <c r="BO309" s="13">
        <v>0</v>
      </c>
      <c r="BP309" s="13">
        <v>0</v>
      </c>
      <c r="BQ309" s="13">
        <v>0</v>
      </c>
      <c r="BR309" s="13">
        <v>0</v>
      </c>
      <c r="BS309" s="13">
        <v>0</v>
      </c>
      <c r="BT309" s="13">
        <v>0</v>
      </c>
      <c r="BU309" s="13">
        <v>0</v>
      </c>
      <c r="BV309" s="13">
        <v>0</v>
      </c>
      <c r="BW309" s="13">
        <v>0</v>
      </c>
      <c r="BX309" s="13">
        <v>0</v>
      </c>
      <c r="BY309" s="13">
        <v>0</v>
      </c>
      <c r="BZ309" s="13">
        <v>0</v>
      </c>
      <c r="CA309" s="82">
        <v>0</v>
      </c>
      <c r="CC309">
        <v>0</v>
      </c>
      <c r="CE309">
        <v>0</v>
      </c>
      <c r="CG309">
        <v>0</v>
      </c>
      <c r="CI309">
        <v>0</v>
      </c>
      <c r="CK309">
        <v>0</v>
      </c>
      <c r="CM309">
        <v>0</v>
      </c>
      <c r="CN309">
        <v>7683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3540.7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</row>
    <row r="310" spans="1:129">
      <c r="A310" s="12">
        <v>1723</v>
      </c>
      <c r="B310" s="13" t="s">
        <v>400</v>
      </c>
      <c r="C310" s="13">
        <v>157110</v>
      </c>
      <c r="D310" s="83">
        <v>109100</v>
      </c>
      <c r="E310" s="13">
        <v>100050</v>
      </c>
      <c r="F310" s="13" t="s">
        <v>126</v>
      </c>
      <c r="G310" s="13">
        <v>1</v>
      </c>
      <c r="H310" s="13">
        <v>2</v>
      </c>
      <c r="I310" s="13">
        <v>2012</v>
      </c>
      <c r="J310" s="13">
        <v>146</v>
      </c>
      <c r="K310" s="13">
        <v>0</v>
      </c>
      <c r="L310" s="13">
        <v>0</v>
      </c>
      <c r="M310" s="13">
        <v>146</v>
      </c>
      <c r="N310" s="13">
        <v>2.5384175999999998</v>
      </c>
      <c r="O310" s="13">
        <v>0</v>
      </c>
      <c r="P310" s="13">
        <v>2.4738516000000002</v>
      </c>
      <c r="Q310" s="13">
        <v>0</v>
      </c>
      <c r="R310" s="13">
        <v>6.4565999999999998E-2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K310" s="13">
        <v>0</v>
      </c>
      <c r="AL310" s="13">
        <v>0</v>
      </c>
      <c r="AM310" s="13">
        <v>0</v>
      </c>
      <c r="AN310" s="13">
        <v>0</v>
      </c>
      <c r="AO310" s="13">
        <v>0</v>
      </c>
      <c r="AP310" s="13">
        <v>0</v>
      </c>
      <c r="AQ310" s="13">
        <v>0</v>
      </c>
      <c r="AR310" s="13">
        <v>0</v>
      </c>
      <c r="AS310" s="13">
        <v>0</v>
      </c>
      <c r="AT310" s="13">
        <v>141</v>
      </c>
      <c r="AU310" s="13">
        <v>0</v>
      </c>
      <c r="AV310" s="13">
        <v>5</v>
      </c>
      <c r="AW310" s="13">
        <v>0</v>
      </c>
      <c r="AX310" s="13">
        <v>0</v>
      </c>
      <c r="AY310" s="13">
        <v>0</v>
      </c>
      <c r="AZ310" s="13">
        <v>0</v>
      </c>
      <c r="BA310" s="13">
        <v>0</v>
      </c>
      <c r="BB310" s="13">
        <v>0</v>
      </c>
      <c r="BC310" s="13">
        <v>0</v>
      </c>
      <c r="BD310" s="13">
        <v>0</v>
      </c>
      <c r="BE310" s="13">
        <v>0</v>
      </c>
      <c r="BF310" s="13">
        <v>0</v>
      </c>
      <c r="BG310" s="13">
        <v>0</v>
      </c>
      <c r="BH310" s="13">
        <v>0</v>
      </c>
      <c r="BI310" s="13">
        <v>0</v>
      </c>
      <c r="BJ310" s="13">
        <v>0</v>
      </c>
      <c r="BK310" s="13">
        <v>0</v>
      </c>
      <c r="BL310" s="13">
        <v>0</v>
      </c>
      <c r="BM310" s="13">
        <v>0</v>
      </c>
      <c r="BN310" s="13">
        <v>0</v>
      </c>
      <c r="BO310" s="13">
        <v>0</v>
      </c>
      <c r="BP310" s="13">
        <v>0</v>
      </c>
      <c r="BQ310" s="13">
        <v>0</v>
      </c>
      <c r="BR310" s="13">
        <v>0</v>
      </c>
      <c r="BS310" s="13">
        <v>0</v>
      </c>
      <c r="BT310" s="13">
        <v>0</v>
      </c>
      <c r="BU310" s="13">
        <v>0</v>
      </c>
      <c r="BV310" s="13">
        <v>0</v>
      </c>
      <c r="BW310" s="13">
        <v>0</v>
      </c>
      <c r="BX310" s="13">
        <v>0</v>
      </c>
      <c r="BY310" s="13">
        <v>0</v>
      </c>
      <c r="BZ310" s="13">
        <v>0</v>
      </c>
      <c r="CA310" s="82">
        <v>0</v>
      </c>
      <c r="CC310">
        <v>0</v>
      </c>
      <c r="CE310">
        <v>0</v>
      </c>
      <c r="CG310">
        <v>0</v>
      </c>
      <c r="CI310">
        <v>0</v>
      </c>
      <c r="CK310">
        <v>0</v>
      </c>
      <c r="CM310">
        <v>0</v>
      </c>
      <c r="CN310">
        <v>62471</v>
      </c>
      <c r="CO310">
        <v>0</v>
      </c>
      <c r="CP310">
        <v>1.8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</row>
    <row r="311" spans="1:129">
      <c r="A311" s="12">
        <v>1725</v>
      </c>
      <c r="B311" s="13" t="s">
        <v>401</v>
      </c>
      <c r="C311" s="13">
        <v>151110</v>
      </c>
      <c r="D311" s="83">
        <v>101110</v>
      </c>
      <c r="E311" s="13">
        <v>100010</v>
      </c>
      <c r="F311" s="13" t="s">
        <v>126</v>
      </c>
      <c r="G311" s="13">
        <v>1</v>
      </c>
      <c r="H311" s="13">
        <v>1</v>
      </c>
      <c r="I311" s="13">
        <v>2012</v>
      </c>
      <c r="J311" s="13">
        <v>8821</v>
      </c>
      <c r="K311" s="13">
        <v>0</v>
      </c>
      <c r="L311" s="13">
        <v>0</v>
      </c>
      <c r="M311" s="13">
        <v>8821</v>
      </c>
      <c r="N311" s="13">
        <v>154.63990419999999</v>
      </c>
      <c r="O311" s="13">
        <v>0</v>
      </c>
      <c r="P311" s="13">
        <v>154.3373172</v>
      </c>
      <c r="Q311" s="13">
        <v>0</v>
      </c>
      <c r="R311" s="13">
        <v>3.5869999999999999E-3</v>
      </c>
      <c r="S311" s="13">
        <v>0</v>
      </c>
      <c r="T311" s="13">
        <v>0.29899999999999999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  <c r="AI311" s="13">
        <v>0</v>
      </c>
      <c r="AJ311" s="13">
        <v>0</v>
      </c>
      <c r="AK311" s="13">
        <v>0</v>
      </c>
      <c r="AL311" s="13">
        <v>0</v>
      </c>
      <c r="AM311" s="13">
        <v>0</v>
      </c>
      <c r="AN311" s="13">
        <v>0</v>
      </c>
      <c r="AO311" s="13">
        <v>0</v>
      </c>
      <c r="AP311" s="13">
        <v>0</v>
      </c>
      <c r="AQ311" s="13">
        <v>0</v>
      </c>
      <c r="AR311" s="13">
        <v>0</v>
      </c>
      <c r="AS311" s="13">
        <v>0</v>
      </c>
      <c r="AT311" s="13">
        <v>8802</v>
      </c>
      <c r="AU311" s="13">
        <v>0</v>
      </c>
      <c r="AV311" s="13">
        <v>0</v>
      </c>
      <c r="AW311" s="13">
        <v>0</v>
      </c>
      <c r="AX311" s="13">
        <v>19</v>
      </c>
      <c r="AY311" s="13">
        <v>0</v>
      </c>
      <c r="AZ311" s="13">
        <v>0</v>
      </c>
      <c r="BA311" s="13">
        <v>0</v>
      </c>
      <c r="BB311" s="13">
        <v>0</v>
      </c>
      <c r="BC311" s="13">
        <v>0</v>
      </c>
      <c r="BD311" s="13">
        <v>0</v>
      </c>
      <c r="BE311" s="13">
        <v>0</v>
      </c>
      <c r="BF311" s="13">
        <v>0</v>
      </c>
      <c r="BG311" s="13">
        <v>0</v>
      </c>
      <c r="BH311" s="13">
        <v>0</v>
      </c>
      <c r="BI311" s="13">
        <v>0</v>
      </c>
      <c r="BJ311" s="13">
        <v>0</v>
      </c>
      <c r="BK311" s="13">
        <v>0</v>
      </c>
      <c r="BL311" s="13">
        <v>0</v>
      </c>
      <c r="BM311" s="13">
        <v>0</v>
      </c>
      <c r="BN311" s="13">
        <v>0</v>
      </c>
      <c r="BO311" s="13">
        <v>0</v>
      </c>
      <c r="BP311" s="13">
        <v>0</v>
      </c>
      <c r="BQ311" s="13">
        <v>0</v>
      </c>
      <c r="BR311" s="13">
        <v>0</v>
      </c>
      <c r="BS311" s="13">
        <v>0</v>
      </c>
      <c r="BT311" s="13">
        <v>0</v>
      </c>
      <c r="BU311" s="13">
        <v>0</v>
      </c>
      <c r="BV311" s="13">
        <v>0</v>
      </c>
      <c r="BW311" s="13">
        <v>0</v>
      </c>
      <c r="BX311" s="13">
        <v>0</v>
      </c>
      <c r="BY311" s="13">
        <v>0</v>
      </c>
      <c r="BZ311" s="13">
        <v>0</v>
      </c>
      <c r="CA311" s="82">
        <v>0</v>
      </c>
      <c r="CC311">
        <v>0</v>
      </c>
      <c r="CE311">
        <v>0</v>
      </c>
      <c r="CG311">
        <v>0</v>
      </c>
      <c r="CI311">
        <v>0</v>
      </c>
      <c r="CK311">
        <v>0</v>
      </c>
      <c r="CM311">
        <v>0</v>
      </c>
      <c r="CN311">
        <v>3897407</v>
      </c>
      <c r="CO311">
        <v>0</v>
      </c>
      <c r="CP311">
        <v>0.1</v>
      </c>
      <c r="CQ311">
        <v>0</v>
      </c>
      <c r="CR311">
        <v>6.5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</row>
    <row r="312" spans="1:129">
      <c r="A312" s="12">
        <v>1726</v>
      </c>
      <c r="B312" s="13" t="s">
        <v>402</v>
      </c>
      <c r="C312" s="13">
        <v>266200</v>
      </c>
      <c r="D312" s="83">
        <v>236200</v>
      </c>
      <c r="E312" s="13">
        <v>230020</v>
      </c>
      <c r="F312" s="13" t="s">
        <v>126</v>
      </c>
      <c r="G312" s="13">
        <v>1</v>
      </c>
      <c r="H312" s="13">
        <v>1</v>
      </c>
      <c r="I312" s="13">
        <v>2012</v>
      </c>
      <c r="J312" s="13">
        <v>16836</v>
      </c>
      <c r="K312" s="13">
        <v>0</v>
      </c>
      <c r="L312" s="13">
        <v>0</v>
      </c>
      <c r="M312" s="13">
        <v>16836</v>
      </c>
      <c r="N312" s="13">
        <v>295.21776240000003</v>
      </c>
      <c r="O312" s="13">
        <v>0</v>
      </c>
      <c r="P312" s="13">
        <v>295.21776240000003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K312" s="13">
        <v>0</v>
      </c>
      <c r="AL312" s="13">
        <v>0</v>
      </c>
      <c r="AM312" s="13">
        <v>0</v>
      </c>
      <c r="AN312" s="13">
        <v>0</v>
      </c>
      <c r="AO312" s="13">
        <v>0</v>
      </c>
      <c r="AP312" s="13">
        <v>0</v>
      </c>
      <c r="AQ312" s="13">
        <v>0</v>
      </c>
      <c r="AR312" s="13">
        <v>0</v>
      </c>
      <c r="AS312" s="13">
        <v>0</v>
      </c>
      <c r="AT312" s="13">
        <v>16836</v>
      </c>
      <c r="AU312" s="13">
        <v>0</v>
      </c>
      <c r="AV312" s="13">
        <v>0</v>
      </c>
      <c r="AW312" s="13">
        <v>0</v>
      </c>
      <c r="AX312" s="13">
        <v>0</v>
      </c>
      <c r="AY312" s="13">
        <v>0</v>
      </c>
      <c r="AZ312" s="13">
        <v>0</v>
      </c>
      <c r="BA312" s="13">
        <v>0</v>
      </c>
      <c r="BB312" s="13">
        <v>0</v>
      </c>
      <c r="BC312" s="13">
        <v>0</v>
      </c>
      <c r="BD312" s="13">
        <v>0</v>
      </c>
      <c r="BE312" s="13">
        <v>0</v>
      </c>
      <c r="BF312" s="13">
        <v>0</v>
      </c>
      <c r="BG312" s="13">
        <v>0</v>
      </c>
      <c r="BH312" s="13">
        <v>0</v>
      </c>
      <c r="BI312" s="13">
        <v>0</v>
      </c>
      <c r="BJ312" s="13">
        <v>0</v>
      </c>
      <c r="BK312" s="13">
        <v>0</v>
      </c>
      <c r="BL312" s="13">
        <v>0</v>
      </c>
      <c r="BM312" s="13">
        <v>0</v>
      </c>
      <c r="BN312" s="13">
        <v>0</v>
      </c>
      <c r="BO312" s="13">
        <v>0</v>
      </c>
      <c r="BP312" s="13">
        <v>0</v>
      </c>
      <c r="BQ312" s="13">
        <v>0</v>
      </c>
      <c r="BR312" s="13">
        <v>0</v>
      </c>
      <c r="BS312" s="13">
        <v>0</v>
      </c>
      <c r="BT312" s="13">
        <v>0</v>
      </c>
      <c r="BU312" s="13">
        <v>0</v>
      </c>
      <c r="BV312" s="13">
        <v>0</v>
      </c>
      <c r="BW312" s="13">
        <v>0</v>
      </c>
      <c r="BX312" s="13">
        <v>0</v>
      </c>
      <c r="BY312" s="13">
        <v>0</v>
      </c>
      <c r="BZ312" s="13">
        <v>0</v>
      </c>
      <c r="CA312" s="82">
        <v>0</v>
      </c>
      <c r="CC312">
        <v>0</v>
      </c>
      <c r="CE312">
        <v>0</v>
      </c>
      <c r="CG312">
        <v>0</v>
      </c>
      <c r="CI312">
        <v>0</v>
      </c>
      <c r="CK312">
        <v>0</v>
      </c>
      <c r="CM312">
        <v>0</v>
      </c>
      <c r="CN312">
        <v>7454994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</row>
    <row r="313" spans="1:129">
      <c r="A313" s="12">
        <v>1728</v>
      </c>
      <c r="B313" s="13" t="s">
        <v>403</v>
      </c>
      <c r="C313" s="13">
        <v>268290</v>
      </c>
      <c r="D313" s="83">
        <v>239990</v>
      </c>
      <c r="E313" s="13">
        <v>230020</v>
      </c>
      <c r="F313" s="13" t="s">
        <v>126</v>
      </c>
      <c r="G313" s="13">
        <v>8</v>
      </c>
      <c r="H313" s="13">
        <v>4</v>
      </c>
      <c r="I313" s="13">
        <v>2012</v>
      </c>
      <c r="J313" s="13">
        <v>46251</v>
      </c>
      <c r="K313" s="13">
        <v>3979</v>
      </c>
      <c r="L313" s="13">
        <v>0</v>
      </c>
      <c r="M313" s="13">
        <v>50230</v>
      </c>
      <c r="N313" s="13">
        <v>681.93232379999995</v>
      </c>
      <c r="O313" s="13">
        <v>0</v>
      </c>
      <c r="P313" s="13">
        <v>42.628132800000003</v>
      </c>
      <c r="Q313" s="13">
        <v>0</v>
      </c>
      <c r="R313" s="13">
        <v>0.871641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376.38648000000001</v>
      </c>
      <c r="Z313" s="13">
        <v>0</v>
      </c>
      <c r="AA313" s="13">
        <v>0</v>
      </c>
      <c r="AB313" s="13">
        <v>0</v>
      </c>
      <c r="AC313" s="13">
        <v>37.597250000000003</v>
      </c>
      <c r="AD313" s="13">
        <v>37.454500000000003</v>
      </c>
      <c r="AE313" s="13">
        <v>31.01427</v>
      </c>
      <c r="AF313" s="13">
        <v>0.12520000000000001</v>
      </c>
      <c r="AG313" s="13">
        <v>4.0701999999999998</v>
      </c>
      <c r="AH313" s="13">
        <v>0</v>
      </c>
      <c r="AI313" s="13">
        <v>0</v>
      </c>
      <c r="AJ313" s="13">
        <v>0</v>
      </c>
      <c r="AK313" s="13">
        <v>0</v>
      </c>
      <c r="AL313" s="13">
        <v>0</v>
      </c>
      <c r="AM313" s="13">
        <v>0</v>
      </c>
      <c r="AN313" s="13">
        <v>0</v>
      </c>
      <c r="AO313" s="13">
        <v>0</v>
      </c>
      <c r="AP313" s="13">
        <v>149.61000999999999</v>
      </c>
      <c r="AQ313" s="13">
        <v>0</v>
      </c>
      <c r="AR313" s="13">
        <v>0</v>
      </c>
      <c r="AS313" s="13">
        <v>2.1746400000000001</v>
      </c>
      <c r="AT313" s="13">
        <v>2431</v>
      </c>
      <c r="AU313" s="13">
        <v>0</v>
      </c>
      <c r="AV313" s="13">
        <v>65</v>
      </c>
      <c r="AW313" s="13">
        <v>0</v>
      </c>
      <c r="AX313" s="13">
        <v>0</v>
      </c>
      <c r="AY313" s="13">
        <v>0</v>
      </c>
      <c r="AZ313" s="13">
        <v>0</v>
      </c>
      <c r="BA313" s="13">
        <v>0</v>
      </c>
      <c r="BB313" s="13">
        <v>0</v>
      </c>
      <c r="BC313" s="13">
        <v>35482</v>
      </c>
      <c r="BD313" s="13">
        <v>0</v>
      </c>
      <c r="BE313" s="13">
        <v>0</v>
      </c>
      <c r="BF313" s="13">
        <v>0</v>
      </c>
      <c r="BG313" s="13">
        <v>2666</v>
      </c>
      <c r="BH313" s="13">
        <v>3231</v>
      </c>
      <c r="BI313" s="13">
        <v>2110</v>
      </c>
      <c r="BJ313" s="13">
        <v>12</v>
      </c>
      <c r="BK313" s="13">
        <v>254</v>
      </c>
      <c r="BL313" s="13">
        <v>0</v>
      </c>
      <c r="BM313" s="13">
        <v>3271</v>
      </c>
      <c r="BN313" s="13">
        <v>316</v>
      </c>
      <c r="BO313" s="13">
        <v>0</v>
      </c>
      <c r="BP313" s="13">
        <v>0</v>
      </c>
      <c r="BQ313" s="13">
        <v>0</v>
      </c>
      <c r="BR313" s="13">
        <v>103</v>
      </c>
      <c r="BS313" s="13">
        <v>230</v>
      </c>
      <c r="BT313" s="13">
        <v>59</v>
      </c>
      <c r="BU313" s="13">
        <v>0</v>
      </c>
      <c r="BV313" s="13">
        <v>0</v>
      </c>
      <c r="BW313" s="13">
        <v>0</v>
      </c>
      <c r="BX313" s="13"/>
      <c r="BY313" s="13">
        <v>0</v>
      </c>
      <c r="BZ313" s="13">
        <v>0</v>
      </c>
      <c r="CA313" s="82">
        <v>0</v>
      </c>
      <c r="CB313" t="s">
        <v>404</v>
      </c>
      <c r="CC313">
        <v>100</v>
      </c>
      <c r="CD313" t="s">
        <v>405</v>
      </c>
      <c r="CE313">
        <v>100</v>
      </c>
      <c r="CF313" t="s">
        <v>406</v>
      </c>
      <c r="CG313">
        <v>100</v>
      </c>
      <c r="CH313" t="s">
        <v>407</v>
      </c>
      <c r="CI313">
        <v>100</v>
      </c>
      <c r="CJ313" t="s">
        <v>408</v>
      </c>
      <c r="CK313">
        <v>100</v>
      </c>
      <c r="CM313">
        <v>0</v>
      </c>
      <c r="CN313">
        <v>1076468</v>
      </c>
      <c r="CO313">
        <v>0</v>
      </c>
      <c r="CP313">
        <v>24.3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15432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246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8663</v>
      </c>
      <c r="DP313">
        <v>0</v>
      </c>
      <c r="DQ313">
        <v>0</v>
      </c>
      <c r="DR313">
        <v>0</v>
      </c>
      <c r="DS313">
        <v>1489</v>
      </c>
      <c r="DT313">
        <v>4325</v>
      </c>
      <c r="DU313">
        <v>2591</v>
      </c>
      <c r="DV313">
        <v>10</v>
      </c>
      <c r="DW313">
        <v>866</v>
      </c>
      <c r="DX313">
        <v>0</v>
      </c>
      <c r="DY313">
        <v>0</v>
      </c>
    </row>
    <row r="314" spans="1:129">
      <c r="A314" s="12">
        <v>1729</v>
      </c>
      <c r="B314" s="13" t="s">
        <v>409</v>
      </c>
      <c r="C314" s="13">
        <v>271000</v>
      </c>
      <c r="D314" s="83">
        <v>241000</v>
      </c>
      <c r="E314" s="13">
        <v>240000</v>
      </c>
      <c r="F314" s="13" t="s">
        <v>126</v>
      </c>
      <c r="G314" s="13">
        <v>1</v>
      </c>
      <c r="H314" s="13">
        <v>4</v>
      </c>
      <c r="I314" s="13">
        <v>2012</v>
      </c>
      <c r="J314" s="13">
        <v>54510</v>
      </c>
      <c r="K314" s="13">
        <v>0</v>
      </c>
      <c r="L314" s="13">
        <v>0</v>
      </c>
      <c r="M314" s="13">
        <v>54510</v>
      </c>
      <c r="N314" s="13">
        <v>955.25475059999997</v>
      </c>
      <c r="O314" s="13">
        <v>0</v>
      </c>
      <c r="P314" s="13">
        <v>950.60378160000005</v>
      </c>
      <c r="Q314" s="13">
        <v>0</v>
      </c>
      <c r="R314" s="13">
        <v>7.1739999999999998E-3</v>
      </c>
      <c r="S314" s="13">
        <v>0</v>
      </c>
      <c r="T314" s="13">
        <v>4.2517800000000001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0.392015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K314" s="13">
        <v>0</v>
      </c>
      <c r="AL314" s="13">
        <v>0</v>
      </c>
      <c r="AM314" s="13">
        <v>0</v>
      </c>
      <c r="AN314" s="13">
        <v>0</v>
      </c>
      <c r="AO314" s="13">
        <v>0</v>
      </c>
      <c r="AP314" s="13">
        <v>0</v>
      </c>
      <c r="AQ314" s="13">
        <v>0</v>
      </c>
      <c r="AR314" s="13">
        <v>0</v>
      </c>
      <c r="AS314" s="13">
        <v>0</v>
      </c>
      <c r="AT314" s="13">
        <v>54213</v>
      </c>
      <c r="AU314" s="13">
        <v>0</v>
      </c>
      <c r="AV314" s="13">
        <v>1</v>
      </c>
      <c r="AW314" s="13">
        <v>0</v>
      </c>
      <c r="AX314" s="13">
        <v>268</v>
      </c>
      <c r="AY314" s="13">
        <v>0</v>
      </c>
      <c r="AZ314" s="13">
        <v>0</v>
      </c>
      <c r="BA314" s="13">
        <v>0</v>
      </c>
      <c r="BB314" s="13">
        <v>0</v>
      </c>
      <c r="BC314" s="13">
        <v>0</v>
      </c>
      <c r="BD314" s="13">
        <v>0</v>
      </c>
      <c r="BE314" s="13">
        <v>0</v>
      </c>
      <c r="BF314" s="13">
        <v>0</v>
      </c>
      <c r="BG314" s="13">
        <v>28</v>
      </c>
      <c r="BH314" s="13">
        <v>0</v>
      </c>
      <c r="BI314" s="13">
        <v>0</v>
      </c>
      <c r="BJ314" s="13">
        <v>0</v>
      </c>
      <c r="BK314" s="13">
        <v>0</v>
      </c>
      <c r="BL314" s="13">
        <v>0</v>
      </c>
      <c r="BM314" s="13">
        <v>0</v>
      </c>
      <c r="BN314" s="13">
        <v>0</v>
      </c>
      <c r="BO314" s="13">
        <v>0</v>
      </c>
      <c r="BP314" s="13">
        <v>0</v>
      </c>
      <c r="BQ314" s="13">
        <v>0</v>
      </c>
      <c r="BR314" s="13">
        <v>0</v>
      </c>
      <c r="BS314" s="13">
        <v>0</v>
      </c>
      <c r="BT314" s="13">
        <v>0</v>
      </c>
      <c r="BU314" s="13">
        <v>0</v>
      </c>
      <c r="BV314" s="13">
        <v>0</v>
      </c>
      <c r="BW314" s="13">
        <v>0</v>
      </c>
      <c r="BX314" s="13"/>
      <c r="BY314" s="13">
        <v>0</v>
      </c>
      <c r="BZ314" s="13">
        <v>0</v>
      </c>
      <c r="CA314" s="82">
        <v>0</v>
      </c>
      <c r="CB314" t="s">
        <v>410</v>
      </c>
      <c r="CC314">
        <v>100</v>
      </c>
      <c r="CE314">
        <v>100</v>
      </c>
      <c r="CG314">
        <v>100</v>
      </c>
      <c r="CI314">
        <v>0</v>
      </c>
      <c r="CK314">
        <v>0</v>
      </c>
      <c r="CM314">
        <v>0</v>
      </c>
      <c r="CN314">
        <v>24005146</v>
      </c>
      <c r="CO314">
        <v>0</v>
      </c>
      <c r="CP314">
        <v>0.2</v>
      </c>
      <c r="CQ314">
        <v>0</v>
      </c>
      <c r="CR314">
        <v>92.43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8.15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</row>
    <row r="315" spans="1:129">
      <c r="A315" s="12">
        <v>1730</v>
      </c>
      <c r="B315" s="13" t="s">
        <v>411</v>
      </c>
      <c r="C315" s="13">
        <v>159100</v>
      </c>
      <c r="D315" s="83">
        <v>110100</v>
      </c>
      <c r="E315" s="13">
        <v>110000</v>
      </c>
      <c r="F315" s="13" t="s">
        <v>126</v>
      </c>
      <c r="G315" s="13">
        <v>1</v>
      </c>
      <c r="H315" s="13">
        <v>1</v>
      </c>
      <c r="I315" s="13">
        <v>2012</v>
      </c>
      <c r="J315" s="13">
        <v>3763</v>
      </c>
      <c r="K315" s="13">
        <v>0</v>
      </c>
      <c r="L315" s="13">
        <v>0</v>
      </c>
      <c r="M315" s="13">
        <v>3763</v>
      </c>
      <c r="N315" s="13">
        <v>65.988331200000005</v>
      </c>
      <c r="O315" s="13">
        <v>0</v>
      </c>
      <c r="P315" s="13">
        <v>65.988331200000005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K315" s="13">
        <v>0</v>
      </c>
      <c r="AL315" s="13">
        <v>0</v>
      </c>
      <c r="AM315" s="13">
        <v>0</v>
      </c>
      <c r="AN315" s="13">
        <v>0</v>
      </c>
      <c r="AO315" s="13">
        <v>0</v>
      </c>
      <c r="AP315" s="13">
        <v>0</v>
      </c>
      <c r="AQ315" s="13">
        <v>0</v>
      </c>
      <c r="AR315" s="13">
        <v>0</v>
      </c>
      <c r="AS315" s="13">
        <v>0</v>
      </c>
      <c r="AT315" s="13">
        <v>3763</v>
      </c>
      <c r="AU315" s="13">
        <v>0</v>
      </c>
      <c r="AV315" s="13">
        <v>0</v>
      </c>
      <c r="AW315" s="13">
        <v>0</v>
      </c>
      <c r="AX315" s="13">
        <v>0</v>
      </c>
      <c r="AY315" s="13">
        <v>0</v>
      </c>
      <c r="AZ315" s="13">
        <v>0</v>
      </c>
      <c r="BA315" s="13">
        <v>0</v>
      </c>
      <c r="BB315" s="13">
        <v>0</v>
      </c>
      <c r="BC315" s="13">
        <v>0</v>
      </c>
      <c r="BD315" s="13">
        <v>0</v>
      </c>
      <c r="BE315" s="13">
        <v>0</v>
      </c>
      <c r="BF315" s="13">
        <v>0</v>
      </c>
      <c r="BG315" s="13">
        <v>0</v>
      </c>
      <c r="BH315" s="13">
        <v>0</v>
      </c>
      <c r="BI315" s="13">
        <v>0</v>
      </c>
      <c r="BJ315" s="13">
        <v>0</v>
      </c>
      <c r="BK315" s="13">
        <v>0</v>
      </c>
      <c r="BL315" s="13">
        <v>0</v>
      </c>
      <c r="BM315" s="13">
        <v>0</v>
      </c>
      <c r="BN315" s="13">
        <v>0</v>
      </c>
      <c r="BO315" s="13">
        <v>0</v>
      </c>
      <c r="BP315" s="13">
        <v>0</v>
      </c>
      <c r="BQ315" s="13">
        <v>0</v>
      </c>
      <c r="BR315" s="13">
        <v>0</v>
      </c>
      <c r="BS315" s="13">
        <v>0</v>
      </c>
      <c r="BT315" s="13">
        <v>0</v>
      </c>
      <c r="BU315" s="13">
        <v>0</v>
      </c>
      <c r="BV315" s="13">
        <v>0</v>
      </c>
      <c r="BW315" s="13">
        <v>0</v>
      </c>
      <c r="BX315" s="13">
        <v>0</v>
      </c>
      <c r="BY315" s="13">
        <v>0</v>
      </c>
      <c r="BZ315" s="13">
        <v>0</v>
      </c>
      <c r="CA315" s="82">
        <v>0</v>
      </c>
      <c r="CC315">
        <v>0</v>
      </c>
      <c r="CE315">
        <v>0</v>
      </c>
      <c r="CG315">
        <v>0</v>
      </c>
      <c r="CI315">
        <v>0</v>
      </c>
      <c r="CK315">
        <v>0</v>
      </c>
      <c r="CM315">
        <v>0</v>
      </c>
      <c r="CN315">
        <v>1666372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</row>
    <row r="316" spans="1:129">
      <c r="A316" s="12">
        <v>1731</v>
      </c>
      <c r="B316" s="13" t="s">
        <v>412</v>
      </c>
      <c r="C316" s="13">
        <v>403000</v>
      </c>
      <c r="D316" s="83">
        <v>353000</v>
      </c>
      <c r="E316" s="13">
        <v>350030</v>
      </c>
      <c r="F316" s="13" t="s">
        <v>126</v>
      </c>
      <c r="G316" s="13">
        <v>1</v>
      </c>
      <c r="H316" s="13">
        <v>1</v>
      </c>
      <c r="I316" s="13">
        <v>2012</v>
      </c>
      <c r="J316" s="13">
        <v>1154</v>
      </c>
      <c r="K316" s="13">
        <v>0</v>
      </c>
      <c r="L316" s="13">
        <v>0</v>
      </c>
      <c r="M316" s="13">
        <v>1154</v>
      </c>
      <c r="N316" s="13">
        <v>20.243005199999999</v>
      </c>
      <c r="O316" s="13">
        <v>0</v>
      </c>
      <c r="P316" s="13">
        <v>20.243005199999999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K316" s="13">
        <v>0</v>
      </c>
      <c r="AL316" s="13">
        <v>0</v>
      </c>
      <c r="AM316" s="13">
        <v>0</v>
      </c>
      <c r="AN316" s="13">
        <v>0</v>
      </c>
      <c r="AO316" s="13">
        <v>0</v>
      </c>
      <c r="AP316" s="13">
        <v>0</v>
      </c>
      <c r="AQ316" s="13">
        <v>0</v>
      </c>
      <c r="AR316" s="13">
        <v>0</v>
      </c>
      <c r="AS316" s="13">
        <v>0</v>
      </c>
      <c r="AT316" s="13">
        <v>1154</v>
      </c>
      <c r="AU316" s="13">
        <v>0</v>
      </c>
      <c r="AV316" s="13">
        <v>0</v>
      </c>
      <c r="AW316" s="13">
        <v>0</v>
      </c>
      <c r="AX316" s="13">
        <v>0</v>
      </c>
      <c r="AY316" s="13">
        <v>0</v>
      </c>
      <c r="AZ316" s="13">
        <v>0</v>
      </c>
      <c r="BA316" s="13">
        <v>0</v>
      </c>
      <c r="BB316" s="13">
        <v>0</v>
      </c>
      <c r="BC316" s="13">
        <v>0</v>
      </c>
      <c r="BD316" s="13">
        <v>0</v>
      </c>
      <c r="BE316" s="13">
        <v>0</v>
      </c>
      <c r="BF316" s="13">
        <v>0</v>
      </c>
      <c r="BG316" s="13">
        <v>0</v>
      </c>
      <c r="BH316" s="13">
        <v>0</v>
      </c>
      <c r="BI316" s="13">
        <v>0</v>
      </c>
      <c r="BJ316" s="13">
        <v>0</v>
      </c>
      <c r="BK316" s="13">
        <v>0</v>
      </c>
      <c r="BL316" s="13">
        <v>0</v>
      </c>
      <c r="BM316" s="13">
        <v>0</v>
      </c>
      <c r="BN316" s="13">
        <v>0</v>
      </c>
      <c r="BO316" s="13">
        <v>0</v>
      </c>
      <c r="BP316" s="13">
        <v>0</v>
      </c>
      <c r="BQ316" s="13">
        <v>0</v>
      </c>
      <c r="BR316" s="13">
        <v>0</v>
      </c>
      <c r="BS316" s="13">
        <v>0</v>
      </c>
      <c r="BT316" s="13">
        <v>0</v>
      </c>
      <c r="BU316" s="13">
        <v>0</v>
      </c>
      <c r="BV316" s="13">
        <v>0</v>
      </c>
      <c r="BW316" s="13">
        <v>0</v>
      </c>
      <c r="BX316" s="13">
        <v>0</v>
      </c>
      <c r="BY316" s="13">
        <v>0</v>
      </c>
      <c r="BZ316" s="13">
        <v>0</v>
      </c>
      <c r="CA316" s="82">
        <v>0</v>
      </c>
      <c r="CC316">
        <v>0</v>
      </c>
      <c r="CE316">
        <v>0</v>
      </c>
      <c r="CG316">
        <v>0</v>
      </c>
      <c r="CI316">
        <v>0</v>
      </c>
      <c r="CK316">
        <v>0</v>
      </c>
      <c r="CM316">
        <v>0</v>
      </c>
      <c r="CN316">
        <v>511187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</row>
    <row r="317" spans="1:129">
      <c r="A317" s="12">
        <v>1733</v>
      </c>
      <c r="B317" s="13" t="s">
        <v>413</v>
      </c>
      <c r="C317" s="13">
        <v>265200</v>
      </c>
      <c r="D317" s="83">
        <v>235200</v>
      </c>
      <c r="E317" s="13">
        <v>230020</v>
      </c>
      <c r="F317" s="13" t="s">
        <v>126</v>
      </c>
      <c r="G317" s="13">
        <v>1</v>
      </c>
      <c r="H317" s="13">
        <v>4</v>
      </c>
      <c r="I317" s="13">
        <v>2012</v>
      </c>
      <c r="J317" s="13">
        <v>23768</v>
      </c>
      <c r="K317" s="13">
        <v>23465</v>
      </c>
      <c r="L317" s="13">
        <v>0</v>
      </c>
      <c r="M317" s="13">
        <v>47233</v>
      </c>
      <c r="N317" s="13">
        <v>262.45722873800003</v>
      </c>
      <c r="O317" s="13">
        <v>0</v>
      </c>
      <c r="P317" s="13">
        <v>5.7709476000000004</v>
      </c>
      <c r="Q317" s="13">
        <v>0</v>
      </c>
      <c r="R317" s="13">
        <v>0.91378824999999997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255.77249288799999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K317" s="13">
        <v>0</v>
      </c>
      <c r="AL317" s="13">
        <v>0</v>
      </c>
      <c r="AM317" s="13">
        <v>0</v>
      </c>
      <c r="AN317" s="13">
        <v>0</v>
      </c>
      <c r="AO317" s="13">
        <v>0</v>
      </c>
      <c r="AP317" s="13">
        <v>0</v>
      </c>
      <c r="AQ317" s="13">
        <v>0</v>
      </c>
      <c r="AR317" s="13">
        <v>0</v>
      </c>
      <c r="AS317" s="13">
        <v>0</v>
      </c>
      <c r="AT317" s="13">
        <v>329</v>
      </c>
      <c r="AU317" s="13">
        <v>0</v>
      </c>
      <c r="AV317" s="13">
        <v>68</v>
      </c>
      <c r="AW317" s="13">
        <v>0</v>
      </c>
      <c r="AX317" s="13">
        <v>0</v>
      </c>
      <c r="AY317" s="13">
        <v>0</v>
      </c>
      <c r="AZ317" s="13">
        <v>0</v>
      </c>
      <c r="BA317" s="13">
        <v>0</v>
      </c>
      <c r="BB317" s="13">
        <v>0</v>
      </c>
      <c r="BC317" s="13">
        <v>23371</v>
      </c>
      <c r="BD317" s="13">
        <v>0</v>
      </c>
      <c r="BE317" s="13">
        <v>0</v>
      </c>
      <c r="BF317" s="13">
        <v>0</v>
      </c>
      <c r="BG317" s="13">
        <v>0</v>
      </c>
      <c r="BH317" s="13">
        <v>0</v>
      </c>
      <c r="BI317" s="13">
        <v>0</v>
      </c>
      <c r="BJ317" s="13">
        <v>0</v>
      </c>
      <c r="BK317" s="13">
        <v>0</v>
      </c>
      <c r="BL317" s="13">
        <v>0</v>
      </c>
      <c r="BM317" s="13">
        <v>0</v>
      </c>
      <c r="BN317" s="13">
        <v>0</v>
      </c>
      <c r="BO317" s="13">
        <v>0</v>
      </c>
      <c r="BP317" s="13">
        <v>0</v>
      </c>
      <c r="BQ317" s="13">
        <v>0</v>
      </c>
      <c r="BR317" s="13">
        <v>23465</v>
      </c>
      <c r="BS317" s="13">
        <v>0</v>
      </c>
      <c r="BT317" s="13">
        <v>0</v>
      </c>
      <c r="BU317" s="13">
        <v>0</v>
      </c>
      <c r="BV317" s="13">
        <v>0</v>
      </c>
      <c r="BW317" s="13">
        <v>0</v>
      </c>
      <c r="BX317" s="13"/>
      <c r="BY317" s="13">
        <v>0</v>
      </c>
      <c r="BZ317" s="13">
        <v>0</v>
      </c>
      <c r="CA317" s="82">
        <v>0</v>
      </c>
      <c r="CC317">
        <v>100</v>
      </c>
      <c r="CE317">
        <v>100</v>
      </c>
      <c r="CG317">
        <v>100</v>
      </c>
      <c r="CI317">
        <v>0</v>
      </c>
      <c r="CK317">
        <v>0</v>
      </c>
      <c r="CM317">
        <v>0</v>
      </c>
      <c r="CN317">
        <v>145731</v>
      </c>
      <c r="CO317">
        <v>0</v>
      </c>
      <c r="CP317">
        <v>25.475000000000001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8288.7199999999993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</row>
    <row r="318" spans="1:129">
      <c r="A318" s="12">
        <v>1734</v>
      </c>
      <c r="B318" s="13" t="s">
        <v>414</v>
      </c>
      <c r="C318" s="13">
        <v>264000</v>
      </c>
      <c r="D318" s="83">
        <v>233200</v>
      </c>
      <c r="E318" s="13">
        <v>230020</v>
      </c>
      <c r="F318" s="13" t="s">
        <v>126</v>
      </c>
      <c r="G318" s="13">
        <v>8</v>
      </c>
      <c r="H318" s="13">
        <v>3</v>
      </c>
      <c r="I318" s="13">
        <v>2012</v>
      </c>
      <c r="J318" s="13">
        <v>3878</v>
      </c>
      <c r="K318" s="13">
        <v>963</v>
      </c>
      <c r="L318" s="13">
        <v>0</v>
      </c>
      <c r="M318" s="13">
        <v>4841</v>
      </c>
      <c r="N318" s="13">
        <v>88.51045886</v>
      </c>
      <c r="O318" s="13">
        <v>0</v>
      </c>
      <c r="P318" s="13">
        <v>65.583777600000005</v>
      </c>
      <c r="Q318" s="13">
        <v>0</v>
      </c>
      <c r="R318" s="13">
        <v>1.8615812599999999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K318" s="13">
        <v>0</v>
      </c>
      <c r="AL318" s="13">
        <v>0</v>
      </c>
      <c r="AM318" s="13">
        <v>0</v>
      </c>
      <c r="AN318" s="13">
        <v>0</v>
      </c>
      <c r="AO318" s="13">
        <v>0</v>
      </c>
      <c r="AP318" s="13">
        <v>0</v>
      </c>
      <c r="AQ318" s="13">
        <v>0</v>
      </c>
      <c r="AR318" s="13">
        <v>21.065100000000001</v>
      </c>
      <c r="AS318" s="13">
        <v>0</v>
      </c>
      <c r="AT318" s="13">
        <v>3740</v>
      </c>
      <c r="AU318" s="13">
        <v>0</v>
      </c>
      <c r="AV318" s="13">
        <v>138</v>
      </c>
      <c r="AW318" s="13">
        <v>0</v>
      </c>
      <c r="AX318" s="13">
        <v>0</v>
      </c>
      <c r="AY318" s="13">
        <v>0</v>
      </c>
      <c r="AZ318" s="13">
        <v>0</v>
      </c>
      <c r="BA318" s="13">
        <v>0</v>
      </c>
      <c r="BB318" s="13">
        <v>0</v>
      </c>
      <c r="BC318" s="13">
        <v>0</v>
      </c>
      <c r="BD318" s="13">
        <v>0</v>
      </c>
      <c r="BE318" s="13">
        <v>0</v>
      </c>
      <c r="BF318" s="13">
        <v>0</v>
      </c>
      <c r="BG318" s="13">
        <v>0</v>
      </c>
      <c r="BH318" s="13">
        <v>0</v>
      </c>
      <c r="BI318" s="13">
        <v>0</v>
      </c>
      <c r="BJ318" s="13">
        <v>0</v>
      </c>
      <c r="BK318" s="13">
        <v>0</v>
      </c>
      <c r="BL318" s="13">
        <v>0</v>
      </c>
      <c r="BM318" s="13">
        <v>963</v>
      </c>
      <c r="BN318" s="13">
        <v>0</v>
      </c>
      <c r="BO318" s="13">
        <v>0</v>
      </c>
      <c r="BP318" s="13">
        <v>0</v>
      </c>
      <c r="BQ318" s="13">
        <v>0</v>
      </c>
      <c r="BR318" s="13">
        <v>0</v>
      </c>
      <c r="BS318" s="13">
        <v>0</v>
      </c>
      <c r="BT318" s="13">
        <v>0</v>
      </c>
      <c r="BU318" s="13">
        <v>0</v>
      </c>
      <c r="BV318" s="13">
        <v>0</v>
      </c>
      <c r="BW318" s="13">
        <v>0</v>
      </c>
      <c r="BX318" s="13">
        <v>0</v>
      </c>
      <c r="BY318" s="13">
        <v>0</v>
      </c>
      <c r="BZ318" s="13">
        <v>0</v>
      </c>
      <c r="CA318" s="82">
        <v>0</v>
      </c>
      <c r="CC318">
        <v>0</v>
      </c>
      <c r="CE318">
        <v>0</v>
      </c>
      <c r="CG318">
        <v>0</v>
      </c>
      <c r="CI318">
        <v>0</v>
      </c>
      <c r="CK318">
        <v>0</v>
      </c>
      <c r="CM318">
        <v>0</v>
      </c>
      <c r="CN318">
        <v>1656156</v>
      </c>
      <c r="CO318">
        <v>0</v>
      </c>
      <c r="CP318">
        <v>51.898000000000003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1433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</row>
    <row r="319" spans="1:129">
      <c r="A319" s="12">
        <v>1735</v>
      </c>
      <c r="B319" s="13" t="s">
        <v>415</v>
      </c>
      <c r="C319" s="13">
        <v>266200</v>
      </c>
      <c r="D319" s="83">
        <v>236200</v>
      </c>
      <c r="E319" s="13">
        <v>230020</v>
      </c>
      <c r="F319" s="13" t="s">
        <v>126</v>
      </c>
      <c r="G319" s="13">
        <v>1</v>
      </c>
      <c r="H319" s="13">
        <v>1</v>
      </c>
      <c r="I319" s="13">
        <v>2012</v>
      </c>
      <c r="J319" s="13">
        <v>12166</v>
      </c>
      <c r="K319" s="13">
        <v>0</v>
      </c>
      <c r="L319" s="13">
        <v>0</v>
      </c>
      <c r="M319" s="13">
        <v>12166</v>
      </c>
      <c r="N319" s="13">
        <v>213.332922</v>
      </c>
      <c r="O319" s="13">
        <v>0</v>
      </c>
      <c r="P319" s="13">
        <v>213.332922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K319" s="13">
        <v>0</v>
      </c>
      <c r="AL319" s="13">
        <v>0</v>
      </c>
      <c r="AM319" s="13">
        <v>0</v>
      </c>
      <c r="AN319" s="13">
        <v>0</v>
      </c>
      <c r="AO319" s="13">
        <v>0</v>
      </c>
      <c r="AP319" s="13">
        <v>0</v>
      </c>
      <c r="AQ319" s="13">
        <v>0</v>
      </c>
      <c r="AR319" s="13">
        <v>0</v>
      </c>
      <c r="AS319" s="13">
        <v>0</v>
      </c>
      <c r="AT319" s="13">
        <v>12166</v>
      </c>
      <c r="AU319" s="13">
        <v>0</v>
      </c>
      <c r="AV319" s="13">
        <v>0</v>
      </c>
      <c r="AW319" s="13">
        <v>0</v>
      </c>
      <c r="AX319" s="13">
        <v>0</v>
      </c>
      <c r="AY319" s="13">
        <v>0</v>
      </c>
      <c r="AZ319" s="13">
        <v>0</v>
      </c>
      <c r="BA319" s="13">
        <v>0</v>
      </c>
      <c r="BB319" s="13">
        <v>0</v>
      </c>
      <c r="BC319" s="13">
        <v>0</v>
      </c>
      <c r="BD319" s="13">
        <v>0</v>
      </c>
      <c r="BE319" s="13">
        <v>0</v>
      </c>
      <c r="BF319" s="13">
        <v>0</v>
      </c>
      <c r="BG319" s="13">
        <v>0</v>
      </c>
      <c r="BH319" s="13">
        <v>0</v>
      </c>
      <c r="BI319" s="13">
        <v>0</v>
      </c>
      <c r="BJ319" s="13">
        <v>0</v>
      </c>
      <c r="BK319" s="13">
        <v>0</v>
      </c>
      <c r="BL319" s="13">
        <v>0</v>
      </c>
      <c r="BM319" s="13">
        <v>0</v>
      </c>
      <c r="BN319" s="13">
        <v>0</v>
      </c>
      <c r="BO319" s="13">
        <v>0</v>
      </c>
      <c r="BP319" s="13">
        <v>0</v>
      </c>
      <c r="BQ319" s="13">
        <v>0</v>
      </c>
      <c r="BR319" s="13">
        <v>0</v>
      </c>
      <c r="BS319" s="13">
        <v>0</v>
      </c>
      <c r="BT319" s="13">
        <v>0</v>
      </c>
      <c r="BU319" s="13">
        <v>0</v>
      </c>
      <c r="BV319" s="13">
        <v>0</v>
      </c>
      <c r="BW319" s="13">
        <v>0</v>
      </c>
      <c r="BX319" s="13">
        <v>0</v>
      </c>
      <c r="BY319" s="13">
        <v>0</v>
      </c>
      <c r="BZ319" s="13">
        <v>0</v>
      </c>
      <c r="CA319" s="82">
        <v>0</v>
      </c>
      <c r="CC319">
        <v>0</v>
      </c>
      <c r="CE319">
        <v>0</v>
      </c>
      <c r="CG319">
        <v>0</v>
      </c>
      <c r="CI319">
        <v>0</v>
      </c>
      <c r="CK319">
        <v>0</v>
      </c>
      <c r="CM319">
        <v>0</v>
      </c>
      <c r="CN319">
        <v>5387195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</row>
    <row r="320" spans="1:129">
      <c r="A320" s="12">
        <v>1736</v>
      </c>
      <c r="B320" s="13" t="s">
        <v>416</v>
      </c>
      <c r="C320" s="13">
        <v>246600</v>
      </c>
      <c r="D320" s="83">
        <v>205900</v>
      </c>
      <c r="E320" s="13">
        <v>200020</v>
      </c>
      <c r="F320" s="13" t="s">
        <v>126</v>
      </c>
      <c r="G320" s="13">
        <v>1</v>
      </c>
      <c r="H320" s="13">
        <v>4</v>
      </c>
      <c r="I320" s="13">
        <v>2012</v>
      </c>
      <c r="J320" s="13">
        <v>35994</v>
      </c>
      <c r="K320" s="13">
        <v>0</v>
      </c>
      <c r="L320" s="13">
        <v>0</v>
      </c>
      <c r="M320" s="13">
        <v>35994</v>
      </c>
      <c r="N320" s="13">
        <v>630.91844403000005</v>
      </c>
      <c r="O320" s="13">
        <v>0</v>
      </c>
      <c r="P320" s="13">
        <v>629.9777484</v>
      </c>
      <c r="Q320" s="13">
        <v>0</v>
      </c>
      <c r="R320" s="13">
        <v>0.26604779000000001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0.67464784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K320" s="13">
        <v>0</v>
      </c>
      <c r="AL320" s="13">
        <v>0</v>
      </c>
      <c r="AM320" s="13">
        <v>0</v>
      </c>
      <c r="AN320" s="13">
        <v>0</v>
      </c>
      <c r="AO320" s="13">
        <v>0</v>
      </c>
      <c r="AP320" s="13">
        <v>0</v>
      </c>
      <c r="AQ320" s="13">
        <v>0</v>
      </c>
      <c r="AR320" s="13">
        <v>0</v>
      </c>
      <c r="AS320" s="13">
        <v>0</v>
      </c>
      <c r="AT320" s="13">
        <v>35928</v>
      </c>
      <c r="AU320" s="13">
        <v>0</v>
      </c>
      <c r="AV320" s="13">
        <v>20</v>
      </c>
      <c r="AW320" s="13">
        <v>0</v>
      </c>
      <c r="AX320" s="13">
        <v>0</v>
      </c>
      <c r="AY320" s="13">
        <v>0</v>
      </c>
      <c r="AZ320" s="13">
        <v>0</v>
      </c>
      <c r="BA320" s="13">
        <v>0</v>
      </c>
      <c r="BB320" s="13">
        <v>0</v>
      </c>
      <c r="BC320" s="13">
        <v>0</v>
      </c>
      <c r="BD320" s="13">
        <v>0</v>
      </c>
      <c r="BE320" s="13">
        <v>0</v>
      </c>
      <c r="BF320" s="13">
        <v>0</v>
      </c>
      <c r="BG320" s="13">
        <v>46</v>
      </c>
      <c r="BH320" s="13">
        <v>0</v>
      </c>
      <c r="BI320" s="13">
        <v>0</v>
      </c>
      <c r="BJ320" s="13">
        <v>0</v>
      </c>
      <c r="BK320" s="13">
        <v>0</v>
      </c>
      <c r="BL320" s="13">
        <v>0</v>
      </c>
      <c r="BM320" s="13">
        <v>0</v>
      </c>
      <c r="BN320" s="13">
        <v>0</v>
      </c>
      <c r="BO320" s="13">
        <v>0</v>
      </c>
      <c r="BP320" s="13">
        <v>0</v>
      </c>
      <c r="BQ320" s="13">
        <v>0</v>
      </c>
      <c r="BR320" s="13">
        <v>0</v>
      </c>
      <c r="BS320" s="13">
        <v>0</v>
      </c>
      <c r="BT320" s="13">
        <v>0</v>
      </c>
      <c r="BU320" s="13">
        <v>0</v>
      </c>
      <c r="BV320" s="13">
        <v>0</v>
      </c>
      <c r="BW320" s="13">
        <v>0</v>
      </c>
      <c r="BX320" s="13"/>
      <c r="BY320" s="13">
        <v>0</v>
      </c>
      <c r="BZ320" s="13">
        <v>0</v>
      </c>
      <c r="CA320" s="82">
        <v>0</v>
      </c>
      <c r="CB320" t="s">
        <v>417</v>
      </c>
      <c r="CC320">
        <v>100</v>
      </c>
      <c r="CE320">
        <v>100</v>
      </c>
      <c r="CG320">
        <v>100</v>
      </c>
      <c r="CI320">
        <v>0</v>
      </c>
      <c r="CK320">
        <v>0</v>
      </c>
      <c r="CM320">
        <v>0</v>
      </c>
      <c r="CN320">
        <v>15908529</v>
      </c>
      <c r="CO320">
        <v>0</v>
      </c>
      <c r="CP320">
        <v>7.4169999999999998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33.597999999999999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</row>
    <row r="321" spans="1:129">
      <c r="A321" s="12">
        <v>1737</v>
      </c>
      <c r="B321" s="13" t="s">
        <v>418</v>
      </c>
      <c r="C321" s="13">
        <v>152030</v>
      </c>
      <c r="D321" s="83">
        <v>102010</v>
      </c>
      <c r="E321" s="13">
        <v>100020</v>
      </c>
      <c r="F321" s="13" t="s">
        <v>126</v>
      </c>
      <c r="G321" s="13">
        <v>1</v>
      </c>
      <c r="H321" s="13">
        <v>1</v>
      </c>
      <c r="I321" s="13">
        <v>2012</v>
      </c>
      <c r="J321" s="13">
        <v>6753</v>
      </c>
      <c r="K321" s="13">
        <v>0</v>
      </c>
      <c r="L321" s="13">
        <v>0</v>
      </c>
      <c r="M321" s="13">
        <v>6753</v>
      </c>
      <c r="N321" s="13">
        <v>87.380565919999995</v>
      </c>
      <c r="O321" s="13">
        <v>0</v>
      </c>
      <c r="P321" s="13">
        <v>0.38954519999999998</v>
      </c>
      <c r="Q321" s="13">
        <v>0</v>
      </c>
      <c r="R321" s="13">
        <v>0.53683042000000003</v>
      </c>
      <c r="S321" s="13">
        <v>86.421493499999997</v>
      </c>
      <c r="T321" s="13">
        <v>3.2696799999999998E-2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K321" s="13">
        <v>0</v>
      </c>
      <c r="AL321" s="13">
        <v>0</v>
      </c>
      <c r="AM321" s="13">
        <v>0</v>
      </c>
      <c r="AN321" s="13">
        <v>0</v>
      </c>
      <c r="AO321" s="13">
        <v>0</v>
      </c>
      <c r="AP321" s="13">
        <v>0</v>
      </c>
      <c r="AQ321" s="13">
        <v>0</v>
      </c>
      <c r="AR321" s="13">
        <v>0</v>
      </c>
      <c r="AS321" s="13">
        <v>0</v>
      </c>
      <c r="AT321" s="13">
        <v>22</v>
      </c>
      <c r="AU321" s="13">
        <v>0</v>
      </c>
      <c r="AV321" s="13">
        <v>40</v>
      </c>
      <c r="AW321" s="13">
        <v>6689</v>
      </c>
      <c r="AX321" s="13">
        <v>2</v>
      </c>
      <c r="AY321" s="13">
        <v>0</v>
      </c>
      <c r="AZ321" s="13">
        <v>0</v>
      </c>
      <c r="BA321" s="13">
        <v>0</v>
      </c>
      <c r="BB321" s="13">
        <v>0</v>
      </c>
      <c r="BC321" s="13">
        <v>0</v>
      </c>
      <c r="BD321" s="13">
        <v>0</v>
      </c>
      <c r="BE321" s="13">
        <v>0</v>
      </c>
      <c r="BF321" s="13">
        <v>0</v>
      </c>
      <c r="BG321" s="13">
        <v>0</v>
      </c>
      <c r="BH321" s="13">
        <v>0</v>
      </c>
      <c r="BI321" s="13">
        <v>0</v>
      </c>
      <c r="BJ321" s="13">
        <v>0</v>
      </c>
      <c r="BK321" s="13">
        <v>0</v>
      </c>
      <c r="BL321" s="13">
        <v>0</v>
      </c>
      <c r="BM321" s="13">
        <v>0</v>
      </c>
      <c r="BN321" s="13">
        <v>0</v>
      </c>
      <c r="BO321" s="13">
        <v>0</v>
      </c>
      <c r="BP321" s="13">
        <v>0</v>
      </c>
      <c r="BQ321" s="13">
        <v>0</v>
      </c>
      <c r="BR321" s="13">
        <v>0</v>
      </c>
      <c r="BS321" s="13">
        <v>0</v>
      </c>
      <c r="BT321" s="13">
        <v>0</v>
      </c>
      <c r="BU321" s="13">
        <v>0</v>
      </c>
      <c r="BV321" s="13">
        <v>0</v>
      </c>
      <c r="BW321" s="13">
        <v>0</v>
      </c>
      <c r="BX321" s="13">
        <v>0</v>
      </c>
      <c r="BY321" s="13">
        <v>0</v>
      </c>
      <c r="BZ321" s="13">
        <v>0</v>
      </c>
      <c r="CA321" s="82">
        <v>0</v>
      </c>
      <c r="CC321">
        <v>0</v>
      </c>
      <c r="CE321">
        <v>0</v>
      </c>
      <c r="CG321">
        <v>0</v>
      </c>
      <c r="CI321">
        <v>0</v>
      </c>
      <c r="CK321">
        <v>0</v>
      </c>
      <c r="CM321">
        <v>0</v>
      </c>
      <c r="CN321">
        <v>9837</v>
      </c>
      <c r="CO321">
        <v>0</v>
      </c>
      <c r="CP321">
        <v>14.965999999999999</v>
      </c>
      <c r="CQ321">
        <v>2125.9899999999998</v>
      </c>
      <c r="CR321">
        <v>0.71079999999999999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</row>
    <row r="322" spans="1:129">
      <c r="A322" s="12">
        <v>1738</v>
      </c>
      <c r="B322" s="13" t="s">
        <v>419</v>
      </c>
      <c r="C322" s="13">
        <v>159800</v>
      </c>
      <c r="D322" s="83">
        <v>110700</v>
      </c>
      <c r="E322" s="13">
        <v>110000</v>
      </c>
      <c r="F322" s="13" t="s">
        <v>126</v>
      </c>
      <c r="G322" s="13">
        <v>1</v>
      </c>
      <c r="H322" s="13">
        <v>1</v>
      </c>
      <c r="I322" s="13">
        <v>2012</v>
      </c>
      <c r="J322" s="13">
        <v>6246</v>
      </c>
      <c r="K322" s="13">
        <v>0</v>
      </c>
      <c r="L322" s="13">
        <v>0</v>
      </c>
      <c r="M322" s="13">
        <v>6246</v>
      </c>
      <c r="N322" s="13">
        <v>109.51542360000001</v>
      </c>
      <c r="O322" s="13">
        <v>0</v>
      </c>
      <c r="P322" s="13">
        <v>109.51542360000001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K322" s="13">
        <v>0</v>
      </c>
      <c r="AL322" s="13">
        <v>0</v>
      </c>
      <c r="AM322" s="13">
        <v>0</v>
      </c>
      <c r="AN322" s="13">
        <v>0</v>
      </c>
      <c r="AO322" s="13">
        <v>0</v>
      </c>
      <c r="AP322" s="13">
        <v>0</v>
      </c>
      <c r="AQ322" s="13">
        <v>0</v>
      </c>
      <c r="AR322" s="13">
        <v>0</v>
      </c>
      <c r="AS322" s="13">
        <v>0</v>
      </c>
      <c r="AT322" s="13">
        <v>6246</v>
      </c>
      <c r="AU322" s="13">
        <v>0</v>
      </c>
      <c r="AV322" s="13">
        <v>0</v>
      </c>
      <c r="AW322" s="13">
        <v>0</v>
      </c>
      <c r="AX322" s="13">
        <v>0</v>
      </c>
      <c r="AY322" s="13">
        <v>0</v>
      </c>
      <c r="AZ322" s="13">
        <v>0</v>
      </c>
      <c r="BA322" s="13">
        <v>0</v>
      </c>
      <c r="BB322" s="13">
        <v>0</v>
      </c>
      <c r="BC322" s="13">
        <v>0</v>
      </c>
      <c r="BD322" s="13">
        <v>0</v>
      </c>
      <c r="BE322" s="13">
        <v>0</v>
      </c>
      <c r="BF322" s="13">
        <v>0</v>
      </c>
      <c r="BG322" s="13">
        <v>0</v>
      </c>
      <c r="BH322" s="13">
        <v>0</v>
      </c>
      <c r="BI322" s="13">
        <v>0</v>
      </c>
      <c r="BJ322" s="13">
        <v>0</v>
      </c>
      <c r="BK322" s="13">
        <v>0</v>
      </c>
      <c r="BL322" s="13">
        <v>0</v>
      </c>
      <c r="BM322" s="13">
        <v>0</v>
      </c>
      <c r="BN322" s="13">
        <v>0</v>
      </c>
      <c r="BO322" s="13">
        <v>0</v>
      </c>
      <c r="BP322" s="13">
        <v>0</v>
      </c>
      <c r="BQ322" s="13">
        <v>0</v>
      </c>
      <c r="BR322" s="13">
        <v>0</v>
      </c>
      <c r="BS322" s="13">
        <v>0</v>
      </c>
      <c r="BT322" s="13">
        <v>0</v>
      </c>
      <c r="BU322" s="13">
        <v>0</v>
      </c>
      <c r="BV322" s="13">
        <v>0</v>
      </c>
      <c r="BW322" s="13">
        <v>0</v>
      </c>
      <c r="BX322" s="13">
        <v>0</v>
      </c>
      <c r="BY322" s="13">
        <v>0</v>
      </c>
      <c r="BZ322" s="13">
        <v>0</v>
      </c>
      <c r="CA322" s="82">
        <v>0</v>
      </c>
      <c r="CC322">
        <v>0</v>
      </c>
      <c r="CE322">
        <v>0</v>
      </c>
      <c r="CG322">
        <v>0</v>
      </c>
      <c r="CI322">
        <v>0</v>
      </c>
      <c r="CK322">
        <v>0</v>
      </c>
      <c r="CM322">
        <v>0</v>
      </c>
      <c r="CN322">
        <v>2765541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</row>
    <row r="323" spans="1:129">
      <c r="A323" s="12">
        <v>1739</v>
      </c>
      <c r="B323" s="13" t="s">
        <v>420</v>
      </c>
      <c r="C323" s="13">
        <v>264000</v>
      </c>
      <c r="D323" s="83">
        <v>233200</v>
      </c>
      <c r="E323" s="13">
        <v>230020</v>
      </c>
      <c r="F323" s="13" t="s">
        <v>126</v>
      </c>
      <c r="G323" s="13">
        <v>8</v>
      </c>
      <c r="H323" s="13">
        <v>3</v>
      </c>
      <c r="I323" s="13">
        <v>2012</v>
      </c>
      <c r="J323" s="13">
        <v>4184</v>
      </c>
      <c r="K323" s="13">
        <v>1110</v>
      </c>
      <c r="L323" s="13">
        <v>0</v>
      </c>
      <c r="M323" s="13">
        <v>5294</v>
      </c>
      <c r="N323" s="13">
        <v>80.731751799999998</v>
      </c>
      <c r="O323" s="13">
        <v>0</v>
      </c>
      <c r="P323" s="13">
        <v>72.959356799999995</v>
      </c>
      <c r="Q323" s="13">
        <v>0</v>
      </c>
      <c r="R323" s="13">
        <v>0.30489500000000003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K323" s="13">
        <v>0</v>
      </c>
      <c r="AL323" s="13">
        <v>0</v>
      </c>
      <c r="AM323" s="13">
        <v>0</v>
      </c>
      <c r="AN323" s="13">
        <v>0</v>
      </c>
      <c r="AO323" s="13">
        <v>0</v>
      </c>
      <c r="AP323" s="13">
        <v>0</v>
      </c>
      <c r="AQ323" s="13">
        <v>0</v>
      </c>
      <c r="AR323" s="13">
        <v>0</v>
      </c>
      <c r="AS323" s="13">
        <v>7.4675000000000002</v>
      </c>
      <c r="AT323" s="13">
        <v>4161</v>
      </c>
      <c r="AU323" s="13">
        <v>0</v>
      </c>
      <c r="AV323" s="13">
        <v>23</v>
      </c>
      <c r="AW323" s="13">
        <v>0</v>
      </c>
      <c r="AX323" s="13">
        <v>0</v>
      </c>
      <c r="AY323" s="13">
        <v>0</v>
      </c>
      <c r="AZ323" s="13">
        <v>0</v>
      </c>
      <c r="BA323" s="13">
        <v>0</v>
      </c>
      <c r="BB323" s="13">
        <v>0</v>
      </c>
      <c r="BC323" s="13">
        <v>0</v>
      </c>
      <c r="BD323" s="13">
        <v>0</v>
      </c>
      <c r="BE323" s="13">
        <v>0</v>
      </c>
      <c r="BF323" s="13">
        <v>0</v>
      </c>
      <c r="BG323" s="13">
        <v>0</v>
      </c>
      <c r="BH323" s="13">
        <v>0</v>
      </c>
      <c r="BI323" s="13">
        <v>0</v>
      </c>
      <c r="BJ323" s="13">
        <v>0</v>
      </c>
      <c r="BK323" s="13">
        <v>0</v>
      </c>
      <c r="BL323" s="13">
        <v>0</v>
      </c>
      <c r="BM323" s="13">
        <v>1110</v>
      </c>
      <c r="BN323" s="13">
        <v>0</v>
      </c>
      <c r="BO323" s="13">
        <v>0</v>
      </c>
      <c r="BP323" s="13">
        <v>0</v>
      </c>
      <c r="BQ323" s="13">
        <v>0</v>
      </c>
      <c r="BR323" s="13">
        <v>0</v>
      </c>
      <c r="BS323" s="13">
        <v>0</v>
      </c>
      <c r="BT323" s="13">
        <v>0</v>
      </c>
      <c r="BU323" s="13">
        <v>0</v>
      </c>
      <c r="BV323" s="13">
        <v>0</v>
      </c>
      <c r="BW323" s="13">
        <v>0</v>
      </c>
      <c r="BX323" s="13">
        <v>0</v>
      </c>
      <c r="BY323" s="13">
        <v>0</v>
      </c>
      <c r="BZ323" s="13">
        <v>0</v>
      </c>
      <c r="CA323" s="82">
        <v>0</v>
      </c>
      <c r="CC323">
        <v>0</v>
      </c>
      <c r="CE323">
        <v>0</v>
      </c>
      <c r="CG323">
        <v>0</v>
      </c>
      <c r="CI323">
        <v>0</v>
      </c>
      <c r="CK323">
        <v>0</v>
      </c>
      <c r="CM323">
        <v>0</v>
      </c>
      <c r="CN323">
        <v>1842408</v>
      </c>
      <c r="CO323">
        <v>0</v>
      </c>
      <c r="CP323">
        <v>8.5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515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</row>
    <row r="324" spans="1:129">
      <c r="A324" s="12">
        <v>1741</v>
      </c>
      <c r="B324" s="13" t="s">
        <v>421</v>
      </c>
      <c r="C324" s="13">
        <v>264000</v>
      </c>
      <c r="D324" s="83">
        <v>233200</v>
      </c>
      <c r="E324" s="13">
        <v>230020</v>
      </c>
      <c r="F324" s="13" t="s">
        <v>126</v>
      </c>
      <c r="G324" s="13">
        <v>8</v>
      </c>
      <c r="H324" s="13">
        <v>3</v>
      </c>
      <c r="I324" s="13">
        <v>2012</v>
      </c>
      <c r="J324" s="13">
        <v>3796</v>
      </c>
      <c r="K324" s="13">
        <v>259</v>
      </c>
      <c r="L324" s="13">
        <v>0</v>
      </c>
      <c r="M324" s="13">
        <v>4055</v>
      </c>
      <c r="N324" s="13">
        <v>66.561065999999997</v>
      </c>
      <c r="O324" s="13">
        <v>0</v>
      </c>
      <c r="P324" s="13">
        <v>66.561065999999997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K324" s="13">
        <v>0</v>
      </c>
      <c r="AL324" s="13">
        <v>0</v>
      </c>
      <c r="AM324" s="13">
        <v>0</v>
      </c>
      <c r="AN324" s="13">
        <v>0</v>
      </c>
      <c r="AO324" s="13">
        <v>0</v>
      </c>
      <c r="AP324" s="13">
        <v>0</v>
      </c>
      <c r="AQ324" s="13">
        <v>0</v>
      </c>
      <c r="AR324" s="13">
        <v>0</v>
      </c>
      <c r="AS324" s="13">
        <v>0</v>
      </c>
      <c r="AT324" s="13">
        <v>3796</v>
      </c>
      <c r="AU324" s="13">
        <v>0</v>
      </c>
      <c r="AV324" s="13">
        <v>0</v>
      </c>
      <c r="AW324" s="13">
        <v>0</v>
      </c>
      <c r="AX324" s="13">
        <v>0</v>
      </c>
      <c r="AY324" s="13">
        <v>0</v>
      </c>
      <c r="AZ324" s="13">
        <v>0</v>
      </c>
      <c r="BA324" s="13">
        <v>0</v>
      </c>
      <c r="BB324" s="13">
        <v>0</v>
      </c>
      <c r="BC324" s="13">
        <v>0</v>
      </c>
      <c r="BD324" s="13">
        <v>0</v>
      </c>
      <c r="BE324" s="13">
        <v>0</v>
      </c>
      <c r="BF324" s="13">
        <v>0</v>
      </c>
      <c r="BG324" s="13">
        <v>0</v>
      </c>
      <c r="BH324" s="13">
        <v>0</v>
      </c>
      <c r="BI324" s="13">
        <v>0</v>
      </c>
      <c r="BJ324" s="13">
        <v>0</v>
      </c>
      <c r="BK324" s="13">
        <v>0</v>
      </c>
      <c r="BL324" s="13">
        <v>0</v>
      </c>
      <c r="BM324" s="13">
        <v>226</v>
      </c>
      <c r="BN324" s="13">
        <v>33</v>
      </c>
      <c r="BO324" s="13">
        <v>0</v>
      </c>
      <c r="BP324" s="13">
        <v>0</v>
      </c>
      <c r="BQ324" s="13">
        <v>0</v>
      </c>
      <c r="BR324" s="13">
        <v>0</v>
      </c>
      <c r="BS324" s="13">
        <v>0</v>
      </c>
      <c r="BT324" s="13">
        <v>0</v>
      </c>
      <c r="BU324" s="13">
        <v>0</v>
      </c>
      <c r="BV324" s="13">
        <v>0</v>
      </c>
      <c r="BW324" s="13">
        <v>0</v>
      </c>
      <c r="BX324" s="13">
        <v>0</v>
      </c>
      <c r="BY324" s="13">
        <v>0</v>
      </c>
      <c r="BZ324" s="13">
        <v>0</v>
      </c>
      <c r="CA324" s="82">
        <v>0</v>
      </c>
      <c r="CC324">
        <v>0</v>
      </c>
      <c r="CE324">
        <v>0</v>
      </c>
      <c r="CG324">
        <v>0</v>
      </c>
      <c r="CI324">
        <v>0</v>
      </c>
      <c r="CK324">
        <v>0</v>
      </c>
      <c r="CM324">
        <v>0</v>
      </c>
      <c r="CN324">
        <v>1680835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</row>
    <row r="325" spans="1:129">
      <c r="A325" s="12">
        <v>1742</v>
      </c>
      <c r="B325" s="13" t="s">
        <v>422</v>
      </c>
      <c r="C325" s="13">
        <v>244200</v>
      </c>
      <c r="D325" s="83">
        <v>353000</v>
      </c>
      <c r="E325" s="13">
        <v>350030</v>
      </c>
      <c r="F325" s="13" t="s">
        <v>126</v>
      </c>
      <c r="G325" s="13">
        <v>1</v>
      </c>
      <c r="H325" s="13">
        <v>1</v>
      </c>
      <c r="I325" s="13">
        <v>2012</v>
      </c>
      <c r="J325" s="13">
        <v>16924</v>
      </c>
      <c r="K325" s="13">
        <v>0</v>
      </c>
      <c r="L325" s="13">
        <v>0</v>
      </c>
      <c r="M325" s="13">
        <v>16924</v>
      </c>
      <c r="N325" s="13">
        <v>296.73116210000001</v>
      </c>
      <c r="O325" s="13">
        <v>0</v>
      </c>
      <c r="P325" s="13">
        <v>296.66838960000001</v>
      </c>
      <c r="Q325" s="13">
        <v>0</v>
      </c>
      <c r="R325" s="13">
        <v>6.2772499999999995E-2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K325" s="13">
        <v>0</v>
      </c>
      <c r="AL325" s="13">
        <v>0</v>
      </c>
      <c r="AM325" s="13">
        <v>0</v>
      </c>
      <c r="AN325" s="13">
        <v>0</v>
      </c>
      <c r="AO325" s="13">
        <v>0</v>
      </c>
      <c r="AP325" s="13">
        <v>0</v>
      </c>
      <c r="AQ325" s="13">
        <v>0</v>
      </c>
      <c r="AR325" s="13">
        <v>0</v>
      </c>
      <c r="AS325" s="13">
        <v>0</v>
      </c>
      <c r="AT325" s="13">
        <v>16919</v>
      </c>
      <c r="AU325" s="13">
        <v>0</v>
      </c>
      <c r="AV325" s="13">
        <v>5</v>
      </c>
      <c r="AW325" s="13">
        <v>0</v>
      </c>
      <c r="AX325" s="13">
        <v>0</v>
      </c>
      <c r="AY325" s="13">
        <v>0</v>
      </c>
      <c r="AZ325" s="13">
        <v>0</v>
      </c>
      <c r="BA325" s="13">
        <v>0</v>
      </c>
      <c r="BB325" s="13">
        <v>0</v>
      </c>
      <c r="BC325" s="13">
        <v>0</v>
      </c>
      <c r="BD325" s="13">
        <v>0</v>
      </c>
      <c r="BE325" s="13">
        <v>0</v>
      </c>
      <c r="BF325" s="13">
        <v>0</v>
      </c>
      <c r="BG325" s="13">
        <v>0</v>
      </c>
      <c r="BH325" s="13">
        <v>0</v>
      </c>
      <c r="BI325" s="13">
        <v>0</v>
      </c>
      <c r="BJ325" s="13">
        <v>0</v>
      </c>
      <c r="BK325" s="13">
        <v>0</v>
      </c>
      <c r="BL325" s="13">
        <v>0</v>
      </c>
      <c r="BM325" s="13">
        <v>0</v>
      </c>
      <c r="BN325" s="13">
        <v>0</v>
      </c>
      <c r="BO325" s="13">
        <v>0</v>
      </c>
      <c r="BP325" s="13">
        <v>0</v>
      </c>
      <c r="BQ325" s="13">
        <v>0</v>
      </c>
      <c r="BR325" s="13">
        <v>0</v>
      </c>
      <c r="BS325" s="13">
        <v>0</v>
      </c>
      <c r="BT325" s="13">
        <v>0</v>
      </c>
      <c r="BU325" s="13">
        <v>0</v>
      </c>
      <c r="BV325" s="13">
        <v>0</v>
      </c>
      <c r="BW325" s="13">
        <v>0</v>
      </c>
      <c r="BX325" s="13">
        <v>0</v>
      </c>
      <c r="BY325" s="13">
        <v>0</v>
      </c>
      <c r="BZ325" s="13">
        <v>0</v>
      </c>
      <c r="CA325" s="82">
        <v>0</v>
      </c>
      <c r="CC325">
        <v>0</v>
      </c>
      <c r="CE325">
        <v>0</v>
      </c>
      <c r="CG325">
        <v>0</v>
      </c>
      <c r="CI325">
        <v>0</v>
      </c>
      <c r="CK325">
        <v>0</v>
      </c>
      <c r="CM325">
        <v>0</v>
      </c>
      <c r="CN325">
        <v>7491626</v>
      </c>
      <c r="CO325">
        <v>0</v>
      </c>
      <c r="CP325">
        <v>1.75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</row>
    <row r="326" spans="1:129">
      <c r="A326" s="12">
        <v>1743</v>
      </c>
      <c r="B326" s="13" t="s">
        <v>423</v>
      </c>
      <c r="C326" s="13">
        <v>264000</v>
      </c>
      <c r="D326" s="83">
        <v>233200</v>
      </c>
      <c r="E326" s="13">
        <v>230020</v>
      </c>
      <c r="F326" s="13" t="s">
        <v>126</v>
      </c>
      <c r="G326" s="13">
        <v>8</v>
      </c>
      <c r="H326" s="13">
        <v>3</v>
      </c>
      <c r="I326" s="13">
        <v>2012</v>
      </c>
      <c r="J326" s="13">
        <v>3260</v>
      </c>
      <c r="K326" s="13">
        <v>25</v>
      </c>
      <c r="L326" s="13">
        <v>0</v>
      </c>
      <c r="M326" s="13">
        <v>3285</v>
      </c>
      <c r="N326" s="13">
        <v>57.099297999999997</v>
      </c>
      <c r="O326" s="13">
        <v>0</v>
      </c>
      <c r="P326" s="13">
        <v>56.578302000000001</v>
      </c>
      <c r="Q326" s="13">
        <v>0</v>
      </c>
      <c r="R326" s="13">
        <v>0</v>
      </c>
      <c r="S326" s="13">
        <v>0</v>
      </c>
      <c r="T326" s="13">
        <v>0.52099600000000001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K326" s="13">
        <v>0</v>
      </c>
      <c r="AL326" s="13">
        <v>0</v>
      </c>
      <c r="AM326" s="13">
        <v>0</v>
      </c>
      <c r="AN326" s="13">
        <v>0</v>
      </c>
      <c r="AO326" s="13">
        <v>0</v>
      </c>
      <c r="AP326" s="13">
        <v>0</v>
      </c>
      <c r="AQ326" s="13">
        <v>0</v>
      </c>
      <c r="AR326" s="13">
        <v>0</v>
      </c>
      <c r="AS326" s="13">
        <v>0</v>
      </c>
      <c r="AT326" s="13">
        <v>3227</v>
      </c>
      <c r="AU326" s="13">
        <v>0</v>
      </c>
      <c r="AV326" s="13">
        <v>0</v>
      </c>
      <c r="AW326" s="13">
        <v>0</v>
      </c>
      <c r="AX326" s="13">
        <v>33</v>
      </c>
      <c r="AY326" s="13">
        <v>0</v>
      </c>
      <c r="AZ326" s="13">
        <v>0</v>
      </c>
      <c r="BA326" s="13">
        <v>0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0</v>
      </c>
      <c r="BJ326" s="13">
        <v>0</v>
      </c>
      <c r="BK326" s="13">
        <v>0</v>
      </c>
      <c r="BL326" s="13">
        <v>0</v>
      </c>
      <c r="BM326" s="13">
        <v>18</v>
      </c>
      <c r="BN326" s="13">
        <v>7</v>
      </c>
      <c r="BO326" s="13">
        <v>0</v>
      </c>
      <c r="BP326" s="13">
        <v>0</v>
      </c>
      <c r="BQ326" s="13">
        <v>0</v>
      </c>
      <c r="BR326" s="13">
        <v>0</v>
      </c>
      <c r="BS326" s="13">
        <v>0</v>
      </c>
      <c r="BT326" s="13">
        <v>0</v>
      </c>
      <c r="BU326" s="13">
        <v>0</v>
      </c>
      <c r="BV326" s="13">
        <v>0</v>
      </c>
      <c r="BW326" s="13">
        <v>0</v>
      </c>
      <c r="BX326" s="13">
        <v>0</v>
      </c>
      <c r="BY326" s="13">
        <v>0</v>
      </c>
      <c r="BZ326" s="13">
        <v>0</v>
      </c>
      <c r="CA326" s="82">
        <v>0</v>
      </c>
      <c r="CC326">
        <v>0</v>
      </c>
      <c r="CE326">
        <v>0</v>
      </c>
      <c r="CG326">
        <v>0</v>
      </c>
      <c r="CI326">
        <v>0</v>
      </c>
      <c r="CK326">
        <v>0</v>
      </c>
      <c r="CM326">
        <v>0</v>
      </c>
      <c r="CN326">
        <v>1428745</v>
      </c>
      <c r="CO326">
        <v>0</v>
      </c>
      <c r="CP326">
        <v>0</v>
      </c>
      <c r="CQ326">
        <v>0</v>
      </c>
      <c r="CR326">
        <v>11.326000000000001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</row>
    <row r="327" spans="1:129">
      <c r="A327" s="12">
        <v>1744</v>
      </c>
      <c r="B327" s="13" t="s">
        <v>424</v>
      </c>
      <c r="C327" s="13">
        <v>264000</v>
      </c>
      <c r="D327" s="83">
        <v>233200</v>
      </c>
      <c r="E327" s="13">
        <v>230020</v>
      </c>
      <c r="F327" s="13" t="s">
        <v>126</v>
      </c>
      <c r="G327" s="13">
        <v>8</v>
      </c>
      <c r="H327" s="13">
        <v>3</v>
      </c>
      <c r="I327" s="13">
        <v>2012</v>
      </c>
      <c r="J327" s="13">
        <v>3313</v>
      </c>
      <c r="K327" s="13">
        <v>596</v>
      </c>
      <c r="L327" s="13">
        <v>0</v>
      </c>
      <c r="M327" s="13">
        <v>3909</v>
      </c>
      <c r="N327" s="13">
        <v>60.8819388</v>
      </c>
      <c r="O327" s="13">
        <v>0</v>
      </c>
      <c r="P327" s="13">
        <v>58.096288800000004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L327" s="13">
        <v>0</v>
      </c>
      <c r="AM327" s="13">
        <v>0</v>
      </c>
      <c r="AN327" s="13">
        <v>0</v>
      </c>
      <c r="AO327" s="13">
        <v>0</v>
      </c>
      <c r="AP327" s="13">
        <v>0</v>
      </c>
      <c r="AQ327" s="13">
        <v>0</v>
      </c>
      <c r="AR327" s="13">
        <v>2.78565</v>
      </c>
      <c r="AS327" s="13">
        <v>0</v>
      </c>
      <c r="AT327" s="13">
        <v>3313</v>
      </c>
      <c r="AU327" s="13">
        <v>0</v>
      </c>
      <c r="AV327" s="13">
        <v>0</v>
      </c>
      <c r="AW327" s="13">
        <v>0</v>
      </c>
      <c r="AX327" s="13">
        <v>0</v>
      </c>
      <c r="AY327" s="13">
        <v>0</v>
      </c>
      <c r="AZ327" s="13">
        <v>0</v>
      </c>
      <c r="BA327" s="13">
        <v>0</v>
      </c>
      <c r="BB327" s="13">
        <v>0</v>
      </c>
      <c r="BC327" s="13">
        <v>0</v>
      </c>
      <c r="BD327" s="13">
        <v>0</v>
      </c>
      <c r="BE327" s="13">
        <v>0</v>
      </c>
      <c r="BF327" s="13">
        <v>0</v>
      </c>
      <c r="BG327" s="13">
        <v>0</v>
      </c>
      <c r="BH327" s="13">
        <v>0</v>
      </c>
      <c r="BI327" s="13">
        <v>0</v>
      </c>
      <c r="BJ327" s="13">
        <v>0</v>
      </c>
      <c r="BK327" s="13">
        <v>0</v>
      </c>
      <c r="BL327" s="13">
        <v>0</v>
      </c>
      <c r="BM327" s="13">
        <v>596</v>
      </c>
      <c r="BN327" s="13">
        <v>0</v>
      </c>
      <c r="BO327" s="13">
        <v>0</v>
      </c>
      <c r="BP327" s="13">
        <v>0</v>
      </c>
      <c r="BQ327" s="13">
        <v>0</v>
      </c>
      <c r="BR327" s="13">
        <v>0</v>
      </c>
      <c r="BS327" s="13">
        <v>0</v>
      </c>
      <c r="BT327" s="13">
        <v>0</v>
      </c>
      <c r="BU327" s="13">
        <v>0</v>
      </c>
      <c r="BV327" s="13">
        <v>0</v>
      </c>
      <c r="BW327" s="13">
        <v>0</v>
      </c>
      <c r="BX327" s="13">
        <v>0</v>
      </c>
      <c r="BY327" s="13">
        <v>0</v>
      </c>
      <c r="BZ327" s="13">
        <v>0</v>
      </c>
      <c r="CA327" s="82">
        <v>0</v>
      </c>
      <c r="CC327">
        <v>0</v>
      </c>
      <c r="CE327">
        <v>0</v>
      </c>
      <c r="CG327">
        <v>0</v>
      </c>
      <c r="CI327">
        <v>0</v>
      </c>
      <c r="CK327">
        <v>0</v>
      </c>
      <c r="CM327">
        <v>0</v>
      </c>
      <c r="CN327">
        <v>1467078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189.5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</row>
    <row r="328" spans="1:129">
      <c r="A328" s="12">
        <v>1745</v>
      </c>
      <c r="B328" s="13" t="s">
        <v>425</v>
      </c>
      <c r="C328" s="13">
        <v>268210</v>
      </c>
      <c r="D328" s="83">
        <v>239910</v>
      </c>
      <c r="E328" s="13">
        <v>230020</v>
      </c>
      <c r="F328" s="13" t="s">
        <v>126</v>
      </c>
      <c r="G328" s="13">
        <v>1</v>
      </c>
      <c r="H328" s="13">
        <v>1</v>
      </c>
      <c r="I328" s="13">
        <v>2012</v>
      </c>
      <c r="J328" s="13">
        <v>1937</v>
      </c>
      <c r="K328" s="13">
        <v>0</v>
      </c>
      <c r="L328" s="13">
        <v>0</v>
      </c>
      <c r="M328" s="13">
        <v>1937</v>
      </c>
      <c r="N328" s="13">
        <v>33.965197199999999</v>
      </c>
      <c r="O328" s="13">
        <v>0</v>
      </c>
      <c r="P328" s="13">
        <v>33.965197199999999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0</v>
      </c>
      <c r="AL328" s="13">
        <v>0</v>
      </c>
      <c r="AM328" s="13">
        <v>0</v>
      </c>
      <c r="AN328" s="13">
        <v>0</v>
      </c>
      <c r="AO328" s="13">
        <v>0</v>
      </c>
      <c r="AP328" s="13">
        <v>0</v>
      </c>
      <c r="AQ328" s="13">
        <v>0</v>
      </c>
      <c r="AR328" s="13">
        <v>0</v>
      </c>
      <c r="AS328" s="13">
        <v>0</v>
      </c>
      <c r="AT328" s="13">
        <v>1937</v>
      </c>
      <c r="AU328" s="13">
        <v>0</v>
      </c>
      <c r="AV328" s="13">
        <v>0</v>
      </c>
      <c r="AW328" s="13">
        <v>0</v>
      </c>
      <c r="AX328" s="13">
        <v>0</v>
      </c>
      <c r="AY328" s="13">
        <v>0</v>
      </c>
      <c r="AZ328" s="13">
        <v>0</v>
      </c>
      <c r="BA328" s="13">
        <v>0</v>
      </c>
      <c r="BB328" s="13">
        <v>0</v>
      </c>
      <c r="BC328" s="13">
        <v>0</v>
      </c>
      <c r="BD328" s="13">
        <v>0</v>
      </c>
      <c r="BE328" s="13">
        <v>0</v>
      </c>
      <c r="BF328" s="13">
        <v>0</v>
      </c>
      <c r="BG328" s="13">
        <v>0</v>
      </c>
      <c r="BH328" s="13">
        <v>0</v>
      </c>
      <c r="BI328" s="13">
        <v>0</v>
      </c>
      <c r="BJ328" s="13">
        <v>0</v>
      </c>
      <c r="BK328" s="13">
        <v>0</v>
      </c>
      <c r="BL328" s="13">
        <v>0</v>
      </c>
      <c r="BM328" s="13">
        <v>0</v>
      </c>
      <c r="BN328" s="13">
        <v>0</v>
      </c>
      <c r="BO328" s="13">
        <v>0</v>
      </c>
      <c r="BP328" s="13">
        <v>0</v>
      </c>
      <c r="BQ328" s="13">
        <v>0</v>
      </c>
      <c r="BR328" s="13">
        <v>0</v>
      </c>
      <c r="BS328" s="13">
        <v>0</v>
      </c>
      <c r="BT328" s="13">
        <v>0</v>
      </c>
      <c r="BU328" s="13">
        <v>0</v>
      </c>
      <c r="BV328" s="13">
        <v>0</v>
      </c>
      <c r="BW328" s="13">
        <v>0</v>
      </c>
      <c r="BX328" s="13">
        <v>0</v>
      </c>
      <c r="BY328" s="13">
        <v>0</v>
      </c>
      <c r="BZ328" s="13">
        <v>0</v>
      </c>
      <c r="CA328" s="82">
        <v>0</v>
      </c>
      <c r="CC328">
        <v>0</v>
      </c>
      <c r="CE328">
        <v>0</v>
      </c>
      <c r="CG328">
        <v>0</v>
      </c>
      <c r="CI328">
        <v>0</v>
      </c>
      <c r="CK328">
        <v>0</v>
      </c>
      <c r="CM328">
        <v>0</v>
      </c>
      <c r="CN328">
        <v>857707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</row>
    <row r="329" spans="1:129">
      <c r="A329" s="12">
        <v>1747</v>
      </c>
      <c r="B329" s="13" t="s">
        <v>426</v>
      </c>
      <c r="C329" s="13">
        <v>268210</v>
      </c>
      <c r="D329" s="83">
        <v>239910</v>
      </c>
      <c r="E329" s="13">
        <v>230020</v>
      </c>
      <c r="F329" s="13" t="s">
        <v>126</v>
      </c>
      <c r="G329" s="13">
        <v>1</v>
      </c>
      <c r="H329" s="13">
        <v>1</v>
      </c>
      <c r="I329" s="13">
        <v>2012</v>
      </c>
      <c r="J329" s="13">
        <v>2888</v>
      </c>
      <c r="K329" s="13">
        <v>0</v>
      </c>
      <c r="L329" s="13">
        <v>0</v>
      </c>
      <c r="M329" s="13">
        <v>2888</v>
      </c>
      <c r="N329" s="13">
        <v>50.602554400000002</v>
      </c>
      <c r="O329" s="13">
        <v>0</v>
      </c>
      <c r="P329" s="13">
        <v>50.483466</v>
      </c>
      <c r="Q329" s="13">
        <v>0</v>
      </c>
      <c r="R329" s="13">
        <v>0.1190884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  <c r="AN329" s="13">
        <v>0</v>
      </c>
      <c r="AO329" s="13">
        <v>0</v>
      </c>
      <c r="AP329" s="13">
        <v>0</v>
      </c>
      <c r="AQ329" s="13">
        <v>0</v>
      </c>
      <c r="AR329" s="13">
        <v>0</v>
      </c>
      <c r="AS329" s="13">
        <v>0</v>
      </c>
      <c r="AT329" s="13">
        <v>2879</v>
      </c>
      <c r="AU329" s="13">
        <v>0</v>
      </c>
      <c r="AV329" s="13">
        <v>9</v>
      </c>
      <c r="AW329" s="13">
        <v>0</v>
      </c>
      <c r="AX329" s="13">
        <v>0</v>
      </c>
      <c r="AY329" s="13">
        <v>0</v>
      </c>
      <c r="AZ329" s="13">
        <v>0</v>
      </c>
      <c r="BA329" s="13">
        <v>0</v>
      </c>
      <c r="BB329" s="13">
        <v>0</v>
      </c>
      <c r="BC329" s="13">
        <v>0</v>
      </c>
      <c r="BD329" s="13">
        <v>0</v>
      </c>
      <c r="BE329" s="13">
        <v>0</v>
      </c>
      <c r="BF329" s="13">
        <v>0</v>
      </c>
      <c r="BG329" s="13">
        <v>0</v>
      </c>
      <c r="BH329" s="13">
        <v>0</v>
      </c>
      <c r="BI329" s="13">
        <v>0</v>
      </c>
      <c r="BJ329" s="13">
        <v>0</v>
      </c>
      <c r="BK329" s="13">
        <v>0</v>
      </c>
      <c r="BL329" s="13">
        <v>0</v>
      </c>
      <c r="BM329" s="13">
        <v>0</v>
      </c>
      <c r="BN329" s="13">
        <v>0</v>
      </c>
      <c r="BO329" s="13">
        <v>0</v>
      </c>
      <c r="BP329" s="13">
        <v>0</v>
      </c>
      <c r="BQ329" s="13">
        <v>0</v>
      </c>
      <c r="BR329" s="13">
        <v>0</v>
      </c>
      <c r="BS329" s="13">
        <v>0</v>
      </c>
      <c r="BT329" s="13">
        <v>0</v>
      </c>
      <c r="BU329" s="13">
        <v>0</v>
      </c>
      <c r="BV329" s="13">
        <v>0</v>
      </c>
      <c r="BW329" s="13">
        <v>0</v>
      </c>
      <c r="BX329" s="13">
        <v>0</v>
      </c>
      <c r="BY329" s="13">
        <v>0</v>
      </c>
      <c r="BZ329" s="13">
        <v>0</v>
      </c>
      <c r="CA329" s="82">
        <v>0</v>
      </c>
      <c r="CC329">
        <v>0</v>
      </c>
      <c r="CE329">
        <v>0</v>
      </c>
      <c r="CG329">
        <v>0</v>
      </c>
      <c r="CI329">
        <v>0</v>
      </c>
      <c r="CK329">
        <v>0</v>
      </c>
      <c r="CM329">
        <v>0</v>
      </c>
      <c r="CN329">
        <v>1274835</v>
      </c>
      <c r="CO329">
        <v>0</v>
      </c>
      <c r="CP329">
        <v>3.32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</row>
    <row r="330" spans="1:129">
      <c r="A330" s="12">
        <v>1748</v>
      </c>
      <c r="B330" s="13" t="s">
        <v>427</v>
      </c>
      <c r="C330" s="13">
        <v>268210</v>
      </c>
      <c r="D330" s="83">
        <v>239910</v>
      </c>
      <c r="E330" s="13">
        <v>230020</v>
      </c>
      <c r="F330" s="13" t="s">
        <v>126</v>
      </c>
      <c r="G330" s="13">
        <v>1</v>
      </c>
      <c r="H330" s="13">
        <v>1</v>
      </c>
      <c r="I330" s="13">
        <v>2012</v>
      </c>
      <c r="J330" s="13">
        <v>2571</v>
      </c>
      <c r="K330" s="13">
        <v>0</v>
      </c>
      <c r="L330" s="13">
        <v>0</v>
      </c>
      <c r="M330" s="13">
        <v>2571</v>
      </c>
      <c r="N330" s="13">
        <v>45.081669599999998</v>
      </c>
      <c r="O330" s="13">
        <v>0</v>
      </c>
      <c r="P330" s="13">
        <v>45.081669599999998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>
        <v>0</v>
      </c>
      <c r="AL330" s="13">
        <v>0</v>
      </c>
      <c r="AM330" s="13">
        <v>0</v>
      </c>
      <c r="AN330" s="13">
        <v>0</v>
      </c>
      <c r="AO330" s="13">
        <v>0</v>
      </c>
      <c r="AP330" s="13">
        <v>0</v>
      </c>
      <c r="AQ330" s="13">
        <v>0</v>
      </c>
      <c r="AR330" s="13">
        <v>0</v>
      </c>
      <c r="AS330" s="13">
        <v>0</v>
      </c>
      <c r="AT330" s="13">
        <v>2571</v>
      </c>
      <c r="AU330" s="13">
        <v>0</v>
      </c>
      <c r="AV330" s="13">
        <v>0</v>
      </c>
      <c r="AW330" s="13">
        <v>0</v>
      </c>
      <c r="AX330" s="13">
        <v>0</v>
      </c>
      <c r="AY330" s="13">
        <v>0</v>
      </c>
      <c r="AZ330" s="13">
        <v>0</v>
      </c>
      <c r="BA330" s="13">
        <v>0</v>
      </c>
      <c r="BB330" s="13">
        <v>0</v>
      </c>
      <c r="BC330" s="13">
        <v>0</v>
      </c>
      <c r="BD330" s="13">
        <v>0</v>
      </c>
      <c r="BE330" s="13">
        <v>0</v>
      </c>
      <c r="BF330" s="13">
        <v>0</v>
      </c>
      <c r="BG330" s="13">
        <v>0</v>
      </c>
      <c r="BH330" s="13">
        <v>0</v>
      </c>
      <c r="BI330" s="13">
        <v>0</v>
      </c>
      <c r="BJ330" s="13">
        <v>0</v>
      </c>
      <c r="BK330" s="13">
        <v>0</v>
      </c>
      <c r="BL330" s="13">
        <v>0</v>
      </c>
      <c r="BM330" s="13">
        <v>0</v>
      </c>
      <c r="BN330" s="13">
        <v>0</v>
      </c>
      <c r="BO330" s="13">
        <v>0</v>
      </c>
      <c r="BP330" s="13">
        <v>0</v>
      </c>
      <c r="BQ330" s="13">
        <v>0</v>
      </c>
      <c r="BR330" s="13">
        <v>0</v>
      </c>
      <c r="BS330" s="13">
        <v>0</v>
      </c>
      <c r="BT330" s="13">
        <v>0</v>
      </c>
      <c r="BU330" s="13">
        <v>0</v>
      </c>
      <c r="BV330" s="13">
        <v>0</v>
      </c>
      <c r="BW330" s="13">
        <v>0</v>
      </c>
      <c r="BX330" s="13">
        <v>0</v>
      </c>
      <c r="BY330" s="13">
        <v>0</v>
      </c>
      <c r="BZ330" s="13">
        <v>0</v>
      </c>
      <c r="CA330" s="82">
        <v>0</v>
      </c>
      <c r="CC330">
        <v>0</v>
      </c>
      <c r="CE330">
        <v>0</v>
      </c>
      <c r="CG330">
        <v>0</v>
      </c>
      <c r="CI330">
        <v>0</v>
      </c>
      <c r="CK330">
        <v>0</v>
      </c>
      <c r="CM330">
        <v>0</v>
      </c>
      <c r="CN330">
        <v>1138426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</row>
    <row r="331" spans="1:129">
      <c r="A331" s="12">
        <v>1750</v>
      </c>
      <c r="B331" s="13" t="s">
        <v>428</v>
      </c>
      <c r="C331" s="13">
        <v>244200</v>
      </c>
      <c r="D331" s="83">
        <v>212000</v>
      </c>
      <c r="E331" s="13">
        <v>210000</v>
      </c>
      <c r="F331" s="13" t="s">
        <v>126</v>
      </c>
      <c r="G331" s="13">
        <v>1</v>
      </c>
      <c r="H331" s="13">
        <v>1</v>
      </c>
      <c r="I331" s="13">
        <v>2012</v>
      </c>
      <c r="J331" s="13">
        <v>5208</v>
      </c>
      <c r="K331" s="13">
        <v>0</v>
      </c>
      <c r="L331" s="13">
        <v>0</v>
      </c>
      <c r="M331" s="13">
        <v>5208</v>
      </c>
      <c r="N331" s="13">
        <v>91.313897549999993</v>
      </c>
      <c r="O331" s="13">
        <v>0</v>
      </c>
      <c r="P331" s="13">
        <v>91.301522399999996</v>
      </c>
      <c r="Q331" s="13">
        <v>0</v>
      </c>
      <c r="R331" s="13">
        <v>1.237515E-2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K331" s="13">
        <v>0</v>
      </c>
      <c r="AL331" s="13">
        <v>0</v>
      </c>
      <c r="AM331" s="13">
        <v>0</v>
      </c>
      <c r="AN331" s="13">
        <v>0</v>
      </c>
      <c r="AO331" s="13">
        <v>0</v>
      </c>
      <c r="AP331" s="13">
        <v>0</v>
      </c>
      <c r="AQ331" s="13">
        <v>0</v>
      </c>
      <c r="AR331" s="13">
        <v>0</v>
      </c>
      <c r="AS331" s="13">
        <v>0</v>
      </c>
      <c r="AT331" s="13">
        <v>5207</v>
      </c>
      <c r="AU331" s="13">
        <v>0</v>
      </c>
      <c r="AV331" s="13">
        <v>1</v>
      </c>
      <c r="AW331" s="13">
        <v>0</v>
      </c>
      <c r="AX331" s="13">
        <v>0</v>
      </c>
      <c r="AY331" s="13">
        <v>0</v>
      </c>
      <c r="AZ331" s="13">
        <v>0</v>
      </c>
      <c r="BA331" s="13">
        <v>0</v>
      </c>
      <c r="BB331" s="13">
        <v>0</v>
      </c>
      <c r="BC331" s="13">
        <v>0</v>
      </c>
      <c r="BD331" s="13">
        <v>0</v>
      </c>
      <c r="BE331" s="13">
        <v>0</v>
      </c>
      <c r="BF331" s="13">
        <v>0</v>
      </c>
      <c r="BG331" s="13">
        <v>0</v>
      </c>
      <c r="BH331" s="13">
        <v>0</v>
      </c>
      <c r="BI331" s="13">
        <v>0</v>
      </c>
      <c r="BJ331" s="13">
        <v>0</v>
      </c>
      <c r="BK331" s="13">
        <v>0</v>
      </c>
      <c r="BL331" s="13">
        <v>0</v>
      </c>
      <c r="BM331" s="13">
        <v>0</v>
      </c>
      <c r="BN331" s="13">
        <v>0</v>
      </c>
      <c r="BO331" s="13">
        <v>0</v>
      </c>
      <c r="BP331" s="13">
        <v>0</v>
      </c>
      <c r="BQ331" s="13">
        <v>0</v>
      </c>
      <c r="BR331" s="13">
        <v>0</v>
      </c>
      <c r="BS331" s="13">
        <v>0</v>
      </c>
      <c r="BT331" s="13">
        <v>0</v>
      </c>
      <c r="BU331" s="13">
        <v>0</v>
      </c>
      <c r="BV331" s="13">
        <v>0</v>
      </c>
      <c r="BW331" s="13">
        <v>0</v>
      </c>
      <c r="BX331" s="13">
        <v>0</v>
      </c>
      <c r="BY331" s="13">
        <v>0</v>
      </c>
      <c r="BZ331" s="13">
        <v>0</v>
      </c>
      <c r="CA331" s="82">
        <v>0</v>
      </c>
      <c r="CC331">
        <v>0</v>
      </c>
      <c r="CE331">
        <v>0</v>
      </c>
      <c r="CG331">
        <v>0</v>
      </c>
      <c r="CI331">
        <v>0</v>
      </c>
      <c r="CK331">
        <v>0</v>
      </c>
      <c r="CM331">
        <v>0</v>
      </c>
      <c r="CN331">
        <v>2305594</v>
      </c>
      <c r="CO331">
        <v>0</v>
      </c>
      <c r="CP331">
        <v>0.34499999999999997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</row>
    <row r="332" spans="1:129">
      <c r="A332" s="12">
        <v>1751</v>
      </c>
      <c r="B332" s="13" t="s">
        <v>429</v>
      </c>
      <c r="C332" s="13">
        <v>241400</v>
      </c>
      <c r="D332" s="83">
        <v>201400</v>
      </c>
      <c r="E332" s="13">
        <v>200010</v>
      </c>
      <c r="F332" s="13" t="s">
        <v>126</v>
      </c>
      <c r="G332" s="13">
        <v>1</v>
      </c>
      <c r="H332" s="13">
        <v>1</v>
      </c>
      <c r="I332" s="13">
        <v>2012</v>
      </c>
      <c r="J332" s="13">
        <v>11409</v>
      </c>
      <c r="K332" s="13">
        <v>0</v>
      </c>
      <c r="L332" s="13">
        <v>0</v>
      </c>
      <c r="M332" s="13">
        <v>11409</v>
      </c>
      <c r="N332" s="13">
        <v>165.54966581299999</v>
      </c>
      <c r="O332" s="13">
        <v>0</v>
      </c>
      <c r="P332" s="13">
        <v>0</v>
      </c>
      <c r="Q332" s="13">
        <v>68.067155812999999</v>
      </c>
      <c r="R332" s="13">
        <v>21.62961</v>
      </c>
      <c r="S332" s="13">
        <v>75.852900000000005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K332" s="13">
        <v>0</v>
      </c>
      <c r="AL332" s="13">
        <v>0</v>
      </c>
      <c r="AM332" s="13">
        <v>0</v>
      </c>
      <c r="AN332" s="13">
        <v>0</v>
      </c>
      <c r="AO332" s="13">
        <v>0</v>
      </c>
      <c r="AP332" s="13">
        <v>0</v>
      </c>
      <c r="AQ332" s="13">
        <v>0</v>
      </c>
      <c r="AR332" s="13">
        <v>0</v>
      </c>
      <c r="AS332" s="13">
        <v>0</v>
      </c>
      <c r="AT332" s="13">
        <v>0</v>
      </c>
      <c r="AU332" s="13">
        <v>3937</v>
      </c>
      <c r="AV332" s="13">
        <v>1601</v>
      </c>
      <c r="AW332" s="13">
        <v>5871</v>
      </c>
      <c r="AX332" s="13">
        <v>0</v>
      </c>
      <c r="AY332" s="13">
        <v>0</v>
      </c>
      <c r="AZ332" s="13">
        <v>0</v>
      </c>
      <c r="BA332" s="13">
        <v>0</v>
      </c>
      <c r="BB332" s="13">
        <v>0</v>
      </c>
      <c r="BC332" s="13">
        <v>0</v>
      </c>
      <c r="BD332" s="13">
        <v>0</v>
      </c>
      <c r="BE332" s="13">
        <v>0</v>
      </c>
      <c r="BF332" s="13">
        <v>0</v>
      </c>
      <c r="BG332" s="13">
        <v>0</v>
      </c>
      <c r="BH332" s="13">
        <v>0</v>
      </c>
      <c r="BI332" s="13">
        <v>0</v>
      </c>
      <c r="BJ332" s="13">
        <v>0</v>
      </c>
      <c r="BK332" s="13">
        <v>0</v>
      </c>
      <c r="BL332" s="13">
        <v>0</v>
      </c>
      <c r="BM332" s="13">
        <v>0</v>
      </c>
      <c r="BN332" s="13">
        <v>0</v>
      </c>
      <c r="BO332" s="13">
        <v>0</v>
      </c>
      <c r="BP332" s="13">
        <v>0</v>
      </c>
      <c r="BQ332" s="13">
        <v>0</v>
      </c>
      <c r="BR332" s="13">
        <v>0</v>
      </c>
      <c r="BS332" s="13">
        <v>0</v>
      </c>
      <c r="BT332" s="13">
        <v>0</v>
      </c>
      <c r="BU332" s="13">
        <v>0</v>
      </c>
      <c r="BV332" s="13">
        <v>0</v>
      </c>
      <c r="BW332" s="13">
        <v>0</v>
      </c>
      <c r="BX332" s="13">
        <v>0</v>
      </c>
      <c r="BY332" s="13">
        <v>0</v>
      </c>
      <c r="BZ332" s="13">
        <v>0</v>
      </c>
      <c r="CA332" s="82">
        <v>0</v>
      </c>
      <c r="CC332">
        <v>0</v>
      </c>
      <c r="CE332">
        <v>0</v>
      </c>
      <c r="CG332">
        <v>0</v>
      </c>
      <c r="CI332">
        <v>0</v>
      </c>
      <c r="CK332">
        <v>0</v>
      </c>
      <c r="CM332">
        <v>0</v>
      </c>
      <c r="CN332">
        <v>0</v>
      </c>
      <c r="CO332">
        <v>3639371</v>
      </c>
      <c r="CP332">
        <v>603</v>
      </c>
      <c r="CQ332">
        <v>1866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</row>
    <row r="333" spans="1:129">
      <c r="A333" s="12">
        <v>1752</v>
      </c>
      <c r="B333" s="13" t="s">
        <v>430</v>
      </c>
      <c r="C333" s="13">
        <v>402000</v>
      </c>
      <c r="D333" s="83">
        <v>352200</v>
      </c>
      <c r="E333" s="13">
        <v>350020</v>
      </c>
      <c r="F333" s="13" t="s">
        <v>126</v>
      </c>
      <c r="G333" s="13">
        <v>1</v>
      </c>
      <c r="H333" s="13">
        <v>4</v>
      </c>
      <c r="I333" s="13">
        <v>2012</v>
      </c>
      <c r="J333" s="13">
        <v>12421</v>
      </c>
      <c r="K333" s="13">
        <v>0</v>
      </c>
      <c r="L333" s="13">
        <v>0</v>
      </c>
      <c r="M333" s="13">
        <v>12421</v>
      </c>
      <c r="N333" s="13">
        <v>217.77848399999999</v>
      </c>
      <c r="O333" s="13">
        <v>0</v>
      </c>
      <c r="P333" s="13">
        <v>217.73113559999999</v>
      </c>
      <c r="Q333" s="13">
        <v>0</v>
      </c>
      <c r="R333" s="13">
        <v>4.7348399999999999E-2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K333" s="13">
        <v>0</v>
      </c>
      <c r="AL333" s="13">
        <v>0</v>
      </c>
      <c r="AM333" s="13">
        <v>0</v>
      </c>
      <c r="AN333" s="13">
        <v>0</v>
      </c>
      <c r="AO333" s="13">
        <v>0</v>
      </c>
      <c r="AP333" s="13">
        <v>0</v>
      </c>
      <c r="AQ333" s="13">
        <v>0</v>
      </c>
      <c r="AR333" s="13">
        <v>0</v>
      </c>
      <c r="AS333" s="13">
        <v>0</v>
      </c>
      <c r="AT333" s="13">
        <v>12417</v>
      </c>
      <c r="AU333" s="13">
        <v>0</v>
      </c>
      <c r="AV333" s="13">
        <v>4</v>
      </c>
      <c r="AW333" s="13">
        <v>0</v>
      </c>
      <c r="AX333" s="13">
        <v>0</v>
      </c>
      <c r="AY333" s="13">
        <v>0</v>
      </c>
      <c r="AZ333" s="13">
        <v>0</v>
      </c>
      <c r="BA333" s="13">
        <v>0</v>
      </c>
      <c r="BB333" s="13">
        <v>0</v>
      </c>
      <c r="BC333" s="13">
        <v>0</v>
      </c>
      <c r="BD333" s="13">
        <v>0</v>
      </c>
      <c r="BE333" s="13">
        <v>0</v>
      </c>
      <c r="BF333" s="13">
        <v>0</v>
      </c>
      <c r="BG333" s="13">
        <v>0</v>
      </c>
      <c r="BH333" s="13">
        <v>0</v>
      </c>
      <c r="BI333" s="13">
        <v>0</v>
      </c>
      <c r="BJ333" s="13">
        <v>0</v>
      </c>
      <c r="BK333" s="13">
        <v>0</v>
      </c>
      <c r="BL333" s="13">
        <v>0</v>
      </c>
      <c r="BM333" s="13">
        <v>0</v>
      </c>
      <c r="BN333" s="13">
        <v>0</v>
      </c>
      <c r="BO333" s="13">
        <v>0</v>
      </c>
      <c r="BP333" s="13">
        <v>0</v>
      </c>
      <c r="BQ333" s="13">
        <v>0</v>
      </c>
      <c r="BR333" s="13">
        <v>0</v>
      </c>
      <c r="BS333" s="13">
        <v>0</v>
      </c>
      <c r="BT333" s="13">
        <v>0</v>
      </c>
      <c r="BU333" s="13">
        <v>0</v>
      </c>
      <c r="BV333" s="13">
        <v>0</v>
      </c>
      <c r="BW333" s="13">
        <v>0</v>
      </c>
      <c r="BX333" s="13"/>
      <c r="BY333" s="13">
        <v>0</v>
      </c>
      <c r="BZ333" s="13">
        <v>0</v>
      </c>
      <c r="CA333" s="82">
        <v>0</v>
      </c>
      <c r="CC333">
        <v>100</v>
      </c>
      <c r="CE333">
        <v>100</v>
      </c>
      <c r="CG333">
        <v>100</v>
      </c>
      <c r="CI333">
        <v>0</v>
      </c>
      <c r="CK333">
        <v>0</v>
      </c>
      <c r="CM333">
        <v>0</v>
      </c>
      <c r="CN333">
        <v>5498261</v>
      </c>
      <c r="CO333">
        <v>0</v>
      </c>
      <c r="CP333">
        <v>1.32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</row>
    <row r="334" spans="1:129">
      <c r="A334" s="12">
        <v>1753</v>
      </c>
      <c r="B334" s="13" t="s">
        <v>431</v>
      </c>
      <c r="C334" s="13">
        <v>157110</v>
      </c>
      <c r="D334" s="83">
        <v>109100</v>
      </c>
      <c r="E334" s="13">
        <v>100050</v>
      </c>
      <c r="F334" s="13" t="s">
        <v>126</v>
      </c>
      <c r="G334" s="13">
        <v>1</v>
      </c>
      <c r="H334" s="13">
        <v>2</v>
      </c>
      <c r="I334" s="13">
        <v>2012</v>
      </c>
      <c r="J334" s="13">
        <v>10259</v>
      </c>
      <c r="K334" s="13">
        <v>0</v>
      </c>
      <c r="L334" s="13">
        <v>0</v>
      </c>
      <c r="M334" s="13">
        <v>10259</v>
      </c>
      <c r="N334" s="13">
        <v>108.5597686</v>
      </c>
      <c r="O334" s="13">
        <v>0</v>
      </c>
      <c r="P334" s="13">
        <v>0.30753360000000002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108.252235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>
        <v>0</v>
      </c>
      <c r="AK334" s="13">
        <v>0</v>
      </c>
      <c r="AL334" s="13">
        <v>0</v>
      </c>
      <c r="AM334" s="13">
        <v>0</v>
      </c>
      <c r="AN334" s="13">
        <v>0</v>
      </c>
      <c r="AO334" s="13">
        <v>0</v>
      </c>
      <c r="AP334" s="13">
        <v>0</v>
      </c>
      <c r="AQ334" s="13">
        <v>0</v>
      </c>
      <c r="AR334" s="13">
        <v>0</v>
      </c>
      <c r="AS334" s="13">
        <v>0</v>
      </c>
      <c r="AT334" s="13">
        <v>18</v>
      </c>
      <c r="AU334" s="13">
        <v>0</v>
      </c>
      <c r="AV334" s="13">
        <v>0</v>
      </c>
      <c r="AW334" s="13">
        <v>0</v>
      </c>
      <c r="AX334" s="13">
        <v>0</v>
      </c>
      <c r="AY334" s="13">
        <v>0</v>
      </c>
      <c r="AZ334" s="13">
        <v>0</v>
      </c>
      <c r="BA334" s="13">
        <v>0</v>
      </c>
      <c r="BB334" s="13">
        <v>0</v>
      </c>
      <c r="BC334" s="13">
        <v>10241</v>
      </c>
      <c r="BD334" s="13">
        <v>0</v>
      </c>
      <c r="BE334" s="13">
        <v>0</v>
      </c>
      <c r="BF334" s="13">
        <v>0</v>
      </c>
      <c r="BG334" s="13">
        <v>0</v>
      </c>
      <c r="BH334" s="13">
        <v>0</v>
      </c>
      <c r="BI334" s="13">
        <v>0</v>
      </c>
      <c r="BJ334" s="13">
        <v>0</v>
      </c>
      <c r="BK334" s="13">
        <v>0</v>
      </c>
      <c r="BL334" s="13">
        <v>0</v>
      </c>
      <c r="BM334" s="13">
        <v>0</v>
      </c>
      <c r="BN334" s="13">
        <v>0</v>
      </c>
      <c r="BO334" s="13">
        <v>0</v>
      </c>
      <c r="BP334" s="13">
        <v>0</v>
      </c>
      <c r="BQ334" s="13">
        <v>0</v>
      </c>
      <c r="BR334" s="13">
        <v>0</v>
      </c>
      <c r="BS334" s="13">
        <v>0</v>
      </c>
      <c r="BT334" s="13">
        <v>0</v>
      </c>
      <c r="BU334" s="13">
        <v>0</v>
      </c>
      <c r="BV334" s="13">
        <v>0</v>
      </c>
      <c r="BW334" s="13">
        <v>0</v>
      </c>
      <c r="BX334" s="13">
        <v>0</v>
      </c>
      <c r="BY334" s="13">
        <v>0</v>
      </c>
      <c r="BZ334" s="13">
        <v>0</v>
      </c>
      <c r="CA334" s="82">
        <v>0</v>
      </c>
      <c r="CC334">
        <v>0</v>
      </c>
      <c r="CE334">
        <v>0</v>
      </c>
      <c r="CG334">
        <v>0</v>
      </c>
      <c r="CI334">
        <v>0</v>
      </c>
      <c r="CK334">
        <v>0</v>
      </c>
      <c r="CM334">
        <v>0</v>
      </c>
      <c r="CN334">
        <v>7766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4084.99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</row>
    <row r="335" spans="1:129">
      <c r="A335" s="12">
        <v>1754</v>
      </c>
      <c r="B335" s="13" t="s">
        <v>432</v>
      </c>
      <c r="C335" s="13">
        <v>351100</v>
      </c>
      <c r="D335" s="83">
        <v>682040</v>
      </c>
      <c r="E335" s="13">
        <v>680030</v>
      </c>
      <c r="F335" s="13" t="s">
        <v>126</v>
      </c>
      <c r="G335" s="13">
        <v>1</v>
      </c>
      <c r="H335" s="13">
        <v>1</v>
      </c>
      <c r="I335" s="13">
        <v>2012</v>
      </c>
      <c r="J335" s="13">
        <v>228</v>
      </c>
      <c r="K335" s="13">
        <v>0</v>
      </c>
      <c r="L335" s="13">
        <v>0</v>
      </c>
      <c r="M335" s="13">
        <v>228</v>
      </c>
      <c r="N335" s="13">
        <v>3.9978972000000002</v>
      </c>
      <c r="O335" s="13">
        <v>0</v>
      </c>
      <c r="P335" s="13">
        <v>3.9978972000000002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K335" s="13">
        <v>0</v>
      </c>
      <c r="AL335" s="13">
        <v>0</v>
      </c>
      <c r="AM335" s="13">
        <v>0</v>
      </c>
      <c r="AN335" s="13">
        <v>0</v>
      </c>
      <c r="AO335" s="13">
        <v>0</v>
      </c>
      <c r="AP335" s="13">
        <v>0</v>
      </c>
      <c r="AQ335" s="13">
        <v>0</v>
      </c>
      <c r="AR335" s="13">
        <v>0</v>
      </c>
      <c r="AS335" s="13">
        <v>0</v>
      </c>
      <c r="AT335" s="13">
        <v>228</v>
      </c>
      <c r="AU335" s="13">
        <v>0</v>
      </c>
      <c r="AV335" s="13">
        <v>0</v>
      </c>
      <c r="AW335" s="13">
        <v>0</v>
      </c>
      <c r="AX335" s="13">
        <v>0</v>
      </c>
      <c r="AY335" s="13">
        <v>0</v>
      </c>
      <c r="AZ335" s="13">
        <v>0</v>
      </c>
      <c r="BA335" s="13">
        <v>0</v>
      </c>
      <c r="BB335" s="13">
        <v>0</v>
      </c>
      <c r="BC335" s="13">
        <v>0</v>
      </c>
      <c r="BD335" s="13">
        <v>0</v>
      </c>
      <c r="BE335" s="13">
        <v>0</v>
      </c>
      <c r="BF335" s="13">
        <v>0</v>
      </c>
      <c r="BG335" s="13">
        <v>0</v>
      </c>
      <c r="BH335" s="13">
        <v>0</v>
      </c>
      <c r="BI335" s="13">
        <v>0</v>
      </c>
      <c r="BJ335" s="13">
        <v>0</v>
      </c>
      <c r="BK335" s="13">
        <v>0</v>
      </c>
      <c r="BL335" s="13">
        <v>0</v>
      </c>
      <c r="BM335" s="13">
        <v>0</v>
      </c>
      <c r="BN335" s="13">
        <v>0</v>
      </c>
      <c r="BO335" s="13">
        <v>0</v>
      </c>
      <c r="BP335" s="13">
        <v>0</v>
      </c>
      <c r="BQ335" s="13">
        <v>0</v>
      </c>
      <c r="BR335" s="13">
        <v>0</v>
      </c>
      <c r="BS335" s="13">
        <v>0</v>
      </c>
      <c r="BT335" s="13">
        <v>0</v>
      </c>
      <c r="BU335" s="13">
        <v>0</v>
      </c>
      <c r="BV335" s="13">
        <v>0</v>
      </c>
      <c r="BW335" s="13">
        <v>0</v>
      </c>
      <c r="BX335" s="13">
        <v>0</v>
      </c>
      <c r="BY335" s="13">
        <v>0</v>
      </c>
      <c r="BZ335" s="13">
        <v>0</v>
      </c>
      <c r="CA335" s="82">
        <v>0</v>
      </c>
      <c r="CC335">
        <v>0</v>
      </c>
      <c r="CE335">
        <v>0</v>
      </c>
      <c r="CG335">
        <v>0</v>
      </c>
      <c r="CI335">
        <v>0</v>
      </c>
      <c r="CK335">
        <v>0</v>
      </c>
      <c r="CM335">
        <v>0</v>
      </c>
      <c r="CN335">
        <v>100957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</row>
    <row r="336" spans="1:129">
      <c r="A336" s="12">
        <v>1755</v>
      </c>
      <c r="B336" s="13" t="s">
        <v>433</v>
      </c>
      <c r="C336" s="13">
        <v>403000</v>
      </c>
      <c r="D336" s="83">
        <v>353000</v>
      </c>
      <c r="E336" s="13">
        <v>350030</v>
      </c>
      <c r="F336" s="13" t="s">
        <v>126</v>
      </c>
      <c r="G336" s="13">
        <v>1</v>
      </c>
      <c r="H336" s="13">
        <v>1</v>
      </c>
      <c r="I336" s="13">
        <v>2012</v>
      </c>
      <c r="J336" s="13">
        <v>16</v>
      </c>
      <c r="K336" s="13">
        <v>0</v>
      </c>
      <c r="L336" s="13">
        <v>0</v>
      </c>
      <c r="M336" s="13">
        <v>16</v>
      </c>
      <c r="N336" s="13">
        <v>0.24989634999999999</v>
      </c>
      <c r="O336" s="13">
        <v>0</v>
      </c>
      <c r="P336" s="13">
        <v>0.15717239999999999</v>
      </c>
      <c r="Q336" s="13">
        <v>0</v>
      </c>
      <c r="R336" s="13">
        <v>9.2723949999999999E-2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K336" s="13">
        <v>0</v>
      </c>
      <c r="AL336" s="13">
        <v>0</v>
      </c>
      <c r="AM336" s="13">
        <v>0</v>
      </c>
      <c r="AN336" s="13">
        <v>0</v>
      </c>
      <c r="AO336" s="13">
        <v>0</v>
      </c>
      <c r="AP336" s="13">
        <v>0</v>
      </c>
      <c r="AQ336" s="13">
        <v>0</v>
      </c>
      <c r="AR336" s="13">
        <v>0</v>
      </c>
      <c r="AS336" s="13">
        <v>0</v>
      </c>
      <c r="AT336" s="13">
        <v>9</v>
      </c>
      <c r="AU336" s="13">
        <v>0</v>
      </c>
      <c r="AV336" s="13">
        <v>7</v>
      </c>
      <c r="AW336" s="13">
        <v>0</v>
      </c>
      <c r="AX336" s="13">
        <v>0</v>
      </c>
      <c r="AY336" s="13">
        <v>0</v>
      </c>
      <c r="AZ336" s="13">
        <v>0</v>
      </c>
      <c r="BA336" s="13">
        <v>0</v>
      </c>
      <c r="BB336" s="13">
        <v>0</v>
      </c>
      <c r="BC336" s="13">
        <v>0</v>
      </c>
      <c r="BD336" s="13">
        <v>0</v>
      </c>
      <c r="BE336" s="13">
        <v>0</v>
      </c>
      <c r="BF336" s="13">
        <v>0</v>
      </c>
      <c r="BG336" s="13">
        <v>0</v>
      </c>
      <c r="BH336" s="13">
        <v>0</v>
      </c>
      <c r="BI336" s="13">
        <v>0</v>
      </c>
      <c r="BJ336" s="13">
        <v>0</v>
      </c>
      <c r="BK336" s="13">
        <v>0</v>
      </c>
      <c r="BL336" s="13">
        <v>0</v>
      </c>
      <c r="BM336" s="13">
        <v>0</v>
      </c>
      <c r="BN336" s="13">
        <v>0</v>
      </c>
      <c r="BO336" s="13">
        <v>0</v>
      </c>
      <c r="BP336" s="13">
        <v>0</v>
      </c>
      <c r="BQ336" s="13">
        <v>0</v>
      </c>
      <c r="BR336" s="13">
        <v>0</v>
      </c>
      <c r="BS336" s="13">
        <v>0</v>
      </c>
      <c r="BT336" s="13">
        <v>0</v>
      </c>
      <c r="BU336" s="13">
        <v>0</v>
      </c>
      <c r="BV336" s="13">
        <v>0</v>
      </c>
      <c r="BW336" s="13">
        <v>0</v>
      </c>
      <c r="BX336" s="13">
        <v>0</v>
      </c>
      <c r="BY336" s="13">
        <v>0</v>
      </c>
      <c r="BZ336" s="13">
        <v>0</v>
      </c>
      <c r="CA336" s="82">
        <v>0</v>
      </c>
      <c r="CC336">
        <v>0</v>
      </c>
      <c r="CE336">
        <v>0</v>
      </c>
      <c r="CG336">
        <v>0</v>
      </c>
      <c r="CI336">
        <v>0</v>
      </c>
      <c r="CK336">
        <v>0</v>
      </c>
      <c r="CM336">
        <v>0</v>
      </c>
      <c r="CN336">
        <v>3969</v>
      </c>
      <c r="CO336">
        <v>0</v>
      </c>
      <c r="CP336">
        <v>2.585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</row>
    <row r="337" spans="1:129">
      <c r="A337" s="12">
        <v>1756</v>
      </c>
      <c r="B337" s="13" t="s">
        <v>434</v>
      </c>
      <c r="C337" s="13">
        <v>268290</v>
      </c>
      <c r="D337" s="83">
        <v>239990</v>
      </c>
      <c r="E337" s="13">
        <v>230020</v>
      </c>
      <c r="F337" s="13" t="s">
        <v>126</v>
      </c>
      <c r="G337" s="13">
        <v>8</v>
      </c>
      <c r="H337" s="13">
        <v>4</v>
      </c>
      <c r="I337" s="13">
        <v>2012</v>
      </c>
      <c r="J337" s="13">
        <v>23</v>
      </c>
      <c r="K337" s="13">
        <v>0</v>
      </c>
      <c r="L337" s="13">
        <v>0</v>
      </c>
      <c r="M337" s="13">
        <v>23</v>
      </c>
      <c r="N337" s="13">
        <v>0.30633957000000001</v>
      </c>
      <c r="O337" s="13">
        <v>0</v>
      </c>
      <c r="P337" s="13">
        <v>0</v>
      </c>
      <c r="Q337" s="13">
        <v>0</v>
      </c>
      <c r="R337" s="13">
        <v>0.30633957000000001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K337" s="13">
        <v>0</v>
      </c>
      <c r="AL337" s="13">
        <v>0</v>
      </c>
      <c r="AM337" s="13">
        <v>0</v>
      </c>
      <c r="AN337" s="13">
        <v>0</v>
      </c>
      <c r="AO337" s="13">
        <v>0</v>
      </c>
      <c r="AP337" s="13">
        <v>0</v>
      </c>
      <c r="AQ337" s="13">
        <v>0</v>
      </c>
      <c r="AR337" s="13">
        <v>0</v>
      </c>
      <c r="AS337" s="13">
        <v>0</v>
      </c>
      <c r="AT337" s="13">
        <v>0</v>
      </c>
      <c r="AU337" s="13">
        <v>0</v>
      </c>
      <c r="AV337" s="13">
        <v>23</v>
      </c>
      <c r="AW337" s="13">
        <v>0</v>
      </c>
      <c r="AX337" s="13">
        <v>0</v>
      </c>
      <c r="AY337" s="13">
        <v>0</v>
      </c>
      <c r="AZ337" s="13">
        <v>0</v>
      </c>
      <c r="BA337" s="13">
        <v>0</v>
      </c>
      <c r="BB337" s="13">
        <v>0</v>
      </c>
      <c r="BC337" s="13">
        <v>0</v>
      </c>
      <c r="BD337" s="13">
        <v>0</v>
      </c>
      <c r="BE337" s="13">
        <v>0</v>
      </c>
      <c r="BF337" s="13">
        <v>0</v>
      </c>
      <c r="BG337" s="13">
        <v>0</v>
      </c>
      <c r="BH337" s="13">
        <v>0</v>
      </c>
      <c r="BI337" s="13">
        <v>0</v>
      </c>
      <c r="BJ337" s="13">
        <v>0</v>
      </c>
      <c r="BK337" s="13">
        <v>0</v>
      </c>
      <c r="BL337" s="13">
        <v>0</v>
      </c>
      <c r="BM337" s="13">
        <v>0</v>
      </c>
      <c r="BN337" s="13">
        <v>0</v>
      </c>
      <c r="BO337" s="13">
        <v>0</v>
      </c>
      <c r="BP337" s="13">
        <v>0</v>
      </c>
      <c r="BQ337" s="13">
        <v>0</v>
      </c>
      <c r="BR337" s="13">
        <v>0</v>
      </c>
      <c r="BS337" s="13">
        <v>0</v>
      </c>
      <c r="BT337" s="13">
        <v>0</v>
      </c>
      <c r="BU337" s="13">
        <v>0</v>
      </c>
      <c r="BV337" s="13">
        <v>0</v>
      </c>
      <c r="BW337" s="13">
        <v>0</v>
      </c>
      <c r="BX337" s="13"/>
      <c r="BY337" s="13">
        <v>0</v>
      </c>
      <c r="BZ337" s="13">
        <v>0</v>
      </c>
      <c r="CA337" s="82">
        <v>0</v>
      </c>
      <c r="CC337">
        <v>100</v>
      </c>
      <c r="CE337">
        <v>100</v>
      </c>
      <c r="CG337">
        <v>100</v>
      </c>
      <c r="CI337">
        <v>0</v>
      </c>
      <c r="CK337">
        <v>0</v>
      </c>
      <c r="CM337">
        <v>0</v>
      </c>
      <c r="CN337">
        <v>0</v>
      </c>
      <c r="CO337">
        <v>0</v>
      </c>
      <c r="CP337">
        <v>8.6609999999999996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</row>
    <row r="338" spans="1:129">
      <c r="A338" s="12">
        <v>1759</v>
      </c>
      <c r="B338" s="13" t="s">
        <v>435</v>
      </c>
      <c r="C338" s="13">
        <v>158920</v>
      </c>
      <c r="D338" s="83">
        <v>205900</v>
      </c>
      <c r="E338" s="13">
        <v>200020</v>
      </c>
      <c r="F338" s="13" t="s">
        <v>126</v>
      </c>
      <c r="G338" s="13">
        <v>1</v>
      </c>
      <c r="H338" s="13">
        <v>1</v>
      </c>
      <c r="I338" s="13">
        <v>2012</v>
      </c>
      <c r="J338" s="13">
        <v>6424</v>
      </c>
      <c r="K338" s="13">
        <v>0</v>
      </c>
      <c r="L338" s="13">
        <v>0</v>
      </c>
      <c r="M338" s="13">
        <v>6424</v>
      </c>
      <c r="N338" s="13">
        <v>112.6261902</v>
      </c>
      <c r="O338" s="13">
        <v>0</v>
      </c>
      <c r="P338" s="13">
        <v>112.5723852</v>
      </c>
      <c r="Q338" s="13">
        <v>0</v>
      </c>
      <c r="R338" s="13">
        <v>5.3804999999999999E-2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K338" s="13">
        <v>0</v>
      </c>
      <c r="AL338" s="13">
        <v>0</v>
      </c>
      <c r="AM338" s="13">
        <v>0</v>
      </c>
      <c r="AN338" s="13">
        <v>0</v>
      </c>
      <c r="AO338" s="13">
        <v>0</v>
      </c>
      <c r="AP338" s="13">
        <v>0</v>
      </c>
      <c r="AQ338" s="13">
        <v>0</v>
      </c>
      <c r="AR338" s="13">
        <v>0</v>
      </c>
      <c r="AS338" s="13">
        <v>0</v>
      </c>
      <c r="AT338" s="13">
        <v>6420</v>
      </c>
      <c r="AU338" s="13">
        <v>0</v>
      </c>
      <c r="AV338" s="13">
        <v>4</v>
      </c>
      <c r="AW338" s="13">
        <v>0</v>
      </c>
      <c r="AX338" s="13">
        <v>0</v>
      </c>
      <c r="AY338" s="13">
        <v>0</v>
      </c>
      <c r="AZ338" s="13">
        <v>0</v>
      </c>
      <c r="BA338" s="13">
        <v>0</v>
      </c>
      <c r="BB338" s="13">
        <v>0</v>
      </c>
      <c r="BC338" s="13">
        <v>0</v>
      </c>
      <c r="BD338" s="13">
        <v>0</v>
      </c>
      <c r="BE338" s="13">
        <v>0</v>
      </c>
      <c r="BF338" s="13">
        <v>0</v>
      </c>
      <c r="BG338" s="13">
        <v>0</v>
      </c>
      <c r="BH338" s="13">
        <v>0</v>
      </c>
      <c r="BI338" s="13">
        <v>0</v>
      </c>
      <c r="BJ338" s="13">
        <v>0</v>
      </c>
      <c r="BK338" s="13">
        <v>0</v>
      </c>
      <c r="BL338" s="13">
        <v>0</v>
      </c>
      <c r="BM338" s="13">
        <v>0</v>
      </c>
      <c r="BN338" s="13">
        <v>0</v>
      </c>
      <c r="BO338" s="13">
        <v>0</v>
      </c>
      <c r="BP338" s="13">
        <v>0</v>
      </c>
      <c r="BQ338" s="13">
        <v>0</v>
      </c>
      <c r="BR338" s="13">
        <v>0</v>
      </c>
      <c r="BS338" s="13">
        <v>0</v>
      </c>
      <c r="BT338" s="13">
        <v>0</v>
      </c>
      <c r="BU338" s="13">
        <v>0</v>
      </c>
      <c r="BV338" s="13">
        <v>0</v>
      </c>
      <c r="BW338" s="13">
        <v>0</v>
      </c>
      <c r="BX338" s="13">
        <v>0</v>
      </c>
      <c r="BY338" s="13">
        <v>0</v>
      </c>
      <c r="BZ338" s="13">
        <v>0</v>
      </c>
      <c r="CA338" s="82">
        <v>0</v>
      </c>
      <c r="CC338">
        <v>0</v>
      </c>
      <c r="CE338">
        <v>0</v>
      </c>
      <c r="CG338">
        <v>0</v>
      </c>
      <c r="CI338">
        <v>0</v>
      </c>
      <c r="CK338">
        <v>0</v>
      </c>
      <c r="CM338">
        <v>0</v>
      </c>
      <c r="CN338">
        <v>2842737</v>
      </c>
      <c r="CO338">
        <v>0</v>
      </c>
      <c r="CP338">
        <v>1.5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</row>
    <row r="339" spans="1:129">
      <c r="A339" s="12">
        <v>1760</v>
      </c>
      <c r="B339" s="13" t="s">
        <v>436</v>
      </c>
      <c r="C339" s="13">
        <v>264000</v>
      </c>
      <c r="D339" s="83">
        <v>233200</v>
      </c>
      <c r="E339" s="13">
        <v>230020</v>
      </c>
      <c r="F339" s="13" t="s">
        <v>126</v>
      </c>
      <c r="G339" s="13">
        <v>8</v>
      </c>
      <c r="H339" s="13">
        <v>3</v>
      </c>
      <c r="I339" s="13">
        <v>2012</v>
      </c>
      <c r="J339" s="13">
        <v>3372</v>
      </c>
      <c r="K339" s="13">
        <v>1475</v>
      </c>
      <c r="L339" s="13">
        <v>0</v>
      </c>
      <c r="M339" s="13">
        <v>4847</v>
      </c>
      <c r="N339" s="13">
        <v>62.196263999999999</v>
      </c>
      <c r="O339" s="13">
        <v>0</v>
      </c>
      <c r="P339" s="13">
        <v>59.131314000000003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>
        <v>0</v>
      </c>
      <c r="AL339" s="13">
        <v>0</v>
      </c>
      <c r="AM339" s="13">
        <v>0</v>
      </c>
      <c r="AN339" s="13">
        <v>0</v>
      </c>
      <c r="AO339" s="13">
        <v>0</v>
      </c>
      <c r="AP339" s="13">
        <v>0</v>
      </c>
      <c r="AQ339" s="13">
        <v>0</v>
      </c>
      <c r="AR339" s="13">
        <v>3.0649500000000001</v>
      </c>
      <c r="AS339" s="13">
        <v>0</v>
      </c>
      <c r="AT339" s="13">
        <v>3372</v>
      </c>
      <c r="AU339" s="13">
        <v>0</v>
      </c>
      <c r="AV339" s="13">
        <v>0</v>
      </c>
      <c r="AW339" s="13">
        <v>0</v>
      </c>
      <c r="AX339" s="13">
        <v>0</v>
      </c>
      <c r="AY339" s="13">
        <v>0</v>
      </c>
      <c r="AZ339" s="13">
        <v>0</v>
      </c>
      <c r="BA339" s="13">
        <v>0</v>
      </c>
      <c r="BB339" s="13">
        <v>0</v>
      </c>
      <c r="BC339" s="13">
        <v>0</v>
      </c>
      <c r="BD339" s="13">
        <v>0</v>
      </c>
      <c r="BE339" s="13">
        <v>0</v>
      </c>
      <c r="BF339" s="13">
        <v>0</v>
      </c>
      <c r="BG339" s="13">
        <v>0</v>
      </c>
      <c r="BH339" s="13">
        <v>0</v>
      </c>
      <c r="BI339" s="13">
        <v>0</v>
      </c>
      <c r="BJ339" s="13">
        <v>0</v>
      </c>
      <c r="BK339" s="13">
        <v>0</v>
      </c>
      <c r="BL339" s="13">
        <v>0</v>
      </c>
      <c r="BM339" s="13">
        <v>1475</v>
      </c>
      <c r="BN339" s="13">
        <v>0</v>
      </c>
      <c r="BO339" s="13">
        <v>0</v>
      </c>
      <c r="BP339" s="13">
        <v>0</v>
      </c>
      <c r="BQ339" s="13">
        <v>0</v>
      </c>
      <c r="BR339" s="13">
        <v>0</v>
      </c>
      <c r="BS339" s="13">
        <v>0</v>
      </c>
      <c r="BT339" s="13">
        <v>0</v>
      </c>
      <c r="BU339" s="13">
        <v>0</v>
      </c>
      <c r="BV339" s="13">
        <v>0</v>
      </c>
      <c r="BW339" s="13">
        <v>0</v>
      </c>
      <c r="BX339" s="13">
        <v>0</v>
      </c>
      <c r="BY339" s="13">
        <v>0</v>
      </c>
      <c r="BZ339" s="13">
        <v>0</v>
      </c>
      <c r="CA339" s="82">
        <v>0</v>
      </c>
      <c r="CC339">
        <v>0</v>
      </c>
      <c r="CE339">
        <v>0</v>
      </c>
      <c r="CG339">
        <v>0</v>
      </c>
      <c r="CI339">
        <v>0</v>
      </c>
      <c r="CK339">
        <v>0</v>
      </c>
      <c r="CM339">
        <v>0</v>
      </c>
      <c r="CN339">
        <v>1493215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208.5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</row>
    <row r="340" spans="1:129">
      <c r="A340" s="12">
        <v>1761</v>
      </c>
      <c r="B340" s="13" t="s">
        <v>437</v>
      </c>
      <c r="C340" s="13">
        <v>264000</v>
      </c>
      <c r="D340" s="83">
        <v>233200</v>
      </c>
      <c r="E340" s="13">
        <v>230020</v>
      </c>
      <c r="F340" s="13" t="s">
        <v>126</v>
      </c>
      <c r="G340" s="13">
        <v>8</v>
      </c>
      <c r="H340" s="13">
        <v>3</v>
      </c>
      <c r="I340" s="13">
        <v>2012</v>
      </c>
      <c r="J340" s="13">
        <v>6509</v>
      </c>
      <c r="K340" s="13">
        <v>1299</v>
      </c>
      <c r="L340" s="13">
        <v>0</v>
      </c>
      <c r="M340" s="13">
        <v>7808</v>
      </c>
      <c r="N340" s="13">
        <v>108.30403644</v>
      </c>
      <c r="O340" s="13">
        <v>0</v>
      </c>
      <c r="P340" s="13">
        <v>34.583392799999999</v>
      </c>
      <c r="Q340" s="13">
        <v>0</v>
      </c>
      <c r="R340" s="13">
        <v>0.58726363999999998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48.848979999999997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>
        <v>0</v>
      </c>
      <c r="AL340" s="13">
        <v>0</v>
      </c>
      <c r="AM340" s="13">
        <v>0</v>
      </c>
      <c r="AN340" s="13">
        <v>0</v>
      </c>
      <c r="AO340" s="13">
        <v>0</v>
      </c>
      <c r="AP340" s="13">
        <v>0</v>
      </c>
      <c r="AQ340" s="13">
        <v>0</v>
      </c>
      <c r="AR340" s="13">
        <v>24.284400000000002</v>
      </c>
      <c r="AS340" s="13">
        <v>0</v>
      </c>
      <c r="AT340" s="13">
        <v>1972</v>
      </c>
      <c r="AU340" s="13">
        <v>0</v>
      </c>
      <c r="AV340" s="13">
        <v>43</v>
      </c>
      <c r="AW340" s="13">
        <v>0</v>
      </c>
      <c r="AX340" s="13">
        <v>0</v>
      </c>
      <c r="AY340" s="13">
        <v>0</v>
      </c>
      <c r="AZ340" s="13">
        <v>0</v>
      </c>
      <c r="BA340" s="13">
        <v>0</v>
      </c>
      <c r="BB340" s="13">
        <v>0</v>
      </c>
      <c r="BC340" s="13">
        <v>0</v>
      </c>
      <c r="BD340" s="13">
        <v>4494</v>
      </c>
      <c r="BE340" s="13">
        <v>0</v>
      </c>
      <c r="BF340" s="13">
        <v>0</v>
      </c>
      <c r="BG340" s="13">
        <v>0</v>
      </c>
      <c r="BH340" s="13">
        <v>0</v>
      </c>
      <c r="BI340" s="13">
        <v>0</v>
      </c>
      <c r="BJ340" s="13">
        <v>0</v>
      </c>
      <c r="BK340" s="13">
        <v>0</v>
      </c>
      <c r="BL340" s="13">
        <v>0</v>
      </c>
      <c r="BM340" s="13">
        <v>1299</v>
      </c>
      <c r="BN340" s="13">
        <v>0</v>
      </c>
      <c r="BO340" s="13">
        <v>0</v>
      </c>
      <c r="BP340" s="13">
        <v>0</v>
      </c>
      <c r="BQ340" s="13">
        <v>0</v>
      </c>
      <c r="BR340" s="13">
        <v>0</v>
      </c>
      <c r="BS340" s="13">
        <v>0</v>
      </c>
      <c r="BT340" s="13">
        <v>0</v>
      </c>
      <c r="BU340" s="13">
        <v>0</v>
      </c>
      <c r="BV340" s="13">
        <v>0</v>
      </c>
      <c r="BW340" s="13">
        <v>0</v>
      </c>
      <c r="BX340" s="13">
        <v>0</v>
      </c>
      <c r="BY340" s="13">
        <v>0</v>
      </c>
      <c r="BZ340" s="13">
        <v>0</v>
      </c>
      <c r="CA340" s="82">
        <v>0</v>
      </c>
      <c r="CC340">
        <v>0</v>
      </c>
      <c r="CE340">
        <v>0</v>
      </c>
      <c r="CG340">
        <v>0</v>
      </c>
      <c r="CI340">
        <v>0</v>
      </c>
      <c r="CK340">
        <v>0</v>
      </c>
      <c r="CM340">
        <v>0</v>
      </c>
      <c r="CN340">
        <v>873318</v>
      </c>
      <c r="CO340">
        <v>0</v>
      </c>
      <c r="CP340">
        <v>16.372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1555.7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1652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</row>
    <row r="341" spans="1:129">
      <c r="A341" s="12">
        <v>1762</v>
      </c>
      <c r="B341" s="13" t="s">
        <v>438</v>
      </c>
      <c r="C341" s="13">
        <v>264000</v>
      </c>
      <c r="D341" s="83">
        <v>233200</v>
      </c>
      <c r="E341" s="13">
        <v>230020</v>
      </c>
      <c r="F341" s="13" t="s">
        <v>126</v>
      </c>
      <c r="G341" s="13">
        <v>8</v>
      </c>
      <c r="H341" s="13">
        <v>3</v>
      </c>
      <c r="I341" s="13">
        <v>2012</v>
      </c>
      <c r="J341" s="13">
        <v>5550</v>
      </c>
      <c r="K341" s="13">
        <v>1227</v>
      </c>
      <c r="L341" s="13">
        <v>0</v>
      </c>
      <c r="M341" s="13">
        <v>6777</v>
      </c>
      <c r="N341" s="13">
        <v>103.7777037</v>
      </c>
      <c r="O341" s="13">
        <v>0</v>
      </c>
      <c r="P341" s="13">
        <v>96.271441199999998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0.63401249999999998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>
        <v>0</v>
      </c>
      <c r="AL341" s="13">
        <v>0</v>
      </c>
      <c r="AM341" s="13">
        <v>0</v>
      </c>
      <c r="AN341" s="13">
        <v>0</v>
      </c>
      <c r="AO341" s="13">
        <v>0</v>
      </c>
      <c r="AP341" s="13">
        <v>0</v>
      </c>
      <c r="AQ341" s="13">
        <v>0</v>
      </c>
      <c r="AR341" s="13">
        <v>6.8722500000000002</v>
      </c>
      <c r="AS341" s="13">
        <v>0</v>
      </c>
      <c r="AT341" s="13">
        <v>5490</v>
      </c>
      <c r="AU341" s="13">
        <v>0</v>
      </c>
      <c r="AV341" s="13">
        <v>0</v>
      </c>
      <c r="AW341" s="13">
        <v>0</v>
      </c>
      <c r="AX341" s="13">
        <v>0</v>
      </c>
      <c r="AY341" s="13">
        <v>0</v>
      </c>
      <c r="AZ341" s="13">
        <v>0</v>
      </c>
      <c r="BA341" s="13">
        <v>0</v>
      </c>
      <c r="BB341" s="13">
        <v>0</v>
      </c>
      <c r="BC341" s="13">
        <v>60</v>
      </c>
      <c r="BD341" s="13">
        <v>0</v>
      </c>
      <c r="BE341" s="13">
        <v>0</v>
      </c>
      <c r="BF341" s="13">
        <v>0</v>
      </c>
      <c r="BG341" s="13">
        <v>0</v>
      </c>
      <c r="BH341" s="13">
        <v>0</v>
      </c>
      <c r="BI341" s="13">
        <v>0</v>
      </c>
      <c r="BJ341" s="13">
        <v>0</v>
      </c>
      <c r="BK341" s="13">
        <v>0</v>
      </c>
      <c r="BL341" s="13">
        <v>0</v>
      </c>
      <c r="BM341" s="13">
        <v>1227</v>
      </c>
      <c r="BN341" s="13">
        <v>0</v>
      </c>
      <c r="BO341" s="13">
        <v>0</v>
      </c>
      <c r="BP341" s="13">
        <v>0</v>
      </c>
      <c r="BQ341" s="13">
        <v>0</v>
      </c>
      <c r="BR341" s="13">
        <v>0</v>
      </c>
      <c r="BS341" s="13">
        <v>0</v>
      </c>
      <c r="BT341" s="13">
        <v>0</v>
      </c>
      <c r="BU341" s="13">
        <v>0</v>
      </c>
      <c r="BV341" s="13">
        <v>0</v>
      </c>
      <c r="BW341" s="13">
        <v>0</v>
      </c>
      <c r="BX341" s="13">
        <v>0</v>
      </c>
      <c r="BY341" s="13">
        <v>0</v>
      </c>
      <c r="BZ341" s="13">
        <v>0</v>
      </c>
      <c r="CA341" s="82">
        <v>0</v>
      </c>
      <c r="CC341">
        <v>0</v>
      </c>
      <c r="CE341">
        <v>0</v>
      </c>
      <c r="CG341">
        <v>0</v>
      </c>
      <c r="CI341">
        <v>0</v>
      </c>
      <c r="CK341">
        <v>0</v>
      </c>
      <c r="CM341">
        <v>0</v>
      </c>
      <c r="CN341">
        <v>2431097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23.925000000000001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467.5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</row>
    <row r="342" spans="1:129">
      <c r="A342" s="12">
        <v>1763</v>
      </c>
      <c r="B342" s="13" t="s">
        <v>439</v>
      </c>
      <c r="C342" s="13">
        <v>264000</v>
      </c>
      <c r="D342" s="83">
        <v>233200</v>
      </c>
      <c r="E342" s="13">
        <v>230020</v>
      </c>
      <c r="F342" s="13" t="s">
        <v>126</v>
      </c>
      <c r="G342" s="13">
        <v>8</v>
      </c>
      <c r="H342" s="13">
        <v>3</v>
      </c>
      <c r="I342" s="13">
        <v>2012</v>
      </c>
      <c r="J342" s="13">
        <v>5103</v>
      </c>
      <c r="K342" s="13">
        <v>1243</v>
      </c>
      <c r="L342" s="13">
        <v>0</v>
      </c>
      <c r="M342" s="13">
        <v>6346</v>
      </c>
      <c r="N342" s="13">
        <v>95.697074400000005</v>
      </c>
      <c r="O342" s="13">
        <v>0</v>
      </c>
      <c r="P342" s="13">
        <v>89.484674400000003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K342" s="13">
        <v>0</v>
      </c>
      <c r="AL342" s="13">
        <v>0</v>
      </c>
      <c r="AM342" s="13">
        <v>0</v>
      </c>
      <c r="AN342" s="13">
        <v>6.2123999999999997</v>
      </c>
      <c r="AO342" s="13">
        <v>0</v>
      </c>
      <c r="AP342" s="13">
        <v>0</v>
      </c>
      <c r="AQ342" s="13">
        <v>0</v>
      </c>
      <c r="AR342" s="13">
        <v>0</v>
      </c>
      <c r="AS342" s="13">
        <v>0</v>
      </c>
      <c r="AT342" s="13">
        <v>5103</v>
      </c>
      <c r="AU342" s="13">
        <v>0</v>
      </c>
      <c r="AV342" s="13">
        <v>0</v>
      </c>
      <c r="AW342" s="13">
        <v>0</v>
      </c>
      <c r="AX342" s="13">
        <v>0</v>
      </c>
      <c r="AY342" s="13">
        <v>0</v>
      </c>
      <c r="AZ342" s="13">
        <v>0</v>
      </c>
      <c r="BA342" s="13">
        <v>0</v>
      </c>
      <c r="BB342" s="13">
        <v>0</v>
      </c>
      <c r="BC342" s="13">
        <v>0</v>
      </c>
      <c r="BD342" s="13">
        <v>0</v>
      </c>
      <c r="BE342" s="13">
        <v>0</v>
      </c>
      <c r="BF342" s="13">
        <v>0</v>
      </c>
      <c r="BG342" s="13">
        <v>0</v>
      </c>
      <c r="BH342" s="13">
        <v>0</v>
      </c>
      <c r="BI342" s="13">
        <v>0</v>
      </c>
      <c r="BJ342" s="13">
        <v>0</v>
      </c>
      <c r="BK342" s="13">
        <v>0</v>
      </c>
      <c r="BL342" s="13">
        <v>0</v>
      </c>
      <c r="BM342" s="13">
        <v>1243</v>
      </c>
      <c r="BN342" s="13">
        <v>0</v>
      </c>
      <c r="BO342" s="13">
        <v>0</v>
      </c>
      <c r="BP342" s="13">
        <v>0</v>
      </c>
      <c r="BQ342" s="13">
        <v>0</v>
      </c>
      <c r="BR342" s="13">
        <v>0</v>
      </c>
      <c r="BS342" s="13">
        <v>0</v>
      </c>
      <c r="BT342" s="13">
        <v>0</v>
      </c>
      <c r="BU342" s="13">
        <v>0</v>
      </c>
      <c r="BV342" s="13">
        <v>0</v>
      </c>
      <c r="BW342" s="13">
        <v>0</v>
      </c>
      <c r="BX342" s="13">
        <v>0</v>
      </c>
      <c r="BY342" s="13">
        <v>0</v>
      </c>
      <c r="BZ342" s="13">
        <v>0</v>
      </c>
      <c r="CA342" s="82">
        <v>0</v>
      </c>
      <c r="CC342">
        <v>0</v>
      </c>
      <c r="CE342">
        <v>0</v>
      </c>
      <c r="CG342">
        <v>0</v>
      </c>
      <c r="CI342">
        <v>0</v>
      </c>
      <c r="CK342">
        <v>0</v>
      </c>
      <c r="CM342">
        <v>0</v>
      </c>
      <c r="CN342">
        <v>2259714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668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</row>
    <row r="343" spans="1:129">
      <c r="A343" s="12">
        <v>1764</v>
      </c>
      <c r="B343" s="13" t="s">
        <v>440</v>
      </c>
      <c r="C343" s="13">
        <v>264000</v>
      </c>
      <c r="D343" s="83">
        <v>233200</v>
      </c>
      <c r="E343" s="13">
        <v>230020</v>
      </c>
      <c r="F343" s="13" t="s">
        <v>126</v>
      </c>
      <c r="G343" s="13">
        <v>8</v>
      </c>
      <c r="H343" s="13">
        <v>3</v>
      </c>
      <c r="I343" s="13">
        <v>2012</v>
      </c>
      <c r="J343" s="13">
        <v>10253</v>
      </c>
      <c r="K343" s="13">
        <v>1225</v>
      </c>
      <c r="L343" s="13">
        <v>0</v>
      </c>
      <c r="M343" s="13">
        <v>11478</v>
      </c>
      <c r="N343" s="13">
        <v>182.22335200000001</v>
      </c>
      <c r="O343" s="13">
        <v>0</v>
      </c>
      <c r="P343" s="13">
        <v>178.57699199999999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0.75046000000000002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>
        <v>0</v>
      </c>
      <c r="AL343" s="13">
        <v>0</v>
      </c>
      <c r="AM343" s="13">
        <v>0</v>
      </c>
      <c r="AN343" s="13">
        <v>0</v>
      </c>
      <c r="AO343" s="13">
        <v>0</v>
      </c>
      <c r="AP343" s="13">
        <v>0</v>
      </c>
      <c r="AQ343" s="13">
        <v>0</v>
      </c>
      <c r="AR343" s="13">
        <v>2.8959000000000001</v>
      </c>
      <c r="AS343" s="13">
        <v>0</v>
      </c>
      <c r="AT343" s="13">
        <v>10184</v>
      </c>
      <c r="AU343" s="13">
        <v>0</v>
      </c>
      <c r="AV343" s="13">
        <v>0</v>
      </c>
      <c r="AW343" s="13">
        <v>0</v>
      </c>
      <c r="AX343" s="13">
        <v>0</v>
      </c>
      <c r="AY343" s="13">
        <v>0</v>
      </c>
      <c r="AZ343" s="13">
        <v>0</v>
      </c>
      <c r="BA343" s="13">
        <v>0</v>
      </c>
      <c r="BB343" s="13">
        <v>0</v>
      </c>
      <c r="BC343" s="13">
        <v>0</v>
      </c>
      <c r="BD343" s="13">
        <v>69</v>
      </c>
      <c r="BE343" s="13">
        <v>0</v>
      </c>
      <c r="BF343" s="13">
        <v>0</v>
      </c>
      <c r="BG343" s="13">
        <v>0</v>
      </c>
      <c r="BH343" s="13">
        <v>0</v>
      </c>
      <c r="BI343" s="13">
        <v>0</v>
      </c>
      <c r="BJ343" s="13">
        <v>0</v>
      </c>
      <c r="BK343" s="13">
        <v>0</v>
      </c>
      <c r="BL343" s="13">
        <v>0</v>
      </c>
      <c r="BM343" s="13">
        <v>1225</v>
      </c>
      <c r="BN343" s="13">
        <v>0</v>
      </c>
      <c r="BO343" s="13">
        <v>0</v>
      </c>
      <c r="BP343" s="13">
        <v>0</v>
      </c>
      <c r="BQ343" s="13">
        <v>0</v>
      </c>
      <c r="BR343" s="13">
        <v>0</v>
      </c>
      <c r="BS343" s="13">
        <v>0</v>
      </c>
      <c r="BT343" s="13">
        <v>0</v>
      </c>
      <c r="BU343" s="13">
        <v>0</v>
      </c>
      <c r="BV343" s="13">
        <v>0</v>
      </c>
      <c r="BW343" s="13">
        <v>0</v>
      </c>
      <c r="BX343" s="13">
        <v>0</v>
      </c>
      <c r="BY343" s="13">
        <v>0</v>
      </c>
      <c r="BZ343" s="13">
        <v>0</v>
      </c>
      <c r="CA343" s="82">
        <v>0</v>
      </c>
      <c r="CC343">
        <v>0</v>
      </c>
      <c r="CE343">
        <v>0</v>
      </c>
      <c r="CG343">
        <v>0</v>
      </c>
      <c r="CI343">
        <v>0</v>
      </c>
      <c r="CK343">
        <v>0</v>
      </c>
      <c r="CM343">
        <v>0</v>
      </c>
      <c r="CN343">
        <v>4509520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23.9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197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</row>
    <row r="344" spans="1:129">
      <c r="A344" s="12">
        <v>1766</v>
      </c>
      <c r="B344" s="13" t="s">
        <v>441</v>
      </c>
      <c r="C344" s="13">
        <v>261300</v>
      </c>
      <c r="D344" s="83">
        <v>231300</v>
      </c>
      <c r="E344" s="13">
        <v>230010</v>
      </c>
      <c r="F344" s="13" t="s">
        <v>126</v>
      </c>
      <c r="G344" s="13">
        <v>7</v>
      </c>
      <c r="H344" s="13">
        <v>4</v>
      </c>
      <c r="I344" s="13">
        <v>2012</v>
      </c>
      <c r="J344" s="13">
        <v>50661</v>
      </c>
      <c r="K344" s="13">
        <v>8872</v>
      </c>
      <c r="L344" s="13">
        <v>0</v>
      </c>
      <c r="M344" s="13">
        <v>59533</v>
      </c>
      <c r="N344" s="13">
        <v>888.32100894999996</v>
      </c>
      <c r="O344" s="13">
        <v>0</v>
      </c>
      <c r="P344" s="13">
        <v>888.2950032</v>
      </c>
      <c r="Q344" s="13">
        <v>0</v>
      </c>
      <c r="R344" s="13">
        <v>2.6005750000000001E-2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K344" s="13">
        <v>0</v>
      </c>
      <c r="AL344" s="13">
        <v>0</v>
      </c>
      <c r="AM344" s="13">
        <v>0</v>
      </c>
      <c r="AN344" s="13">
        <v>0</v>
      </c>
      <c r="AO344" s="13">
        <v>0</v>
      </c>
      <c r="AP344" s="13">
        <v>0</v>
      </c>
      <c r="AQ344" s="13">
        <v>0</v>
      </c>
      <c r="AR344" s="13">
        <v>0</v>
      </c>
      <c r="AS344" s="13">
        <v>0</v>
      </c>
      <c r="AT344" s="13">
        <v>50659</v>
      </c>
      <c r="AU344" s="13">
        <v>0</v>
      </c>
      <c r="AV344" s="13">
        <v>2</v>
      </c>
      <c r="AW344" s="13">
        <v>0</v>
      </c>
      <c r="AX344" s="13">
        <v>0</v>
      </c>
      <c r="AY344" s="13">
        <v>0</v>
      </c>
      <c r="AZ344" s="13">
        <v>0</v>
      </c>
      <c r="BA344" s="13">
        <v>0</v>
      </c>
      <c r="BB344" s="13">
        <v>0</v>
      </c>
      <c r="BC344" s="13">
        <v>0</v>
      </c>
      <c r="BD344" s="13">
        <v>0</v>
      </c>
      <c r="BE344" s="13">
        <v>0</v>
      </c>
      <c r="BF344" s="13">
        <v>0</v>
      </c>
      <c r="BG344" s="13">
        <v>0</v>
      </c>
      <c r="BH344" s="13">
        <v>0</v>
      </c>
      <c r="BI344" s="13">
        <v>0</v>
      </c>
      <c r="BJ344" s="13">
        <v>0</v>
      </c>
      <c r="BK344" s="13">
        <v>0</v>
      </c>
      <c r="BL344" s="13">
        <v>0</v>
      </c>
      <c r="BM344" s="13">
        <v>2682</v>
      </c>
      <c r="BN344" s="13">
        <v>0</v>
      </c>
      <c r="BO344" s="13">
        <v>1030</v>
      </c>
      <c r="BP344" s="13">
        <v>0</v>
      </c>
      <c r="BQ344" s="13">
        <v>0</v>
      </c>
      <c r="BR344" s="13">
        <v>1005</v>
      </c>
      <c r="BS344" s="13">
        <v>3977</v>
      </c>
      <c r="BT344" s="13">
        <v>178</v>
      </c>
      <c r="BU344" s="13">
        <v>0</v>
      </c>
      <c r="BV344" s="13">
        <v>0</v>
      </c>
      <c r="BW344" s="13">
        <v>0</v>
      </c>
      <c r="BX344" s="13"/>
      <c r="BY344" s="13">
        <v>0</v>
      </c>
      <c r="BZ344" s="13">
        <v>0</v>
      </c>
      <c r="CA344" s="82">
        <v>0</v>
      </c>
      <c r="CC344">
        <v>100</v>
      </c>
      <c r="CE344">
        <v>100</v>
      </c>
      <c r="CG344">
        <v>100</v>
      </c>
      <c r="CI344">
        <v>0</v>
      </c>
      <c r="CK344">
        <v>0</v>
      </c>
      <c r="CM344">
        <v>0</v>
      </c>
      <c r="CN344">
        <v>22431692</v>
      </c>
      <c r="CO344">
        <v>0</v>
      </c>
      <c r="CP344">
        <v>0.72499999999999998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</row>
    <row r="345" spans="1:129">
      <c r="A345" s="12">
        <v>1767</v>
      </c>
      <c r="B345" s="13" t="s">
        <v>442</v>
      </c>
      <c r="C345" s="13">
        <v>268220</v>
      </c>
      <c r="D345" s="83">
        <v>239990</v>
      </c>
      <c r="E345" s="13">
        <v>230020</v>
      </c>
      <c r="F345" s="13" t="s">
        <v>126</v>
      </c>
      <c r="G345" s="13">
        <v>1</v>
      </c>
      <c r="H345" s="13">
        <v>4</v>
      </c>
      <c r="I345" s="13">
        <v>2012</v>
      </c>
      <c r="J345" s="13">
        <v>36172</v>
      </c>
      <c r="K345" s="13">
        <v>3222</v>
      </c>
      <c r="L345" s="13">
        <v>0</v>
      </c>
      <c r="M345" s="13">
        <v>39394</v>
      </c>
      <c r="N345" s="13">
        <v>377.40840460999999</v>
      </c>
      <c r="O345" s="13">
        <v>0</v>
      </c>
      <c r="P345" s="13">
        <v>89.929025999999993</v>
      </c>
      <c r="Q345" s="13">
        <v>0</v>
      </c>
      <c r="R345" s="13">
        <v>0.12744611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287.35193249999998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L345" s="13">
        <v>0</v>
      </c>
      <c r="AM345" s="13">
        <v>0</v>
      </c>
      <c r="AN345" s="13">
        <v>0</v>
      </c>
      <c r="AO345" s="13">
        <v>0</v>
      </c>
      <c r="AP345" s="13">
        <v>0</v>
      </c>
      <c r="AQ345" s="13">
        <v>0</v>
      </c>
      <c r="AR345" s="13">
        <v>0</v>
      </c>
      <c r="AS345" s="13">
        <v>0</v>
      </c>
      <c r="AT345" s="13">
        <v>5129</v>
      </c>
      <c r="AU345" s="13">
        <v>0</v>
      </c>
      <c r="AV345" s="13">
        <v>9</v>
      </c>
      <c r="AW345" s="13">
        <v>0</v>
      </c>
      <c r="AX345" s="13">
        <v>0</v>
      </c>
      <c r="AY345" s="13">
        <v>0</v>
      </c>
      <c r="AZ345" s="13">
        <v>0</v>
      </c>
      <c r="BA345" s="13">
        <v>0</v>
      </c>
      <c r="BB345" s="13">
        <v>0</v>
      </c>
      <c r="BC345" s="13">
        <v>0</v>
      </c>
      <c r="BD345" s="13">
        <v>0</v>
      </c>
      <c r="BE345" s="13">
        <v>31034</v>
      </c>
      <c r="BF345" s="13">
        <v>0</v>
      </c>
      <c r="BG345" s="13">
        <v>0</v>
      </c>
      <c r="BH345" s="13">
        <v>0</v>
      </c>
      <c r="BI345" s="13">
        <v>0</v>
      </c>
      <c r="BJ345" s="13">
        <v>0</v>
      </c>
      <c r="BK345" s="13">
        <v>0</v>
      </c>
      <c r="BL345" s="13">
        <v>0</v>
      </c>
      <c r="BM345" s="13">
        <v>0</v>
      </c>
      <c r="BN345" s="13">
        <v>0</v>
      </c>
      <c r="BO345" s="13">
        <v>0</v>
      </c>
      <c r="BP345" s="13">
        <v>0</v>
      </c>
      <c r="BQ345" s="13">
        <v>344</v>
      </c>
      <c r="BR345" s="13">
        <v>355</v>
      </c>
      <c r="BS345" s="13">
        <v>1949</v>
      </c>
      <c r="BT345" s="13">
        <v>574</v>
      </c>
      <c r="BU345" s="13">
        <v>0</v>
      </c>
      <c r="BV345" s="13">
        <v>0</v>
      </c>
      <c r="BW345" s="13">
        <v>0</v>
      </c>
      <c r="BX345" s="13"/>
      <c r="BY345" s="13">
        <v>0</v>
      </c>
      <c r="BZ345" s="13">
        <v>0</v>
      </c>
      <c r="CA345" s="82">
        <v>0</v>
      </c>
      <c r="CC345">
        <v>100</v>
      </c>
      <c r="CE345">
        <v>100</v>
      </c>
      <c r="CG345">
        <v>100</v>
      </c>
      <c r="CI345">
        <v>0</v>
      </c>
      <c r="CK345">
        <v>0</v>
      </c>
      <c r="CM345">
        <v>0</v>
      </c>
      <c r="CN345">
        <v>2270935</v>
      </c>
      <c r="CO345">
        <v>0</v>
      </c>
      <c r="CP345">
        <v>3.5529999999999999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9495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</row>
    <row r="346" spans="1:129">
      <c r="A346" s="12">
        <v>1769</v>
      </c>
      <c r="B346" s="13" t="s">
        <v>443</v>
      </c>
      <c r="C346" s="13">
        <v>268220</v>
      </c>
      <c r="D346" s="83">
        <v>239990</v>
      </c>
      <c r="E346" s="13">
        <v>230020</v>
      </c>
      <c r="F346" s="13" t="s">
        <v>126</v>
      </c>
      <c r="G346" s="13">
        <v>1</v>
      </c>
      <c r="H346" s="13">
        <v>4</v>
      </c>
      <c r="I346" s="13">
        <v>2012</v>
      </c>
      <c r="J346" s="13">
        <v>30475</v>
      </c>
      <c r="K346" s="13">
        <v>6029</v>
      </c>
      <c r="L346" s="13">
        <v>0</v>
      </c>
      <c r="M346" s="13">
        <v>36504</v>
      </c>
      <c r="N346" s="13">
        <v>346.80421230000002</v>
      </c>
      <c r="O346" s="13">
        <v>0</v>
      </c>
      <c r="P346" s="13">
        <v>111.64538880000001</v>
      </c>
      <c r="Q346" s="13">
        <v>0</v>
      </c>
      <c r="R346" s="13">
        <v>0.42326599999999998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95.105761299999998</v>
      </c>
      <c r="Z346" s="13">
        <v>0</v>
      </c>
      <c r="AA346" s="13">
        <v>139.62979619999999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K346" s="13">
        <v>0</v>
      </c>
      <c r="AL346" s="13">
        <v>0</v>
      </c>
      <c r="AM346" s="13">
        <v>0</v>
      </c>
      <c r="AN346" s="13">
        <v>0</v>
      </c>
      <c r="AO346" s="13">
        <v>0</v>
      </c>
      <c r="AP346" s="13">
        <v>0</v>
      </c>
      <c r="AQ346" s="13">
        <v>0</v>
      </c>
      <c r="AR346" s="13">
        <v>0</v>
      </c>
      <c r="AS346" s="13">
        <v>0</v>
      </c>
      <c r="AT346" s="13">
        <v>6367</v>
      </c>
      <c r="AU346" s="13">
        <v>0</v>
      </c>
      <c r="AV346" s="13">
        <v>31</v>
      </c>
      <c r="AW346" s="13">
        <v>0</v>
      </c>
      <c r="AX346" s="13">
        <v>0</v>
      </c>
      <c r="AY346" s="13">
        <v>0</v>
      </c>
      <c r="AZ346" s="13">
        <v>0</v>
      </c>
      <c r="BA346" s="13">
        <v>0</v>
      </c>
      <c r="BB346" s="13">
        <v>0</v>
      </c>
      <c r="BC346" s="13">
        <v>8997</v>
      </c>
      <c r="BD346" s="13">
        <v>0</v>
      </c>
      <c r="BE346" s="13">
        <v>15080</v>
      </c>
      <c r="BF346" s="13">
        <v>0</v>
      </c>
      <c r="BG346" s="13">
        <v>0</v>
      </c>
      <c r="BH346" s="13">
        <v>0</v>
      </c>
      <c r="BI346" s="13">
        <v>0</v>
      </c>
      <c r="BJ346" s="13">
        <v>0</v>
      </c>
      <c r="BK346" s="13">
        <v>0</v>
      </c>
      <c r="BL346" s="13">
        <v>0</v>
      </c>
      <c r="BM346" s="13">
        <v>1286</v>
      </c>
      <c r="BN346" s="13">
        <v>0</v>
      </c>
      <c r="BO346" s="13">
        <v>0</v>
      </c>
      <c r="BP346" s="13">
        <v>0</v>
      </c>
      <c r="BQ346" s="13">
        <v>766</v>
      </c>
      <c r="BR346" s="13">
        <v>395</v>
      </c>
      <c r="BS346" s="13">
        <v>2305</v>
      </c>
      <c r="BT346" s="13">
        <v>1277</v>
      </c>
      <c r="BU346" s="13">
        <v>0</v>
      </c>
      <c r="BV346" s="13">
        <v>0</v>
      </c>
      <c r="BW346" s="13">
        <v>0</v>
      </c>
      <c r="BX346" s="13"/>
      <c r="BY346" s="13">
        <v>0</v>
      </c>
      <c r="BZ346" s="13">
        <v>0</v>
      </c>
      <c r="CA346" s="82">
        <v>0</v>
      </c>
      <c r="CC346">
        <v>100</v>
      </c>
      <c r="CE346">
        <v>100</v>
      </c>
      <c r="CG346">
        <v>100</v>
      </c>
      <c r="CI346">
        <v>0</v>
      </c>
      <c r="CK346">
        <v>0</v>
      </c>
      <c r="CM346">
        <v>0</v>
      </c>
      <c r="CN346">
        <v>2819328</v>
      </c>
      <c r="CO346">
        <v>0</v>
      </c>
      <c r="CP346">
        <v>11.8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3427</v>
      </c>
      <c r="CX346">
        <v>0</v>
      </c>
      <c r="CY346">
        <v>4626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</row>
    <row r="347" spans="1:129">
      <c r="A347" s="12">
        <v>1770</v>
      </c>
      <c r="B347" s="13" t="s">
        <v>444</v>
      </c>
      <c r="C347" s="13">
        <v>261400</v>
      </c>
      <c r="D347" s="83">
        <v>231400</v>
      </c>
      <c r="E347" s="13">
        <v>230010</v>
      </c>
      <c r="F347" s="13" t="s">
        <v>126</v>
      </c>
      <c r="G347" s="13">
        <v>7</v>
      </c>
      <c r="H347" s="13">
        <v>4</v>
      </c>
      <c r="I347" s="13">
        <v>2012</v>
      </c>
      <c r="J347" s="13">
        <v>5983</v>
      </c>
      <c r="K347" s="13">
        <v>819</v>
      </c>
      <c r="L347" s="13">
        <v>0</v>
      </c>
      <c r="M347" s="13">
        <v>6802</v>
      </c>
      <c r="N347" s="13">
        <v>104.90699600000001</v>
      </c>
      <c r="O347" s="13">
        <v>0</v>
      </c>
      <c r="P347" s="13">
        <v>104.863572</v>
      </c>
      <c r="Q347" s="13">
        <v>0</v>
      </c>
      <c r="R347" s="13">
        <v>0</v>
      </c>
      <c r="S347" s="13">
        <v>0</v>
      </c>
      <c r="T347" s="13">
        <v>4.3423999999999997E-2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K347" s="13">
        <v>0</v>
      </c>
      <c r="AL347" s="13">
        <v>0</v>
      </c>
      <c r="AM347" s="13">
        <v>0</v>
      </c>
      <c r="AN347" s="13">
        <v>0</v>
      </c>
      <c r="AO347" s="13">
        <v>0</v>
      </c>
      <c r="AP347" s="13">
        <v>0</v>
      </c>
      <c r="AQ347" s="13">
        <v>0</v>
      </c>
      <c r="AR347" s="13">
        <v>0</v>
      </c>
      <c r="AS347" s="13">
        <v>0</v>
      </c>
      <c r="AT347" s="13">
        <v>5980</v>
      </c>
      <c r="AU347" s="13">
        <v>0</v>
      </c>
      <c r="AV347" s="13">
        <v>0</v>
      </c>
      <c r="AW347" s="13">
        <v>0</v>
      </c>
      <c r="AX347" s="13">
        <v>3</v>
      </c>
      <c r="AY347" s="13">
        <v>0</v>
      </c>
      <c r="AZ347" s="13">
        <v>0</v>
      </c>
      <c r="BA347" s="13">
        <v>0</v>
      </c>
      <c r="BB347" s="13">
        <v>0</v>
      </c>
      <c r="BC347" s="13">
        <v>0</v>
      </c>
      <c r="BD347" s="13">
        <v>0</v>
      </c>
      <c r="BE347" s="13">
        <v>0</v>
      </c>
      <c r="BF347" s="13">
        <v>0</v>
      </c>
      <c r="BG347" s="13">
        <v>0</v>
      </c>
      <c r="BH347" s="13">
        <v>0</v>
      </c>
      <c r="BI347" s="13">
        <v>0</v>
      </c>
      <c r="BJ347" s="13">
        <v>0</v>
      </c>
      <c r="BK347" s="13">
        <v>0</v>
      </c>
      <c r="BL347" s="13">
        <v>0</v>
      </c>
      <c r="BM347" s="13">
        <v>73</v>
      </c>
      <c r="BN347" s="13">
        <v>0</v>
      </c>
      <c r="BO347" s="13">
        <v>0</v>
      </c>
      <c r="BP347" s="13">
        <v>0</v>
      </c>
      <c r="BQ347" s="13">
        <v>0</v>
      </c>
      <c r="BR347" s="13">
        <v>657</v>
      </c>
      <c r="BS347" s="13">
        <v>89</v>
      </c>
      <c r="BT347" s="13">
        <v>0</v>
      </c>
      <c r="BU347" s="13">
        <v>0</v>
      </c>
      <c r="BV347" s="13">
        <v>0</v>
      </c>
      <c r="BW347" s="13">
        <v>0</v>
      </c>
      <c r="BX347" s="13"/>
      <c r="BY347" s="13">
        <v>0</v>
      </c>
      <c r="BZ347" s="13">
        <v>0</v>
      </c>
      <c r="CA347" s="82">
        <v>0</v>
      </c>
      <c r="CC347">
        <v>100</v>
      </c>
      <c r="CE347">
        <v>100</v>
      </c>
      <c r="CG347">
        <v>100</v>
      </c>
      <c r="CI347">
        <v>0</v>
      </c>
      <c r="CK347">
        <v>0</v>
      </c>
      <c r="CM347">
        <v>0</v>
      </c>
      <c r="CN347">
        <v>2648070</v>
      </c>
      <c r="CO347">
        <v>0</v>
      </c>
      <c r="CP347">
        <v>0</v>
      </c>
      <c r="CQ347">
        <v>0</v>
      </c>
      <c r="CR347">
        <v>0.94399999999999995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</row>
    <row r="348" spans="1:129">
      <c r="A348" s="12">
        <v>1772</v>
      </c>
      <c r="B348" s="13" t="s">
        <v>445</v>
      </c>
      <c r="C348" s="13">
        <v>211200</v>
      </c>
      <c r="D348" s="83">
        <v>171200</v>
      </c>
      <c r="E348" s="13">
        <v>170000</v>
      </c>
      <c r="F348" s="13" t="s">
        <v>126</v>
      </c>
      <c r="G348" s="13">
        <v>10</v>
      </c>
      <c r="H348" s="13">
        <v>4</v>
      </c>
      <c r="I348" s="13">
        <v>2012</v>
      </c>
      <c r="J348" s="13">
        <v>14422</v>
      </c>
      <c r="K348" s="13">
        <v>0</v>
      </c>
      <c r="L348" s="13">
        <v>0</v>
      </c>
      <c r="M348" s="13">
        <v>14422</v>
      </c>
      <c r="N348" s="13">
        <v>252.8904708</v>
      </c>
      <c r="O348" s="13">
        <v>0</v>
      </c>
      <c r="P348" s="13">
        <v>252.8904708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K348" s="13">
        <v>0</v>
      </c>
      <c r="AL348" s="13">
        <v>0</v>
      </c>
      <c r="AM348" s="13">
        <v>0</v>
      </c>
      <c r="AN348" s="13">
        <v>0</v>
      </c>
      <c r="AO348" s="13">
        <v>0</v>
      </c>
      <c r="AP348" s="13">
        <v>0</v>
      </c>
      <c r="AQ348" s="13">
        <v>0</v>
      </c>
      <c r="AR348" s="13">
        <v>0</v>
      </c>
      <c r="AS348" s="13">
        <v>0</v>
      </c>
      <c r="AT348" s="13">
        <v>14422</v>
      </c>
      <c r="AU348" s="13">
        <v>0</v>
      </c>
      <c r="AV348" s="13">
        <v>0</v>
      </c>
      <c r="AW348" s="13">
        <v>0</v>
      </c>
      <c r="AX348" s="13">
        <v>0</v>
      </c>
      <c r="AY348" s="13">
        <v>0</v>
      </c>
      <c r="AZ348" s="13">
        <v>0</v>
      </c>
      <c r="BA348" s="13">
        <v>0</v>
      </c>
      <c r="BB348" s="13">
        <v>0</v>
      </c>
      <c r="BC348" s="13">
        <v>0</v>
      </c>
      <c r="BD348" s="13">
        <v>0</v>
      </c>
      <c r="BE348" s="13">
        <v>0</v>
      </c>
      <c r="BF348" s="13">
        <v>0</v>
      </c>
      <c r="BG348" s="13">
        <v>0</v>
      </c>
      <c r="BH348" s="13">
        <v>0</v>
      </c>
      <c r="BI348" s="13">
        <v>0</v>
      </c>
      <c r="BJ348" s="13">
        <v>0</v>
      </c>
      <c r="BK348" s="13">
        <v>0</v>
      </c>
      <c r="BL348" s="13">
        <v>0</v>
      </c>
      <c r="BM348" s="13">
        <v>0</v>
      </c>
      <c r="BN348" s="13">
        <v>0</v>
      </c>
      <c r="BO348" s="13">
        <v>0</v>
      </c>
      <c r="BP348" s="13">
        <v>0</v>
      </c>
      <c r="BQ348" s="13">
        <v>0</v>
      </c>
      <c r="BR348" s="13">
        <v>0</v>
      </c>
      <c r="BS348" s="13">
        <v>0</v>
      </c>
      <c r="BT348" s="13">
        <v>0</v>
      </c>
      <c r="BU348" s="13">
        <v>0</v>
      </c>
      <c r="BV348" s="13">
        <v>0</v>
      </c>
      <c r="BW348" s="13">
        <v>0</v>
      </c>
      <c r="BX348" s="13"/>
      <c r="BY348" s="13">
        <v>0</v>
      </c>
      <c r="BZ348" s="13">
        <v>0</v>
      </c>
      <c r="CA348" s="82">
        <v>0</v>
      </c>
      <c r="CC348">
        <v>100</v>
      </c>
      <c r="CE348">
        <v>100</v>
      </c>
      <c r="CG348">
        <v>100</v>
      </c>
      <c r="CI348">
        <v>0</v>
      </c>
      <c r="CK348">
        <v>0</v>
      </c>
      <c r="CM348">
        <v>0</v>
      </c>
      <c r="CN348">
        <v>6386123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</row>
    <row r="349" spans="1:129">
      <c r="A349" s="12">
        <v>1773</v>
      </c>
      <c r="B349" s="13" t="s">
        <v>446</v>
      </c>
      <c r="C349" s="13">
        <v>232000</v>
      </c>
      <c r="D349" s="83">
        <v>192000</v>
      </c>
      <c r="E349" s="13">
        <v>190000</v>
      </c>
      <c r="F349" s="13" t="s">
        <v>126</v>
      </c>
      <c r="G349" s="13">
        <v>2</v>
      </c>
      <c r="H349" s="13">
        <v>4</v>
      </c>
      <c r="I349" s="13">
        <v>2012</v>
      </c>
      <c r="J349" s="13">
        <v>520143</v>
      </c>
      <c r="K349" s="13">
        <v>47</v>
      </c>
      <c r="L349" s="13">
        <v>15524</v>
      </c>
      <c r="M349" s="13">
        <v>520190</v>
      </c>
      <c r="N349" s="13">
        <v>9046.4410059780002</v>
      </c>
      <c r="O349" s="13">
        <v>303.10006075000001</v>
      </c>
      <c r="P349" s="13">
        <v>0</v>
      </c>
      <c r="Q349" s="13">
        <v>0</v>
      </c>
      <c r="R349" s="13">
        <v>1.1075999999999999</v>
      </c>
      <c r="S349" s="13">
        <v>0</v>
      </c>
      <c r="T349" s="13">
        <v>0</v>
      </c>
      <c r="U349" s="13">
        <v>0</v>
      </c>
      <c r="V349" s="13">
        <v>193.4331985</v>
      </c>
      <c r="W349" s="13">
        <v>8548.8001467279992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K349" s="13">
        <v>0</v>
      </c>
      <c r="AL349" s="13">
        <v>0</v>
      </c>
      <c r="AM349" s="13">
        <v>0</v>
      </c>
      <c r="AN349" s="13">
        <v>0</v>
      </c>
      <c r="AO349" s="13">
        <v>0</v>
      </c>
      <c r="AP349" s="13">
        <v>0</v>
      </c>
      <c r="AQ349" s="13">
        <v>0</v>
      </c>
      <c r="AR349" s="13">
        <v>0</v>
      </c>
      <c r="AS349" s="13">
        <v>0</v>
      </c>
      <c r="AT349" s="13">
        <v>0</v>
      </c>
      <c r="AU349" s="13">
        <v>0</v>
      </c>
      <c r="AV349" s="13">
        <v>82</v>
      </c>
      <c r="AW349" s="13">
        <v>0</v>
      </c>
      <c r="AX349" s="13">
        <v>0</v>
      </c>
      <c r="AY349" s="13">
        <v>0</v>
      </c>
      <c r="AZ349" s="13">
        <v>13035</v>
      </c>
      <c r="BA349" s="13">
        <v>491502</v>
      </c>
      <c r="BB349" s="13">
        <v>0</v>
      </c>
      <c r="BC349" s="13">
        <v>0</v>
      </c>
      <c r="BD349" s="13">
        <v>0</v>
      </c>
      <c r="BE349" s="13">
        <v>0</v>
      </c>
      <c r="BF349" s="13">
        <v>0</v>
      </c>
      <c r="BG349" s="13">
        <v>0</v>
      </c>
      <c r="BH349" s="13">
        <v>0</v>
      </c>
      <c r="BI349" s="13">
        <v>0</v>
      </c>
      <c r="BJ349" s="13">
        <v>0</v>
      </c>
      <c r="BK349" s="13">
        <v>0</v>
      </c>
      <c r="BL349" s="13">
        <v>0</v>
      </c>
      <c r="BM349" s="13">
        <v>0</v>
      </c>
      <c r="BN349" s="13">
        <v>0</v>
      </c>
      <c r="BO349" s="13">
        <v>0</v>
      </c>
      <c r="BP349" s="13">
        <v>0</v>
      </c>
      <c r="BQ349" s="13">
        <v>0</v>
      </c>
      <c r="BR349" s="13">
        <v>47</v>
      </c>
      <c r="BS349" s="13">
        <v>0</v>
      </c>
      <c r="BT349" s="13">
        <v>0</v>
      </c>
      <c r="BU349" s="13">
        <v>0</v>
      </c>
      <c r="BV349" s="13">
        <v>0</v>
      </c>
      <c r="BW349" s="13">
        <v>0</v>
      </c>
      <c r="BX349" s="13"/>
      <c r="BY349" s="13">
        <v>0</v>
      </c>
      <c r="BZ349" s="13">
        <v>0</v>
      </c>
      <c r="CA349" s="82">
        <v>0</v>
      </c>
      <c r="CC349">
        <v>100</v>
      </c>
      <c r="CE349">
        <v>100</v>
      </c>
      <c r="CG349">
        <v>100</v>
      </c>
      <c r="CI349">
        <v>0</v>
      </c>
      <c r="CK349">
        <v>0</v>
      </c>
      <c r="CM349">
        <v>0</v>
      </c>
      <c r="CN349">
        <v>0</v>
      </c>
      <c r="CO349">
        <v>0</v>
      </c>
      <c r="CP349">
        <v>32.5</v>
      </c>
      <c r="CQ349">
        <v>0</v>
      </c>
      <c r="CR349">
        <v>0</v>
      </c>
      <c r="CS349">
        <v>0</v>
      </c>
      <c r="CT349">
        <v>4305.5</v>
      </c>
      <c r="CU349">
        <v>172949.6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5742.5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</row>
    <row r="350" spans="1:129">
      <c r="A350" s="12">
        <v>1775</v>
      </c>
      <c r="B350" s="13" t="s">
        <v>447</v>
      </c>
      <c r="C350" s="13">
        <v>241200</v>
      </c>
      <c r="D350" s="83">
        <v>201200</v>
      </c>
      <c r="E350" s="13">
        <v>200010</v>
      </c>
      <c r="F350" s="13" t="s">
        <v>126</v>
      </c>
      <c r="G350" s="13">
        <v>1</v>
      </c>
      <c r="H350" s="13">
        <v>2</v>
      </c>
      <c r="I350" s="13">
        <v>2012</v>
      </c>
      <c r="J350" s="13">
        <v>4713</v>
      </c>
      <c r="K350" s="13">
        <v>0</v>
      </c>
      <c r="L350" s="13">
        <v>0</v>
      </c>
      <c r="M350" s="13">
        <v>4713</v>
      </c>
      <c r="N350" s="13">
        <v>82.635432850000001</v>
      </c>
      <c r="O350" s="13">
        <v>0</v>
      </c>
      <c r="P350" s="13">
        <v>82.599303599999999</v>
      </c>
      <c r="Q350" s="13">
        <v>0</v>
      </c>
      <c r="R350" s="13">
        <v>1.345125E-2</v>
      </c>
      <c r="S350" s="13">
        <v>0</v>
      </c>
      <c r="T350" s="13">
        <v>2.2678E-2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>
        <v>0</v>
      </c>
      <c r="AL350" s="13">
        <v>0</v>
      </c>
      <c r="AM350" s="13">
        <v>0</v>
      </c>
      <c r="AN350" s="13">
        <v>0</v>
      </c>
      <c r="AO350" s="13">
        <v>0</v>
      </c>
      <c r="AP350" s="13">
        <v>0</v>
      </c>
      <c r="AQ350" s="13">
        <v>0</v>
      </c>
      <c r="AR350" s="13">
        <v>0</v>
      </c>
      <c r="AS350" s="13">
        <v>0</v>
      </c>
      <c r="AT350" s="13">
        <v>4711</v>
      </c>
      <c r="AU350" s="13">
        <v>0</v>
      </c>
      <c r="AV350" s="13">
        <v>1</v>
      </c>
      <c r="AW350" s="13">
        <v>0</v>
      </c>
      <c r="AX350" s="13">
        <v>1</v>
      </c>
      <c r="AY350" s="13">
        <v>0</v>
      </c>
      <c r="AZ350" s="13">
        <v>0</v>
      </c>
      <c r="BA350" s="13">
        <v>0</v>
      </c>
      <c r="BB350" s="13">
        <v>0</v>
      </c>
      <c r="BC350" s="13">
        <v>0</v>
      </c>
      <c r="BD350" s="13">
        <v>0</v>
      </c>
      <c r="BE350" s="13">
        <v>0</v>
      </c>
      <c r="BF350" s="13">
        <v>0</v>
      </c>
      <c r="BG350" s="13">
        <v>0</v>
      </c>
      <c r="BH350" s="13">
        <v>0</v>
      </c>
      <c r="BI350" s="13">
        <v>0</v>
      </c>
      <c r="BJ350" s="13">
        <v>0</v>
      </c>
      <c r="BK350" s="13">
        <v>0</v>
      </c>
      <c r="BL350" s="13">
        <v>0</v>
      </c>
      <c r="BM350" s="13">
        <v>0</v>
      </c>
      <c r="BN350" s="13">
        <v>0</v>
      </c>
      <c r="BO350" s="13">
        <v>0</v>
      </c>
      <c r="BP350" s="13">
        <v>0</v>
      </c>
      <c r="BQ350" s="13">
        <v>0</v>
      </c>
      <c r="BR350" s="13">
        <v>0</v>
      </c>
      <c r="BS350" s="13">
        <v>0</v>
      </c>
      <c r="BT350" s="13">
        <v>0</v>
      </c>
      <c r="BU350" s="13">
        <v>0</v>
      </c>
      <c r="BV350" s="13">
        <v>0</v>
      </c>
      <c r="BW350" s="13">
        <v>0</v>
      </c>
      <c r="BX350" s="13">
        <v>0</v>
      </c>
      <c r="BY350" s="13">
        <v>0</v>
      </c>
      <c r="BZ350" s="13">
        <v>0</v>
      </c>
      <c r="CA350" s="82">
        <v>0</v>
      </c>
      <c r="CC350">
        <v>0</v>
      </c>
      <c r="CE350">
        <v>0</v>
      </c>
      <c r="CG350">
        <v>0</v>
      </c>
      <c r="CI350">
        <v>0</v>
      </c>
      <c r="CK350">
        <v>0</v>
      </c>
      <c r="CM350">
        <v>0</v>
      </c>
      <c r="CN350">
        <v>2085841</v>
      </c>
      <c r="CO350">
        <v>0</v>
      </c>
      <c r="CP350">
        <v>0.375</v>
      </c>
      <c r="CQ350">
        <v>0</v>
      </c>
      <c r="CR350">
        <v>0.49299999999999999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</row>
    <row r="351" spans="1:129">
      <c r="A351" s="12">
        <v>1777</v>
      </c>
      <c r="B351" s="13" t="s">
        <v>448</v>
      </c>
      <c r="C351" s="13">
        <v>268210</v>
      </c>
      <c r="D351" s="83">
        <v>239910</v>
      </c>
      <c r="E351" s="13">
        <v>230020</v>
      </c>
      <c r="F351" s="13" t="s">
        <v>126</v>
      </c>
      <c r="G351" s="13">
        <v>1</v>
      </c>
      <c r="H351" s="13">
        <v>1</v>
      </c>
      <c r="I351" s="13">
        <v>2012</v>
      </c>
      <c r="J351" s="13">
        <v>1666</v>
      </c>
      <c r="K351" s="13">
        <v>0</v>
      </c>
      <c r="L351" s="13">
        <v>0</v>
      </c>
      <c r="M351" s="13">
        <v>1666</v>
      </c>
      <c r="N351" s="13">
        <v>21.68103</v>
      </c>
      <c r="O351" s="13">
        <v>0</v>
      </c>
      <c r="P351" s="13">
        <v>0</v>
      </c>
      <c r="Q351" s="13">
        <v>0</v>
      </c>
      <c r="R351" s="13">
        <v>3.5511300000000001</v>
      </c>
      <c r="S351" s="13">
        <v>18.129899999999999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K351" s="13">
        <v>0</v>
      </c>
      <c r="AL351" s="13">
        <v>0</v>
      </c>
      <c r="AM351" s="13">
        <v>0</v>
      </c>
      <c r="AN351" s="13">
        <v>0</v>
      </c>
      <c r="AO351" s="13">
        <v>0</v>
      </c>
      <c r="AP351" s="13">
        <v>0</v>
      </c>
      <c r="AQ351" s="13">
        <v>0</v>
      </c>
      <c r="AR351" s="13">
        <v>0</v>
      </c>
      <c r="AS351" s="13">
        <v>0</v>
      </c>
      <c r="AT351" s="13">
        <v>0</v>
      </c>
      <c r="AU351" s="13">
        <v>0</v>
      </c>
      <c r="AV351" s="13">
        <v>263</v>
      </c>
      <c r="AW351" s="13">
        <v>1403</v>
      </c>
      <c r="AX351" s="13">
        <v>0</v>
      </c>
      <c r="AY351" s="13">
        <v>0</v>
      </c>
      <c r="AZ351" s="13">
        <v>0</v>
      </c>
      <c r="BA351" s="13">
        <v>0</v>
      </c>
      <c r="BB351" s="13">
        <v>0</v>
      </c>
      <c r="BC351" s="13">
        <v>0</v>
      </c>
      <c r="BD351" s="13">
        <v>0</v>
      </c>
      <c r="BE351" s="13">
        <v>0</v>
      </c>
      <c r="BF351" s="13">
        <v>0</v>
      </c>
      <c r="BG351" s="13">
        <v>0</v>
      </c>
      <c r="BH351" s="13">
        <v>0</v>
      </c>
      <c r="BI351" s="13">
        <v>0</v>
      </c>
      <c r="BJ351" s="13">
        <v>0</v>
      </c>
      <c r="BK351" s="13">
        <v>0</v>
      </c>
      <c r="BL351" s="13">
        <v>0</v>
      </c>
      <c r="BM351" s="13">
        <v>0</v>
      </c>
      <c r="BN351" s="13">
        <v>0</v>
      </c>
      <c r="BO351" s="13">
        <v>0</v>
      </c>
      <c r="BP351" s="13">
        <v>0</v>
      </c>
      <c r="BQ351" s="13">
        <v>0</v>
      </c>
      <c r="BR351" s="13">
        <v>0</v>
      </c>
      <c r="BS351" s="13">
        <v>0</v>
      </c>
      <c r="BT351" s="13">
        <v>0</v>
      </c>
      <c r="BU351" s="13">
        <v>0</v>
      </c>
      <c r="BV351" s="13">
        <v>0</v>
      </c>
      <c r="BW351" s="13">
        <v>0</v>
      </c>
      <c r="BX351" s="13">
        <v>0</v>
      </c>
      <c r="BY351" s="13">
        <v>0</v>
      </c>
      <c r="BZ351" s="13">
        <v>0</v>
      </c>
      <c r="CA351" s="82">
        <v>0</v>
      </c>
      <c r="CC351">
        <v>0</v>
      </c>
      <c r="CE351">
        <v>0</v>
      </c>
      <c r="CG351">
        <v>0</v>
      </c>
      <c r="CI351">
        <v>0</v>
      </c>
      <c r="CK351">
        <v>0</v>
      </c>
      <c r="CM351">
        <v>0</v>
      </c>
      <c r="CN351">
        <v>0</v>
      </c>
      <c r="CO351">
        <v>0</v>
      </c>
      <c r="CP351">
        <v>99</v>
      </c>
      <c r="CQ351">
        <v>446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</row>
    <row r="352" spans="1:129">
      <c r="A352" s="12">
        <v>1778</v>
      </c>
      <c r="B352" s="13" t="s">
        <v>449</v>
      </c>
      <c r="C352" s="13">
        <v>268210</v>
      </c>
      <c r="D352" s="83">
        <v>239910</v>
      </c>
      <c r="E352" s="13">
        <v>230020</v>
      </c>
      <c r="F352" s="13" t="s">
        <v>126</v>
      </c>
      <c r="G352" s="13">
        <v>1</v>
      </c>
      <c r="H352" s="13">
        <v>1</v>
      </c>
      <c r="I352" s="13">
        <v>2012</v>
      </c>
      <c r="J352" s="13">
        <v>1900</v>
      </c>
      <c r="K352" s="13">
        <v>0</v>
      </c>
      <c r="L352" s="13">
        <v>0</v>
      </c>
      <c r="M352" s="13">
        <v>1900</v>
      </c>
      <c r="N352" s="13">
        <v>24.636430000000001</v>
      </c>
      <c r="O352" s="13">
        <v>0</v>
      </c>
      <c r="P352" s="13">
        <v>0</v>
      </c>
      <c r="Q352" s="13">
        <v>0</v>
      </c>
      <c r="R352" s="13">
        <v>2.11633</v>
      </c>
      <c r="S352" s="13">
        <v>22.520099999999999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K352" s="13">
        <v>0</v>
      </c>
      <c r="AL352" s="13">
        <v>0</v>
      </c>
      <c r="AM352" s="13">
        <v>0</v>
      </c>
      <c r="AN352" s="13">
        <v>0</v>
      </c>
      <c r="AO352" s="13">
        <v>0</v>
      </c>
      <c r="AP352" s="13">
        <v>0</v>
      </c>
      <c r="AQ352" s="13">
        <v>0</v>
      </c>
      <c r="AR352" s="13">
        <v>0</v>
      </c>
      <c r="AS352" s="13">
        <v>0</v>
      </c>
      <c r="AT352" s="13">
        <v>0</v>
      </c>
      <c r="AU352" s="13">
        <v>0</v>
      </c>
      <c r="AV352" s="13">
        <v>157</v>
      </c>
      <c r="AW352" s="13">
        <v>1743</v>
      </c>
      <c r="AX352" s="13">
        <v>0</v>
      </c>
      <c r="AY352" s="13">
        <v>0</v>
      </c>
      <c r="AZ352" s="13">
        <v>0</v>
      </c>
      <c r="BA352" s="13">
        <v>0</v>
      </c>
      <c r="BB352" s="13">
        <v>0</v>
      </c>
      <c r="BC352" s="13">
        <v>0</v>
      </c>
      <c r="BD352" s="13">
        <v>0</v>
      </c>
      <c r="BE352" s="13">
        <v>0</v>
      </c>
      <c r="BF352" s="13">
        <v>0</v>
      </c>
      <c r="BG352" s="13">
        <v>0</v>
      </c>
      <c r="BH352" s="13">
        <v>0</v>
      </c>
      <c r="BI352" s="13">
        <v>0</v>
      </c>
      <c r="BJ352" s="13">
        <v>0</v>
      </c>
      <c r="BK352" s="13">
        <v>0</v>
      </c>
      <c r="BL352" s="13">
        <v>0</v>
      </c>
      <c r="BM352" s="13">
        <v>0</v>
      </c>
      <c r="BN352" s="13">
        <v>0</v>
      </c>
      <c r="BO352" s="13">
        <v>0</v>
      </c>
      <c r="BP352" s="13">
        <v>0</v>
      </c>
      <c r="BQ352" s="13">
        <v>0</v>
      </c>
      <c r="BR352" s="13">
        <v>0</v>
      </c>
      <c r="BS352" s="13">
        <v>0</v>
      </c>
      <c r="BT352" s="13">
        <v>0</v>
      </c>
      <c r="BU352" s="13">
        <v>0</v>
      </c>
      <c r="BV352" s="13">
        <v>0</v>
      </c>
      <c r="BW352" s="13">
        <v>0</v>
      </c>
      <c r="BX352" s="13">
        <v>0</v>
      </c>
      <c r="BY352" s="13">
        <v>0</v>
      </c>
      <c r="BZ352" s="13">
        <v>0</v>
      </c>
      <c r="CA352" s="82">
        <v>0</v>
      </c>
      <c r="CC352">
        <v>0</v>
      </c>
      <c r="CE352">
        <v>0</v>
      </c>
      <c r="CG352">
        <v>0</v>
      </c>
      <c r="CI352">
        <v>0</v>
      </c>
      <c r="CK352">
        <v>0</v>
      </c>
      <c r="CM352">
        <v>0</v>
      </c>
      <c r="CN352">
        <v>0</v>
      </c>
      <c r="CO352">
        <v>0</v>
      </c>
      <c r="CP352">
        <v>59</v>
      </c>
      <c r="CQ352">
        <v>554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</row>
    <row r="353" spans="1:129">
      <c r="A353" s="12">
        <v>1779</v>
      </c>
      <c r="B353" s="13" t="s">
        <v>450</v>
      </c>
      <c r="C353" s="13">
        <v>268210</v>
      </c>
      <c r="D353" s="83">
        <v>239910</v>
      </c>
      <c r="E353" s="13">
        <v>230020</v>
      </c>
      <c r="F353" s="13" t="s">
        <v>126</v>
      </c>
      <c r="G353" s="13">
        <v>1</v>
      </c>
      <c r="H353" s="13">
        <v>1</v>
      </c>
      <c r="I353" s="13">
        <v>2012</v>
      </c>
      <c r="J353" s="13">
        <v>2372</v>
      </c>
      <c r="K353" s="13">
        <v>0</v>
      </c>
      <c r="L353" s="13">
        <v>0</v>
      </c>
      <c r="M353" s="13">
        <v>2372</v>
      </c>
      <c r="N353" s="13">
        <v>30.738710000000001</v>
      </c>
      <c r="O353" s="13">
        <v>0</v>
      </c>
      <c r="P353" s="13">
        <v>0</v>
      </c>
      <c r="Q353" s="13">
        <v>0</v>
      </c>
      <c r="R353" s="13">
        <v>2.08046</v>
      </c>
      <c r="S353" s="13">
        <v>28.658249999999999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K353" s="13">
        <v>0</v>
      </c>
      <c r="AL353" s="13">
        <v>0</v>
      </c>
      <c r="AM353" s="13">
        <v>0</v>
      </c>
      <c r="AN353" s="13">
        <v>0</v>
      </c>
      <c r="AO353" s="13">
        <v>0</v>
      </c>
      <c r="AP353" s="13">
        <v>0</v>
      </c>
      <c r="AQ353" s="13">
        <v>0</v>
      </c>
      <c r="AR353" s="13">
        <v>0</v>
      </c>
      <c r="AS353" s="13">
        <v>0</v>
      </c>
      <c r="AT353" s="13">
        <v>0</v>
      </c>
      <c r="AU353" s="13">
        <v>0</v>
      </c>
      <c r="AV353" s="13">
        <v>154</v>
      </c>
      <c r="AW353" s="13">
        <v>2218</v>
      </c>
      <c r="AX353" s="13">
        <v>0</v>
      </c>
      <c r="AY353" s="13">
        <v>0</v>
      </c>
      <c r="AZ353" s="13">
        <v>0</v>
      </c>
      <c r="BA353" s="13">
        <v>0</v>
      </c>
      <c r="BB353" s="13">
        <v>0</v>
      </c>
      <c r="BC353" s="13">
        <v>0</v>
      </c>
      <c r="BD353" s="13">
        <v>0</v>
      </c>
      <c r="BE353" s="13">
        <v>0</v>
      </c>
      <c r="BF353" s="13">
        <v>0</v>
      </c>
      <c r="BG353" s="13">
        <v>0</v>
      </c>
      <c r="BH353" s="13">
        <v>0</v>
      </c>
      <c r="BI353" s="13">
        <v>0</v>
      </c>
      <c r="BJ353" s="13">
        <v>0</v>
      </c>
      <c r="BK353" s="13">
        <v>0</v>
      </c>
      <c r="BL353" s="13">
        <v>0</v>
      </c>
      <c r="BM353" s="13">
        <v>0</v>
      </c>
      <c r="BN353" s="13">
        <v>0</v>
      </c>
      <c r="BO353" s="13">
        <v>0</v>
      </c>
      <c r="BP353" s="13">
        <v>0</v>
      </c>
      <c r="BQ353" s="13">
        <v>0</v>
      </c>
      <c r="BR353" s="13">
        <v>0</v>
      </c>
      <c r="BS353" s="13">
        <v>0</v>
      </c>
      <c r="BT353" s="13">
        <v>0</v>
      </c>
      <c r="BU353" s="13">
        <v>0</v>
      </c>
      <c r="BV353" s="13">
        <v>0</v>
      </c>
      <c r="BW353" s="13">
        <v>0</v>
      </c>
      <c r="BX353" s="13">
        <v>0</v>
      </c>
      <c r="BY353" s="13">
        <v>0</v>
      </c>
      <c r="BZ353" s="13">
        <v>0</v>
      </c>
      <c r="CA353" s="82">
        <v>0</v>
      </c>
      <c r="CC353">
        <v>0</v>
      </c>
      <c r="CE353">
        <v>0</v>
      </c>
      <c r="CG353">
        <v>0</v>
      </c>
      <c r="CI353">
        <v>0</v>
      </c>
      <c r="CK353">
        <v>0</v>
      </c>
      <c r="CM353">
        <v>0</v>
      </c>
      <c r="CN353">
        <v>0</v>
      </c>
      <c r="CO353">
        <v>0</v>
      </c>
      <c r="CP353">
        <v>58</v>
      </c>
      <c r="CQ353">
        <v>705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</row>
    <row r="354" spans="1:129">
      <c r="A354" s="12">
        <v>1781</v>
      </c>
      <c r="B354" s="13" t="s">
        <v>451</v>
      </c>
      <c r="C354" s="13">
        <v>152030</v>
      </c>
      <c r="D354" s="83">
        <v>102010</v>
      </c>
      <c r="E354" s="13">
        <v>100020</v>
      </c>
      <c r="F354" s="13" t="s">
        <v>126</v>
      </c>
      <c r="G354" s="13">
        <v>1</v>
      </c>
      <c r="H354" s="13">
        <v>4</v>
      </c>
      <c r="I354" s="13">
        <v>2012</v>
      </c>
      <c r="J354" s="13">
        <v>32913</v>
      </c>
      <c r="K354" s="13">
        <v>0</v>
      </c>
      <c r="L354" s="13">
        <v>0</v>
      </c>
      <c r="M354" s="13">
        <v>32913</v>
      </c>
      <c r="N354" s="13">
        <v>357.77702160000001</v>
      </c>
      <c r="O354" s="13">
        <v>0</v>
      </c>
      <c r="P354" s="13">
        <v>10.912413600000001</v>
      </c>
      <c r="Q354" s="13">
        <v>0</v>
      </c>
      <c r="R354" s="13">
        <v>2.6866629999999998</v>
      </c>
      <c r="S354" s="13">
        <v>27.166395000000001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317.01155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K354" s="13">
        <v>0</v>
      </c>
      <c r="AL354" s="13">
        <v>0</v>
      </c>
      <c r="AM354" s="13">
        <v>0</v>
      </c>
      <c r="AN354" s="13">
        <v>0</v>
      </c>
      <c r="AO354" s="13">
        <v>0</v>
      </c>
      <c r="AP354" s="13">
        <v>0</v>
      </c>
      <c r="AQ354" s="13">
        <v>0</v>
      </c>
      <c r="AR354" s="13">
        <v>0</v>
      </c>
      <c r="AS354" s="13">
        <v>0</v>
      </c>
      <c r="AT354" s="13">
        <v>622</v>
      </c>
      <c r="AU354" s="13">
        <v>0</v>
      </c>
      <c r="AV354" s="13">
        <v>199</v>
      </c>
      <c r="AW354" s="13">
        <v>2103</v>
      </c>
      <c r="AX354" s="13">
        <v>0</v>
      </c>
      <c r="AY354" s="13">
        <v>0</v>
      </c>
      <c r="AZ354" s="13">
        <v>0</v>
      </c>
      <c r="BA354" s="13">
        <v>0</v>
      </c>
      <c r="BB354" s="13">
        <v>0</v>
      </c>
      <c r="BC354" s="13">
        <v>29989</v>
      </c>
      <c r="BD354" s="13">
        <v>0</v>
      </c>
      <c r="BE354" s="13">
        <v>0</v>
      </c>
      <c r="BF354" s="13">
        <v>0</v>
      </c>
      <c r="BG354" s="13">
        <v>0</v>
      </c>
      <c r="BH354" s="13">
        <v>0</v>
      </c>
      <c r="BI354" s="13">
        <v>0</v>
      </c>
      <c r="BJ354" s="13">
        <v>0</v>
      </c>
      <c r="BK354" s="13">
        <v>0</v>
      </c>
      <c r="BL354" s="13">
        <v>0</v>
      </c>
      <c r="BM354" s="13">
        <v>0</v>
      </c>
      <c r="BN354" s="13">
        <v>0</v>
      </c>
      <c r="BO354" s="13">
        <v>0</v>
      </c>
      <c r="BP354" s="13">
        <v>0</v>
      </c>
      <c r="BQ354" s="13">
        <v>0</v>
      </c>
      <c r="BR354" s="13">
        <v>0</v>
      </c>
      <c r="BS354" s="13">
        <v>0</v>
      </c>
      <c r="BT354" s="13">
        <v>0</v>
      </c>
      <c r="BU354" s="13">
        <v>0</v>
      </c>
      <c r="BV354" s="13">
        <v>0</v>
      </c>
      <c r="BW354" s="13">
        <v>0</v>
      </c>
      <c r="BX354" s="13"/>
      <c r="BY354" s="13">
        <v>0</v>
      </c>
      <c r="BZ354" s="13">
        <v>0</v>
      </c>
      <c r="CA354" s="82">
        <v>0</v>
      </c>
      <c r="CC354">
        <v>100</v>
      </c>
      <c r="CE354">
        <v>100</v>
      </c>
      <c r="CG354">
        <v>100</v>
      </c>
      <c r="CI354">
        <v>0</v>
      </c>
      <c r="CK354">
        <v>0</v>
      </c>
      <c r="CM354">
        <v>0</v>
      </c>
      <c r="CN354">
        <v>275566</v>
      </c>
      <c r="CO354">
        <v>0</v>
      </c>
      <c r="CP354">
        <v>74.900000000000006</v>
      </c>
      <c r="CQ354">
        <v>668.3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11962.7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</row>
    <row r="355" spans="1:129">
      <c r="A355" s="12">
        <v>1782</v>
      </c>
      <c r="B355" s="13" t="s">
        <v>452</v>
      </c>
      <c r="C355" s="13">
        <v>152030</v>
      </c>
      <c r="D355" s="83">
        <v>102010</v>
      </c>
      <c r="E355" s="13">
        <v>100020</v>
      </c>
      <c r="F355" s="13" t="s">
        <v>126</v>
      </c>
      <c r="G355" s="13">
        <v>1</v>
      </c>
      <c r="H355" s="13">
        <v>1</v>
      </c>
      <c r="I355" s="13">
        <v>2012</v>
      </c>
      <c r="J355" s="13">
        <v>3897</v>
      </c>
      <c r="K355" s="13">
        <v>0</v>
      </c>
      <c r="L355" s="13">
        <v>0</v>
      </c>
      <c r="M355" s="13">
        <v>3897</v>
      </c>
      <c r="N355" s="13">
        <v>68.163323840000004</v>
      </c>
      <c r="O355" s="13">
        <v>0</v>
      </c>
      <c r="P355" s="13">
        <v>67.599734400000003</v>
      </c>
      <c r="Q355" s="13">
        <v>0</v>
      </c>
      <c r="R355" s="13">
        <v>0.56358944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K355" s="13">
        <v>0</v>
      </c>
      <c r="AL355" s="13">
        <v>0</v>
      </c>
      <c r="AM355" s="13">
        <v>0</v>
      </c>
      <c r="AN355" s="13">
        <v>0</v>
      </c>
      <c r="AO355" s="13">
        <v>0</v>
      </c>
      <c r="AP355" s="13">
        <v>0</v>
      </c>
      <c r="AQ355" s="13">
        <v>0</v>
      </c>
      <c r="AR355" s="13">
        <v>0</v>
      </c>
      <c r="AS355" s="13">
        <v>0</v>
      </c>
      <c r="AT355" s="13">
        <v>3855</v>
      </c>
      <c r="AU355" s="13">
        <v>0</v>
      </c>
      <c r="AV355" s="13">
        <v>42</v>
      </c>
      <c r="AW355" s="13">
        <v>0</v>
      </c>
      <c r="AX355" s="13">
        <v>0</v>
      </c>
      <c r="AY355" s="13">
        <v>0</v>
      </c>
      <c r="AZ355" s="13">
        <v>0</v>
      </c>
      <c r="BA355" s="13">
        <v>0</v>
      </c>
      <c r="BB355" s="13">
        <v>0</v>
      </c>
      <c r="BC355" s="13">
        <v>0</v>
      </c>
      <c r="BD355" s="13">
        <v>0</v>
      </c>
      <c r="BE355" s="13">
        <v>0</v>
      </c>
      <c r="BF355" s="13">
        <v>0</v>
      </c>
      <c r="BG355" s="13">
        <v>0</v>
      </c>
      <c r="BH355" s="13">
        <v>0</v>
      </c>
      <c r="BI355" s="13">
        <v>0</v>
      </c>
      <c r="BJ355" s="13">
        <v>0</v>
      </c>
      <c r="BK355" s="13">
        <v>0</v>
      </c>
      <c r="BL355" s="13">
        <v>0</v>
      </c>
      <c r="BM355" s="13">
        <v>0</v>
      </c>
      <c r="BN355" s="13">
        <v>0</v>
      </c>
      <c r="BO355" s="13">
        <v>0</v>
      </c>
      <c r="BP355" s="13">
        <v>0</v>
      </c>
      <c r="BQ355" s="13">
        <v>0</v>
      </c>
      <c r="BR355" s="13">
        <v>0</v>
      </c>
      <c r="BS355" s="13">
        <v>0</v>
      </c>
      <c r="BT355" s="13">
        <v>0</v>
      </c>
      <c r="BU355" s="13">
        <v>0</v>
      </c>
      <c r="BV355" s="13">
        <v>0</v>
      </c>
      <c r="BW355" s="13">
        <v>0</v>
      </c>
      <c r="BX355" s="13">
        <v>0</v>
      </c>
      <c r="BY355" s="13">
        <v>0</v>
      </c>
      <c r="BZ355" s="13">
        <v>0</v>
      </c>
      <c r="CA355" s="82">
        <v>0</v>
      </c>
      <c r="CC355">
        <v>0</v>
      </c>
      <c r="CE355">
        <v>0</v>
      </c>
      <c r="CG355">
        <v>0</v>
      </c>
      <c r="CI355">
        <v>0</v>
      </c>
      <c r="CK355">
        <v>0</v>
      </c>
      <c r="CM355">
        <v>0</v>
      </c>
      <c r="CN355">
        <v>1707064</v>
      </c>
      <c r="CO355">
        <v>0</v>
      </c>
      <c r="CP355">
        <v>15.712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</row>
    <row r="356" spans="1:129">
      <c r="A356" s="12">
        <v>1783</v>
      </c>
      <c r="B356" s="13" t="s">
        <v>453</v>
      </c>
      <c r="C356" s="13">
        <v>151310</v>
      </c>
      <c r="D356" s="83">
        <v>101300</v>
      </c>
      <c r="E356" s="13">
        <v>100010</v>
      </c>
      <c r="F356" s="13" t="s">
        <v>126</v>
      </c>
      <c r="G356" s="13">
        <v>1</v>
      </c>
      <c r="H356" s="13">
        <v>1</v>
      </c>
      <c r="I356" s="13">
        <v>2012</v>
      </c>
      <c r="J356" s="13">
        <v>5834</v>
      </c>
      <c r="K356" s="13">
        <v>0</v>
      </c>
      <c r="L356" s="13">
        <v>0</v>
      </c>
      <c r="M356" s="13">
        <v>5834</v>
      </c>
      <c r="N356" s="13">
        <v>102.2977922</v>
      </c>
      <c r="O356" s="13">
        <v>0</v>
      </c>
      <c r="P356" s="13">
        <v>102.29420519999999</v>
      </c>
      <c r="Q356" s="13">
        <v>0</v>
      </c>
      <c r="R356" s="13">
        <v>3.5869999999999999E-3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K356" s="13">
        <v>0</v>
      </c>
      <c r="AL356" s="13">
        <v>0</v>
      </c>
      <c r="AM356" s="13">
        <v>0</v>
      </c>
      <c r="AN356" s="13">
        <v>0</v>
      </c>
      <c r="AO356" s="13">
        <v>0</v>
      </c>
      <c r="AP356" s="13">
        <v>0</v>
      </c>
      <c r="AQ356" s="13">
        <v>0</v>
      </c>
      <c r="AR356" s="13">
        <v>0</v>
      </c>
      <c r="AS356" s="13">
        <v>0</v>
      </c>
      <c r="AT356" s="13">
        <v>5834</v>
      </c>
      <c r="AU356" s="13">
        <v>0</v>
      </c>
      <c r="AV356" s="13">
        <v>0</v>
      </c>
      <c r="AW356" s="13">
        <v>0</v>
      </c>
      <c r="AX356" s="13">
        <v>0</v>
      </c>
      <c r="AY356" s="13">
        <v>0</v>
      </c>
      <c r="AZ356" s="13">
        <v>0</v>
      </c>
      <c r="BA356" s="13">
        <v>0</v>
      </c>
      <c r="BB356" s="13">
        <v>0</v>
      </c>
      <c r="BC356" s="13">
        <v>0</v>
      </c>
      <c r="BD356" s="13">
        <v>0</v>
      </c>
      <c r="BE356" s="13">
        <v>0</v>
      </c>
      <c r="BF356" s="13">
        <v>0</v>
      </c>
      <c r="BG356" s="13">
        <v>0</v>
      </c>
      <c r="BH356" s="13">
        <v>0</v>
      </c>
      <c r="BI356" s="13">
        <v>0</v>
      </c>
      <c r="BJ356" s="13">
        <v>0</v>
      </c>
      <c r="BK356" s="13">
        <v>0</v>
      </c>
      <c r="BL356" s="13">
        <v>0</v>
      </c>
      <c r="BM356" s="13">
        <v>0</v>
      </c>
      <c r="BN356" s="13">
        <v>0</v>
      </c>
      <c r="BO356" s="13">
        <v>0</v>
      </c>
      <c r="BP356" s="13">
        <v>0</v>
      </c>
      <c r="BQ356" s="13">
        <v>0</v>
      </c>
      <c r="BR356" s="13">
        <v>0</v>
      </c>
      <c r="BS356" s="13">
        <v>0</v>
      </c>
      <c r="BT356" s="13">
        <v>0</v>
      </c>
      <c r="BU356" s="13">
        <v>0</v>
      </c>
      <c r="BV356" s="13">
        <v>0</v>
      </c>
      <c r="BW356" s="13">
        <v>0</v>
      </c>
      <c r="BX356" s="13">
        <v>0</v>
      </c>
      <c r="BY356" s="13">
        <v>0</v>
      </c>
      <c r="BZ356" s="13">
        <v>0</v>
      </c>
      <c r="CA356" s="82">
        <v>0</v>
      </c>
      <c r="CC356">
        <v>0</v>
      </c>
      <c r="CE356">
        <v>0</v>
      </c>
      <c r="CG356">
        <v>0</v>
      </c>
      <c r="CI356">
        <v>0</v>
      </c>
      <c r="CK356">
        <v>0</v>
      </c>
      <c r="CM356">
        <v>0</v>
      </c>
      <c r="CN356">
        <v>2583187</v>
      </c>
      <c r="CO356">
        <v>0</v>
      </c>
      <c r="CP356">
        <v>0.1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</row>
    <row r="357" spans="1:129">
      <c r="A357" s="12">
        <v>1784</v>
      </c>
      <c r="B357" s="13" t="s">
        <v>454</v>
      </c>
      <c r="C357" s="13">
        <v>264000</v>
      </c>
      <c r="D357" s="83">
        <v>233200</v>
      </c>
      <c r="E357" s="13">
        <v>230020</v>
      </c>
      <c r="F357" s="13" t="s">
        <v>126</v>
      </c>
      <c r="G357" s="13">
        <v>8</v>
      </c>
      <c r="H357" s="13">
        <v>3</v>
      </c>
      <c r="I357" s="13">
        <v>2012</v>
      </c>
      <c r="J357" s="13">
        <v>2088</v>
      </c>
      <c r="K357" s="13">
        <v>419</v>
      </c>
      <c r="L357" s="13">
        <v>0</v>
      </c>
      <c r="M357" s="13">
        <v>2507</v>
      </c>
      <c r="N357" s="13">
        <v>39.016295399999997</v>
      </c>
      <c r="O357" s="13">
        <v>0</v>
      </c>
      <c r="P357" s="13">
        <v>36.609170399999996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K357" s="13">
        <v>0</v>
      </c>
      <c r="AL357" s="13">
        <v>0</v>
      </c>
      <c r="AM357" s="13">
        <v>0</v>
      </c>
      <c r="AN357" s="13">
        <v>0</v>
      </c>
      <c r="AO357" s="13">
        <v>0</v>
      </c>
      <c r="AP357" s="13">
        <v>0</v>
      </c>
      <c r="AQ357" s="13">
        <v>0</v>
      </c>
      <c r="AR357" s="13">
        <v>2.4071250000000002</v>
      </c>
      <c r="AS357" s="13">
        <v>0</v>
      </c>
      <c r="AT357" s="13">
        <v>2088</v>
      </c>
      <c r="AU357" s="13">
        <v>0</v>
      </c>
      <c r="AV357" s="13">
        <v>0</v>
      </c>
      <c r="AW357" s="13">
        <v>0</v>
      </c>
      <c r="AX357" s="13">
        <v>0</v>
      </c>
      <c r="AY357" s="13">
        <v>0</v>
      </c>
      <c r="AZ357" s="13">
        <v>0</v>
      </c>
      <c r="BA357" s="13">
        <v>0</v>
      </c>
      <c r="BB357" s="13">
        <v>0</v>
      </c>
      <c r="BC357" s="13">
        <v>0</v>
      </c>
      <c r="BD357" s="13">
        <v>0</v>
      </c>
      <c r="BE357" s="13">
        <v>0</v>
      </c>
      <c r="BF357" s="13">
        <v>0</v>
      </c>
      <c r="BG357" s="13">
        <v>0</v>
      </c>
      <c r="BH357" s="13">
        <v>0</v>
      </c>
      <c r="BI357" s="13">
        <v>0</v>
      </c>
      <c r="BJ357" s="13">
        <v>0</v>
      </c>
      <c r="BK357" s="13">
        <v>0</v>
      </c>
      <c r="BL357" s="13">
        <v>0</v>
      </c>
      <c r="BM357" s="13">
        <v>419</v>
      </c>
      <c r="BN357" s="13">
        <v>0</v>
      </c>
      <c r="BO357" s="13">
        <v>0</v>
      </c>
      <c r="BP357" s="13">
        <v>0</v>
      </c>
      <c r="BQ357" s="13">
        <v>0</v>
      </c>
      <c r="BR357" s="13">
        <v>0</v>
      </c>
      <c r="BS357" s="13">
        <v>0</v>
      </c>
      <c r="BT357" s="13">
        <v>0</v>
      </c>
      <c r="BU357" s="13">
        <v>0</v>
      </c>
      <c r="BV357" s="13">
        <v>0</v>
      </c>
      <c r="BW357" s="13">
        <v>0</v>
      </c>
      <c r="BX357" s="13">
        <v>0</v>
      </c>
      <c r="BY357" s="13">
        <v>0</v>
      </c>
      <c r="BZ357" s="13">
        <v>0</v>
      </c>
      <c r="CA357" s="82">
        <v>0</v>
      </c>
      <c r="CC357">
        <v>0</v>
      </c>
      <c r="CE357">
        <v>0</v>
      </c>
      <c r="CG357">
        <v>0</v>
      </c>
      <c r="CI357">
        <v>0</v>
      </c>
      <c r="CK357">
        <v>0</v>
      </c>
      <c r="CM357">
        <v>0</v>
      </c>
      <c r="CN357">
        <v>924474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163.75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</row>
    <row r="358" spans="1:129">
      <c r="A358" s="12">
        <v>1785</v>
      </c>
      <c r="B358" s="13" t="s">
        <v>455</v>
      </c>
      <c r="C358" s="13">
        <v>264000</v>
      </c>
      <c r="D358" s="83">
        <v>233200</v>
      </c>
      <c r="E358" s="13">
        <v>230020</v>
      </c>
      <c r="F358" s="13" t="s">
        <v>126</v>
      </c>
      <c r="G358" s="13">
        <v>8</v>
      </c>
      <c r="H358" s="13">
        <v>3</v>
      </c>
      <c r="I358" s="13">
        <v>2012</v>
      </c>
      <c r="J358" s="13">
        <v>11065</v>
      </c>
      <c r="K358" s="13">
        <v>4224</v>
      </c>
      <c r="L358" s="13">
        <v>0</v>
      </c>
      <c r="M358" s="13">
        <v>15289</v>
      </c>
      <c r="N358" s="13">
        <v>303.21952199999998</v>
      </c>
      <c r="O358" s="13">
        <v>0</v>
      </c>
      <c r="P358" s="13">
        <v>194.02792199999999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K358" s="13">
        <v>0</v>
      </c>
      <c r="AL358" s="13">
        <v>0</v>
      </c>
      <c r="AM358" s="13">
        <v>0</v>
      </c>
      <c r="AN358" s="13">
        <v>0</v>
      </c>
      <c r="AO358" s="13">
        <v>0</v>
      </c>
      <c r="AP358" s="13">
        <v>0</v>
      </c>
      <c r="AQ358" s="13">
        <v>0</v>
      </c>
      <c r="AR358" s="13">
        <v>109.19159999999999</v>
      </c>
      <c r="AS358" s="13">
        <v>0</v>
      </c>
      <c r="AT358" s="13">
        <v>11065</v>
      </c>
      <c r="AU358" s="13">
        <v>0</v>
      </c>
      <c r="AV358" s="13">
        <v>0</v>
      </c>
      <c r="AW358" s="13">
        <v>0</v>
      </c>
      <c r="AX358" s="13">
        <v>0</v>
      </c>
      <c r="AY358" s="13">
        <v>0</v>
      </c>
      <c r="AZ358" s="13">
        <v>0</v>
      </c>
      <c r="BA358" s="13">
        <v>0</v>
      </c>
      <c r="BB358" s="13">
        <v>0</v>
      </c>
      <c r="BC358" s="13">
        <v>0</v>
      </c>
      <c r="BD358" s="13">
        <v>0</v>
      </c>
      <c r="BE358" s="13">
        <v>0</v>
      </c>
      <c r="BF358" s="13">
        <v>0</v>
      </c>
      <c r="BG358" s="13">
        <v>0</v>
      </c>
      <c r="BH358" s="13">
        <v>0</v>
      </c>
      <c r="BI358" s="13">
        <v>0</v>
      </c>
      <c r="BJ358" s="13">
        <v>0</v>
      </c>
      <c r="BK358" s="13">
        <v>0</v>
      </c>
      <c r="BL358" s="13">
        <v>0</v>
      </c>
      <c r="BM358" s="13">
        <v>4224</v>
      </c>
      <c r="BN358" s="13">
        <v>0</v>
      </c>
      <c r="BO358" s="13">
        <v>0</v>
      </c>
      <c r="BP358" s="13">
        <v>0</v>
      </c>
      <c r="BQ358" s="13">
        <v>0</v>
      </c>
      <c r="BR358" s="13">
        <v>0</v>
      </c>
      <c r="BS358" s="13">
        <v>0</v>
      </c>
      <c r="BT358" s="13">
        <v>0</v>
      </c>
      <c r="BU358" s="13">
        <v>0</v>
      </c>
      <c r="BV358" s="13">
        <v>0</v>
      </c>
      <c r="BW358" s="13">
        <v>0</v>
      </c>
      <c r="BX358" s="13">
        <v>0</v>
      </c>
      <c r="BY358" s="13">
        <v>0</v>
      </c>
      <c r="BZ358" s="13">
        <v>0</v>
      </c>
      <c r="CA358" s="82">
        <v>0</v>
      </c>
      <c r="CC358">
        <v>0</v>
      </c>
      <c r="CE358">
        <v>0</v>
      </c>
      <c r="CG358">
        <v>0</v>
      </c>
      <c r="CI358">
        <v>0</v>
      </c>
      <c r="CK358">
        <v>0</v>
      </c>
      <c r="CM358">
        <v>0</v>
      </c>
      <c r="CN358">
        <v>4899695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7428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</row>
    <row r="359" spans="1:129">
      <c r="A359" s="12">
        <v>1786</v>
      </c>
      <c r="B359" s="13" t="s">
        <v>456</v>
      </c>
      <c r="C359" s="13">
        <v>264000</v>
      </c>
      <c r="D359" s="83">
        <v>233200</v>
      </c>
      <c r="E359" s="13">
        <v>230020</v>
      </c>
      <c r="F359" s="13" t="s">
        <v>126</v>
      </c>
      <c r="G359" s="13">
        <v>8</v>
      </c>
      <c r="H359" s="13">
        <v>3</v>
      </c>
      <c r="I359" s="13">
        <v>2012</v>
      </c>
      <c r="J359" s="13">
        <v>6740</v>
      </c>
      <c r="K359" s="13">
        <v>1956</v>
      </c>
      <c r="L359" s="13">
        <v>0</v>
      </c>
      <c r="M359" s="13">
        <v>8696</v>
      </c>
      <c r="N359" s="13">
        <v>123.94542139000001</v>
      </c>
      <c r="O359" s="13">
        <v>0</v>
      </c>
      <c r="P359" s="13">
        <v>117.6903288</v>
      </c>
      <c r="Q359" s="13">
        <v>0</v>
      </c>
      <c r="R359" s="13">
        <v>0.37509259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  <c r="AI359" s="13">
        <v>0</v>
      </c>
      <c r="AJ359" s="13">
        <v>0</v>
      </c>
      <c r="AK359" s="13">
        <v>0</v>
      </c>
      <c r="AL359" s="13">
        <v>0</v>
      </c>
      <c r="AM359" s="13">
        <v>0</v>
      </c>
      <c r="AN359" s="13">
        <v>0</v>
      </c>
      <c r="AO359" s="13">
        <v>0</v>
      </c>
      <c r="AP359" s="13">
        <v>0</v>
      </c>
      <c r="AQ359" s="13">
        <v>0</v>
      </c>
      <c r="AR359" s="13">
        <v>5.88</v>
      </c>
      <c r="AS359" s="13">
        <v>0</v>
      </c>
      <c r="AT359" s="13">
        <v>6712</v>
      </c>
      <c r="AU359" s="13">
        <v>0</v>
      </c>
      <c r="AV359" s="13">
        <v>28</v>
      </c>
      <c r="AW359" s="13">
        <v>0</v>
      </c>
      <c r="AX359" s="13">
        <v>0</v>
      </c>
      <c r="AY359" s="13">
        <v>0</v>
      </c>
      <c r="AZ359" s="13">
        <v>0</v>
      </c>
      <c r="BA359" s="13">
        <v>0</v>
      </c>
      <c r="BB359" s="13">
        <v>0</v>
      </c>
      <c r="BC359" s="13">
        <v>0</v>
      </c>
      <c r="BD359" s="13">
        <v>0</v>
      </c>
      <c r="BE359" s="13">
        <v>0</v>
      </c>
      <c r="BF359" s="13">
        <v>0</v>
      </c>
      <c r="BG359" s="13">
        <v>0</v>
      </c>
      <c r="BH359" s="13">
        <v>0</v>
      </c>
      <c r="BI359" s="13">
        <v>0</v>
      </c>
      <c r="BJ359" s="13">
        <v>0</v>
      </c>
      <c r="BK359" s="13">
        <v>0</v>
      </c>
      <c r="BL359" s="13">
        <v>0</v>
      </c>
      <c r="BM359" s="13">
        <v>1956</v>
      </c>
      <c r="BN359" s="13">
        <v>0</v>
      </c>
      <c r="BO359" s="13">
        <v>0</v>
      </c>
      <c r="BP359" s="13">
        <v>0</v>
      </c>
      <c r="BQ359" s="13">
        <v>0</v>
      </c>
      <c r="BR359" s="13">
        <v>0</v>
      </c>
      <c r="BS359" s="13">
        <v>0</v>
      </c>
      <c r="BT359" s="13">
        <v>0</v>
      </c>
      <c r="BU359" s="13">
        <v>0</v>
      </c>
      <c r="BV359" s="13">
        <v>0</v>
      </c>
      <c r="BW359" s="13">
        <v>0</v>
      </c>
      <c r="BX359" s="13">
        <v>0</v>
      </c>
      <c r="BY359" s="13">
        <v>0</v>
      </c>
      <c r="BZ359" s="13">
        <v>0</v>
      </c>
      <c r="CA359" s="82">
        <v>0</v>
      </c>
      <c r="CC359">
        <v>0</v>
      </c>
      <c r="CE359">
        <v>0</v>
      </c>
      <c r="CG359">
        <v>0</v>
      </c>
      <c r="CI359">
        <v>0</v>
      </c>
      <c r="CK359">
        <v>0</v>
      </c>
      <c r="CM359">
        <v>0</v>
      </c>
      <c r="CN359">
        <v>2971978</v>
      </c>
      <c r="CO359">
        <v>0</v>
      </c>
      <c r="CP359">
        <v>10.457000000000001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400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</row>
    <row r="360" spans="1:129">
      <c r="A360" s="12">
        <v>1788</v>
      </c>
      <c r="B360" s="13" t="s">
        <v>457</v>
      </c>
      <c r="C360" s="13">
        <v>264000</v>
      </c>
      <c r="D360" s="83">
        <v>233200</v>
      </c>
      <c r="E360" s="13">
        <v>230020</v>
      </c>
      <c r="F360" s="13" t="s">
        <v>126</v>
      </c>
      <c r="G360" s="13">
        <v>8</v>
      </c>
      <c r="H360" s="13">
        <v>3</v>
      </c>
      <c r="I360" s="13">
        <v>2012</v>
      </c>
      <c r="J360" s="13">
        <v>2083</v>
      </c>
      <c r="K360" s="13">
        <v>636</v>
      </c>
      <c r="L360" s="13">
        <v>0</v>
      </c>
      <c r="M360" s="13">
        <v>2719</v>
      </c>
      <c r="N360" s="13">
        <v>40.421411999999997</v>
      </c>
      <c r="O360" s="13">
        <v>0</v>
      </c>
      <c r="P360" s="13">
        <v>36.531792000000003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K360" s="13">
        <v>0</v>
      </c>
      <c r="AL360" s="13">
        <v>0</v>
      </c>
      <c r="AM360" s="13">
        <v>0</v>
      </c>
      <c r="AN360" s="13">
        <v>0</v>
      </c>
      <c r="AO360" s="13">
        <v>0</v>
      </c>
      <c r="AP360" s="13">
        <v>0</v>
      </c>
      <c r="AQ360" s="13">
        <v>0</v>
      </c>
      <c r="AR360" s="13">
        <v>3.8896199999999999</v>
      </c>
      <c r="AS360" s="13">
        <v>0</v>
      </c>
      <c r="AT360" s="13">
        <v>2083</v>
      </c>
      <c r="AU360" s="13">
        <v>0</v>
      </c>
      <c r="AV360" s="13">
        <v>0</v>
      </c>
      <c r="AW360" s="13">
        <v>0</v>
      </c>
      <c r="AX360" s="13">
        <v>0</v>
      </c>
      <c r="AY360" s="13">
        <v>0</v>
      </c>
      <c r="AZ360" s="13">
        <v>0</v>
      </c>
      <c r="BA360" s="13">
        <v>0</v>
      </c>
      <c r="BB360" s="13">
        <v>0</v>
      </c>
      <c r="BC360" s="13">
        <v>0</v>
      </c>
      <c r="BD360" s="13">
        <v>0</v>
      </c>
      <c r="BE360" s="13">
        <v>0</v>
      </c>
      <c r="BF360" s="13">
        <v>0</v>
      </c>
      <c r="BG360" s="13">
        <v>0</v>
      </c>
      <c r="BH360" s="13">
        <v>0</v>
      </c>
      <c r="BI360" s="13">
        <v>0</v>
      </c>
      <c r="BJ360" s="13">
        <v>0</v>
      </c>
      <c r="BK360" s="13">
        <v>0</v>
      </c>
      <c r="BL360" s="13">
        <v>0</v>
      </c>
      <c r="BM360" s="13">
        <v>636</v>
      </c>
      <c r="BN360" s="13">
        <v>0</v>
      </c>
      <c r="BO360" s="13">
        <v>0</v>
      </c>
      <c r="BP360" s="13">
        <v>0</v>
      </c>
      <c r="BQ360" s="13">
        <v>0</v>
      </c>
      <c r="BR360" s="13">
        <v>0</v>
      </c>
      <c r="BS360" s="13">
        <v>0</v>
      </c>
      <c r="BT360" s="13">
        <v>0</v>
      </c>
      <c r="BU360" s="13">
        <v>0</v>
      </c>
      <c r="BV360" s="13">
        <v>0</v>
      </c>
      <c r="BW360" s="13">
        <v>0</v>
      </c>
      <c r="BX360" s="13">
        <v>0</v>
      </c>
      <c r="BY360" s="13">
        <v>0</v>
      </c>
      <c r="BZ360" s="13">
        <v>0</v>
      </c>
      <c r="CA360" s="82">
        <v>0</v>
      </c>
      <c r="CC360">
        <v>0</v>
      </c>
      <c r="CE360">
        <v>0</v>
      </c>
      <c r="CG360">
        <v>0</v>
      </c>
      <c r="CI360">
        <v>0</v>
      </c>
      <c r="CK360">
        <v>0</v>
      </c>
      <c r="CM360">
        <v>0</v>
      </c>
      <c r="CN360">
        <v>922520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264.60000000000002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</row>
    <row r="361" spans="1:129">
      <c r="A361" s="12">
        <v>1789</v>
      </c>
      <c r="B361" s="13" t="s">
        <v>458</v>
      </c>
      <c r="C361" s="13">
        <v>264000</v>
      </c>
      <c r="D361" s="83">
        <v>233200</v>
      </c>
      <c r="E361" s="13">
        <v>230020</v>
      </c>
      <c r="F361" s="13" t="s">
        <v>126</v>
      </c>
      <c r="G361" s="13">
        <v>1</v>
      </c>
      <c r="H361" s="13">
        <v>3</v>
      </c>
      <c r="I361" s="13">
        <v>2012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>
        <v>0</v>
      </c>
      <c r="AK361" s="13">
        <v>0</v>
      </c>
      <c r="AL361" s="13">
        <v>0</v>
      </c>
      <c r="AM361" s="13">
        <v>0</v>
      </c>
      <c r="AN361" s="13">
        <v>0</v>
      </c>
      <c r="AO361" s="13">
        <v>0</v>
      </c>
      <c r="AP361" s="13">
        <v>0</v>
      </c>
      <c r="AQ361" s="13">
        <v>0</v>
      </c>
      <c r="AR361" s="13">
        <v>0</v>
      </c>
      <c r="AS361" s="13">
        <v>0</v>
      </c>
      <c r="AT361" s="13">
        <v>0</v>
      </c>
      <c r="AU361" s="13">
        <v>0</v>
      </c>
      <c r="AV361" s="13">
        <v>0</v>
      </c>
      <c r="AW361" s="13">
        <v>0</v>
      </c>
      <c r="AX361" s="13">
        <v>0</v>
      </c>
      <c r="AY361" s="13">
        <v>0</v>
      </c>
      <c r="AZ361" s="13">
        <v>0</v>
      </c>
      <c r="BA361" s="13">
        <v>0</v>
      </c>
      <c r="BB361" s="13">
        <v>0</v>
      </c>
      <c r="BC361" s="13">
        <v>0</v>
      </c>
      <c r="BD361" s="13">
        <v>0</v>
      </c>
      <c r="BE361" s="13">
        <v>0</v>
      </c>
      <c r="BF361" s="13">
        <v>0</v>
      </c>
      <c r="BG361" s="13">
        <v>0</v>
      </c>
      <c r="BH361" s="13">
        <v>0</v>
      </c>
      <c r="BI361" s="13">
        <v>0</v>
      </c>
      <c r="BJ361" s="13">
        <v>0</v>
      </c>
      <c r="BK361" s="13">
        <v>0</v>
      </c>
      <c r="BL361" s="13">
        <v>0</v>
      </c>
      <c r="BM361" s="13">
        <v>0</v>
      </c>
      <c r="BN361" s="13">
        <v>0</v>
      </c>
      <c r="BO361" s="13">
        <v>0</v>
      </c>
      <c r="BP361" s="13">
        <v>0</v>
      </c>
      <c r="BQ361" s="13">
        <v>0</v>
      </c>
      <c r="BR361" s="13">
        <v>0</v>
      </c>
      <c r="BS361" s="13">
        <v>0</v>
      </c>
      <c r="BT361" s="13">
        <v>0</v>
      </c>
      <c r="BU361" s="13">
        <v>0</v>
      </c>
      <c r="BV361" s="13">
        <v>0</v>
      </c>
      <c r="BW361" s="13">
        <v>0</v>
      </c>
      <c r="BX361" s="13">
        <v>0</v>
      </c>
      <c r="BY361" s="13">
        <v>0</v>
      </c>
      <c r="BZ361" s="13">
        <v>0</v>
      </c>
      <c r="CA361" s="82">
        <v>0</v>
      </c>
      <c r="CC361">
        <v>0</v>
      </c>
      <c r="CE361">
        <v>0</v>
      </c>
      <c r="CG361">
        <v>0</v>
      </c>
      <c r="CI361">
        <v>0</v>
      </c>
      <c r="CK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</row>
    <row r="362" spans="1:129">
      <c r="A362" s="12">
        <v>1793</v>
      </c>
      <c r="B362" s="13" t="s">
        <v>459</v>
      </c>
      <c r="C362" s="13">
        <v>268210</v>
      </c>
      <c r="D362" s="83">
        <v>239910</v>
      </c>
      <c r="E362" s="13">
        <v>230020</v>
      </c>
      <c r="F362" s="13" t="s">
        <v>126</v>
      </c>
      <c r="G362" s="13">
        <v>1</v>
      </c>
      <c r="H362" s="13">
        <v>1</v>
      </c>
      <c r="I362" s="13">
        <v>2012</v>
      </c>
      <c r="J362" s="13">
        <v>1451</v>
      </c>
      <c r="K362" s="13">
        <v>0</v>
      </c>
      <c r="L362" s="13">
        <v>0</v>
      </c>
      <c r="M362" s="13">
        <v>1451</v>
      </c>
      <c r="N362" s="13">
        <v>25.266124000000001</v>
      </c>
      <c r="O362" s="13">
        <v>0</v>
      </c>
      <c r="P362" s="13">
        <v>24.056208000000002</v>
      </c>
      <c r="Q362" s="13">
        <v>0</v>
      </c>
      <c r="R362" s="13">
        <v>0.24391599999999999</v>
      </c>
      <c r="S362" s="13">
        <v>0</v>
      </c>
      <c r="T362" s="13">
        <v>0.96599999999999997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K362" s="13">
        <v>0</v>
      </c>
      <c r="AL362" s="13">
        <v>0</v>
      </c>
      <c r="AM362" s="13">
        <v>0</v>
      </c>
      <c r="AN362" s="13">
        <v>0</v>
      </c>
      <c r="AO362" s="13">
        <v>0</v>
      </c>
      <c r="AP362" s="13">
        <v>0</v>
      </c>
      <c r="AQ362" s="13">
        <v>0</v>
      </c>
      <c r="AR362" s="13">
        <v>0</v>
      </c>
      <c r="AS362" s="13">
        <v>0</v>
      </c>
      <c r="AT362" s="13">
        <v>1372</v>
      </c>
      <c r="AU362" s="13">
        <v>0</v>
      </c>
      <c r="AV362" s="13">
        <v>18</v>
      </c>
      <c r="AW362" s="13">
        <v>0</v>
      </c>
      <c r="AX362" s="13">
        <v>61</v>
      </c>
      <c r="AY362" s="13">
        <v>0</v>
      </c>
      <c r="AZ362" s="13">
        <v>0</v>
      </c>
      <c r="BA362" s="13">
        <v>0</v>
      </c>
      <c r="BB362" s="13">
        <v>0</v>
      </c>
      <c r="BC362" s="13">
        <v>0</v>
      </c>
      <c r="BD362" s="13">
        <v>0</v>
      </c>
      <c r="BE362" s="13">
        <v>0</v>
      </c>
      <c r="BF362" s="13">
        <v>0</v>
      </c>
      <c r="BG362" s="13">
        <v>0</v>
      </c>
      <c r="BH362" s="13">
        <v>0</v>
      </c>
      <c r="BI362" s="13">
        <v>0</v>
      </c>
      <c r="BJ362" s="13">
        <v>0</v>
      </c>
      <c r="BK362" s="13">
        <v>0</v>
      </c>
      <c r="BL362" s="13">
        <v>0</v>
      </c>
      <c r="BM362" s="13">
        <v>0</v>
      </c>
      <c r="BN362" s="13">
        <v>0</v>
      </c>
      <c r="BO362" s="13">
        <v>0</v>
      </c>
      <c r="BP362" s="13">
        <v>0</v>
      </c>
      <c r="BQ362" s="13">
        <v>0</v>
      </c>
      <c r="BR362" s="13">
        <v>0</v>
      </c>
      <c r="BS362" s="13">
        <v>0</v>
      </c>
      <c r="BT362" s="13">
        <v>0</v>
      </c>
      <c r="BU362" s="13">
        <v>0</v>
      </c>
      <c r="BV362" s="13">
        <v>0</v>
      </c>
      <c r="BW362" s="13">
        <v>0</v>
      </c>
      <c r="BX362" s="13">
        <v>0</v>
      </c>
      <c r="BY362" s="13">
        <v>0</v>
      </c>
      <c r="BZ362" s="13">
        <v>0</v>
      </c>
      <c r="CA362" s="82">
        <v>0</v>
      </c>
      <c r="CC362">
        <v>0</v>
      </c>
      <c r="CE362">
        <v>0</v>
      </c>
      <c r="CG362">
        <v>0</v>
      </c>
      <c r="CI362">
        <v>0</v>
      </c>
      <c r="CK362">
        <v>0</v>
      </c>
      <c r="CM362">
        <v>0</v>
      </c>
      <c r="CN362">
        <v>607480</v>
      </c>
      <c r="CO362">
        <v>0</v>
      </c>
      <c r="CP362">
        <v>6.8</v>
      </c>
      <c r="CQ362">
        <v>0</v>
      </c>
      <c r="CR362">
        <v>21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</row>
    <row r="363" spans="1:129">
      <c r="A363" s="12">
        <v>1794</v>
      </c>
      <c r="B363" s="13" t="s">
        <v>460</v>
      </c>
      <c r="C363" s="13">
        <v>268210</v>
      </c>
      <c r="D363" s="83">
        <v>239910</v>
      </c>
      <c r="E363" s="13">
        <v>230020</v>
      </c>
      <c r="F363" s="13" t="s">
        <v>126</v>
      </c>
      <c r="G363" s="13">
        <v>1</v>
      </c>
      <c r="H363" s="13">
        <v>1</v>
      </c>
      <c r="I363" s="13">
        <v>2012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K363" s="13">
        <v>0</v>
      </c>
      <c r="AL363" s="13">
        <v>0</v>
      </c>
      <c r="AM363" s="13">
        <v>0</v>
      </c>
      <c r="AN363" s="13">
        <v>0</v>
      </c>
      <c r="AO363" s="13">
        <v>0</v>
      </c>
      <c r="AP363" s="13">
        <v>0</v>
      </c>
      <c r="AQ363" s="13">
        <v>0</v>
      </c>
      <c r="AR363" s="13">
        <v>0</v>
      </c>
      <c r="AS363" s="13">
        <v>0</v>
      </c>
      <c r="AT363" s="13">
        <v>0</v>
      </c>
      <c r="AU363" s="13">
        <v>0</v>
      </c>
      <c r="AV363" s="13">
        <v>0</v>
      </c>
      <c r="AW363" s="13">
        <v>0</v>
      </c>
      <c r="AX363" s="13">
        <v>0</v>
      </c>
      <c r="AY363" s="13">
        <v>0</v>
      </c>
      <c r="AZ363" s="13">
        <v>0</v>
      </c>
      <c r="BA363" s="13">
        <v>0</v>
      </c>
      <c r="BB363" s="13">
        <v>0</v>
      </c>
      <c r="BC363" s="13">
        <v>0</v>
      </c>
      <c r="BD363" s="13">
        <v>0</v>
      </c>
      <c r="BE363" s="13">
        <v>0</v>
      </c>
      <c r="BF363" s="13">
        <v>0</v>
      </c>
      <c r="BG363" s="13">
        <v>0</v>
      </c>
      <c r="BH363" s="13">
        <v>0</v>
      </c>
      <c r="BI363" s="13">
        <v>0</v>
      </c>
      <c r="BJ363" s="13">
        <v>0</v>
      </c>
      <c r="BK363" s="13">
        <v>0</v>
      </c>
      <c r="BL363" s="13">
        <v>0</v>
      </c>
      <c r="BM363" s="13">
        <v>0</v>
      </c>
      <c r="BN363" s="13">
        <v>0</v>
      </c>
      <c r="BO363" s="13">
        <v>0</v>
      </c>
      <c r="BP363" s="13">
        <v>0</v>
      </c>
      <c r="BQ363" s="13">
        <v>0</v>
      </c>
      <c r="BR363" s="13">
        <v>0</v>
      </c>
      <c r="BS363" s="13">
        <v>0</v>
      </c>
      <c r="BT363" s="13">
        <v>0</v>
      </c>
      <c r="BU363" s="13">
        <v>0</v>
      </c>
      <c r="BV363" s="13">
        <v>0</v>
      </c>
      <c r="BW363" s="13">
        <v>0</v>
      </c>
      <c r="BX363" s="13">
        <v>0</v>
      </c>
      <c r="BY363" s="13">
        <v>0</v>
      </c>
      <c r="BZ363" s="13">
        <v>0</v>
      </c>
      <c r="CA363" s="82">
        <v>0</v>
      </c>
      <c r="CC363">
        <v>0</v>
      </c>
      <c r="CE363">
        <v>0</v>
      </c>
      <c r="CG363">
        <v>0</v>
      </c>
      <c r="CI363">
        <v>0</v>
      </c>
      <c r="CK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</row>
    <row r="364" spans="1:129">
      <c r="A364" s="12">
        <v>1796</v>
      </c>
      <c r="B364" s="13" t="s">
        <v>461</v>
      </c>
      <c r="C364" s="13">
        <v>151110</v>
      </c>
      <c r="D364" s="83">
        <v>101110</v>
      </c>
      <c r="E364" s="13">
        <v>100010</v>
      </c>
      <c r="F364" s="13" t="s">
        <v>126</v>
      </c>
      <c r="G364" s="13">
        <v>1</v>
      </c>
      <c r="H364" s="13">
        <v>1</v>
      </c>
      <c r="I364" s="13">
        <v>2012</v>
      </c>
      <c r="J364" s="13">
        <v>11060</v>
      </c>
      <c r="K364" s="13">
        <v>0</v>
      </c>
      <c r="L364" s="13">
        <v>0</v>
      </c>
      <c r="M364" s="13">
        <v>11060</v>
      </c>
      <c r="N364" s="13">
        <v>193.94391379999999</v>
      </c>
      <c r="O364" s="13">
        <v>0</v>
      </c>
      <c r="P364" s="13">
        <v>193.94032680000001</v>
      </c>
      <c r="Q364" s="13">
        <v>0</v>
      </c>
      <c r="R364" s="13">
        <v>3.5869999999999999E-3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>
        <v>0</v>
      </c>
      <c r="AK364" s="13">
        <v>0</v>
      </c>
      <c r="AL364" s="13">
        <v>0</v>
      </c>
      <c r="AM364" s="13">
        <v>0</v>
      </c>
      <c r="AN364" s="13">
        <v>0</v>
      </c>
      <c r="AO364" s="13">
        <v>0</v>
      </c>
      <c r="AP364" s="13">
        <v>0</v>
      </c>
      <c r="AQ364" s="13">
        <v>0</v>
      </c>
      <c r="AR364" s="13">
        <v>0</v>
      </c>
      <c r="AS364" s="13">
        <v>0</v>
      </c>
      <c r="AT364" s="13">
        <v>11060</v>
      </c>
      <c r="AU364" s="13">
        <v>0</v>
      </c>
      <c r="AV364" s="13">
        <v>0</v>
      </c>
      <c r="AW364" s="13">
        <v>0</v>
      </c>
      <c r="AX364" s="13">
        <v>0</v>
      </c>
      <c r="AY364" s="13">
        <v>0</v>
      </c>
      <c r="AZ364" s="13">
        <v>0</v>
      </c>
      <c r="BA364" s="13">
        <v>0</v>
      </c>
      <c r="BB364" s="13">
        <v>0</v>
      </c>
      <c r="BC364" s="13">
        <v>0</v>
      </c>
      <c r="BD364" s="13">
        <v>0</v>
      </c>
      <c r="BE364" s="13">
        <v>0</v>
      </c>
      <c r="BF364" s="13">
        <v>0</v>
      </c>
      <c r="BG364" s="13">
        <v>0</v>
      </c>
      <c r="BH364" s="13">
        <v>0</v>
      </c>
      <c r="BI364" s="13">
        <v>0</v>
      </c>
      <c r="BJ364" s="13">
        <v>0</v>
      </c>
      <c r="BK364" s="13">
        <v>0</v>
      </c>
      <c r="BL364" s="13">
        <v>0</v>
      </c>
      <c r="BM364" s="13">
        <v>0</v>
      </c>
      <c r="BN364" s="13">
        <v>0</v>
      </c>
      <c r="BO364" s="13">
        <v>0</v>
      </c>
      <c r="BP364" s="13">
        <v>0</v>
      </c>
      <c r="BQ364" s="13">
        <v>0</v>
      </c>
      <c r="BR364" s="13">
        <v>0</v>
      </c>
      <c r="BS364" s="13">
        <v>0</v>
      </c>
      <c r="BT364" s="13">
        <v>0</v>
      </c>
      <c r="BU364" s="13">
        <v>0</v>
      </c>
      <c r="BV364" s="13">
        <v>0</v>
      </c>
      <c r="BW364" s="13">
        <v>0</v>
      </c>
      <c r="BX364" s="13">
        <v>0</v>
      </c>
      <c r="BY364" s="13">
        <v>0</v>
      </c>
      <c r="BZ364" s="13">
        <v>0</v>
      </c>
      <c r="CA364" s="82">
        <v>0</v>
      </c>
      <c r="CC364">
        <v>0</v>
      </c>
      <c r="CE364">
        <v>0</v>
      </c>
      <c r="CG364">
        <v>0</v>
      </c>
      <c r="CI364">
        <v>0</v>
      </c>
      <c r="CK364">
        <v>0</v>
      </c>
      <c r="CM364">
        <v>0</v>
      </c>
      <c r="CN364">
        <v>4897483</v>
      </c>
      <c r="CO364">
        <v>0</v>
      </c>
      <c r="CP364">
        <v>0.1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</row>
    <row r="365" spans="1:129">
      <c r="A365" s="12">
        <v>1798</v>
      </c>
      <c r="B365" s="13" t="s">
        <v>462</v>
      </c>
      <c r="C365" s="13">
        <v>271000</v>
      </c>
      <c r="D365" s="83">
        <v>241000</v>
      </c>
      <c r="E365" s="13">
        <v>240000</v>
      </c>
      <c r="F365" s="13" t="s">
        <v>126</v>
      </c>
      <c r="G365" s="13">
        <v>1</v>
      </c>
      <c r="H365" s="13">
        <v>1</v>
      </c>
      <c r="I365" s="13">
        <v>2012</v>
      </c>
      <c r="J365" s="13">
        <v>13369</v>
      </c>
      <c r="K365" s="13">
        <v>0</v>
      </c>
      <c r="L365" s="13">
        <v>0</v>
      </c>
      <c r="M365" s="13">
        <v>13369</v>
      </c>
      <c r="N365" s="13">
        <v>234.40551400000001</v>
      </c>
      <c r="O365" s="13">
        <v>0</v>
      </c>
      <c r="P365" s="13">
        <v>234.39833999999999</v>
      </c>
      <c r="Q365" s="13">
        <v>0</v>
      </c>
      <c r="R365" s="13">
        <v>7.1739999999999998E-3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K365" s="13">
        <v>0</v>
      </c>
      <c r="AL365" s="13">
        <v>0</v>
      </c>
      <c r="AM365" s="13">
        <v>0</v>
      </c>
      <c r="AN365" s="13">
        <v>0</v>
      </c>
      <c r="AO365" s="13">
        <v>0</v>
      </c>
      <c r="AP365" s="13">
        <v>0</v>
      </c>
      <c r="AQ365" s="13">
        <v>0</v>
      </c>
      <c r="AR365" s="13">
        <v>0</v>
      </c>
      <c r="AS365" s="13">
        <v>0</v>
      </c>
      <c r="AT365" s="13">
        <v>13368</v>
      </c>
      <c r="AU365" s="13">
        <v>0</v>
      </c>
      <c r="AV365" s="13">
        <v>1</v>
      </c>
      <c r="AW365" s="13">
        <v>0</v>
      </c>
      <c r="AX365" s="13">
        <v>0</v>
      </c>
      <c r="AY365" s="13">
        <v>0</v>
      </c>
      <c r="AZ365" s="13">
        <v>0</v>
      </c>
      <c r="BA365" s="13">
        <v>0</v>
      </c>
      <c r="BB365" s="13">
        <v>0</v>
      </c>
      <c r="BC365" s="13">
        <v>0</v>
      </c>
      <c r="BD365" s="13">
        <v>0</v>
      </c>
      <c r="BE365" s="13">
        <v>0</v>
      </c>
      <c r="BF365" s="13">
        <v>0</v>
      </c>
      <c r="BG365" s="13">
        <v>0</v>
      </c>
      <c r="BH365" s="13">
        <v>0</v>
      </c>
      <c r="BI365" s="13">
        <v>0</v>
      </c>
      <c r="BJ365" s="13">
        <v>0</v>
      </c>
      <c r="BK365" s="13">
        <v>0</v>
      </c>
      <c r="BL365" s="13">
        <v>0</v>
      </c>
      <c r="BM365" s="13">
        <v>0</v>
      </c>
      <c r="BN365" s="13">
        <v>0</v>
      </c>
      <c r="BO365" s="13">
        <v>0</v>
      </c>
      <c r="BP365" s="13">
        <v>0</v>
      </c>
      <c r="BQ365" s="13">
        <v>0</v>
      </c>
      <c r="BR365" s="13">
        <v>0</v>
      </c>
      <c r="BS365" s="13">
        <v>0</v>
      </c>
      <c r="BT365" s="13">
        <v>0</v>
      </c>
      <c r="BU365" s="13">
        <v>0</v>
      </c>
      <c r="BV365" s="13">
        <v>0</v>
      </c>
      <c r="BW365" s="13">
        <v>0</v>
      </c>
      <c r="BX365" s="13">
        <v>0</v>
      </c>
      <c r="BY365" s="13">
        <v>0</v>
      </c>
      <c r="BZ365" s="13">
        <v>0</v>
      </c>
      <c r="CA365" s="82">
        <v>0</v>
      </c>
      <c r="CC365">
        <v>0</v>
      </c>
      <c r="CE365">
        <v>0</v>
      </c>
      <c r="CG365">
        <v>0</v>
      </c>
      <c r="CI365">
        <v>0</v>
      </c>
      <c r="CK365">
        <v>0</v>
      </c>
      <c r="CM365">
        <v>0</v>
      </c>
      <c r="CN365">
        <v>5919150</v>
      </c>
      <c r="CO365">
        <v>0</v>
      </c>
      <c r="CP365">
        <v>0.2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</row>
    <row r="366" spans="1:129">
      <c r="A366" s="12">
        <v>1829</v>
      </c>
      <c r="B366" s="13" t="s">
        <v>476</v>
      </c>
      <c r="C366" s="13">
        <v>851100</v>
      </c>
      <c r="D366" s="83">
        <v>861000</v>
      </c>
      <c r="E366" s="13">
        <v>860010</v>
      </c>
      <c r="F366" s="13" t="s">
        <v>126</v>
      </c>
      <c r="G366" s="13">
        <v>1</v>
      </c>
      <c r="H366" s="13">
        <v>1</v>
      </c>
      <c r="I366" s="13">
        <v>2012</v>
      </c>
      <c r="J366" s="13">
        <v>2801</v>
      </c>
      <c r="K366" s="13">
        <v>0</v>
      </c>
      <c r="L366" s="13">
        <v>0</v>
      </c>
      <c r="M366" s="13">
        <v>2801</v>
      </c>
      <c r="N366" s="13">
        <v>47.732867210000002</v>
      </c>
      <c r="O366" s="13">
        <v>0</v>
      </c>
      <c r="P366" s="13">
        <v>43.111094399999999</v>
      </c>
      <c r="Q366" s="13">
        <v>0</v>
      </c>
      <c r="R366" s="13">
        <v>4.5900328100000003</v>
      </c>
      <c r="S366" s="13">
        <v>0</v>
      </c>
      <c r="T366" s="13">
        <v>3.1739999999999997E-2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K366" s="13">
        <v>0</v>
      </c>
      <c r="AL366" s="13">
        <v>0</v>
      </c>
      <c r="AM366" s="13">
        <v>0</v>
      </c>
      <c r="AN366" s="13">
        <v>0</v>
      </c>
      <c r="AO366" s="13">
        <v>0</v>
      </c>
      <c r="AP366" s="13">
        <v>0</v>
      </c>
      <c r="AQ366" s="13">
        <v>0</v>
      </c>
      <c r="AR366" s="13">
        <v>0</v>
      </c>
      <c r="AS366" s="13">
        <v>0</v>
      </c>
      <c r="AT366" s="13">
        <v>2459</v>
      </c>
      <c r="AU366" s="13">
        <v>0</v>
      </c>
      <c r="AV366" s="13">
        <v>340</v>
      </c>
      <c r="AW366" s="13">
        <v>0</v>
      </c>
      <c r="AX366" s="13">
        <v>2</v>
      </c>
      <c r="AY366" s="13">
        <v>0</v>
      </c>
      <c r="AZ366" s="13">
        <v>0</v>
      </c>
      <c r="BA366" s="13">
        <v>0</v>
      </c>
      <c r="BB366" s="13">
        <v>0</v>
      </c>
      <c r="BC366" s="13">
        <v>0</v>
      </c>
      <c r="BD366" s="13">
        <v>0</v>
      </c>
      <c r="BE366" s="13">
        <v>0</v>
      </c>
      <c r="BF366" s="13">
        <v>0</v>
      </c>
      <c r="BG366" s="13">
        <v>0</v>
      </c>
      <c r="BH366" s="13">
        <v>0</v>
      </c>
      <c r="BI366" s="13">
        <v>0</v>
      </c>
      <c r="BJ366" s="13">
        <v>0</v>
      </c>
      <c r="BK366" s="13">
        <v>0</v>
      </c>
      <c r="BL366" s="13">
        <v>0</v>
      </c>
      <c r="BM366" s="13">
        <v>0</v>
      </c>
      <c r="BN366" s="13">
        <v>0</v>
      </c>
      <c r="BO366" s="13">
        <v>0</v>
      </c>
      <c r="BP366" s="13">
        <v>0</v>
      </c>
      <c r="BQ366" s="13">
        <v>0</v>
      </c>
      <c r="BR366" s="13">
        <v>0</v>
      </c>
      <c r="BS366" s="13">
        <v>0</v>
      </c>
      <c r="BT366" s="13">
        <v>0</v>
      </c>
      <c r="BU366" s="13">
        <v>0</v>
      </c>
      <c r="BV366" s="13">
        <v>0</v>
      </c>
      <c r="BW366" s="13">
        <v>0</v>
      </c>
      <c r="BX366" s="13">
        <v>0</v>
      </c>
      <c r="BY366" s="13">
        <v>0</v>
      </c>
      <c r="BZ366" s="13">
        <v>0</v>
      </c>
      <c r="CA366" s="82">
        <v>0</v>
      </c>
      <c r="CC366">
        <v>0</v>
      </c>
      <c r="CE366">
        <v>0</v>
      </c>
      <c r="CG366">
        <v>0</v>
      </c>
      <c r="CI366">
        <v>0</v>
      </c>
      <c r="CK366">
        <v>0</v>
      </c>
      <c r="CM366">
        <v>0</v>
      </c>
      <c r="CN366">
        <v>1088664</v>
      </c>
      <c r="CO366">
        <v>0</v>
      </c>
      <c r="CP366">
        <v>127.96299999999999</v>
      </c>
      <c r="CQ366">
        <v>0</v>
      </c>
      <c r="CR366">
        <v>0.69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</row>
    <row r="367" spans="1:129">
      <c r="A367" s="12">
        <v>1853</v>
      </c>
      <c r="B367" s="13" t="s">
        <v>483</v>
      </c>
      <c r="C367" s="13">
        <v>268210</v>
      </c>
      <c r="D367" s="83">
        <v>239910</v>
      </c>
      <c r="E367" s="13">
        <v>230020</v>
      </c>
      <c r="F367" s="13" t="s">
        <v>126</v>
      </c>
      <c r="G367" s="13">
        <v>1</v>
      </c>
      <c r="H367" s="13">
        <v>1</v>
      </c>
      <c r="I367" s="13">
        <v>2012</v>
      </c>
      <c r="J367" s="13">
        <v>1848</v>
      </c>
      <c r="K367" s="13">
        <v>0</v>
      </c>
      <c r="L367" s="13">
        <v>0</v>
      </c>
      <c r="M367" s="13">
        <v>1848</v>
      </c>
      <c r="N367" s="13">
        <v>32.397452800000003</v>
      </c>
      <c r="O367" s="13">
        <v>0</v>
      </c>
      <c r="P367" s="13">
        <v>32.395888800000002</v>
      </c>
      <c r="Q367" s="13">
        <v>0</v>
      </c>
      <c r="R367" s="13">
        <v>0</v>
      </c>
      <c r="S367" s="13">
        <v>0</v>
      </c>
      <c r="T367" s="13">
        <v>1.5640000000000001E-3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0</v>
      </c>
      <c r="AJ367" s="13">
        <v>0</v>
      </c>
      <c r="AK367" s="13">
        <v>0</v>
      </c>
      <c r="AL367" s="13">
        <v>0</v>
      </c>
      <c r="AM367" s="13">
        <v>0</v>
      </c>
      <c r="AN367" s="13">
        <v>0</v>
      </c>
      <c r="AO367" s="13">
        <v>0</v>
      </c>
      <c r="AP367" s="13">
        <v>0</v>
      </c>
      <c r="AQ367" s="13">
        <v>0</v>
      </c>
      <c r="AR367" s="13">
        <v>0</v>
      </c>
      <c r="AS367" s="13">
        <v>0</v>
      </c>
      <c r="AT367" s="13">
        <v>1848</v>
      </c>
      <c r="AU367" s="13">
        <v>0</v>
      </c>
      <c r="AV367" s="13">
        <v>0</v>
      </c>
      <c r="AW367" s="13">
        <v>0</v>
      </c>
      <c r="AX367" s="13">
        <v>0</v>
      </c>
      <c r="AY367" s="13">
        <v>0</v>
      </c>
      <c r="AZ367" s="13">
        <v>0</v>
      </c>
      <c r="BA367" s="13">
        <v>0</v>
      </c>
      <c r="BB367" s="13">
        <v>0</v>
      </c>
      <c r="BC367" s="13">
        <v>0</v>
      </c>
      <c r="BD367" s="13">
        <v>0</v>
      </c>
      <c r="BE367" s="13">
        <v>0</v>
      </c>
      <c r="BF367" s="13">
        <v>0</v>
      </c>
      <c r="BG367" s="13">
        <v>0</v>
      </c>
      <c r="BH367" s="13">
        <v>0</v>
      </c>
      <c r="BI367" s="13">
        <v>0</v>
      </c>
      <c r="BJ367" s="13">
        <v>0</v>
      </c>
      <c r="BK367" s="13">
        <v>0</v>
      </c>
      <c r="BL367" s="13">
        <v>0</v>
      </c>
      <c r="BM367" s="13">
        <v>0</v>
      </c>
      <c r="BN367" s="13">
        <v>0</v>
      </c>
      <c r="BO367" s="13">
        <v>0</v>
      </c>
      <c r="BP367" s="13">
        <v>0</v>
      </c>
      <c r="BQ367" s="13">
        <v>0</v>
      </c>
      <c r="BR367" s="13">
        <v>0</v>
      </c>
      <c r="BS367" s="13">
        <v>0</v>
      </c>
      <c r="BT367" s="13">
        <v>0</v>
      </c>
      <c r="BU367" s="13">
        <v>0</v>
      </c>
      <c r="BV367" s="13">
        <v>0</v>
      </c>
      <c r="BW367" s="13">
        <v>0</v>
      </c>
      <c r="BX367" s="13">
        <v>0</v>
      </c>
      <c r="BY367" s="13">
        <v>0</v>
      </c>
      <c r="BZ367" s="13">
        <v>0</v>
      </c>
      <c r="CA367" s="82">
        <v>0</v>
      </c>
      <c r="CC367">
        <v>0</v>
      </c>
      <c r="CE367">
        <v>0</v>
      </c>
      <c r="CG367">
        <v>0</v>
      </c>
      <c r="CI367">
        <v>0</v>
      </c>
      <c r="CK367">
        <v>0</v>
      </c>
      <c r="CM367">
        <v>0</v>
      </c>
      <c r="CN367">
        <v>818078</v>
      </c>
      <c r="CO367">
        <v>0</v>
      </c>
      <c r="CP367">
        <v>0</v>
      </c>
      <c r="CQ367">
        <v>0</v>
      </c>
      <c r="CR367">
        <v>3.4000000000000002E-2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</row>
    <row r="368" spans="1:129">
      <c r="A368" s="12">
        <v>1854</v>
      </c>
      <c r="B368" s="13" t="s">
        <v>484</v>
      </c>
      <c r="C368" s="13">
        <v>268210</v>
      </c>
      <c r="D368" s="83">
        <v>239910</v>
      </c>
      <c r="E368" s="13">
        <v>230020</v>
      </c>
      <c r="F368" s="13" t="s">
        <v>126</v>
      </c>
      <c r="G368" s="13">
        <v>1</v>
      </c>
      <c r="H368" s="13">
        <v>1</v>
      </c>
      <c r="I368" s="13">
        <v>2012</v>
      </c>
      <c r="J368" s="13">
        <v>2718</v>
      </c>
      <c r="K368" s="13">
        <v>0</v>
      </c>
      <c r="L368" s="13">
        <v>0</v>
      </c>
      <c r="M368" s="13">
        <v>2718</v>
      </c>
      <c r="N368" s="13">
        <v>47.521029341000002</v>
      </c>
      <c r="O368" s="13">
        <v>0</v>
      </c>
      <c r="P368" s="13">
        <v>47.057076000000002</v>
      </c>
      <c r="Q368" s="13">
        <v>0</v>
      </c>
      <c r="R368" s="13">
        <v>0.46395334100000002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K368" s="13">
        <v>0</v>
      </c>
      <c r="AL368" s="13">
        <v>0</v>
      </c>
      <c r="AM368" s="13">
        <v>0</v>
      </c>
      <c r="AN368" s="13">
        <v>0</v>
      </c>
      <c r="AO368" s="13">
        <v>0</v>
      </c>
      <c r="AP368" s="13">
        <v>0</v>
      </c>
      <c r="AQ368" s="13">
        <v>0</v>
      </c>
      <c r="AR368" s="13">
        <v>0</v>
      </c>
      <c r="AS368" s="13">
        <v>0</v>
      </c>
      <c r="AT368" s="13">
        <v>2684</v>
      </c>
      <c r="AU368" s="13">
        <v>0</v>
      </c>
      <c r="AV368" s="13">
        <v>34</v>
      </c>
      <c r="AW368" s="13">
        <v>0</v>
      </c>
      <c r="AX368" s="13">
        <v>0</v>
      </c>
      <c r="AY368" s="13">
        <v>0</v>
      </c>
      <c r="AZ368" s="13">
        <v>0</v>
      </c>
      <c r="BA368" s="13">
        <v>0</v>
      </c>
      <c r="BB368" s="13">
        <v>0</v>
      </c>
      <c r="BC368" s="13">
        <v>0</v>
      </c>
      <c r="BD368" s="13">
        <v>0</v>
      </c>
      <c r="BE368" s="13">
        <v>0</v>
      </c>
      <c r="BF368" s="13">
        <v>0</v>
      </c>
      <c r="BG368" s="13">
        <v>0</v>
      </c>
      <c r="BH368" s="13">
        <v>0</v>
      </c>
      <c r="BI368" s="13">
        <v>0</v>
      </c>
      <c r="BJ368" s="13">
        <v>0</v>
      </c>
      <c r="BK368" s="13">
        <v>0</v>
      </c>
      <c r="BL368" s="13">
        <v>0</v>
      </c>
      <c r="BM368" s="13">
        <v>0</v>
      </c>
      <c r="BN368" s="13">
        <v>0</v>
      </c>
      <c r="BO368" s="13">
        <v>0</v>
      </c>
      <c r="BP368" s="13">
        <v>0</v>
      </c>
      <c r="BQ368" s="13">
        <v>0</v>
      </c>
      <c r="BR368" s="13">
        <v>0</v>
      </c>
      <c r="BS368" s="13">
        <v>0</v>
      </c>
      <c r="BT368" s="13">
        <v>0</v>
      </c>
      <c r="BU368" s="13">
        <v>0</v>
      </c>
      <c r="BV368" s="13">
        <v>0</v>
      </c>
      <c r="BW368" s="13">
        <v>0</v>
      </c>
      <c r="BX368" s="13">
        <v>0</v>
      </c>
      <c r="BY368" s="13">
        <v>0</v>
      </c>
      <c r="BZ368" s="13">
        <v>0</v>
      </c>
      <c r="CA368" s="82">
        <v>0</v>
      </c>
      <c r="CC368">
        <v>0</v>
      </c>
      <c r="CE368">
        <v>0</v>
      </c>
      <c r="CG368">
        <v>0</v>
      </c>
      <c r="CI368">
        <v>0</v>
      </c>
      <c r="CK368">
        <v>0</v>
      </c>
      <c r="CM368">
        <v>0</v>
      </c>
      <c r="CN368">
        <v>1188310</v>
      </c>
      <c r="CO368">
        <v>0</v>
      </c>
      <c r="CP368">
        <v>12.9343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</row>
    <row r="369" spans="1:129">
      <c r="A369" s="12">
        <v>1870</v>
      </c>
      <c r="B369" s="13" t="s">
        <v>487</v>
      </c>
      <c r="C369" s="13">
        <v>275200</v>
      </c>
      <c r="D369" s="83">
        <v>245200</v>
      </c>
      <c r="E369" s="13">
        <v>240000</v>
      </c>
      <c r="F369" s="13" t="s">
        <v>126</v>
      </c>
      <c r="G369" s="13">
        <v>5</v>
      </c>
      <c r="H369" s="13">
        <v>2</v>
      </c>
      <c r="I369" s="13">
        <v>2012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K369" s="13">
        <v>0</v>
      </c>
      <c r="AL369" s="13">
        <v>0</v>
      </c>
      <c r="AM369" s="13">
        <v>0</v>
      </c>
      <c r="AN369" s="13">
        <v>0</v>
      </c>
      <c r="AO369" s="13">
        <v>0</v>
      </c>
      <c r="AP369" s="13">
        <v>0</v>
      </c>
      <c r="AQ369" s="13">
        <v>0</v>
      </c>
      <c r="AR369" s="13">
        <v>0</v>
      </c>
      <c r="AS369" s="13">
        <v>0</v>
      </c>
      <c r="AT369" s="13">
        <v>0</v>
      </c>
      <c r="AU369" s="13">
        <v>0</v>
      </c>
      <c r="AV369" s="13">
        <v>0</v>
      </c>
      <c r="AW369" s="13">
        <v>0</v>
      </c>
      <c r="AX369" s="13">
        <v>0</v>
      </c>
      <c r="AY369" s="13">
        <v>0</v>
      </c>
      <c r="AZ369" s="13">
        <v>0</v>
      </c>
      <c r="BA369" s="13">
        <v>0</v>
      </c>
      <c r="BB369" s="13">
        <v>0</v>
      </c>
      <c r="BC369" s="13">
        <v>0</v>
      </c>
      <c r="BD369" s="13">
        <v>0</v>
      </c>
      <c r="BE369" s="13">
        <v>0</v>
      </c>
      <c r="BF369" s="13">
        <v>0</v>
      </c>
      <c r="BG369" s="13">
        <v>0</v>
      </c>
      <c r="BH369" s="13">
        <v>0</v>
      </c>
      <c r="BI369" s="13">
        <v>0</v>
      </c>
      <c r="BJ369" s="13">
        <v>0</v>
      </c>
      <c r="BK369" s="13">
        <v>0</v>
      </c>
      <c r="BL369" s="13">
        <v>0</v>
      </c>
      <c r="BM369" s="13">
        <v>0</v>
      </c>
      <c r="BN369" s="13">
        <v>0</v>
      </c>
      <c r="BO369" s="13">
        <v>0</v>
      </c>
      <c r="BP369" s="13">
        <v>0</v>
      </c>
      <c r="BQ369" s="13">
        <v>0</v>
      </c>
      <c r="BR369" s="13">
        <v>0</v>
      </c>
      <c r="BS369" s="13">
        <v>0</v>
      </c>
      <c r="BT369" s="13">
        <v>0</v>
      </c>
      <c r="BU369" s="13">
        <v>0</v>
      </c>
      <c r="BV369" s="13">
        <v>0</v>
      </c>
      <c r="BW369" s="13">
        <v>0</v>
      </c>
      <c r="BX369" s="13">
        <v>0</v>
      </c>
      <c r="BY369" s="13">
        <v>0</v>
      </c>
      <c r="BZ369" s="13">
        <v>0</v>
      </c>
      <c r="CA369" s="82">
        <v>0</v>
      </c>
      <c r="CC369">
        <v>0</v>
      </c>
      <c r="CE369">
        <v>0</v>
      </c>
      <c r="CG369">
        <v>0</v>
      </c>
      <c r="CI369">
        <v>0</v>
      </c>
      <c r="CK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</row>
    <row r="370" spans="1:129">
      <c r="A370" s="12">
        <v>1877</v>
      </c>
      <c r="B370" s="13" t="s">
        <v>488</v>
      </c>
      <c r="C370" s="13">
        <v>268210</v>
      </c>
      <c r="D370" s="83">
        <v>239910</v>
      </c>
      <c r="E370" s="13">
        <v>230020</v>
      </c>
      <c r="F370" s="13" t="s">
        <v>126</v>
      </c>
      <c r="G370" s="13">
        <v>1</v>
      </c>
      <c r="H370" s="13">
        <v>1</v>
      </c>
      <c r="I370" s="13">
        <v>2012</v>
      </c>
      <c r="J370" s="13">
        <v>1887</v>
      </c>
      <c r="K370" s="13">
        <v>0</v>
      </c>
      <c r="L370" s="13">
        <v>0</v>
      </c>
      <c r="M370" s="13">
        <v>1887</v>
      </c>
      <c r="N370" s="13">
        <v>32.919184399999999</v>
      </c>
      <c r="O370" s="13">
        <v>0</v>
      </c>
      <c r="P370" s="13">
        <v>32.353873200000002</v>
      </c>
      <c r="Q370" s="13">
        <v>0</v>
      </c>
      <c r="R370" s="13">
        <v>0.56531120000000001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>
        <v>0</v>
      </c>
      <c r="AK370" s="13">
        <v>0</v>
      </c>
      <c r="AL370" s="13">
        <v>0</v>
      </c>
      <c r="AM370" s="13">
        <v>0</v>
      </c>
      <c r="AN370" s="13">
        <v>0</v>
      </c>
      <c r="AO370" s="13">
        <v>0</v>
      </c>
      <c r="AP370" s="13">
        <v>0</v>
      </c>
      <c r="AQ370" s="13">
        <v>0</v>
      </c>
      <c r="AR370" s="13">
        <v>0</v>
      </c>
      <c r="AS370" s="13">
        <v>0</v>
      </c>
      <c r="AT370" s="13">
        <v>1845</v>
      </c>
      <c r="AU370" s="13">
        <v>0</v>
      </c>
      <c r="AV370" s="13">
        <v>42</v>
      </c>
      <c r="AW370" s="13">
        <v>0</v>
      </c>
      <c r="AX370" s="13">
        <v>0</v>
      </c>
      <c r="AY370" s="13">
        <v>0</v>
      </c>
      <c r="AZ370" s="13">
        <v>0</v>
      </c>
      <c r="BA370" s="13">
        <v>0</v>
      </c>
      <c r="BB370" s="13">
        <v>0</v>
      </c>
      <c r="BC370" s="13">
        <v>0</v>
      </c>
      <c r="BD370" s="13">
        <v>0</v>
      </c>
      <c r="BE370" s="13">
        <v>0</v>
      </c>
      <c r="BF370" s="13">
        <v>0</v>
      </c>
      <c r="BG370" s="13">
        <v>0</v>
      </c>
      <c r="BH370" s="13">
        <v>0</v>
      </c>
      <c r="BI370" s="13">
        <v>0</v>
      </c>
      <c r="BJ370" s="13">
        <v>0</v>
      </c>
      <c r="BK370" s="13">
        <v>0</v>
      </c>
      <c r="BL370" s="13">
        <v>0</v>
      </c>
      <c r="BM370" s="13">
        <v>0</v>
      </c>
      <c r="BN370" s="13">
        <v>0</v>
      </c>
      <c r="BO370" s="13">
        <v>0</v>
      </c>
      <c r="BP370" s="13">
        <v>0</v>
      </c>
      <c r="BQ370" s="13">
        <v>0</v>
      </c>
      <c r="BR370" s="13">
        <v>0</v>
      </c>
      <c r="BS370" s="13">
        <v>0</v>
      </c>
      <c r="BT370" s="13">
        <v>0</v>
      </c>
      <c r="BU370" s="13">
        <v>0</v>
      </c>
      <c r="BV370" s="13">
        <v>0</v>
      </c>
      <c r="BW370" s="13">
        <v>0</v>
      </c>
      <c r="BX370" s="13">
        <v>0</v>
      </c>
      <c r="BY370" s="13">
        <v>0</v>
      </c>
      <c r="BZ370" s="13">
        <v>0</v>
      </c>
      <c r="CA370" s="82">
        <v>0</v>
      </c>
      <c r="CC370">
        <v>0</v>
      </c>
      <c r="CE370">
        <v>0</v>
      </c>
      <c r="CG370">
        <v>0</v>
      </c>
      <c r="CI370">
        <v>0</v>
      </c>
      <c r="CK370">
        <v>0</v>
      </c>
      <c r="CM370">
        <v>0</v>
      </c>
      <c r="CN370">
        <v>817017</v>
      </c>
      <c r="CO370">
        <v>0</v>
      </c>
      <c r="CP370">
        <v>15.76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</row>
    <row r="371" spans="1:129">
      <c r="A371" s="12">
        <v>1906</v>
      </c>
      <c r="B371" s="13" t="s">
        <v>491</v>
      </c>
      <c r="C371" s="13">
        <v>268210</v>
      </c>
      <c r="D371" s="83">
        <v>239910</v>
      </c>
      <c r="E371" s="13">
        <v>230020</v>
      </c>
      <c r="F371" s="13" t="s">
        <v>126</v>
      </c>
      <c r="G371" s="13">
        <v>1</v>
      </c>
      <c r="H371" s="13">
        <v>1</v>
      </c>
      <c r="I371" s="13">
        <v>2012</v>
      </c>
      <c r="J371" s="13">
        <v>2529</v>
      </c>
      <c r="K371" s="13">
        <v>0</v>
      </c>
      <c r="L371" s="13">
        <v>0</v>
      </c>
      <c r="M371" s="13">
        <v>2529</v>
      </c>
      <c r="N371" s="13">
        <v>44.350455599999997</v>
      </c>
      <c r="O371" s="13">
        <v>0</v>
      </c>
      <c r="P371" s="13">
        <v>44.350455599999997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K371" s="13">
        <v>0</v>
      </c>
      <c r="AL371" s="13">
        <v>0</v>
      </c>
      <c r="AM371" s="13">
        <v>0</v>
      </c>
      <c r="AN371" s="13">
        <v>0</v>
      </c>
      <c r="AO371" s="13">
        <v>0</v>
      </c>
      <c r="AP371" s="13">
        <v>0</v>
      </c>
      <c r="AQ371" s="13">
        <v>0</v>
      </c>
      <c r="AR371" s="13">
        <v>0</v>
      </c>
      <c r="AS371" s="13">
        <v>0</v>
      </c>
      <c r="AT371" s="13">
        <v>2529</v>
      </c>
      <c r="AU371" s="13">
        <v>0</v>
      </c>
      <c r="AV371" s="13">
        <v>0</v>
      </c>
      <c r="AW371" s="13">
        <v>0</v>
      </c>
      <c r="AX371" s="13">
        <v>0</v>
      </c>
      <c r="AY371" s="13">
        <v>0</v>
      </c>
      <c r="AZ371" s="13">
        <v>0</v>
      </c>
      <c r="BA371" s="13">
        <v>0</v>
      </c>
      <c r="BB371" s="13">
        <v>0</v>
      </c>
      <c r="BC371" s="13">
        <v>0</v>
      </c>
      <c r="BD371" s="13">
        <v>0</v>
      </c>
      <c r="BE371" s="13">
        <v>0</v>
      </c>
      <c r="BF371" s="13">
        <v>0</v>
      </c>
      <c r="BG371" s="13">
        <v>0</v>
      </c>
      <c r="BH371" s="13">
        <v>0</v>
      </c>
      <c r="BI371" s="13">
        <v>0</v>
      </c>
      <c r="BJ371" s="13">
        <v>0</v>
      </c>
      <c r="BK371" s="13">
        <v>0</v>
      </c>
      <c r="BL371" s="13">
        <v>0</v>
      </c>
      <c r="BM371" s="13">
        <v>0</v>
      </c>
      <c r="BN371" s="13">
        <v>0</v>
      </c>
      <c r="BO371" s="13">
        <v>0</v>
      </c>
      <c r="BP371" s="13">
        <v>0</v>
      </c>
      <c r="BQ371" s="13">
        <v>0</v>
      </c>
      <c r="BR371" s="13">
        <v>0</v>
      </c>
      <c r="BS371" s="13">
        <v>0</v>
      </c>
      <c r="BT371" s="13">
        <v>0</v>
      </c>
      <c r="BU371" s="13">
        <v>0</v>
      </c>
      <c r="BV371" s="13">
        <v>0</v>
      </c>
      <c r="BW371" s="13">
        <v>0</v>
      </c>
      <c r="BX371" s="13">
        <v>0</v>
      </c>
      <c r="BY371" s="13">
        <v>0</v>
      </c>
      <c r="BZ371" s="13">
        <v>0</v>
      </c>
      <c r="CA371" s="82">
        <v>0</v>
      </c>
      <c r="CC371">
        <v>0</v>
      </c>
      <c r="CE371">
        <v>0</v>
      </c>
      <c r="CG371">
        <v>0</v>
      </c>
      <c r="CI371">
        <v>0</v>
      </c>
      <c r="CK371">
        <v>0</v>
      </c>
      <c r="CM371">
        <v>0</v>
      </c>
      <c r="CN371">
        <v>1119961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</row>
    <row r="372" spans="1:129">
      <c r="A372" s="12">
        <v>1969</v>
      </c>
      <c r="B372" s="13" t="s">
        <v>502</v>
      </c>
      <c r="C372" s="13">
        <v>11210</v>
      </c>
      <c r="D372" s="83">
        <v>11300</v>
      </c>
      <c r="E372" s="13">
        <v>10000</v>
      </c>
      <c r="F372" s="13" t="s">
        <v>126</v>
      </c>
      <c r="G372" s="13">
        <v>1</v>
      </c>
      <c r="H372" s="13">
        <v>1</v>
      </c>
      <c r="I372" s="13">
        <v>2012</v>
      </c>
      <c r="J372" s="13">
        <v>2079</v>
      </c>
      <c r="K372" s="13">
        <v>0</v>
      </c>
      <c r="L372" s="13">
        <v>0</v>
      </c>
      <c r="M372" s="13">
        <v>2079</v>
      </c>
      <c r="N372" s="13">
        <v>36.388790399999998</v>
      </c>
      <c r="O372" s="13">
        <v>0</v>
      </c>
      <c r="P372" s="13">
        <v>36.173570400000003</v>
      </c>
      <c r="Q372" s="13">
        <v>0</v>
      </c>
      <c r="R372" s="13">
        <v>0.21521999999999999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K372" s="13">
        <v>0</v>
      </c>
      <c r="AL372" s="13">
        <v>0</v>
      </c>
      <c r="AM372" s="13">
        <v>0</v>
      </c>
      <c r="AN372" s="13">
        <v>0</v>
      </c>
      <c r="AO372" s="13">
        <v>0</v>
      </c>
      <c r="AP372" s="13">
        <v>0</v>
      </c>
      <c r="AQ372" s="13">
        <v>0</v>
      </c>
      <c r="AR372" s="13">
        <v>0</v>
      </c>
      <c r="AS372" s="13">
        <v>0</v>
      </c>
      <c r="AT372" s="13">
        <v>2063</v>
      </c>
      <c r="AU372" s="13">
        <v>0</v>
      </c>
      <c r="AV372" s="13">
        <v>16</v>
      </c>
      <c r="AW372" s="13">
        <v>0</v>
      </c>
      <c r="AX372" s="13">
        <v>0</v>
      </c>
      <c r="AY372" s="13">
        <v>0</v>
      </c>
      <c r="AZ372" s="13">
        <v>0</v>
      </c>
      <c r="BA372" s="13">
        <v>0</v>
      </c>
      <c r="BB372" s="13">
        <v>0</v>
      </c>
      <c r="BC372" s="13">
        <v>0</v>
      </c>
      <c r="BD372" s="13">
        <v>0</v>
      </c>
      <c r="BE372" s="13">
        <v>0</v>
      </c>
      <c r="BF372" s="13">
        <v>0</v>
      </c>
      <c r="BG372" s="13">
        <v>0</v>
      </c>
      <c r="BH372" s="13">
        <v>0</v>
      </c>
      <c r="BI372" s="13">
        <v>0</v>
      </c>
      <c r="BJ372" s="13">
        <v>0</v>
      </c>
      <c r="BK372" s="13">
        <v>0</v>
      </c>
      <c r="BL372" s="13">
        <v>0</v>
      </c>
      <c r="BM372" s="13">
        <v>0</v>
      </c>
      <c r="BN372" s="13">
        <v>0</v>
      </c>
      <c r="BO372" s="13">
        <v>0</v>
      </c>
      <c r="BP372" s="13">
        <v>0</v>
      </c>
      <c r="BQ372" s="13">
        <v>0</v>
      </c>
      <c r="BR372" s="13">
        <v>0</v>
      </c>
      <c r="BS372" s="13">
        <v>0</v>
      </c>
      <c r="BT372" s="13">
        <v>0</v>
      </c>
      <c r="BU372" s="13">
        <v>0</v>
      </c>
      <c r="BV372" s="13">
        <v>0</v>
      </c>
      <c r="BW372" s="13">
        <v>0</v>
      </c>
      <c r="BX372" s="13">
        <v>0</v>
      </c>
      <c r="BY372" s="13">
        <v>0</v>
      </c>
      <c r="BZ372" s="13">
        <v>0</v>
      </c>
      <c r="CA372" s="82">
        <v>0</v>
      </c>
      <c r="CC372">
        <v>0</v>
      </c>
      <c r="CE372">
        <v>0</v>
      </c>
      <c r="CG372">
        <v>0</v>
      </c>
      <c r="CI372">
        <v>0</v>
      </c>
      <c r="CK372">
        <v>0</v>
      </c>
      <c r="CM372">
        <v>0</v>
      </c>
      <c r="CN372">
        <v>913474</v>
      </c>
      <c r="CO372">
        <v>0</v>
      </c>
      <c r="CP372">
        <v>6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</row>
    <row r="373" spans="1:129">
      <c r="A373" s="12">
        <v>2044</v>
      </c>
      <c r="B373" s="13" t="s">
        <v>507</v>
      </c>
      <c r="C373" s="13">
        <v>244200</v>
      </c>
      <c r="D373" s="80">
        <v>212000</v>
      </c>
      <c r="E373" s="11">
        <v>210000</v>
      </c>
      <c r="F373" s="13" t="s">
        <v>126</v>
      </c>
      <c r="G373" s="13">
        <v>1</v>
      </c>
      <c r="H373" s="13">
        <v>1</v>
      </c>
      <c r="I373" s="13">
        <v>2012</v>
      </c>
      <c r="J373" s="13">
        <v>3250</v>
      </c>
      <c r="K373" s="13">
        <v>0</v>
      </c>
      <c r="L373" s="13">
        <v>0</v>
      </c>
      <c r="M373" s="13">
        <v>3250</v>
      </c>
      <c r="N373" s="13">
        <v>56.787080799999998</v>
      </c>
      <c r="O373" s="13">
        <v>0</v>
      </c>
      <c r="P373" s="13">
        <v>56.112724800000002</v>
      </c>
      <c r="Q373" s="13">
        <v>0</v>
      </c>
      <c r="R373" s="13">
        <v>0.67435599999999996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  <c r="AL373" s="13">
        <v>0</v>
      </c>
      <c r="AM373" s="13">
        <v>0</v>
      </c>
      <c r="AN373" s="13">
        <v>0</v>
      </c>
      <c r="AO373" s="13">
        <v>0</v>
      </c>
      <c r="AP373" s="13">
        <v>0</v>
      </c>
      <c r="AQ373" s="13">
        <v>0</v>
      </c>
      <c r="AR373" s="13">
        <v>0</v>
      </c>
      <c r="AS373" s="13">
        <v>0</v>
      </c>
      <c r="AT373" s="13">
        <v>3200</v>
      </c>
      <c r="AU373" s="13">
        <v>0</v>
      </c>
      <c r="AV373" s="13">
        <v>50</v>
      </c>
      <c r="AW373" s="13">
        <v>0</v>
      </c>
      <c r="AX373" s="13">
        <v>0</v>
      </c>
      <c r="AY373" s="13">
        <v>0</v>
      </c>
      <c r="AZ373" s="13">
        <v>0</v>
      </c>
      <c r="BA373" s="13">
        <v>0</v>
      </c>
      <c r="BB373" s="13">
        <v>0</v>
      </c>
      <c r="BC373" s="13">
        <v>0</v>
      </c>
      <c r="BD373" s="13">
        <v>0</v>
      </c>
      <c r="BE373" s="13">
        <v>0</v>
      </c>
      <c r="BF373" s="13">
        <v>0</v>
      </c>
      <c r="BG373" s="13">
        <v>0</v>
      </c>
      <c r="BH373" s="13">
        <v>0</v>
      </c>
      <c r="BI373" s="13">
        <v>0</v>
      </c>
      <c r="BJ373" s="13">
        <v>0</v>
      </c>
      <c r="BK373" s="13">
        <v>0</v>
      </c>
      <c r="BL373" s="13">
        <v>0</v>
      </c>
      <c r="BM373" s="13">
        <v>0</v>
      </c>
      <c r="BN373" s="13">
        <v>0</v>
      </c>
      <c r="BO373" s="13">
        <v>0</v>
      </c>
      <c r="BP373" s="13">
        <v>0</v>
      </c>
      <c r="BQ373" s="13">
        <v>0</v>
      </c>
      <c r="BR373" s="13">
        <v>0</v>
      </c>
      <c r="BS373" s="13">
        <v>0</v>
      </c>
      <c r="BT373" s="13">
        <v>0</v>
      </c>
      <c r="BU373" s="13">
        <v>0</v>
      </c>
      <c r="BV373" s="13">
        <v>0</v>
      </c>
      <c r="BW373" s="13">
        <v>0</v>
      </c>
      <c r="BX373" s="13">
        <v>0</v>
      </c>
      <c r="BY373" s="13">
        <v>0</v>
      </c>
      <c r="BZ373" s="13">
        <v>0</v>
      </c>
      <c r="CA373" s="82">
        <v>0</v>
      </c>
      <c r="CC373">
        <v>0</v>
      </c>
      <c r="CE373">
        <v>0</v>
      </c>
      <c r="CG373">
        <v>0</v>
      </c>
      <c r="CI373">
        <v>0</v>
      </c>
      <c r="CK373">
        <v>0</v>
      </c>
      <c r="CM373">
        <v>0</v>
      </c>
      <c r="CN373">
        <v>1416988</v>
      </c>
      <c r="CO373">
        <v>0</v>
      </c>
      <c r="CP373">
        <v>18.8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</row>
    <row r="374" spans="1:129" hidden="1">
      <c r="A374" s="12">
        <v>1800</v>
      </c>
      <c r="B374" s="13" t="s">
        <v>463</v>
      </c>
      <c r="C374" s="13">
        <v>111000</v>
      </c>
      <c r="D374" s="83">
        <v>61000</v>
      </c>
      <c r="E374" s="13">
        <v>60000</v>
      </c>
      <c r="F374" s="13" t="s">
        <v>464</v>
      </c>
      <c r="G374" s="13">
        <v>1</v>
      </c>
      <c r="H374" s="13">
        <v>4</v>
      </c>
      <c r="I374" s="13">
        <v>2012</v>
      </c>
      <c r="J374" s="13">
        <v>197852</v>
      </c>
      <c r="K374" s="13">
        <v>0</v>
      </c>
      <c r="L374" s="13">
        <v>17002</v>
      </c>
      <c r="M374" s="13">
        <v>197852</v>
      </c>
      <c r="N374" s="13">
        <v>3306.1317388083999</v>
      </c>
      <c r="O374" s="13">
        <v>273.08173836200001</v>
      </c>
      <c r="P374" s="13">
        <v>2971.7661054464002</v>
      </c>
      <c r="Q374" s="13">
        <v>0</v>
      </c>
      <c r="R374" s="13">
        <v>61.283895000000001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K374" s="13">
        <v>0</v>
      </c>
      <c r="AL374" s="13">
        <v>0</v>
      </c>
      <c r="AM374" s="13">
        <v>0</v>
      </c>
      <c r="AN374" s="13">
        <v>0</v>
      </c>
      <c r="AO374" s="13">
        <v>0</v>
      </c>
      <c r="AP374" s="13">
        <v>0</v>
      </c>
      <c r="AQ374" s="13">
        <v>0</v>
      </c>
      <c r="AR374" s="13">
        <v>0</v>
      </c>
      <c r="AS374" s="13">
        <v>0</v>
      </c>
      <c r="AT374" s="13">
        <v>176315</v>
      </c>
      <c r="AU374" s="13">
        <v>0</v>
      </c>
      <c r="AV374" s="13">
        <v>4535</v>
      </c>
      <c r="AW374" s="13">
        <v>0</v>
      </c>
      <c r="AX374" s="13">
        <v>0</v>
      </c>
      <c r="AY374" s="13">
        <v>0</v>
      </c>
      <c r="AZ374" s="13">
        <v>0</v>
      </c>
      <c r="BA374" s="13">
        <v>0</v>
      </c>
      <c r="BB374" s="13">
        <v>0</v>
      </c>
      <c r="BC374" s="13">
        <v>0</v>
      </c>
      <c r="BD374" s="13">
        <v>0</v>
      </c>
      <c r="BE374" s="13">
        <v>0</v>
      </c>
      <c r="BF374" s="13">
        <v>0</v>
      </c>
      <c r="BG374" s="13">
        <v>0</v>
      </c>
      <c r="BH374" s="13">
        <v>0</v>
      </c>
      <c r="BI374" s="13">
        <v>0</v>
      </c>
      <c r="BJ374" s="13">
        <v>0</v>
      </c>
      <c r="BK374" s="13">
        <v>0</v>
      </c>
      <c r="BL374" s="13">
        <v>0</v>
      </c>
      <c r="BM374" s="13">
        <v>0</v>
      </c>
      <c r="BN374" s="13">
        <v>0</v>
      </c>
      <c r="BO374" s="13">
        <v>0</v>
      </c>
      <c r="BP374" s="13">
        <v>0</v>
      </c>
      <c r="BQ374" s="13">
        <v>0</v>
      </c>
      <c r="BR374" s="13">
        <v>0</v>
      </c>
      <c r="BS374" s="13">
        <v>0</v>
      </c>
      <c r="BT374" s="13">
        <v>0</v>
      </c>
      <c r="BU374" s="13">
        <v>0</v>
      </c>
      <c r="BV374" s="13">
        <v>0</v>
      </c>
      <c r="BW374" s="13">
        <v>0</v>
      </c>
      <c r="BX374" s="13"/>
      <c r="BY374" s="13">
        <v>0</v>
      </c>
      <c r="BZ374" s="13">
        <v>0</v>
      </c>
      <c r="CA374" s="82">
        <v>0</v>
      </c>
      <c r="CC374">
        <v>100</v>
      </c>
      <c r="CE374">
        <v>100</v>
      </c>
      <c r="CG374">
        <v>100</v>
      </c>
      <c r="CI374">
        <v>0</v>
      </c>
      <c r="CK374">
        <v>0</v>
      </c>
      <c r="CM374">
        <v>0</v>
      </c>
      <c r="CN374">
        <v>63862528</v>
      </c>
      <c r="CO374">
        <v>0</v>
      </c>
      <c r="CP374">
        <v>1708.5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4920569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</row>
    <row r="375" spans="1:129" hidden="1">
      <c r="A375" s="12">
        <v>1801</v>
      </c>
      <c r="B375" s="13" t="s">
        <v>465</v>
      </c>
      <c r="C375" s="13">
        <v>111000</v>
      </c>
      <c r="D375" s="83">
        <v>61000</v>
      </c>
      <c r="E375" s="13">
        <v>60000</v>
      </c>
      <c r="F375" s="13" t="s">
        <v>464</v>
      </c>
      <c r="G375" s="13">
        <v>1</v>
      </c>
      <c r="H375" s="13">
        <v>4</v>
      </c>
      <c r="I375" s="13">
        <v>2012</v>
      </c>
      <c r="J375" s="13">
        <v>411536</v>
      </c>
      <c r="K375" s="13">
        <v>0</v>
      </c>
      <c r="L375" s="13">
        <v>30256</v>
      </c>
      <c r="M375" s="13">
        <v>411536</v>
      </c>
      <c r="N375" s="13">
        <v>7244.0694196659997</v>
      </c>
      <c r="O375" s="13">
        <v>523.00113585999998</v>
      </c>
      <c r="P375" s="13">
        <v>6689.1081138059999</v>
      </c>
      <c r="Q375" s="13">
        <v>0</v>
      </c>
      <c r="R375" s="13">
        <v>31.960170000000002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K375" s="13">
        <v>0</v>
      </c>
      <c r="AL375" s="13">
        <v>0</v>
      </c>
      <c r="AM375" s="13">
        <v>0</v>
      </c>
      <c r="AN375" s="13">
        <v>0</v>
      </c>
      <c r="AO375" s="13">
        <v>0</v>
      </c>
      <c r="AP375" s="13">
        <v>0</v>
      </c>
      <c r="AQ375" s="13">
        <v>0</v>
      </c>
      <c r="AR375" s="13">
        <v>0</v>
      </c>
      <c r="AS375" s="13">
        <v>0</v>
      </c>
      <c r="AT375" s="13">
        <v>378915</v>
      </c>
      <c r="AU375" s="13">
        <v>0</v>
      </c>
      <c r="AV375" s="13">
        <v>2365</v>
      </c>
      <c r="AW375" s="13">
        <v>0</v>
      </c>
      <c r="AX375" s="13">
        <v>0</v>
      </c>
      <c r="AY375" s="13">
        <v>0</v>
      </c>
      <c r="AZ375" s="13">
        <v>0</v>
      </c>
      <c r="BA375" s="13">
        <v>0</v>
      </c>
      <c r="BB375" s="13">
        <v>0</v>
      </c>
      <c r="BC375" s="13">
        <v>0</v>
      </c>
      <c r="BD375" s="13">
        <v>0</v>
      </c>
      <c r="BE375" s="13">
        <v>0</v>
      </c>
      <c r="BF375" s="13">
        <v>0</v>
      </c>
      <c r="BG375" s="13">
        <v>0</v>
      </c>
      <c r="BH375" s="13">
        <v>0</v>
      </c>
      <c r="BI375" s="13">
        <v>0</v>
      </c>
      <c r="BJ375" s="13">
        <v>0</v>
      </c>
      <c r="BK375" s="13">
        <v>0</v>
      </c>
      <c r="BL375" s="13">
        <v>0</v>
      </c>
      <c r="BM375" s="13">
        <v>0</v>
      </c>
      <c r="BN375" s="13">
        <v>0</v>
      </c>
      <c r="BO375" s="13">
        <v>0</v>
      </c>
      <c r="BP375" s="13">
        <v>0</v>
      </c>
      <c r="BQ375" s="13">
        <v>0</v>
      </c>
      <c r="BR375" s="13">
        <v>0</v>
      </c>
      <c r="BS375" s="13">
        <v>0</v>
      </c>
      <c r="BT375" s="13">
        <v>0</v>
      </c>
      <c r="BU375" s="13">
        <v>0</v>
      </c>
      <c r="BV375" s="13">
        <v>0</v>
      </c>
      <c r="BW375" s="13">
        <v>0</v>
      </c>
      <c r="BX375" s="13"/>
      <c r="BY375" s="13">
        <v>0</v>
      </c>
      <c r="BZ375" s="13">
        <v>0</v>
      </c>
      <c r="CA375" s="82">
        <v>0</v>
      </c>
      <c r="CC375">
        <v>100</v>
      </c>
      <c r="CE375">
        <v>100</v>
      </c>
      <c r="CG375">
        <v>100</v>
      </c>
      <c r="CI375">
        <v>0</v>
      </c>
      <c r="CK375">
        <v>0</v>
      </c>
      <c r="CM375">
        <v>0</v>
      </c>
      <c r="CN375">
        <v>166991410</v>
      </c>
      <c r="CO375">
        <v>0</v>
      </c>
      <c r="CP375">
        <v>891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12883388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</row>
    <row r="376" spans="1:129" hidden="1">
      <c r="A376" s="12">
        <v>1802</v>
      </c>
      <c r="B376" s="13" t="s">
        <v>466</v>
      </c>
      <c r="C376" s="13">
        <v>111000</v>
      </c>
      <c r="D376" s="83">
        <v>61000</v>
      </c>
      <c r="E376" s="13">
        <v>60000</v>
      </c>
      <c r="F376" s="13" t="s">
        <v>464</v>
      </c>
      <c r="G376" s="13">
        <v>1</v>
      </c>
      <c r="H376" s="13">
        <v>4</v>
      </c>
      <c r="I376" s="13">
        <v>2012</v>
      </c>
      <c r="J376" s="13">
        <v>298739</v>
      </c>
      <c r="K376" s="13">
        <v>0</v>
      </c>
      <c r="L376" s="13">
        <v>41619</v>
      </c>
      <c r="M376" s="13">
        <v>298739</v>
      </c>
      <c r="N376" s="13">
        <v>5161.6775774537</v>
      </c>
      <c r="O376" s="13">
        <v>698.70034380150003</v>
      </c>
      <c r="P376" s="13">
        <v>4432.8966516521996</v>
      </c>
      <c r="Q376" s="13">
        <v>0</v>
      </c>
      <c r="R376" s="13">
        <v>30.080582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  <c r="AI376" s="13">
        <v>0</v>
      </c>
      <c r="AJ376" s="13">
        <v>0</v>
      </c>
      <c r="AK376" s="13">
        <v>0</v>
      </c>
      <c r="AL376" s="13">
        <v>0</v>
      </c>
      <c r="AM376" s="13">
        <v>0</v>
      </c>
      <c r="AN376" s="13">
        <v>0</v>
      </c>
      <c r="AO376" s="13">
        <v>0</v>
      </c>
      <c r="AP376" s="13">
        <v>0</v>
      </c>
      <c r="AQ376" s="13">
        <v>0</v>
      </c>
      <c r="AR376" s="13">
        <v>0</v>
      </c>
      <c r="AS376" s="13">
        <v>0</v>
      </c>
      <c r="AT376" s="13">
        <v>254894</v>
      </c>
      <c r="AU376" s="13">
        <v>0</v>
      </c>
      <c r="AV376" s="13">
        <v>2226</v>
      </c>
      <c r="AW376" s="13">
        <v>0</v>
      </c>
      <c r="AX376" s="13">
        <v>0</v>
      </c>
      <c r="AY376" s="13">
        <v>0</v>
      </c>
      <c r="AZ376" s="13">
        <v>0</v>
      </c>
      <c r="BA376" s="13">
        <v>0</v>
      </c>
      <c r="BB376" s="13">
        <v>0</v>
      </c>
      <c r="BC376" s="13">
        <v>0</v>
      </c>
      <c r="BD376" s="13">
        <v>0</v>
      </c>
      <c r="BE376" s="13">
        <v>0</v>
      </c>
      <c r="BF376" s="13">
        <v>0</v>
      </c>
      <c r="BG376" s="13">
        <v>0</v>
      </c>
      <c r="BH376" s="13">
        <v>0</v>
      </c>
      <c r="BI376" s="13">
        <v>0</v>
      </c>
      <c r="BJ376" s="13">
        <v>0</v>
      </c>
      <c r="BK376" s="13">
        <v>0</v>
      </c>
      <c r="BL376" s="13">
        <v>0</v>
      </c>
      <c r="BM376" s="13">
        <v>0</v>
      </c>
      <c r="BN376" s="13">
        <v>0</v>
      </c>
      <c r="BO376" s="13">
        <v>0</v>
      </c>
      <c r="BP376" s="13">
        <v>0</v>
      </c>
      <c r="BQ376" s="13">
        <v>0</v>
      </c>
      <c r="BR376" s="13">
        <v>0</v>
      </c>
      <c r="BS376" s="13">
        <v>0</v>
      </c>
      <c r="BT376" s="13">
        <v>0</v>
      </c>
      <c r="BU376" s="13">
        <v>0</v>
      </c>
      <c r="BV376" s="13">
        <v>0</v>
      </c>
      <c r="BW376" s="13">
        <v>0</v>
      </c>
      <c r="BX376" s="13"/>
      <c r="BY376" s="13">
        <v>0</v>
      </c>
      <c r="BZ376" s="13">
        <v>0</v>
      </c>
      <c r="CA376" s="82">
        <v>0</v>
      </c>
      <c r="CC376">
        <v>100</v>
      </c>
      <c r="CE376">
        <v>100</v>
      </c>
      <c r="CG376">
        <v>100</v>
      </c>
      <c r="CI376">
        <v>0</v>
      </c>
      <c r="CK376">
        <v>0</v>
      </c>
      <c r="CM376">
        <v>0</v>
      </c>
      <c r="CN376">
        <v>106800831</v>
      </c>
      <c r="CO376">
        <v>0</v>
      </c>
      <c r="CP376">
        <v>838.6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15219345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</row>
    <row r="377" spans="1:129" hidden="1">
      <c r="A377" s="12">
        <v>1803</v>
      </c>
      <c r="B377" s="13" t="s">
        <v>467</v>
      </c>
      <c r="C377" s="13">
        <v>111000</v>
      </c>
      <c r="D377" s="83">
        <v>61000</v>
      </c>
      <c r="E377" s="13">
        <v>60000</v>
      </c>
      <c r="F377" s="13" t="s">
        <v>464</v>
      </c>
      <c r="G377" s="13">
        <v>1</v>
      </c>
      <c r="H377" s="13">
        <v>4</v>
      </c>
      <c r="I377" s="13">
        <v>2012</v>
      </c>
      <c r="J377" s="13">
        <v>49350</v>
      </c>
      <c r="K377" s="13">
        <v>0</v>
      </c>
      <c r="L377" s="13">
        <v>7144</v>
      </c>
      <c r="M377" s="13">
        <v>49350</v>
      </c>
      <c r="N377" s="13">
        <v>832.65667000104997</v>
      </c>
      <c r="O377" s="13">
        <v>116.40000267165</v>
      </c>
      <c r="P377" s="13">
        <v>703.49986052940005</v>
      </c>
      <c r="Q377" s="13">
        <v>0</v>
      </c>
      <c r="R377" s="13">
        <v>12.7568068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0</v>
      </c>
      <c r="AI377" s="13">
        <v>0</v>
      </c>
      <c r="AJ377" s="13">
        <v>0</v>
      </c>
      <c r="AK377" s="13">
        <v>0</v>
      </c>
      <c r="AL377" s="13">
        <v>0</v>
      </c>
      <c r="AM377" s="13">
        <v>0</v>
      </c>
      <c r="AN377" s="13">
        <v>0</v>
      </c>
      <c r="AO377" s="13">
        <v>0</v>
      </c>
      <c r="AP377" s="13">
        <v>0</v>
      </c>
      <c r="AQ377" s="13">
        <v>0</v>
      </c>
      <c r="AR377" s="13">
        <v>0</v>
      </c>
      <c r="AS377" s="13">
        <v>0</v>
      </c>
      <c r="AT377" s="13">
        <v>41262</v>
      </c>
      <c r="AU377" s="13">
        <v>0</v>
      </c>
      <c r="AV377" s="13">
        <v>944</v>
      </c>
      <c r="AW377" s="13">
        <v>0</v>
      </c>
      <c r="AX377" s="13">
        <v>0</v>
      </c>
      <c r="AY377" s="13">
        <v>0</v>
      </c>
      <c r="AZ377" s="13">
        <v>0</v>
      </c>
      <c r="BA377" s="13">
        <v>0</v>
      </c>
      <c r="BB377" s="13">
        <v>0</v>
      </c>
      <c r="BC377" s="13">
        <v>0</v>
      </c>
      <c r="BD377" s="13">
        <v>0</v>
      </c>
      <c r="BE377" s="13">
        <v>0</v>
      </c>
      <c r="BF377" s="13">
        <v>0</v>
      </c>
      <c r="BG377" s="13">
        <v>0</v>
      </c>
      <c r="BH377" s="13">
        <v>0</v>
      </c>
      <c r="BI377" s="13">
        <v>0</v>
      </c>
      <c r="BJ377" s="13">
        <v>0</v>
      </c>
      <c r="BK377" s="13">
        <v>0</v>
      </c>
      <c r="BL377" s="13">
        <v>0</v>
      </c>
      <c r="BM377" s="13">
        <v>0</v>
      </c>
      <c r="BN377" s="13">
        <v>0</v>
      </c>
      <c r="BO377" s="13">
        <v>0</v>
      </c>
      <c r="BP377" s="13">
        <v>0</v>
      </c>
      <c r="BQ377" s="13">
        <v>0</v>
      </c>
      <c r="BR377" s="13">
        <v>0</v>
      </c>
      <c r="BS377" s="13">
        <v>0</v>
      </c>
      <c r="BT377" s="13">
        <v>0</v>
      </c>
      <c r="BU377" s="13">
        <v>0</v>
      </c>
      <c r="BV377" s="13">
        <v>0</v>
      </c>
      <c r="BW377" s="13">
        <v>0</v>
      </c>
      <c r="BX377" s="13"/>
      <c r="BY377" s="13">
        <v>0</v>
      </c>
      <c r="BZ377" s="13">
        <v>0</v>
      </c>
      <c r="CA377" s="82">
        <v>0</v>
      </c>
      <c r="CC377">
        <v>100</v>
      </c>
      <c r="CE377">
        <v>100</v>
      </c>
      <c r="CG377">
        <v>100</v>
      </c>
      <c r="CI377">
        <v>0</v>
      </c>
      <c r="CK377">
        <v>0</v>
      </c>
      <c r="CM377">
        <v>0</v>
      </c>
      <c r="CN377">
        <v>17185611</v>
      </c>
      <c r="CO377">
        <v>0</v>
      </c>
      <c r="CP377">
        <v>355.64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2135629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</row>
    <row r="378" spans="1:129" hidden="1">
      <c r="A378" s="12">
        <v>1804</v>
      </c>
      <c r="B378" s="13" t="s">
        <v>468</v>
      </c>
      <c r="C378" s="13">
        <v>111000</v>
      </c>
      <c r="D378" s="83">
        <v>61000</v>
      </c>
      <c r="E378" s="202">
        <v>60000</v>
      </c>
      <c r="F378" s="13" t="s">
        <v>464</v>
      </c>
      <c r="G378" s="13">
        <v>1</v>
      </c>
      <c r="H378" s="13">
        <v>4</v>
      </c>
      <c r="I378" s="13">
        <v>2012</v>
      </c>
      <c r="J378" s="13">
        <v>459264</v>
      </c>
      <c r="K378" s="13">
        <v>0</v>
      </c>
      <c r="L378" s="13">
        <v>68374</v>
      </c>
      <c r="M378" s="13">
        <v>459264</v>
      </c>
      <c r="N378" s="13">
        <v>7980.8891131886003</v>
      </c>
      <c r="O378" s="13">
        <v>1149.298942052</v>
      </c>
      <c r="P378" s="13">
        <v>6782.5014301366</v>
      </c>
      <c r="Q378" s="13">
        <v>0</v>
      </c>
      <c r="R378" s="13">
        <v>49.080920999999996</v>
      </c>
      <c r="S378" s="13">
        <v>0</v>
      </c>
      <c r="T378" s="13">
        <v>7.8200000000000006E-3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K378" s="13">
        <v>0</v>
      </c>
      <c r="AL378" s="13">
        <v>0</v>
      </c>
      <c r="AM378" s="13">
        <v>0</v>
      </c>
      <c r="AN378" s="13">
        <v>0</v>
      </c>
      <c r="AO378" s="13">
        <v>0</v>
      </c>
      <c r="AP378" s="13">
        <v>0</v>
      </c>
      <c r="AQ378" s="13">
        <v>0</v>
      </c>
      <c r="AR378" s="13">
        <v>0</v>
      </c>
      <c r="AS378" s="13">
        <v>0</v>
      </c>
      <c r="AT378" s="13">
        <v>387257</v>
      </c>
      <c r="AU378" s="13">
        <v>0</v>
      </c>
      <c r="AV378" s="13">
        <v>3632</v>
      </c>
      <c r="AW378" s="13">
        <v>0</v>
      </c>
      <c r="AX378" s="13">
        <v>1</v>
      </c>
      <c r="AY378" s="13">
        <v>0</v>
      </c>
      <c r="AZ378" s="13">
        <v>0</v>
      </c>
      <c r="BA378" s="13">
        <v>0</v>
      </c>
      <c r="BB378" s="13">
        <v>0</v>
      </c>
      <c r="BC378" s="13">
        <v>0</v>
      </c>
      <c r="BD378" s="13">
        <v>0</v>
      </c>
      <c r="BE378" s="13">
        <v>0</v>
      </c>
      <c r="BF378" s="13">
        <v>0</v>
      </c>
      <c r="BG378" s="13">
        <v>0</v>
      </c>
      <c r="BH378" s="13">
        <v>0</v>
      </c>
      <c r="BI378" s="13">
        <v>0</v>
      </c>
      <c r="BJ378" s="13">
        <v>0</v>
      </c>
      <c r="BK378" s="13">
        <v>0</v>
      </c>
      <c r="BL378" s="13">
        <v>0</v>
      </c>
      <c r="BM378" s="13">
        <v>0</v>
      </c>
      <c r="BN378" s="13">
        <v>0</v>
      </c>
      <c r="BO378" s="13">
        <v>0</v>
      </c>
      <c r="BP378" s="13">
        <v>0</v>
      </c>
      <c r="BQ378" s="13">
        <v>0</v>
      </c>
      <c r="BR378" s="13">
        <v>0</v>
      </c>
      <c r="BS378" s="13">
        <v>0</v>
      </c>
      <c r="BT378" s="13">
        <v>0</v>
      </c>
      <c r="BU378" s="13">
        <v>0</v>
      </c>
      <c r="BV378" s="13">
        <v>0</v>
      </c>
      <c r="BW378" s="13">
        <v>0</v>
      </c>
      <c r="BX378" s="13"/>
      <c r="BY378" s="13">
        <v>0</v>
      </c>
      <c r="BZ378" s="13">
        <v>0</v>
      </c>
      <c r="CA378" s="82">
        <v>0</v>
      </c>
      <c r="CC378">
        <v>100</v>
      </c>
      <c r="CE378">
        <v>100</v>
      </c>
      <c r="CG378">
        <v>100</v>
      </c>
      <c r="CI378">
        <v>0</v>
      </c>
      <c r="CK378">
        <v>0</v>
      </c>
      <c r="CM378">
        <v>0</v>
      </c>
      <c r="CN378">
        <v>171486182</v>
      </c>
      <c r="CO378">
        <v>0</v>
      </c>
      <c r="CP378">
        <v>1368.3</v>
      </c>
      <c r="CQ378">
        <v>0</v>
      </c>
      <c r="CR378">
        <v>0.17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25149874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</row>
    <row r="379" spans="1:129" hidden="1">
      <c r="A379" s="12">
        <v>1805</v>
      </c>
      <c r="B379" s="13" t="s">
        <v>469</v>
      </c>
      <c r="C379" s="13">
        <v>111000</v>
      </c>
      <c r="D379" s="83">
        <v>61000</v>
      </c>
      <c r="E379" s="13">
        <v>60000</v>
      </c>
      <c r="F379" s="13" t="s">
        <v>464</v>
      </c>
      <c r="G379" s="13">
        <v>1</v>
      </c>
      <c r="H379" s="13">
        <v>4</v>
      </c>
      <c r="I379" s="13">
        <v>2012</v>
      </c>
      <c r="J379" s="13">
        <v>89565</v>
      </c>
      <c r="K379" s="13">
        <v>0</v>
      </c>
      <c r="L379" s="13">
        <v>13507</v>
      </c>
      <c r="M379" s="13">
        <v>89565</v>
      </c>
      <c r="N379" s="13">
        <v>1476.8174575360999</v>
      </c>
      <c r="O379" s="13">
        <v>224.0002195767</v>
      </c>
      <c r="P379" s="13">
        <v>1168.8993729593999</v>
      </c>
      <c r="Q379" s="13">
        <v>0</v>
      </c>
      <c r="R379" s="13">
        <v>83.917865000000006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>
        <v>0</v>
      </c>
      <c r="AK379" s="13">
        <v>0</v>
      </c>
      <c r="AL379" s="13">
        <v>0</v>
      </c>
      <c r="AM379" s="13">
        <v>0</v>
      </c>
      <c r="AN379" s="13">
        <v>0</v>
      </c>
      <c r="AO379" s="13">
        <v>0</v>
      </c>
      <c r="AP379" s="13">
        <v>0</v>
      </c>
      <c r="AQ379" s="13">
        <v>0</v>
      </c>
      <c r="AR379" s="13">
        <v>0</v>
      </c>
      <c r="AS379" s="13">
        <v>0</v>
      </c>
      <c r="AT379" s="13">
        <v>69848</v>
      </c>
      <c r="AU379" s="13">
        <v>0</v>
      </c>
      <c r="AV379" s="13">
        <v>6210</v>
      </c>
      <c r="AW379" s="13">
        <v>0</v>
      </c>
      <c r="AX379" s="13">
        <v>0</v>
      </c>
      <c r="AY379" s="13">
        <v>0</v>
      </c>
      <c r="AZ379" s="13">
        <v>0</v>
      </c>
      <c r="BA379" s="13">
        <v>0</v>
      </c>
      <c r="BB379" s="13">
        <v>0</v>
      </c>
      <c r="BC379" s="13">
        <v>0</v>
      </c>
      <c r="BD379" s="13">
        <v>0</v>
      </c>
      <c r="BE379" s="13">
        <v>0</v>
      </c>
      <c r="BF379" s="13">
        <v>0</v>
      </c>
      <c r="BG379" s="13">
        <v>0</v>
      </c>
      <c r="BH379" s="13">
        <v>0</v>
      </c>
      <c r="BI379" s="13">
        <v>0</v>
      </c>
      <c r="BJ379" s="13">
        <v>0</v>
      </c>
      <c r="BK379" s="13">
        <v>0</v>
      </c>
      <c r="BL379" s="13">
        <v>0</v>
      </c>
      <c r="BM379" s="13">
        <v>0</v>
      </c>
      <c r="BN379" s="13">
        <v>0</v>
      </c>
      <c r="BO379" s="13">
        <v>0</v>
      </c>
      <c r="BP379" s="13">
        <v>0</v>
      </c>
      <c r="BQ379" s="13">
        <v>0</v>
      </c>
      <c r="BR379" s="13">
        <v>0</v>
      </c>
      <c r="BS379" s="13">
        <v>0</v>
      </c>
      <c r="BT379" s="13">
        <v>0</v>
      </c>
      <c r="BU379" s="13">
        <v>0</v>
      </c>
      <c r="BV379" s="13">
        <v>0</v>
      </c>
      <c r="BW379" s="13">
        <v>0</v>
      </c>
      <c r="BX379" s="13"/>
      <c r="BY379" s="13">
        <v>0</v>
      </c>
      <c r="BZ379" s="13">
        <v>0</v>
      </c>
      <c r="CA379" s="82">
        <v>0</v>
      </c>
      <c r="CC379">
        <v>100</v>
      </c>
      <c r="CE379">
        <v>100</v>
      </c>
      <c r="CG379">
        <v>100</v>
      </c>
      <c r="CI379">
        <v>0</v>
      </c>
      <c r="CK379">
        <v>0</v>
      </c>
      <c r="CM379">
        <v>0</v>
      </c>
      <c r="CN379">
        <v>24381633</v>
      </c>
      <c r="CO379">
        <v>0</v>
      </c>
      <c r="CP379">
        <v>2339.5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4662213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</row>
    <row r="380" spans="1:129" hidden="1">
      <c r="A380" s="20">
        <v>1806</v>
      </c>
      <c r="B380" s="21" t="s">
        <v>470</v>
      </c>
      <c r="C380" s="21">
        <v>111000</v>
      </c>
      <c r="D380" s="79">
        <v>61000</v>
      </c>
      <c r="E380" s="21">
        <v>60000</v>
      </c>
      <c r="F380" s="21" t="s">
        <v>464</v>
      </c>
      <c r="G380" s="21">
        <v>1</v>
      </c>
      <c r="H380" s="21">
        <v>4</v>
      </c>
      <c r="I380" s="21">
        <v>2012</v>
      </c>
      <c r="J380" s="21">
        <v>190150</v>
      </c>
      <c r="K380" s="21">
        <v>0</v>
      </c>
      <c r="L380" s="21">
        <v>14014</v>
      </c>
      <c r="M380" s="21">
        <v>190150</v>
      </c>
      <c r="N380" s="21">
        <v>3340.3074278964</v>
      </c>
      <c r="O380" s="21">
        <v>245.198596896</v>
      </c>
      <c r="P380" s="21">
        <v>3059.0020890003998</v>
      </c>
      <c r="Q380" s="21">
        <v>0</v>
      </c>
      <c r="R380" s="21">
        <v>36.106741999999997</v>
      </c>
      <c r="S380" s="21">
        <v>0</v>
      </c>
      <c r="T380" s="21">
        <v>0</v>
      </c>
      <c r="U380" s="21">
        <v>0</v>
      </c>
      <c r="V380" s="21">
        <v>0</v>
      </c>
      <c r="W380" s="21">
        <v>0</v>
      </c>
      <c r="X380" s="21">
        <v>0</v>
      </c>
      <c r="Y380" s="21">
        <v>0</v>
      </c>
      <c r="Z380" s="21">
        <v>0</v>
      </c>
      <c r="AA380" s="21">
        <v>0</v>
      </c>
      <c r="AB380" s="21">
        <v>0</v>
      </c>
      <c r="AC380" s="21">
        <v>0</v>
      </c>
      <c r="AD380" s="21">
        <v>0</v>
      </c>
      <c r="AE380" s="21">
        <v>0</v>
      </c>
      <c r="AF380" s="21">
        <v>0</v>
      </c>
      <c r="AG380" s="21">
        <v>0</v>
      </c>
      <c r="AH380" s="21">
        <v>0</v>
      </c>
      <c r="AI380" s="21">
        <v>0</v>
      </c>
      <c r="AJ380" s="21">
        <v>0</v>
      </c>
      <c r="AK380" s="21">
        <v>0</v>
      </c>
      <c r="AL380" s="21">
        <v>0</v>
      </c>
      <c r="AM380" s="21">
        <v>0</v>
      </c>
      <c r="AN380" s="21">
        <v>0</v>
      </c>
      <c r="AO380" s="21">
        <v>0</v>
      </c>
      <c r="AP380" s="21">
        <v>0</v>
      </c>
      <c r="AQ380" s="21">
        <v>0</v>
      </c>
      <c r="AR380" s="21">
        <v>0</v>
      </c>
      <c r="AS380" s="21">
        <v>0</v>
      </c>
      <c r="AT380" s="21">
        <v>173464</v>
      </c>
      <c r="AU380" s="21">
        <v>0</v>
      </c>
      <c r="AV380" s="21">
        <v>2672</v>
      </c>
      <c r="AW380" s="21">
        <v>0</v>
      </c>
      <c r="AX380" s="21">
        <v>0</v>
      </c>
      <c r="AY380" s="21">
        <v>0</v>
      </c>
      <c r="AZ380" s="21">
        <v>0</v>
      </c>
      <c r="BA380" s="21">
        <v>0</v>
      </c>
      <c r="BB380" s="21">
        <v>0</v>
      </c>
      <c r="BC380" s="21">
        <v>0</v>
      </c>
      <c r="BD380" s="21">
        <v>0</v>
      </c>
      <c r="BE380" s="21">
        <v>0</v>
      </c>
      <c r="BF380" s="21">
        <v>0</v>
      </c>
      <c r="BG380" s="21">
        <v>0</v>
      </c>
      <c r="BH380" s="21">
        <v>0</v>
      </c>
      <c r="BI380" s="21">
        <v>0</v>
      </c>
      <c r="BJ380" s="21">
        <v>0</v>
      </c>
      <c r="BK380" s="21">
        <v>0</v>
      </c>
      <c r="BL380" s="21">
        <v>0</v>
      </c>
      <c r="BM380" s="21">
        <v>0</v>
      </c>
      <c r="BN380" s="21">
        <v>0</v>
      </c>
      <c r="BO380" s="21">
        <v>0</v>
      </c>
      <c r="BP380" s="21">
        <v>0</v>
      </c>
      <c r="BQ380" s="21">
        <v>0</v>
      </c>
      <c r="BR380" s="21">
        <v>0</v>
      </c>
      <c r="BS380" s="21">
        <v>0</v>
      </c>
      <c r="BT380" s="21">
        <v>0</v>
      </c>
      <c r="BU380" s="21">
        <v>0</v>
      </c>
      <c r="BV380" s="21">
        <v>0</v>
      </c>
      <c r="BW380" s="21">
        <v>0</v>
      </c>
      <c r="BX380" s="21"/>
      <c r="BY380" s="21">
        <v>0</v>
      </c>
      <c r="BZ380" s="21">
        <v>0</v>
      </c>
      <c r="CA380" s="78">
        <v>0</v>
      </c>
      <c r="CC380">
        <v>100</v>
      </c>
      <c r="CE380">
        <v>100</v>
      </c>
      <c r="CG380">
        <v>100</v>
      </c>
      <c r="CI380">
        <v>0</v>
      </c>
      <c r="CK380">
        <v>0</v>
      </c>
      <c r="CM380">
        <v>0</v>
      </c>
      <c r="CN380">
        <v>76102909</v>
      </c>
      <c r="CO380">
        <v>0</v>
      </c>
      <c r="CP380">
        <v>1006.6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6190008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</row>
  </sheetData>
  <autoFilter ref="A5:EC380" xr:uid="{00000000-0009-0000-0000-000006000000}">
    <filterColumn colId="5">
      <filters>
        <filter val="Industri og Service"/>
      </filters>
    </filterColumn>
    <sortState xmlns:xlrd2="http://schemas.microsoft.com/office/spreadsheetml/2017/richdata2" ref="A6:EC380">
      <sortCondition ref="F5:F380"/>
    </sortState>
  </autoFilter>
  <sortState xmlns:xlrd2="http://schemas.microsoft.com/office/spreadsheetml/2017/richdata2" ref="A2:KW394">
    <sortCondition ref="I1"/>
  </sortState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CV255"/>
  <sheetViews>
    <sheetView topLeftCell="B1" workbookViewId="0">
      <selection activeCell="D62" sqref="D62"/>
    </sheetView>
  </sheetViews>
  <sheetFormatPr defaultRowHeight="14.4"/>
  <cols>
    <col min="1" max="1" width="9.109375" style="2"/>
    <col min="2" max="2" width="11.44140625" style="2" customWidth="1"/>
    <col min="3" max="4" width="11.44140625" customWidth="1"/>
    <col min="5" max="5" width="53.6640625" bestFit="1" customWidth="1"/>
    <col min="6" max="51" width="11.44140625" customWidth="1"/>
  </cols>
  <sheetData>
    <row r="1" spans="2:100" s="2" customFormat="1"/>
    <row r="2" spans="2:100" s="2" customFormat="1">
      <c r="D2" s="39" t="s">
        <v>1046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2:100" s="2" customFormat="1">
      <c r="D3" s="40" t="s">
        <v>942</v>
      </c>
      <c r="E3" s="241" t="s">
        <v>943</v>
      </c>
      <c r="F3" s="241"/>
      <c r="G3" s="241"/>
      <c r="H3" s="241"/>
      <c r="I3" s="241"/>
      <c r="J3" s="241"/>
      <c r="K3" s="241"/>
      <c r="L3" s="241"/>
      <c r="M3" s="241"/>
      <c r="N3" s="241"/>
      <c r="O3" s="241"/>
    </row>
    <row r="4" spans="2:100" s="2" customFormat="1">
      <c r="D4" s="40" t="s">
        <v>941</v>
      </c>
      <c r="E4" s="41">
        <v>42187</v>
      </c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2:100" s="2" customFormat="1">
      <c r="D5" s="40" t="s">
        <v>944</v>
      </c>
      <c r="E5" s="40" t="s">
        <v>945</v>
      </c>
      <c r="F5" s="40" t="s">
        <v>946</v>
      </c>
      <c r="G5" s="40"/>
      <c r="H5" s="40"/>
      <c r="I5" s="40"/>
      <c r="J5" s="40"/>
      <c r="K5" s="40"/>
      <c r="L5" s="40"/>
      <c r="M5" s="40"/>
      <c r="N5" s="40"/>
      <c r="O5" s="40"/>
    </row>
    <row r="6" spans="2:100" s="2" customFormat="1"/>
    <row r="7" spans="2:100" ht="15.6">
      <c r="C7" s="2"/>
      <c r="D7" s="26">
        <v>2012</v>
      </c>
      <c r="E7" s="2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2:100" s="6" customFormat="1" ht="15.6">
      <c r="D8" s="63"/>
      <c r="E8" s="64"/>
    </row>
    <row r="9" spans="2:100" ht="69" customHeight="1">
      <c r="C9" s="240" t="s">
        <v>1001</v>
      </c>
      <c r="D9" s="240"/>
      <c r="E9" s="240"/>
      <c r="F9" s="62" t="s">
        <v>1037</v>
      </c>
      <c r="G9" s="62" t="s">
        <v>1073</v>
      </c>
      <c r="H9" s="62" t="s">
        <v>960</v>
      </c>
      <c r="I9" s="62" t="s">
        <v>780</v>
      </c>
      <c r="J9" s="62" t="s">
        <v>780</v>
      </c>
      <c r="K9" s="62" t="s">
        <v>780</v>
      </c>
      <c r="L9" s="62" t="s">
        <v>1076</v>
      </c>
      <c r="M9" s="62" t="s">
        <v>1076</v>
      </c>
      <c r="N9" s="62" t="s">
        <v>1076</v>
      </c>
      <c r="O9" s="62" t="s">
        <v>1037</v>
      </c>
      <c r="P9" s="62" t="s">
        <v>1074</v>
      </c>
      <c r="Q9" s="62" t="s">
        <v>1076</v>
      </c>
      <c r="R9" s="62" t="s">
        <v>1037</v>
      </c>
      <c r="S9" s="62" t="s">
        <v>1037</v>
      </c>
      <c r="T9" s="62" t="s">
        <v>1074</v>
      </c>
      <c r="U9" s="62" t="s">
        <v>1074</v>
      </c>
      <c r="V9" s="62" t="s">
        <v>1037</v>
      </c>
      <c r="W9" s="62" t="s">
        <v>1073</v>
      </c>
      <c r="X9" s="62" t="s">
        <v>1037</v>
      </c>
      <c r="Y9" s="62" t="s">
        <v>1073</v>
      </c>
      <c r="Z9" s="62" t="s">
        <v>1072</v>
      </c>
      <c r="AA9" s="62" t="s">
        <v>1072</v>
      </c>
      <c r="AB9" s="62" t="s">
        <v>960</v>
      </c>
      <c r="AC9" s="62" t="s">
        <v>960</v>
      </c>
      <c r="AD9" s="62" t="s">
        <v>960</v>
      </c>
      <c r="AE9" s="62" t="s">
        <v>1072</v>
      </c>
      <c r="AF9" s="62" t="s">
        <v>1072</v>
      </c>
      <c r="AG9" s="62" t="s">
        <v>1072</v>
      </c>
      <c r="AH9" s="62" t="s">
        <v>1075</v>
      </c>
      <c r="AI9" s="62" t="s">
        <v>1075</v>
      </c>
      <c r="AJ9" s="62" t="s">
        <v>1037</v>
      </c>
      <c r="AK9" s="62" t="s">
        <v>1037</v>
      </c>
      <c r="AL9" s="62" t="s">
        <v>1037</v>
      </c>
      <c r="AM9" s="62" t="s">
        <v>1037</v>
      </c>
      <c r="AN9" s="62" t="s">
        <v>1037</v>
      </c>
      <c r="AO9" s="62" t="s">
        <v>1037</v>
      </c>
      <c r="AP9" s="62" t="s">
        <v>1037</v>
      </c>
      <c r="AQ9" s="62" t="s">
        <v>1037</v>
      </c>
      <c r="AR9" s="62" t="s">
        <v>1037</v>
      </c>
      <c r="AS9" s="62" t="s">
        <v>1037</v>
      </c>
      <c r="AT9" s="62" t="s">
        <v>1037</v>
      </c>
      <c r="AU9" s="62" t="s">
        <v>1037</v>
      </c>
      <c r="AV9" s="62" t="s">
        <v>1037</v>
      </c>
      <c r="AW9" s="62" t="s">
        <v>1037</v>
      </c>
      <c r="AX9" s="62" t="s">
        <v>1037</v>
      </c>
      <c r="AY9" s="62" t="s">
        <v>960</v>
      </c>
    </row>
    <row r="10" spans="2:100" ht="96.6">
      <c r="B10" s="65" t="s">
        <v>1005</v>
      </c>
      <c r="C10" s="28" t="s">
        <v>774</v>
      </c>
      <c r="D10" s="28" t="s">
        <v>775</v>
      </c>
      <c r="E10" s="29" t="s">
        <v>776</v>
      </c>
      <c r="F10" s="28" t="s">
        <v>777</v>
      </c>
      <c r="G10" s="28" t="s">
        <v>778</v>
      </c>
      <c r="H10" s="28" t="s">
        <v>779</v>
      </c>
      <c r="I10" s="28" t="s">
        <v>780</v>
      </c>
      <c r="J10" s="28" t="s">
        <v>781</v>
      </c>
      <c r="K10" s="28" t="s">
        <v>782</v>
      </c>
      <c r="L10" s="28" t="s">
        <v>783</v>
      </c>
      <c r="M10" s="28" t="s">
        <v>784</v>
      </c>
      <c r="N10" s="28" t="s">
        <v>785</v>
      </c>
      <c r="O10" s="28" t="s">
        <v>786</v>
      </c>
      <c r="P10" s="28" t="s">
        <v>787</v>
      </c>
      <c r="Q10" s="28" t="s">
        <v>788</v>
      </c>
      <c r="R10" s="28" t="s">
        <v>789</v>
      </c>
      <c r="S10" s="28" t="s">
        <v>790</v>
      </c>
      <c r="T10" s="28" t="s">
        <v>791</v>
      </c>
      <c r="U10" s="28" t="s">
        <v>792</v>
      </c>
      <c r="V10" s="28" t="s">
        <v>793</v>
      </c>
      <c r="W10" s="28" t="s">
        <v>794</v>
      </c>
      <c r="X10" s="28" t="s">
        <v>795</v>
      </c>
      <c r="Y10" s="28" t="s">
        <v>796</v>
      </c>
      <c r="Z10" s="28" t="s">
        <v>797</v>
      </c>
      <c r="AA10" s="28" t="s">
        <v>798</v>
      </c>
      <c r="AB10" s="28" t="s">
        <v>799</v>
      </c>
      <c r="AC10" s="28" t="s">
        <v>800</v>
      </c>
      <c r="AD10" s="28" t="s">
        <v>801</v>
      </c>
      <c r="AE10" s="28" t="s">
        <v>802</v>
      </c>
      <c r="AF10" s="28" t="s">
        <v>803</v>
      </c>
      <c r="AG10" s="28" t="s">
        <v>804</v>
      </c>
      <c r="AH10" s="28" t="s">
        <v>805</v>
      </c>
      <c r="AI10" s="28" t="s">
        <v>806</v>
      </c>
      <c r="AJ10" s="28" t="s">
        <v>807</v>
      </c>
      <c r="AK10" s="28" t="s">
        <v>808</v>
      </c>
      <c r="AL10" s="28" t="s">
        <v>809</v>
      </c>
      <c r="AM10" s="28" t="s">
        <v>810</v>
      </c>
      <c r="AN10" s="28" t="s">
        <v>811</v>
      </c>
      <c r="AO10" s="28" t="s">
        <v>812</v>
      </c>
      <c r="AP10" s="28" t="s">
        <v>813</v>
      </c>
      <c r="AQ10" s="28" t="s">
        <v>814</v>
      </c>
      <c r="AR10" s="28" t="s">
        <v>815</v>
      </c>
      <c r="AS10" s="28" t="s">
        <v>816</v>
      </c>
      <c r="AT10" s="28" t="s">
        <v>817</v>
      </c>
      <c r="AU10" s="28" t="s">
        <v>818</v>
      </c>
      <c r="AV10" s="28" t="s">
        <v>819</v>
      </c>
      <c r="AW10" s="28" t="s">
        <v>820</v>
      </c>
      <c r="AX10" s="28" t="s">
        <v>821</v>
      </c>
      <c r="AY10" s="28" t="s">
        <v>822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2:100" ht="15" thickBot="1">
      <c r="B11" s="66"/>
      <c r="C11" s="30"/>
      <c r="D11" s="30"/>
      <c r="E11" s="31"/>
      <c r="F11" s="32" t="s">
        <v>823</v>
      </c>
      <c r="G11" s="32" t="s">
        <v>823</v>
      </c>
      <c r="H11" s="32" t="s">
        <v>823</v>
      </c>
      <c r="I11" s="32" t="s">
        <v>823</v>
      </c>
      <c r="J11" s="32" t="s">
        <v>823</v>
      </c>
      <c r="K11" s="32" t="s">
        <v>823</v>
      </c>
      <c r="L11" s="32" t="s">
        <v>823</v>
      </c>
      <c r="M11" s="32" t="s">
        <v>823</v>
      </c>
      <c r="N11" s="32" t="s">
        <v>823</v>
      </c>
      <c r="O11" s="32" t="s">
        <v>823</v>
      </c>
      <c r="P11" s="32" t="s">
        <v>823</v>
      </c>
      <c r="Q11" s="32" t="s">
        <v>823</v>
      </c>
      <c r="R11" s="32" t="s">
        <v>823</v>
      </c>
      <c r="S11" s="32" t="s">
        <v>823</v>
      </c>
      <c r="T11" s="32" t="s">
        <v>823</v>
      </c>
      <c r="U11" s="32" t="s">
        <v>823</v>
      </c>
      <c r="V11" s="32" t="s">
        <v>823</v>
      </c>
      <c r="W11" s="32" t="s">
        <v>823</v>
      </c>
      <c r="X11" s="32" t="s">
        <v>823</v>
      </c>
      <c r="Y11" s="32" t="s">
        <v>823</v>
      </c>
      <c r="Z11" s="32" t="s">
        <v>823</v>
      </c>
      <c r="AA11" s="32" t="s">
        <v>823</v>
      </c>
      <c r="AB11" s="32" t="s">
        <v>823</v>
      </c>
      <c r="AC11" s="32" t="s">
        <v>823</v>
      </c>
      <c r="AD11" s="32" t="s">
        <v>823</v>
      </c>
      <c r="AE11" s="32" t="s">
        <v>823</v>
      </c>
      <c r="AF11" s="32" t="s">
        <v>823</v>
      </c>
      <c r="AG11" s="32" t="s">
        <v>823</v>
      </c>
      <c r="AH11" s="32" t="s">
        <v>823</v>
      </c>
      <c r="AI11" s="32" t="s">
        <v>823</v>
      </c>
      <c r="AJ11" s="32" t="s">
        <v>823</v>
      </c>
      <c r="AK11" s="32" t="s">
        <v>823</v>
      </c>
      <c r="AL11" s="32" t="s">
        <v>823</v>
      </c>
      <c r="AM11" s="32" t="s">
        <v>823</v>
      </c>
      <c r="AN11" s="32" t="s">
        <v>823</v>
      </c>
      <c r="AO11" s="32" t="s">
        <v>823</v>
      </c>
      <c r="AP11" s="32" t="s">
        <v>823</v>
      </c>
      <c r="AQ11" s="32" t="s">
        <v>823</v>
      </c>
      <c r="AR11" s="32" t="s">
        <v>823</v>
      </c>
      <c r="AS11" s="32" t="s">
        <v>823</v>
      </c>
      <c r="AT11" s="32" t="s">
        <v>823</v>
      </c>
      <c r="AU11" s="32" t="s">
        <v>823</v>
      </c>
      <c r="AV11" s="32" t="s">
        <v>823</v>
      </c>
      <c r="AW11" s="32" t="s">
        <v>823</v>
      </c>
      <c r="AX11" s="32" t="s">
        <v>823</v>
      </c>
      <c r="AY11" s="32" t="s">
        <v>823</v>
      </c>
      <c r="BB11" s="6"/>
      <c r="BC11" s="104" t="s">
        <v>1045</v>
      </c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5"/>
      <c r="CQ11" s="105"/>
      <c r="CR11" s="105"/>
      <c r="CS11" s="105"/>
      <c r="CT11" s="105"/>
      <c r="CU11" s="105"/>
      <c r="CV11" s="116"/>
    </row>
    <row r="12" spans="2:100">
      <c r="B12" s="67">
        <v>14</v>
      </c>
      <c r="C12" s="33" t="s">
        <v>824</v>
      </c>
      <c r="D12" s="33" t="s">
        <v>520</v>
      </c>
      <c r="E12" s="34" t="s">
        <v>825</v>
      </c>
      <c r="F12" s="35">
        <v>0</v>
      </c>
      <c r="G12" s="35">
        <v>0</v>
      </c>
      <c r="H12" s="35">
        <v>0</v>
      </c>
      <c r="I12" s="35">
        <v>136620</v>
      </c>
      <c r="J12" s="35">
        <v>0</v>
      </c>
      <c r="K12" s="35">
        <v>0</v>
      </c>
      <c r="L12" s="35">
        <v>32719</v>
      </c>
      <c r="M12" s="35">
        <v>445202</v>
      </c>
      <c r="N12" s="35">
        <v>0</v>
      </c>
      <c r="O12" s="35">
        <v>0</v>
      </c>
      <c r="P12" s="35">
        <v>1636</v>
      </c>
      <c r="Q12" s="35">
        <v>0</v>
      </c>
      <c r="R12" s="35">
        <v>0</v>
      </c>
      <c r="S12" s="35">
        <v>0</v>
      </c>
      <c r="T12" s="35">
        <v>13843290</v>
      </c>
      <c r="U12" s="35">
        <v>2151739</v>
      </c>
      <c r="V12" s="35">
        <v>0</v>
      </c>
      <c r="W12" s="35">
        <v>330798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1532524</v>
      </c>
      <c r="AE12" s="35">
        <v>1174864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1927665</v>
      </c>
      <c r="AP12" s="35">
        <v>0</v>
      </c>
      <c r="AQ12" s="35">
        <v>26880</v>
      </c>
      <c r="AR12" s="35">
        <v>0</v>
      </c>
      <c r="AS12" s="35">
        <v>177463</v>
      </c>
      <c r="AT12" s="35">
        <v>118813</v>
      </c>
      <c r="AU12" s="35">
        <v>176607</v>
      </c>
      <c r="AV12" s="35">
        <v>148362</v>
      </c>
      <c r="AW12" s="35">
        <v>6362469</v>
      </c>
      <c r="AX12" s="35">
        <v>1585000</v>
      </c>
      <c r="AY12" s="35">
        <v>0</v>
      </c>
      <c r="BB12" s="6"/>
      <c r="BC12" s="123">
        <f>$B12</f>
        <v>14</v>
      </c>
      <c r="BD12" s="106">
        <f>$B12</f>
        <v>14</v>
      </c>
      <c r="BE12" s="106">
        <f t="shared" ref="BD12:BS27" si="0">$B12</f>
        <v>14</v>
      </c>
      <c r="BF12" s="106">
        <f t="shared" si="0"/>
        <v>14</v>
      </c>
      <c r="BG12" s="106">
        <f t="shared" si="0"/>
        <v>14</v>
      </c>
      <c r="BH12" s="106">
        <f t="shared" si="0"/>
        <v>14</v>
      </c>
      <c r="BI12" s="106">
        <f t="shared" si="0"/>
        <v>14</v>
      </c>
      <c r="BJ12" s="106">
        <f t="shared" si="0"/>
        <v>14</v>
      </c>
      <c r="BK12" s="106">
        <f t="shared" si="0"/>
        <v>14</v>
      </c>
      <c r="BL12" s="106">
        <f t="shared" si="0"/>
        <v>14</v>
      </c>
      <c r="BM12" s="106">
        <f t="shared" si="0"/>
        <v>14</v>
      </c>
      <c r="BN12" s="106">
        <f t="shared" si="0"/>
        <v>14</v>
      </c>
      <c r="BO12" s="106">
        <f t="shared" si="0"/>
        <v>14</v>
      </c>
      <c r="BP12" s="106">
        <f t="shared" si="0"/>
        <v>14</v>
      </c>
      <c r="BQ12" s="106">
        <f t="shared" si="0"/>
        <v>14</v>
      </c>
      <c r="BR12" s="106">
        <f t="shared" si="0"/>
        <v>14</v>
      </c>
      <c r="BS12" s="106">
        <f t="shared" si="0"/>
        <v>14</v>
      </c>
      <c r="BT12" s="106">
        <f t="shared" ref="BT12:CI27" si="1">$B12</f>
        <v>14</v>
      </c>
      <c r="BU12" s="106">
        <f t="shared" si="1"/>
        <v>14</v>
      </c>
      <c r="BV12" s="106">
        <f t="shared" si="1"/>
        <v>14</v>
      </c>
      <c r="BW12" s="106">
        <f t="shared" si="1"/>
        <v>14</v>
      </c>
      <c r="BX12" s="106">
        <f t="shared" si="1"/>
        <v>14</v>
      </c>
      <c r="BY12" s="106">
        <f t="shared" si="1"/>
        <v>14</v>
      </c>
      <c r="BZ12" s="106">
        <f t="shared" si="1"/>
        <v>14</v>
      </c>
      <c r="CA12" s="106">
        <f t="shared" si="1"/>
        <v>14</v>
      </c>
      <c r="CB12" s="106">
        <f t="shared" si="1"/>
        <v>14</v>
      </c>
      <c r="CC12" s="106">
        <f t="shared" si="1"/>
        <v>14</v>
      </c>
      <c r="CD12" s="106">
        <f t="shared" si="1"/>
        <v>14</v>
      </c>
      <c r="CE12" s="106">
        <f t="shared" si="1"/>
        <v>14</v>
      </c>
      <c r="CF12" s="106">
        <f t="shared" si="1"/>
        <v>14</v>
      </c>
      <c r="CG12" s="106">
        <f t="shared" si="1"/>
        <v>14</v>
      </c>
      <c r="CH12" s="106">
        <f t="shared" si="1"/>
        <v>14</v>
      </c>
      <c r="CI12" s="106">
        <f t="shared" si="1"/>
        <v>14</v>
      </c>
      <c r="CJ12" s="106">
        <f t="shared" ref="CJ12:CV27" si="2">$B12</f>
        <v>14</v>
      </c>
      <c r="CK12" s="106">
        <f t="shared" si="2"/>
        <v>14</v>
      </c>
      <c r="CL12" s="106">
        <f t="shared" si="2"/>
        <v>14</v>
      </c>
      <c r="CM12" s="106">
        <f t="shared" si="2"/>
        <v>14</v>
      </c>
      <c r="CN12" s="106">
        <f t="shared" si="2"/>
        <v>14</v>
      </c>
      <c r="CO12" s="106">
        <f t="shared" si="2"/>
        <v>14</v>
      </c>
      <c r="CP12" s="106">
        <f t="shared" si="2"/>
        <v>14</v>
      </c>
      <c r="CQ12" s="106">
        <f t="shared" si="2"/>
        <v>14</v>
      </c>
      <c r="CR12" s="106">
        <f t="shared" si="2"/>
        <v>14</v>
      </c>
      <c r="CS12" s="106">
        <f t="shared" si="2"/>
        <v>14</v>
      </c>
      <c r="CT12" s="106">
        <f t="shared" si="2"/>
        <v>14</v>
      </c>
      <c r="CU12" s="106">
        <f t="shared" si="2"/>
        <v>14</v>
      </c>
      <c r="CV12" s="124">
        <f t="shared" si="2"/>
        <v>14</v>
      </c>
    </row>
    <row r="13" spans="2:100">
      <c r="B13" s="67">
        <v>14</v>
      </c>
      <c r="C13" s="33" t="s">
        <v>824</v>
      </c>
      <c r="D13" s="33" t="s">
        <v>522</v>
      </c>
      <c r="E13" s="34" t="s">
        <v>826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35236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384505</v>
      </c>
      <c r="U13" s="35">
        <v>443830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34450</v>
      </c>
      <c r="AV13" s="35">
        <v>0</v>
      </c>
      <c r="AW13" s="35">
        <v>55660</v>
      </c>
      <c r="AX13" s="35">
        <v>0</v>
      </c>
      <c r="AY13" s="35">
        <v>0</v>
      </c>
      <c r="BB13" s="6"/>
      <c r="BC13" s="117">
        <f t="shared" ref="BC13:BR28" si="3">$B13</f>
        <v>14</v>
      </c>
      <c r="BD13" s="118">
        <f t="shared" si="0"/>
        <v>14</v>
      </c>
      <c r="BE13" s="118">
        <f t="shared" si="0"/>
        <v>14</v>
      </c>
      <c r="BF13" s="118">
        <f t="shared" si="0"/>
        <v>14</v>
      </c>
      <c r="BG13" s="118">
        <f t="shared" si="0"/>
        <v>14</v>
      </c>
      <c r="BH13" s="118">
        <f t="shared" si="0"/>
        <v>14</v>
      </c>
      <c r="BI13" s="118">
        <f t="shared" si="0"/>
        <v>14</v>
      </c>
      <c r="BJ13" s="118">
        <f t="shared" si="0"/>
        <v>14</v>
      </c>
      <c r="BK13" s="118">
        <f t="shared" si="0"/>
        <v>14</v>
      </c>
      <c r="BL13" s="118">
        <f t="shared" si="0"/>
        <v>14</v>
      </c>
      <c r="BM13" s="118">
        <f t="shared" si="0"/>
        <v>14</v>
      </c>
      <c r="BN13" s="118">
        <f t="shared" si="0"/>
        <v>14</v>
      </c>
      <c r="BO13" s="118">
        <f t="shared" si="0"/>
        <v>14</v>
      </c>
      <c r="BP13" s="118">
        <f t="shared" si="0"/>
        <v>14</v>
      </c>
      <c r="BQ13" s="118">
        <f t="shared" si="0"/>
        <v>14</v>
      </c>
      <c r="BR13" s="118">
        <f t="shared" si="0"/>
        <v>14</v>
      </c>
      <c r="BS13" s="118">
        <f t="shared" si="0"/>
        <v>14</v>
      </c>
      <c r="BT13" s="118">
        <f t="shared" si="1"/>
        <v>14</v>
      </c>
      <c r="BU13" s="118">
        <f t="shared" si="1"/>
        <v>14</v>
      </c>
      <c r="BV13" s="118">
        <f t="shared" si="1"/>
        <v>14</v>
      </c>
      <c r="BW13" s="118">
        <f t="shared" si="1"/>
        <v>14</v>
      </c>
      <c r="BX13" s="118">
        <f t="shared" si="1"/>
        <v>14</v>
      </c>
      <c r="BY13" s="118">
        <f t="shared" si="1"/>
        <v>14</v>
      </c>
      <c r="BZ13" s="118">
        <f t="shared" si="1"/>
        <v>14</v>
      </c>
      <c r="CA13" s="118">
        <f t="shared" si="1"/>
        <v>14</v>
      </c>
      <c r="CB13" s="118">
        <f t="shared" si="1"/>
        <v>14</v>
      </c>
      <c r="CC13" s="118">
        <f t="shared" si="1"/>
        <v>14</v>
      </c>
      <c r="CD13" s="118">
        <f t="shared" si="1"/>
        <v>14</v>
      </c>
      <c r="CE13" s="118">
        <f t="shared" si="1"/>
        <v>14</v>
      </c>
      <c r="CF13" s="118">
        <f t="shared" si="1"/>
        <v>14</v>
      </c>
      <c r="CG13" s="118">
        <f t="shared" si="1"/>
        <v>14</v>
      </c>
      <c r="CH13" s="118">
        <f t="shared" si="1"/>
        <v>14</v>
      </c>
      <c r="CI13" s="118">
        <f t="shared" si="1"/>
        <v>14</v>
      </c>
      <c r="CJ13" s="118">
        <f t="shared" si="2"/>
        <v>14</v>
      </c>
      <c r="CK13" s="118">
        <f t="shared" si="2"/>
        <v>14</v>
      </c>
      <c r="CL13" s="118">
        <f t="shared" si="2"/>
        <v>14</v>
      </c>
      <c r="CM13" s="118">
        <f t="shared" si="2"/>
        <v>14</v>
      </c>
      <c r="CN13" s="118">
        <f t="shared" si="2"/>
        <v>14</v>
      </c>
      <c r="CO13" s="118">
        <f t="shared" si="2"/>
        <v>14</v>
      </c>
      <c r="CP13" s="118">
        <f t="shared" si="2"/>
        <v>14</v>
      </c>
      <c r="CQ13" s="118">
        <f t="shared" si="2"/>
        <v>14</v>
      </c>
      <c r="CR13" s="118">
        <f t="shared" si="2"/>
        <v>14</v>
      </c>
      <c r="CS13" s="118">
        <f t="shared" si="2"/>
        <v>14</v>
      </c>
      <c r="CT13" s="118">
        <f t="shared" si="2"/>
        <v>14</v>
      </c>
      <c r="CU13" s="118">
        <f t="shared" si="2"/>
        <v>14</v>
      </c>
      <c r="CV13" s="119">
        <f t="shared" si="2"/>
        <v>14</v>
      </c>
    </row>
    <row r="14" spans="2:100">
      <c r="B14" s="67">
        <v>14</v>
      </c>
      <c r="C14" s="33" t="s">
        <v>824</v>
      </c>
      <c r="D14" s="33" t="s">
        <v>524</v>
      </c>
      <c r="E14" s="34" t="s">
        <v>827</v>
      </c>
      <c r="F14" s="35">
        <v>0</v>
      </c>
      <c r="G14" s="35">
        <v>0</v>
      </c>
      <c r="H14" s="35">
        <v>0</v>
      </c>
      <c r="I14" s="35">
        <v>9706</v>
      </c>
      <c r="J14" s="35">
        <v>0</v>
      </c>
      <c r="K14" s="35">
        <v>0</v>
      </c>
      <c r="L14" s="35">
        <v>591</v>
      </c>
      <c r="M14" s="35">
        <v>7734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4658823</v>
      </c>
      <c r="U14" s="35">
        <v>85526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6672</v>
      </c>
      <c r="AV14" s="35">
        <v>0</v>
      </c>
      <c r="AW14" s="35">
        <v>232789</v>
      </c>
      <c r="AX14" s="35">
        <v>0</v>
      </c>
      <c r="AY14" s="35">
        <v>0</v>
      </c>
      <c r="BB14" s="6"/>
      <c r="BC14" s="117">
        <f t="shared" si="3"/>
        <v>14</v>
      </c>
      <c r="BD14" s="118">
        <f t="shared" si="0"/>
        <v>14</v>
      </c>
      <c r="BE14" s="118">
        <f t="shared" si="0"/>
        <v>14</v>
      </c>
      <c r="BF14" s="118">
        <f t="shared" si="0"/>
        <v>14</v>
      </c>
      <c r="BG14" s="118">
        <f t="shared" si="0"/>
        <v>14</v>
      </c>
      <c r="BH14" s="118">
        <f t="shared" si="0"/>
        <v>14</v>
      </c>
      <c r="BI14" s="118">
        <f t="shared" si="0"/>
        <v>14</v>
      </c>
      <c r="BJ14" s="118">
        <f t="shared" si="0"/>
        <v>14</v>
      </c>
      <c r="BK14" s="118">
        <f t="shared" si="0"/>
        <v>14</v>
      </c>
      <c r="BL14" s="118">
        <f t="shared" si="0"/>
        <v>14</v>
      </c>
      <c r="BM14" s="118">
        <f t="shared" si="0"/>
        <v>14</v>
      </c>
      <c r="BN14" s="118">
        <f t="shared" si="0"/>
        <v>14</v>
      </c>
      <c r="BO14" s="118">
        <f t="shared" si="0"/>
        <v>14</v>
      </c>
      <c r="BP14" s="118">
        <f t="shared" si="0"/>
        <v>14</v>
      </c>
      <c r="BQ14" s="118">
        <f t="shared" si="0"/>
        <v>14</v>
      </c>
      <c r="BR14" s="118">
        <f t="shared" si="0"/>
        <v>14</v>
      </c>
      <c r="BS14" s="118">
        <f t="shared" si="0"/>
        <v>14</v>
      </c>
      <c r="BT14" s="118">
        <f t="shared" si="1"/>
        <v>14</v>
      </c>
      <c r="BU14" s="118">
        <f t="shared" si="1"/>
        <v>14</v>
      </c>
      <c r="BV14" s="118">
        <f t="shared" si="1"/>
        <v>14</v>
      </c>
      <c r="BW14" s="118">
        <f t="shared" si="1"/>
        <v>14</v>
      </c>
      <c r="BX14" s="118">
        <f t="shared" si="1"/>
        <v>14</v>
      </c>
      <c r="BY14" s="118">
        <f t="shared" si="1"/>
        <v>14</v>
      </c>
      <c r="BZ14" s="118">
        <f t="shared" si="1"/>
        <v>14</v>
      </c>
      <c r="CA14" s="118">
        <f t="shared" si="1"/>
        <v>14</v>
      </c>
      <c r="CB14" s="118">
        <f t="shared" si="1"/>
        <v>14</v>
      </c>
      <c r="CC14" s="118">
        <f t="shared" si="1"/>
        <v>14</v>
      </c>
      <c r="CD14" s="118">
        <f t="shared" si="1"/>
        <v>14</v>
      </c>
      <c r="CE14" s="118">
        <f t="shared" si="1"/>
        <v>14</v>
      </c>
      <c r="CF14" s="118">
        <f t="shared" si="1"/>
        <v>14</v>
      </c>
      <c r="CG14" s="118">
        <f t="shared" si="1"/>
        <v>14</v>
      </c>
      <c r="CH14" s="118">
        <f t="shared" si="1"/>
        <v>14</v>
      </c>
      <c r="CI14" s="118">
        <f t="shared" si="1"/>
        <v>14</v>
      </c>
      <c r="CJ14" s="118">
        <f t="shared" si="2"/>
        <v>14</v>
      </c>
      <c r="CK14" s="118">
        <f t="shared" si="2"/>
        <v>14</v>
      </c>
      <c r="CL14" s="118">
        <f t="shared" si="2"/>
        <v>14</v>
      </c>
      <c r="CM14" s="118">
        <f t="shared" si="2"/>
        <v>14</v>
      </c>
      <c r="CN14" s="118">
        <f t="shared" si="2"/>
        <v>14</v>
      </c>
      <c r="CO14" s="118">
        <f t="shared" si="2"/>
        <v>14</v>
      </c>
      <c r="CP14" s="118">
        <f t="shared" si="2"/>
        <v>14</v>
      </c>
      <c r="CQ14" s="118">
        <f t="shared" si="2"/>
        <v>14</v>
      </c>
      <c r="CR14" s="118">
        <f t="shared" si="2"/>
        <v>14</v>
      </c>
      <c r="CS14" s="118">
        <f t="shared" si="2"/>
        <v>14</v>
      </c>
      <c r="CT14" s="118">
        <f t="shared" si="2"/>
        <v>14</v>
      </c>
      <c r="CU14" s="118">
        <f t="shared" si="2"/>
        <v>14</v>
      </c>
      <c r="CV14" s="119">
        <f t="shared" si="2"/>
        <v>14</v>
      </c>
    </row>
    <row r="15" spans="2:100">
      <c r="B15" s="67">
        <v>1</v>
      </c>
      <c r="C15" s="33" t="s">
        <v>824</v>
      </c>
      <c r="D15" s="33" t="s">
        <v>526</v>
      </c>
      <c r="E15" s="34" t="s">
        <v>754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1131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5197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25021190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429</v>
      </c>
      <c r="AV15" s="35">
        <v>0</v>
      </c>
      <c r="AW15" s="35">
        <v>3458</v>
      </c>
      <c r="AX15" s="35">
        <v>0</v>
      </c>
      <c r="AY15" s="35">
        <v>0</v>
      </c>
      <c r="BB15" s="6"/>
      <c r="BC15" s="117">
        <f t="shared" si="3"/>
        <v>1</v>
      </c>
      <c r="BD15" s="118">
        <f t="shared" si="0"/>
        <v>1</v>
      </c>
      <c r="BE15" s="118">
        <f t="shared" si="0"/>
        <v>1</v>
      </c>
      <c r="BF15" s="118">
        <f t="shared" si="0"/>
        <v>1</v>
      </c>
      <c r="BG15" s="118">
        <f t="shared" si="0"/>
        <v>1</v>
      </c>
      <c r="BH15" s="118">
        <f t="shared" si="0"/>
        <v>1</v>
      </c>
      <c r="BI15" s="118">
        <f t="shared" si="0"/>
        <v>1</v>
      </c>
      <c r="BJ15" s="118">
        <f t="shared" si="0"/>
        <v>1</v>
      </c>
      <c r="BK15" s="118">
        <f t="shared" si="0"/>
        <v>1</v>
      </c>
      <c r="BL15" s="118">
        <f t="shared" si="0"/>
        <v>1</v>
      </c>
      <c r="BM15" s="118">
        <f t="shared" si="0"/>
        <v>1</v>
      </c>
      <c r="BN15" s="118">
        <f t="shared" si="0"/>
        <v>1</v>
      </c>
      <c r="BO15" s="118">
        <f t="shared" si="0"/>
        <v>1</v>
      </c>
      <c r="BP15" s="118">
        <f t="shared" si="0"/>
        <v>1</v>
      </c>
      <c r="BQ15" s="118">
        <f t="shared" si="0"/>
        <v>1</v>
      </c>
      <c r="BR15" s="118">
        <f t="shared" si="0"/>
        <v>1</v>
      </c>
      <c r="BS15" s="118">
        <f t="shared" si="0"/>
        <v>1</v>
      </c>
      <c r="BT15" s="118">
        <f t="shared" si="1"/>
        <v>1</v>
      </c>
      <c r="BU15" s="118">
        <f t="shared" si="1"/>
        <v>1</v>
      </c>
      <c r="BV15" s="118">
        <f t="shared" si="1"/>
        <v>1</v>
      </c>
      <c r="BW15" s="118">
        <f t="shared" si="1"/>
        <v>1</v>
      </c>
      <c r="BX15" s="118">
        <f t="shared" si="1"/>
        <v>1</v>
      </c>
      <c r="BY15" s="118">
        <f t="shared" si="1"/>
        <v>1</v>
      </c>
      <c r="BZ15" s="118">
        <f t="shared" si="1"/>
        <v>1</v>
      </c>
      <c r="CA15" s="118">
        <f t="shared" si="1"/>
        <v>1</v>
      </c>
      <c r="CB15" s="118">
        <f t="shared" si="1"/>
        <v>1</v>
      </c>
      <c r="CC15" s="118">
        <f t="shared" si="1"/>
        <v>1</v>
      </c>
      <c r="CD15" s="118">
        <f t="shared" si="1"/>
        <v>1</v>
      </c>
      <c r="CE15" s="118">
        <f t="shared" si="1"/>
        <v>1</v>
      </c>
      <c r="CF15" s="118">
        <f t="shared" si="1"/>
        <v>1</v>
      </c>
      <c r="CG15" s="118">
        <f t="shared" si="1"/>
        <v>1</v>
      </c>
      <c r="CH15" s="118">
        <f t="shared" si="1"/>
        <v>1</v>
      </c>
      <c r="CI15" s="118">
        <f t="shared" si="1"/>
        <v>1</v>
      </c>
      <c r="CJ15" s="118">
        <f t="shared" si="2"/>
        <v>1</v>
      </c>
      <c r="CK15" s="118">
        <f t="shared" si="2"/>
        <v>1</v>
      </c>
      <c r="CL15" s="118">
        <f t="shared" si="2"/>
        <v>1</v>
      </c>
      <c r="CM15" s="118">
        <f t="shared" si="2"/>
        <v>1</v>
      </c>
      <c r="CN15" s="118">
        <f t="shared" si="2"/>
        <v>1</v>
      </c>
      <c r="CO15" s="118">
        <f t="shared" si="2"/>
        <v>1</v>
      </c>
      <c r="CP15" s="118">
        <f t="shared" si="2"/>
        <v>1</v>
      </c>
      <c r="CQ15" s="118">
        <f t="shared" si="2"/>
        <v>1</v>
      </c>
      <c r="CR15" s="118">
        <f t="shared" si="2"/>
        <v>1</v>
      </c>
      <c r="CS15" s="118">
        <f t="shared" si="2"/>
        <v>1</v>
      </c>
      <c r="CT15" s="118">
        <f t="shared" si="2"/>
        <v>1</v>
      </c>
      <c r="CU15" s="118">
        <f t="shared" si="2"/>
        <v>1</v>
      </c>
      <c r="CV15" s="119">
        <f t="shared" si="2"/>
        <v>1</v>
      </c>
    </row>
    <row r="16" spans="2:100">
      <c r="B16" s="67">
        <v>14</v>
      </c>
      <c r="C16" s="33" t="s">
        <v>824</v>
      </c>
      <c r="D16" s="33" t="s">
        <v>528</v>
      </c>
      <c r="E16" s="34" t="s">
        <v>828</v>
      </c>
      <c r="F16" s="35">
        <v>0</v>
      </c>
      <c r="G16" s="35">
        <v>0</v>
      </c>
      <c r="H16" s="35">
        <v>0</v>
      </c>
      <c r="I16" s="35">
        <v>63194</v>
      </c>
      <c r="J16" s="35">
        <v>0</v>
      </c>
      <c r="K16" s="35">
        <v>0</v>
      </c>
      <c r="L16" s="35">
        <v>925</v>
      </c>
      <c r="M16" s="35">
        <v>3851</v>
      </c>
      <c r="N16" s="35">
        <v>0</v>
      </c>
      <c r="O16" s="35">
        <v>0</v>
      </c>
      <c r="P16" s="35">
        <v>2506</v>
      </c>
      <c r="Q16" s="35">
        <v>0</v>
      </c>
      <c r="R16" s="35">
        <v>0</v>
      </c>
      <c r="S16" s="35">
        <v>0</v>
      </c>
      <c r="T16" s="35">
        <v>649976</v>
      </c>
      <c r="U16" s="35">
        <v>56005</v>
      </c>
      <c r="V16" s="35">
        <v>0</v>
      </c>
      <c r="W16" s="35">
        <v>98453</v>
      </c>
      <c r="X16" s="35">
        <v>0</v>
      </c>
      <c r="Y16" s="35">
        <v>4486</v>
      </c>
      <c r="Z16" s="35">
        <v>0</v>
      </c>
      <c r="AA16" s="35">
        <v>0</v>
      </c>
      <c r="AB16" s="35">
        <v>0</v>
      </c>
      <c r="AC16" s="35">
        <v>0</v>
      </c>
      <c r="AD16" s="35">
        <v>657726</v>
      </c>
      <c r="AE16" s="35">
        <v>95191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113412</v>
      </c>
      <c r="AR16" s="35">
        <v>151323</v>
      </c>
      <c r="AS16" s="35">
        <v>1142152</v>
      </c>
      <c r="AT16" s="35">
        <v>0</v>
      </c>
      <c r="AU16" s="35">
        <v>4326</v>
      </c>
      <c r="AV16" s="35">
        <v>0</v>
      </c>
      <c r="AW16" s="35">
        <v>335884</v>
      </c>
      <c r="AX16" s="35">
        <v>4342</v>
      </c>
      <c r="AY16" s="35">
        <v>0</v>
      </c>
      <c r="BB16" s="6"/>
      <c r="BC16" s="117">
        <f t="shared" si="3"/>
        <v>14</v>
      </c>
      <c r="BD16" s="118">
        <f t="shared" si="0"/>
        <v>14</v>
      </c>
      <c r="BE16" s="118">
        <f t="shared" si="0"/>
        <v>14</v>
      </c>
      <c r="BF16" s="118">
        <f t="shared" si="0"/>
        <v>14</v>
      </c>
      <c r="BG16" s="118">
        <f t="shared" si="0"/>
        <v>14</v>
      </c>
      <c r="BH16" s="118">
        <f t="shared" si="0"/>
        <v>14</v>
      </c>
      <c r="BI16" s="118">
        <f t="shared" si="0"/>
        <v>14</v>
      </c>
      <c r="BJ16" s="118">
        <f t="shared" si="0"/>
        <v>14</v>
      </c>
      <c r="BK16" s="118">
        <f t="shared" si="0"/>
        <v>14</v>
      </c>
      <c r="BL16" s="118">
        <f t="shared" si="0"/>
        <v>14</v>
      </c>
      <c r="BM16" s="118">
        <f t="shared" si="0"/>
        <v>14</v>
      </c>
      <c r="BN16" s="118">
        <f t="shared" si="0"/>
        <v>14</v>
      </c>
      <c r="BO16" s="118">
        <f t="shared" si="0"/>
        <v>14</v>
      </c>
      <c r="BP16" s="118">
        <f t="shared" si="0"/>
        <v>14</v>
      </c>
      <c r="BQ16" s="118">
        <f t="shared" si="0"/>
        <v>14</v>
      </c>
      <c r="BR16" s="118">
        <f t="shared" si="0"/>
        <v>14</v>
      </c>
      <c r="BS16" s="118">
        <f t="shared" si="0"/>
        <v>14</v>
      </c>
      <c r="BT16" s="118">
        <f t="shared" si="1"/>
        <v>14</v>
      </c>
      <c r="BU16" s="118">
        <f t="shared" si="1"/>
        <v>14</v>
      </c>
      <c r="BV16" s="118">
        <f t="shared" si="1"/>
        <v>14</v>
      </c>
      <c r="BW16" s="118">
        <f t="shared" si="1"/>
        <v>14</v>
      </c>
      <c r="BX16" s="118">
        <f t="shared" si="1"/>
        <v>14</v>
      </c>
      <c r="BY16" s="118">
        <f t="shared" si="1"/>
        <v>14</v>
      </c>
      <c r="BZ16" s="118">
        <f t="shared" si="1"/>
        <v>14</v>
      </c>
      <c r="CA16" s="118">
        <f t="shared" si="1"/>
        <v>14</v>
      </c>
      <c r="CB16" s="118">
        <f t="shared" si="1"/>
        <v>14</v>
      </c>
      <c r="CC16" s="118">
        <f t="shared" si="1"/>
        <v>14</v>
      </c>
      <c r="CD16" s="118">
        <f t="shared" si="1"/>
        <v>14</v>
      </c>
      <c r="CE16" s="118">
        <f t="shared" si="1"/>
        <v>14</v>
      </c>
      <c r="CF16" s="118">
        <f t="shared" si="1"/>
        <v>14</v>
      </c>
      <c r="CG16" s="118">
        <f t="shared" si="1"/>
        <v>14</v>
      </c>
      <c r="CH16" s="118">
        <f t="shared" si="1"/>
        <v>14</v>
      </c>
      <c r="CI16" s="118">
        <f t="shared" si="1"/>
        <v>14</v>
      </c>
      <c r="CJ16" s="118">
        <f t="shared" si="2"/>
        <v>14</v>
      </c>
      <c r="CK16" s="118">
        <f t="shared" si="2"/>
        <v>14</v>
      </c>
      <c r="CL16" s="118">
        <f t="shared" si="2"/>
        <v>14</v>
      </c>
      <c r="CM16" s="118">
        <f t="shared" si="2"/>
        <v>14</v>
      </c>
      <c r="CN16" s="118">
        <f t="shared" si="2"/>
        <v>14</v>
      </c>
      <c r="CO16" s="118">
        <f t="shared" si="2"/>
        <v>14</v>
      </c>
      <c r="CP16" s="118">
        <f t="shared" si="2"/>
        <v>14</v>
      </c>
      <c r="CQ16" s="118">
        <f t="shared" si="2"/>
        <v>14</v>
      </c>
      <c r="CR16" s="118">
        <f t="shared" si="2"/>
        <v>14</v>
      </c>
      <c r="CS16" s="118">
        <f t="shared" si="2"/>
        <v>14</v>
      </c>
      <c r="CT16" s="118">
        <f t="shared" si="2"/>
        <v>14</v>
      </c>
      <c r="CU16" s="118">
        <f t="shared" si="2"/>
        <v>14</v>
      </c>
      <c r="CV16" s="119">
        <f t="shared" si="2"/>
        <v>14</v>
      </c>
    </row>
    <row r="17" spans="2:100">
      <c r="B17" s="67">
        <v>1</v>
      </c>
      <c r="C17" s="33" t="s">
        <v>824</v>
      </c>
      <c r="D17" s="33" t="s">
        <v>530</v>
      </c>
      <c r="E17" s="34" t="s">
        <v>829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1343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57830</v>
      </c>
      <c r="U17" s="35">
        <v>31583</v>
      </c>
      <c r="V17" s="35">
        <v>0</v>
      </c>
      <c r="W17" s="35">
        <v>625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7115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2411</v>
      </c>
      <c r="AV17" s="35">
        <v>4008</v>
      </c>
      <c r="AW17" s="35">
        <v>20532</v>
      </c>
      <c r="AX17" s="35">
        <v>17344</v>
      </c>
      <c r="AY17" s="35">
        <v>0</v>
      </c>
      <c r="BB17" s="6"/>
      <c r="BC17" s="117">
        <f t="shared" si="3"/>
        <v>1</v>
      </c>
      <c r="BD17" s="118">
        <f t="shared" si="0"/>
        <v>1</v>
      </c>
      <c r="BE17" s="118">
        <f t="shared" si="0"/>
        <v>1</v>
      </c>
      <c r="BF17" s="118">
        <f t="shared" si="0"/>
        <v>1</v>
      </c>
      <c r="BG17" s="118">
        <f t="shared" si="0"/>
        <v>1</v>
      </c>
      <c r="BH17" s="118">
        <f t="shared" si="0"/>
        <v>1</v>
      </c>
      <c r="BI17" s="118">
        <f t="shared" si="0"/>
        <v>1</v>
      </c>
      <c r="BJ17" s="118">
        <f t="shared" si="0"/>
        <v>1</v>
      </c>
      <c r="BK17" s="118">
        <f t="shared" si="0"/>
        <v>1</v>
      </c>
      <c r="BL17" s="118">
        <f t="shared" si="0"/>
        <v>1</v>
      </c>
      <c r="BM17" s="118">
        <f t="shared" si="0"/>
        <v>1</v>
      </c>
      <c r="BN17" s="118">
        <f t="shared" si="0"/>
        <v>1</v>
      </c>
      <c r="BO17" s="118">
        <f t="shared" si="0"/>
        <v>1</v>
      </c>
      <c r="BP17" s="118">
        <f t="shared" si="0"/>
        <v>1</v>
      </c>
      <c r="BQ17" s="118">
        <f t="shared" si="0"/>
        <v>1</v>
      </c>
      <c r="BR17" s="118">
        <f t="shared" si="0"/>
        <v>1</v>
      </c>
      <c r="BS17" s="118">
        <f t="shared" si="0"/>
        <v>1</v>
      </c>
      <c r="BT17" s="118">
        <f t="shared" si="1"/>
        <v>1</v>
      </c>
      <c r="BU17" s="118">
        <f t="shared" si="1"/>
        <v>1</v>
      </c>
      <c r="BV17" s="118">
        <f t="shared" si="1"/>
        <v>1</v>
      </c>
      <c r="BW17" s="118">
        <f t="shared" si="1"/>
        <v>1</v>
      </c>
      <c r="BX17" s="118">
        <f t="shared" si="1"/>
        <v>1</v>
      </c>
      <c r="BY17" s="118">
        <f t="shared" si="1"/>
        <v>1</v>
      </c>
      <c r="BZ17" s="118">
        <f t="shared" si="1"/>
        <v>1</v>
      </c>
      <c r="CA17" s="118">
        <f t="shared" si="1"/>
        <v>1</v>
      </c>
      <c r="CB17" s="118">
        <f t="shared" si="1"/>
        <v>1</v>
      </c>
      <c r="CC17" s="118">
        <f t="shared" si="1"/>
        <v>1</v>
      </c>
      <c r="CD17" s="118">
        <f t="shared" si="1"/>
        <v>1</v>
      </c>
      <c r="CE17" s="118">
        <f t="shared" si="1"/>
        <v>1</v>
      </c>
      <c r="CF17" s="118">
        <f t="shared" si="1"/>
        <v>1</v>
      </c>
      <c r="CG17" s="118">
        <f t="shared" si="1"/>
        <v>1</v>
      </c>
      <c r="CH17" s="118">
        <f t="shared" si="1"/>
        <v>1</v>
      </c>
      <c r="CI17" s="118">
        <f t="shared" si="1"/>
        <v>1</v>
      </c>
      <c r="CJ17" s="118">
        <f t="shared" si="2"/>
        <v>1</v>
      </c>
      <c r="CK17" s="118">
        <f t="shared" si="2"/>
        <v>1</v>
      </c>
      <c r="CL17" s="118">
        <f t="shared" si="2"/>
        <v>1</v>
      </c>
      <c r="CM17" s="118">
        <f t="shared" si="2"/>
        <v>1</v>
      </c>
      <c r="CN17" s="118">
        <f t="shared" si="2"/>
        <v>1</v>
      </c>
      <c r="CO17" s="118">
        <f t="shared" si="2"/>
        <v>1</v>
      </c>
      <c r="CP17" s="118">
        <f t="shared" si="2"/>
        <v>1</v>
      </c>
      <c r="CQ17" s="118">
        <f t="shared" si="2"/>
        <v>1</v>
      </c>
      <c r="CR17" s="118">
        <f t="shared" si="2"/>
        <v>1</v>
      </c>
      <c r="CS17" s="118">
        <f t="shared" si="2"/>
        <v>1</v>
      </c>
      <c r="CT17" s="118">
        <f t="shared" si="2"/>
        <v>1</v>
      </c>
      <c r="CU17" s="118">
        <f t="shared" si="2"/>
        <v>1</v>
      </c>
      <c r="CV17" s="119">
        <f t="shared" si="2"/>
        <v>1</v>
      </c>
    </row>
    <row r="18" spans="2:100">
      <c r="B18" s="67">
        <v>15</v>
      </c>
      <c r="C18" s="33" t="s">
        <v>824</v>
      </c>
      <c r="D18" s="33" t="s">
        <v>532</v>
      </c>
      <c r="E18" s="34" t="s">
        <v>830</v>
      </c>
      <c r="F18" s="35">
        <v>0</v>
      </c>
      <c r="G18" s="35">
        <v>0</v>
      </c>
      <c r="H18" s="35">
        <v>0</v>
      </c>
      <c r="I18" s="35">
        <v>22359</v>
      </c>
      <c r="J18" s="35">
        <v>0</v>
      </c>
      <c r="K18" s="35">
        <v>0</v>
      </c>
      <c r="L18" s="35">
        <v>0</v>
      </c>
      <c r="M18" s="35">
        <v>5966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42554</v>
      </c>
      <c r="U18" s="35">
        <v>98933</v>
      </c>
      <c r="V18" s="35">
        <v>0</v>
      </c>
      <c r="W18" s="35">
        <v>50834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1893027</v>
      </c>
      <c r="AE18" s="35">
        <v>0</v>
      </c>
      <c r="AF18" s="35">
        <v>0</v>
      </c>
      <c r="AG18" s="35">
        <v>0</v>
      </c>
      <c r="AH18" s="35">
        <v>3744</v>
      </c>
      <c r="AI18" s="35">
        <v>4575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7613</v>
      </c>
      <c r="AV18" s="35">
        <v>162156</v>
      </c>
      <c r="AW18" s="35">
        <v>1730924</v>
      </c>
      <c r="AX18" s="35">
        <v>73362</v>
      </c>
      <c r="AY18" s="35">
        <v>0</v>
      </c>
      <c r="BB18" s="6"/>
      <c r="BC18" s="117">
        <f t="shared" si="3"/>
        <v>15</v>
      </c>
      <c r="BD18" s="118">
        <f t="shared" si="0"/>
        <v>15</v>
      </c>
      <c r="BE18" s="118">
        <f t="shared" si="0"/>
        <v>15</v>
      </c>
      <c r="BF18" s="118">
        <f t="shared" si="0"/>
        <v>15</v>
      </c>
      <c r="BG18" s="118">
        <f t="shared" si="0"/>
        <v>15</v>
      </c>
      <c r="BH18" s="118">
        <f t="shared" si="0"/>
        <v>15</v>
      </c>
      <c r="BI18" s="118">
        <f t="shared" si="0"/>
        <v>15</v>
      </c>
      <c r="BJ18" s="118">
        <f t="shared" si="0"/>
        <v>15</v>
      </c>
      <c r="BK18" s="118">
        <f t="shared" si="0"/>
        <v>15</v>
      </c>
      <c r="BL18" s="118">
        <f t="shared" si="0"/>
        <v>15</v>
      </c>
      <c r="BM18" s="118">
        <f t="shared" si="0"/>
        <v>15</v>
      </c>
      <c r="BN18" s="118">
        <f t="shared" si="0"/>
        <v>15</v>
      </c>
      <c r="BO18" s="118">
        <f t="shared" si="0"/>
        <v>15</v>
      </c>
      <c r="BP18" s="118">
        <f t="shared" si="0"/>
        <v>15</v>
      </c>
      <c r="BQ18" s="118">
        <f t="shared" si="0"/>
        <v>15</v>
      </c>
      <c r="BR18" s="118">
        <f t="shared" si="0"/>
        <v>15</v>
      </c>
      <c r="BS18" s="118">
        <f t="shared" si="0"/>
        <v>15</v>
      </c>
      <c r="BT18" s="118">
        <f t="shared" si="1"/>
        <v>15</v>
      </c>
      <c r="BU18" s="118">
        <f t="shared" si="1"/>
        <v>15</v>
      </c>
      <c r="BV18" s="118">
        <f t="shared" si="1"/>
        <v>15</v>
      </c>
      <c r="BW18" s="118">
        <f t="shared" si="1"/>
        <v>15</v>
      </c>
      <c r="BX18" s="118">
        <f t="shared" si="1"/>
        <v>15</v>
      </c>
      <c r="BY18" s="118">
        <f t="shared" si="1"/>
        <v>15</v>
      </c>
      <c r="BZ18" s="118">
        <f t="shared" si="1"/>
        <v>15</v>
      </c>
      <c r="CA18" s="118">
        <f t="shared" si="1"/>
        <v>15</v>
      </c>
      <c r="CB18" s="118">
        <f t="shared" si="1"/>
        <v>15</v>
      </c>
      <c r="CC18" s="118">
        <f t="shared" si="1"/>
        <v>15</v>
      </c>
      <c r="CD18" s="118">
        <f t="shared" si="1"/>
        <v>15</v>
      </c>
      <c r="CE18" s="118">
        <f t="shared" si="1"/>
        <v>15</v>
      </c>
      <c r="CF18" s="118">
        <f t="shared" si="1"/>
        <v>15</v>
      </c>
      <c r="CG18" s="118">
        <f t="shared" si="1"/>
        <v>15</v>
      </c>
      <c r="CH18" s="118">
        <f t="shared" si="1"/>
        <v>15</v>
      </c>
      <c r="CI18" s="118">
        <f t="shared" si="1"/>
        <v>15</v>
      </c>
      <c r="CJ18" s="118">
        <f t="shared" si="2"/>
        <v>15</v>
      </c>
      <c r="CK18" s="118">
        <f t="shared" si="2"/>
        <v>15</v>
      </c>
      <c r="CL18" s="118">
        <f t="shared" si="2"/>
        <v>15</v>
      </c>
      <c r="CM18" s="118">
        <f t="shared" si="2"/>
        <v>15</v>
      </c>
      <c r="CN18" s="118">
        <f t="shared" si="2"/>
        <v>15</v>
      </c>
      <c r="CO18" s="118">
        <f t="shared" si="2"/>
        <v>15</v>
      </c>
      <c r="CP18" s="118">
        <f t="shared" si="2"/>
        <v>15</v>
      </c>
      <c r="CQ18" s="118">
        <f t="shared" si="2"/>
        <v>15</v>
      </c>
      <c r="CR18" s="118">
        <f t="shared" si="2"/>
        <v>15</v>
      </c>
      <c r="CS18" s="118">
        <f t="shared" si="2"/>
        <v>15</v>
      </c>
      <c r="CT18" s="118">
        <f t="shared" si="2"/>
        <v>15</v>
      </c>
      <c r="CU18" s="118">
        <f t="shared" si="2"/>
        <v>15</v>
      </c>
      <c r="CV18" s="119">
        <f t="shared" si="2"/>
        <v>15</v>
      </c>
    </row>
    <row r="19" spans="2:100">
      <c r="B19" s="67">
        <v>15</v>
      </c>
      <c r="C19" s="33" t="s">
        <v>824</v>
      </c>
      <c r="D19" s="33" t="s">
        <v>534</v>
      </c>
      <c r="E19" s="34" t="s">
        <v>831</v>
      </c>
      <c r="F19" s="35">
        <v>0</v>
      </c>
      <c r="G19" s="35">
        <v>0</v>
      </c>
      <c r="H19" s="35">
        <v>0</v>
      </c>
      <c r="I19" s="35">
        <v>796</v>
      </c>
      <c r="J19" s="35">
        <v>0</v>
      </c>
      <c r="K19" s="35">
        <v>0</v>
      </c>
      <c r="L19" s="35">
        <v>59</v>
      </c>
      <c r="M19" s="35">
        <v>2965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11330</v>
      </c>
      <c r="U19" s="35">
        <v>50663</v>
      </c>
      <c r="V19" s="35">
        <v>0</v>
      </c>
      <c r="W19" s="35">
        <v>111171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771168</v>
      </c>
      <c r="AE19" s="35">
        <v>226728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5">
        <v>0</v>
      </c>
      <c r="AP19" s="35">
        <v>0</v>
      </c>
      <c r="AQ19" s="35">
        <v>87</v>
      </c>
      <c r="AR19" s="35">
        <v>0</v>
      </c>
      <c r="AS19" s="35">
        <v>0</v>
      </c>
      <c r="AT19" s="35">
        <v>0</v>
      </c>
      <c r="AU19" s="35">
        <v>3895</v>
      </c>
      <c r="AV19" s="35">
        <v>47362</v>
      </c>
      <c r="AW19" s="35">
        <v>489311</v>
      </c>
      <c r="AX19" s="35">
        <v>56068</v>
      </c>
      <c r="AY19" s="35">
        <v>0</v>
      </c>
      <c r="BB19" s="6"/>
      <c r="BC19" s="117">
        <f t="shared" si="3"/>
        <v>15</v>
      </c>
      <c r="BD19" s="118">
        <f t="shared" si="0"/>
        <v>15</v>
      </c>
      <c r="BE19" s="118">
        <f t="shared" si="0"/>
        <v>15</v>
      </c>
      <c r="BF19" s="118">
        <f t="shared" si="0"/>
        <v>15</v>
      </c>
      <c r="BG19" s="118">
        <f t="shared" si="0"/>
        <v>15</v>
      </c>
      <c r="BH19" s="118">
        <f t="shared" si="0"/>
        <v>15</v>
      </c>
      <c r="BI19" s="118">
        <f t="shared" si="0"/>
        <v>15</v>
      </c>
      <c r="BJ19" s="118">
        <f t="shared" si="0"/>
        <v>15</v>
      </c>
      <c r="BK19" s="118">
        <f t="shared" si="0"/>
        <v>15</v>
      </c>
      <c r="BL19" s="118">
        <f t="shared" si="0"/>
        <v>15</v>
      </c>
      <c r="BM19" s="118">
        <f t="shared" si="0"/>
        <v>15</v>
      </c>
      <c r="BN19" s="118">
        <f t="shared" si="0"/>
        <v>15</v>
      </c>
      <c r="BO19" s="118">
        <f t="shared" si="0"/>
        <v>15</v>
      </c>
      <c r="BP19" s="118">
        <f t="shared" si="0"/>
        <v>15</v>
      </c>
      <c r="BQ19" s="118">
        <f t="shared" si="0"/>
        <v>15</v>
      </c>
      <c r="BR19" s="118">
        <f t="shared" si="0"/>
        <v>15</v>
      </c>
      <c r="BS19" s="118">
        <f t="shared" si="0"/>
        <v>15</v>
      </c>
      <c r="BT19" s="118">
        <f t="shared" si="1"/>
        <v>15</v>
      </c>
      <c r="BU19" s="118">
        <f t="shared" si="1"/>
        <v>15</v>
      </c>
      <c r="BV19" s="118">
        <f t="shared" si="1"/>
        <v>15</v>
      </c>
      <c r="BW19" s="118">
        <f t="shared" si="1"/>
        <v>15</v>
      </c>
      <c r="BX19" s="118">
        <f t="shared" si="1"/>
        <v>15</v>
      </c>
      <c r="BY19" s="118">
        <f t="shared" si="1"/>
        <v>15</v>
      </c>
      <c r="BZ19" s="118">
        <f t="shared" si="1"/>
        <v>15</v>
      </c>
      <c r="CA19" s="118">
        <f t="shared" si="1"/>
        <v>15</v>
      </c>
      <c r="CB19" s="118">
        <f t="shared" si="1"/>
        <v>15</v>
      </c>
      <c r="CC19" s="118">
        <f t="shared" si="1"/>
        <v>15</v>
      </c>
      <c r="CD19" s="118">
        <f t="shared" si="1"/>
        <v>15</v>
      </c>
      <c r="CE19" s="118">
        <f t="shared" si="1"/>
        <v>15</v>
      </c>
      <c r="CF19" s="118">
        <f t="shared" si="1"/>
        <v>15</v>
      </c>
      <c r="CG19" s="118">
        <f t="shared" si="1"/>
        <v>15</v>
      </c>
      <c r="CH19" s="118">
        <f t="shared" si="1"/>
        <v>15</v>
      </c>
      <c r="CI19" s="118">
        <f t="shared" si="1"/>
        <v>15</v>
      </c>
      <c r="CJ19" s="118">
        <f t="shared" si="2"/>
        <v>15</v>
      </c>
      <c r="CK19" s="118">
        <f t="shared" si="2"/>
        <v>15</v>
      </c>
      <c r="CL19" s="118">
        <f t="shared" si="2"/>
        <v>15</v>
      </c>
      <c r="CM19" s="118">
        <f t="shared" si="2"/>
        <v>15</v>
      </c>
      <c r="CN19" s="118">
        <f t="shared" si="2"/>
        <v>15</v>
      </c>
      <c r="CO19" s="118">
        <f t="shared" si="2"/>
        <v>15</v>
      </c>
      <c r="CP19" s="118">
        <f t="shared" si="2"/>
        <v>15</v>
      </c>
      <c r="CQ19" s="118">
        <f t="shared" si="2"/>
        <v>15</v>
      </c>
      <c r="CR19" s="118">
        <f t="shared" si="2"/>
        <v>15</v>
      </c>
      <c r="CS19" s="118">
        <f t="shared" si="2"/>
        <v>15</v>
      </c>
      <c r="CT19" s="118">
        <f t="shared" si="2"/>
        <v>15</v>
      </c>
      <c r="CU19" s="118">
        <f t="shared" si="2"/>
        <v>15</v>
      </c>
      <c r="CV19" s="119">
        <f t="shared" si="2"/>
        <v>15</v>
      </c>
    </row>
    <row r="20" spans="2:100">
      <c r="B20" s="67">
        <v>15</v>
      </c>
      <c r="C20" s="33" t="s">
        <v>824</v>
      </c>
      <c r="D20" s="33" t="s">
        <v>536</v>
      </c>
      <c r="E20" s="34" t="s">
        <v>832</v>
      </c>
      <c r="F20" s="35">
        <v>0</v>
      </c>
      <c r="G20" s="35">
        <v>0</v>
      </c>
      <c r="H20" s="35">
        <v>0</v>
      </c>
      <c r="I20" s="35">
        <v>487</v>
      </c>
      <c r="J20" s="35">
        <v>0</v>
      </c>
      <c r="K20" s="35">
        <v>0</v>
      </c>
      <c r="L20" s="35">
        <v>31</v>
      </c>
      <c r="M20" s="35">
        <v>1944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69032</v>
      </c>
      <c r="U20" s="35">
        <v>216755</v>
      </c>
      <c r="V20" s="35">
        <v>0</v>
      </c>
      <c r="W20" s="35">
        <v>18783</v>
      </c>
      <c r="X20" s="35">
        <v>0</v>
      </c>
      <c r="Y20" s="35">
        <v>224</v>
      </c>
      <c r="Z20" s="35">
        <v>0</v>
      </c>
      <c r="AA20" s="35">
        <v>0</v>
      </c>
      <c r="AB20" s="35">
        <v>0</v>
      </c>
      <c r="AC20" s="35">
        <v>0</v>
      </c>
      <c r="AD20" s="35">
        <v>3548102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0</v>
      </c>
      <c r="AS20" s="35">
        <v>0</v>
      </c>
      <c r="AT20" s="35">
        <v>0</v>
      </c>
      <c r="AU20" s="35">
        <v>16291</v>
      </c>
      <c r="AV20" s="35">
        <v>123413</v>
      </c>
      <c r="AW20" s="35">
        <v>1820963</v>
      </c>
      <c r="AX20" s="35">
        <v>48290</v>
      </c>
      <c r="AY20" s="35">
        <v>0</v>
      </c>
      <c r="BB20" s="6"/>
      <c r="BC20" s="117">
        <f t="shared" si="3"/>
        <v>15</v>
      </c>
      <c r="BD20" s="118">
        <f t="shared" si="0"/>
        <v>15</v>
      </c>
      <c r="BE20" s="118">
        <f t="shared" si="0"/>
        <v>15</v>
      </c>
      <c r="BF20" s="118">
        <f t="shared" si="0"/>
        <v>15</v>
      </c>
      <c r="BG20" s="118">
        <f t="shared" si="0"/>
        <v>15</v>
      </c>
      <c r="BH20" s="118">
        <f t="shared" si="0"/>
        <v>15</v>
      </c>
      <c r="BI20" s="118">
        <f t="shared" si="0"/>
        <v>15</v>
      </c>
      <c r="BJ20" s="118">
        <f t="shared" si="0"/>
        <v>15</v>
      </c>
      <c r="BK20" s="118">
        <f t="shared" si="0"/>
        <v>15</v>
      </c>
      <c r="BL20" s="118">
        <f t="shared" si="0"/>
        <v>15</v>
      </c>
      <c r="BM20" s="118">
        <f t="shared" si="0"/>
        <v>15</v>
      </c>
      <c r="BN20" s="118">
        <f t="shared" si="0"/>
        <v>15</v>
      </c>
      <c r="BO20" s="118">
        <f t="shared" si="0"/>
        <v>15</v>
      </c>
      <c r="BP20" s="118">
        <f t="shared" si="0"/>
        <v>15</v>
      </c>
      <c r="BQ20" s="118">
        <f t="shared" si="0"/>
        <v>15</v>
      </c>
      <c r="BR20" s="118">
        <f t="shared" si="0"/>
        <v>15</v>
      </c>
      <c r="BS20" s="118">
        <f t="shared" si="0"/>
        <v>15</v>
      </c>
      <c r="BT20" s="118">
        <f t="shared" si="1"/>
        <v>15</v>
      </c>
      <c r="BU20" s="118">
        <f t="shared" si="1"/>
        <v>15</v>
      </c>
      <c r="BV20" s="118">
        <f t="shared" si="1"/>
        <v>15</v>
      </c>
      <c r="BW20" s="118">
        <f t="shared" si="1"/>
        <v>15</v>
      </c>
      <c r="BX20" s="118">
        <f t="shared" si="1"/>
        <v>15</v>
      </c>
      <c r="BY20" s="118">
        <f t="shared" si="1"/>
        <v>15</v>
      </c>
      <c r="BZ20" s="118">
        <f t="shared" si="1"/>
        <v>15</v>
      </c>
      <c r="CA20" s="118">
        <f t="shared" si="1"/>
        <v>15</v>
      </c>
      <c r="CB20" s="118">
        <f t="shared" si="1"/>
        <v>15</v>
      </c>
      <c r="CC20" s="118">
        <f t="shared" si="1"/>
        <v>15</v>
      </c>
      <c r="CD20" s="118">
        <f t="shared" si="1"/>
        <v>15</v>
      </c>
      <c r="CE20" s="118">
        <f t="shared" si="1"/>
        <v>15</v>
      </c>
      <c r="CF20" s="118">
        <f t="shared" si="1"/>
        <v>15</v>
      </c>
      <c r="CG20" s="118">
        <f t="shared" si="1"/>
        <v>15</v>
      </c>
      <c r="CH20" s="118">
        <f t="shared" si="1"/>
        <v>15</v>
      </c>
      <c r="CI20" s="118">
        <f t="shared" si="1"/>
        <v>15</v>
      </c>
      <c r="CJ20" s="118">
        <f t="shared" si="2"/>
        <v>15</v>
      </c>
      <c r="CK20" s="118">
        <f t="shared" si="2"/>
        <v>15</v>
      </c>
      <c r="CL20" s="118">
        <f t="shared" si="2"/>
        <v>15</v>
      </c>
      <c r="CM20" s="118">
        <f t="shared" si="2"/>
        <v>15</v>
      </c>
      <c r="CN20" s="118">
        <f t="shared" si="2"/>
        <v>15</v>
      </c>
      <c r="CO20" s="118">
        <f t="shared" si="2"/>
        <v>15</v>
      </c>
      <c r="CP20" s="118">
        <f t="shared" si="2"/>
        <v>15</v>
      </c>
      <c r="CQ20" s="118">
        <f t="shared" si="2"/>
        <v>15</v>
      </c>
      <c r="CR20" s="118">
        <f t="shared" si="2"/>
        <v>15</v>
      </c>
      <c r="CS20" s="118">
        <f t="shared" si="2"/>
        <v>15</v>
      </c>
      <c r="CT20" s="118">
        <f t="shared" si="2"/>
        <v>15</v>
      </c>
      <c r="CU20" s="118">
        <f t="shared" si="2"/>
        <v>15</v>
      </c>
      <c r="CV20" s="119">
        <f t="shared" si="2"/>
        <v>15</v>
      </c>
    </row>
    <row r="21" spans="2:100">
      <c r="B21" s="67">
        <v>15</v>
      </c>
      <c r="C21" s="33" t="s">
        <v>824</v>
      </c>
      <c r="D21" s="33" t="s">
        <v>538</v>
      </c>
      <c r="E21" s="34" t="s">
        <v>833</v>
      </c>
      <c r="F21" s="35">
        <v>0</v>
      </c>
      <c r="G21" s="35">
        <v>0</v>
      </c>
      <c r="H21" s="35">
        <v>0</v>
      </c>
      <c r="I21" s="35">
        <v>103561</v>
      </c>
      <c r="J21" s="35">
        <v>0</v>
      </c>
      <c r="K21" s="35">
        <v>0</v>
      </c>
      <c r="L21" s="35">
        <v>0</v>
      </c>
      <c r="M21" s="35">
        <v>14113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84933</v>
      </c>
      <c r="U21" s="35">
        <v>137552</v>
      </c>
      <c r="V21" s="35">
        <v>0</v>
      </c>
      <c r="W21" s="35">
        <v>14553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1292901</v>
      </c>
      <c r="AE21" s="35">
        <v>0</v>
      </c>
      <c r="AF21" s="35">
        <v>0</v>
      </c>
      <c r="AG21" s="35">
        <v>0</v>
      </c>
      <c r="AH21" s="35">
        <v>942</v>
      </c>
      <c r="AI21" s="35">
        <v>1152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470</v>
      </c>
      <c r="AT21" s="35">
        <v>0</v>
      </c>
      <c r="AU21" s="35">
        <v>10788</v>
      </c>
      <c r="AV21" s="35">
        <v>41761</v>
      </c>
      <c r="AW21" s="35">
        <v>856785</v>
      </c>
      <c r="AX21" s="35">
        <v>215616</v>
      </c>
      <c r="AY21" s="35">
        <v>313</v>
      </c>
      <c r="BB21" s="6"/>
      <c r="BC21" s="117">
        <f t="shared" si="3"/>
        <v>15</v>
      </c>
      <c r="BD21" s="118">
        <f t="shared" si="0"/>
        <v>15</v>
      </c>
      <c r="BE21" s="118">
        <f t="shared" si="0"/>
        <v>15</v>
      </c>
      <c r="BF21" s="118">
        <f t="shared" si="0"/>
        <v>15</v>
      </c>
      <c r="BG21" s="118">
        <f t="shared" si="0"/>
        <v>15</v>
      </c>
      <c r="BH21" s="118">
        <f t="shared" si="0"/>
        <v>15</v>
      </c>
      <c r="BI21" s="118">
        <f t="shared" si="0"/>
        <v>15</v>
      </c>
      <c r="BJ21" s="118">
        <f t="shared" si="0"/>
        <v>15</v>
      </c>
      <c r="BK21" s="118">
        <f t="shared" si="0"/>
        <v>15</v>
      </c>
      <c r="BL21" s="118">
        <f t="shared" si="0"/>
        <v>15</v>
      </c>
      <c r="BM21" s="118">
        <f t="shared" si="0"/>
        <v>15</v>
      </c>
      <c r="BN21" s="118">
        <f t="shared" si="0"/>
        <v>15</v>
      </c>
      <c r="BO21" s="118">
        <f t="shared" si="0"/>
        <v>15</v>
      </c>
      <c r="BP21" s="118">
        <f t="shared" si="0"/>
        <v>15</v>
      </c>
      <c r="BQ21" s="118">
        <f t="shared" si="0"/>
        <v>15</v>
      </c>
      <c r="BR21" s="118">
        <f t="shared" si="0"/>
        <v>15</v>
      </c>
      <c r="BS21" s="118">
        <f t="shared" si="0"/>
        <v>15</v>
      </c>
      <c r="BT21" s="118">
        <f t="shared" si="1"/>
        <v>15</v>
      </c>
      <c r="BU21" s="118">
        <f t="shared" si="1"/>
        <v>15</v>
      </c>
      <c r="BV21" s="118">
        <f t="shared" si="1"/>
        <v>15</v>
      </c>
      <c r="BW21" s="118">
        <f t="shared" si="1"/>
        <v>15</v>
      </c>
      <c r="BX21" s="118">
        <f t="shared" si="1"/>
        <v>15</v>
      </c>
      <c r="BY21" s="118">
        <f t="shared" si="1"/>
        <v>15</v>
      </c>
      <c r="BZ21" s="118">
        <f t="shared" si="1"/>
        <v>15</v>
      </c>
      <c r="CA21" s="118">
        <f t="shared" si="1"/>
        <v>15</v>
      </c>
      <c r="CB21" s="118">
        <f t="shared" si="1"/>
        <v>15</v>
      </c>
      <c r="CC21" s="118">
        <f t="shared" si="1"/>
        <v>15</v>
      </c>
      <c r="CD21" s="118">
        <f t="shared" si="1"/>
        <v>15</v>
      </c>
      <c r="CE21" s="118">
        <f t="shared" si="1"/>
        <v>15</v>
      </c>
      <c r="CF21" s="118">
        <f t="shared" si="1"/>
        <v>15</v>
      </c>
      <c r="CG21" s="118">
        <f t="shared" si="1"/>
        <v>15</v>
      </c>
      <c r="CH21" s="118">
        <f t="shared" si="1"/>
        <v>15</v>
      </c>
      <c r="CI21" s="118">
        <f t="shared" si="1"/>
        <v>15</v>
      </c>
      <c r="CJ21" s="118">
        <f t="shared" si="2"/>
        <v>15</v>
      </c>
      <c r="CK21" s="118">
        <f t="shared" si="2"/>
        <v>15</v>
      </c>
      <c r="CL21" s="118">
        <f t="shared" si="2"/>
        <v>15</v>
      </c>
      <c r="CM21" s="118">
        <f t="shared" si="2"/>
        <v>15</v>
      </c>
      <c r="CN21" s="118">
        <f t="shared" si="2"/>
        <v>15</v>
      </c>
      <c r="CO21" s="118">
        <f t="shared" si="2"/>
        <v>15</v>
      </c>
      <c r="CP21" s="118">
        <f t="shared" si="2"/>
        <v>15</v>
      </c>
      <c r="CQ21" s="118">
        <f t="shared" si="2"/>
        <v>15</v>
      </c>
      <c r="CR21" s="118">
        <f t="shared" si="2"/>
        <v>15</v>
      </c>
      <c r="CS21" s="118">
        <f t="shared" si="2"/>
        <v>15</v>
      </c>
      <c r="CT21" s="118">
        <f t="shared" si="2"/>
        <v>15</v>
      </c>
      <c r="CU21" s="118">
        <f t="shared" si="2"/>
        <v>15</v>
      </c>
      <c r="CV21" s="119">
        <f t="shared" si="2"/>
        <v>15</v>
      </c>
    </row>
    <row r="22" spans="2:100">
      <c r="B22" s="67">
        <v>15</v>
      </c>
      <c r="C22" s="33" t="s">
        <v>824</v>
      </c>
      <c r="D22" s="33" t="s">
        <v>540</v>
      </c>
      <c r="E22" s="34" t="s">
        <v>834</v>
      </c>
      <c r="F22" s="35">
        <v>0</v>
      </c>
      <c r="G22" s="35">
        <v>0</v>
      </c>
      <c r="H22" s="35">
        <v>0</v>
      </c>
      <c r="I22" s="35">
        <v>111885</v>
      </c>
      <c r="J22" s="35">
        <v>0</v>
      </c>
      <c r="K22" s="35">
        <v>0</v>
      </c>
      <c r="L22" s="35">
        <v>0</v>
      </c>
      <c r="M22" s="35">
        <v>9704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148718</v>
      </c>
      <c r="U22" s="35">
        <v>246884</v>
      </c>
      <c r="V22" s="35">
        <v>0</v>
      </c>
      <c r="W22" s="35">
        <v>2316990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2058381</v>
      </c>
      <c r="AE22" s="35">
        <v>812872</v>
      </c>
      <c r="AF22" s="35">
        <v>151658</v>
      </c>
      <c r="AG22" s="35">
        <v>0</v>
      </c>
      <c r="AH22" s="35">
        <v>11874</v>
      </c>
      <c r="AI22" s="35">
        <v>14513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362</v>
      </c>
      <c r="AR22" s="35">
        <v>9002</v>
      </c>
      <c r="AS22" s="35">
        <v>0</v>
      </c>
      <c r="AT22" s="35">
        <v>119150</v>
      </c>
      <c r="AU22" s="35">
        <v>18817</v>
      </c>
      <c r="AV22" s="35">
        <v>157195</v>
      </c>
      <c r="AW22" s="35">
        <v>2274934</v>
      </c>
      <c r="AX22" s="35">
        <v>979312</v>
      </c>
      <c r="AY22" s="35">
        <v>0</v>
      </c>
      <c r="BB22" s="6"/>
      <c r="BC22" s="117">
        <f t="shared" si="3"/>
        <v>15</v>
      </c>
      <c r="BD22" s="118">
        <f t="shared" si="0"/>
        <v>15</v>
      </c>
      <c r="BE22" s="118">
        <f t="shared" si="0"/>
        <v>15</v>
      </c>
      <c r="BF22" s="118">
        <f t="shared" si="0"/>
        <v>15</v>
      </c>
      <c r="BG22" s="118">
        <f t="shared" si="0"/>
        <v>15</v>
      </c>
      <c r="BH22" s="118">
        <f t="shared" si="0"/>
        <v>15</v>
      </c>
      <c r="BI22" s="118">
        <f t="shared" si="0"/>
        <v>15</v>
      </c>
      <c r="BJ22" s="118">
        <f t="shared" si="0"/>
        <v>15</v>
      </c>
      <c r="BK22" s="118">
        <f t="shared" si="0"/>
        <v>15</v>
      </c>
      <c r="BL22" s="118">
        <f t="shared" si="0"/>
        <v>15</v>
      </c>
      <c r="BM22" s="118">
        <f t="shared" si="0"/>
        <v>15</v>
      </c>
      <c r="BN22" s="118">
        <f t="shared" si="0"/>
        <v>15</v>
      </c>
      <c r="BO22" s="118">
        <f t="shared" si="0"/>
        <v>15</v>
      </c>
      <c r="BP22" s="118">
        <f t="shared" si="0"/>
        <v>15</v>
      </c>
      <c r="BQ22" s="118">
        <f t="shared" si="0"/>
        <v>15</v>
      </c>
      <c r="BR22" s="118">
        <f t="shared" si="0"/>
        <v>15</v>
      </c>
      <c r="BS22" s="118">
        <f t="shared" si="0"/>
        <v>15</v>
      </c>
      <c r="BT22" s="118">
        <f t="shared" si="1"/>
        <v>15</v>
      </c>
      <c r="BU22" s="118">
        <f t="shared" si="1"/>
        <v>15</v>
      </c>
      <c r="BV22" s="118">
        <f t="shared" si="1"/>
        <v>15</v>
      </c>
      <c r="BW22" s="118">
        <f t="shared" si="1"/>
        <v>15</v>
      </c>
      <c r="BX22" s="118">
        <f t="shared" si="1"/>
        <v>15</v>
      </c>
      <c r="BY22" s="118">
        <f t="shared" si="1"/>
        <v>15</v>
      </c>
      <c r="BZ22" s="118">
        <f t="shared" si="1"/>
        <v>15</v>
      </c>
      <c r="CA22" s="118">
        <f t="shared" si="1"/>
        <v>15</v>
      </c>
      <c r="CB22" s="118">
        <f t="shared" si="1"/>
        <v>15</v>
      </c>
      <c r="CC22" s="118">
        <f t="shared" si="1"/>
        <v>15</v>
      </c>
      <c r="CD22" s="118">
        <f t="shared" si="1"/>
        <v>15</v>
      </c>
      <c r="CE22" s="118">
        <f t="shared" si="1"/>
        <v>15</v>
      </c>
      <c r="CF22" s="118">
        <f t="shared" si="1"/>
        <v>15</v>
      </c>
      <c r="CG22" s="118">
        <f t="shared" si="1"/>
        <v>15</v>
      </c>
      <c r="CH22" s="118">
        <f t="shared" si="1"/>
        <v>15</v>
      </c>
      <c r="CI22" s="118">
        <f t="shared" si="1"/>
        <v>15</v>
      </c>
      <c r="CJ22" s="118">
        <f t="shared" si="2"/>
        <v>15</v>
      </c>
      <c r="CK22" s="118">
        <f t="shared" si="2"/>
        <v>15</v>
      </c>
      <c r="CL22" s="118">
        <f t="shared" si="2"/>
        <v>15</v>
      </c>
      <c r="CM22" s="118">
        <f t="shared" si="2"/>
        <v>15</v>
      </c>
      <c r="CN22" s="118">
        <f t="shared" si="2"/>
        <v>15</v>
      </c>
      <c r="CO22" s="118">
        <f t="shared" si="2"/>
        <v>15</v>
      </c>
      <c r="CP22" s="118">
        <f t="shared" si="2"/>
        <v>15</v>
      </c>
      <c r="CQ22" s="118">
        <f t="shared" si="2"/>
        <v>15</v>
      </c>
      <c r="CR22" s="118">
        <f t="shared" si="2"/>
        <v>15</v>
      </c>
      <c r="CS22" s="118">
        <f t="shared" si="2"/>
        <v>15</v>
      </c>
      <c r="CT22" s="118">
        <f t="shared" si="2"/>
        <v>15</v>
      </c>
      <c r="CU22" s="118">
        <f t="shared" si="2"/>
        <v>15</v>
      </c>
      <c r="CV22" s="119">
        <f t="shared" si="2"/>
        <v>15</v>
      </c>
    </row>
    <row r="23" spans="2:100">
      <c r="B23" s="67">
        <v>15</v>
      </c>
      <c r="C23" s="33" t="s">
        <v>824</v>
      </c>
      <c r="D23" s="33" t="s">
        <v>542</v>
      </c>
      <c r="E23" s="34" t="s">
        <v>835</v>
      </c>
      <c r="F23" s="35">
        <v>0</v>
      </c>
      <c r="G23" s="35">
        <v>0</v>
      </c>
      <c r="H23" s="35">
        <v>0</v>
      </c>
      <c r="I23" s="35">
        <v>14517</v>
      </c>
      <c r="J23" s="35">
        <v>0</v>
      </c>
      <c r="K23" s="35">
        <v>0</v>
      </c>
      <c r="L23" s="35">
        <v>0</v>
      </c>
      <c r="M23" s="35">
        <v>5163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167723</v>
      </c>
      <c r="U23" s="35">
        <v>188053</v>
      </c>
      <c r="V23" s="35">
        <v>0</v>
      </c>
      <c r="W23" s="35">
        <v>1385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1202270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14255</v>
      </c>
      <c r="AV23" s="35">
        <v>42156</v>
      </c>
      <c r="AW23" s="35">
        <v>540202</v>
      </c>
      <c r="AX23" s="35">
        <v>40397</v>
      </c>
      <c r="AY23" s="35">
        <v>0</v>
      </c>
      <c r="BB23" s="6"/>
      <c r="BC23" s="117">
        <f t="shared" si="3"/>
        <v>15</v>
      </c>
      <c r="BD23" s="118">
        <f t="shared" si="0"/>
        <v>15</v>
      </c>
      <c r="BE23" s="118">
        <f t="shared" si="0"/>
        <v>15</v>
      </c>
      <c r="BF23" s="118">
        <f t="shared" si="0"/>
        <v>15</v>
      </c>
      <c r="BG23" s="118">
        <f t="shared" si="0"/>
        <v>15</v>
      </c>
      <c r="BH23" s="118">
        <f t="shared" si="0"/>
        <v>15</v>
      </c>
      <c r="BI23" s="118">
        <f t="shared" si="0"/>
        <v>15</v>
      </c>
      <c r="BJ23" s="118">
        <f t="shared" si="0"/>
        <v>15</v>
      </c>
      <c r="BK23" s="118">
        <f t="shared" si="0"/>
        <v>15</v>
      </c>
      <c r="BL23" s="118">
        <f t="shared" si="0"/>
        <v>15</v>
      </c>
      <c r="BM23" s="118">
        <f t="shared" si="0"/>
        <v>15</v>
      </c>
      <c r="BN23" s="118">
        <f t="shared" si="0"/>
        <v>15</v>
      </c>
      <c r="BO23" s="118">
        <f t="shared" si="0"/>
        <v>15</v>
      </c>
      <c r="BP23" s="118">
        <f t="shared" si="0"/>
        <v>15</v>
      </c>
      <c r="BQ23" s="118">
        <f t="shared" si="0"/>
        <v>15</v>
      </c>
      <c r="BR23" s="118">
        <f t="shared" si="0"/>
        <v>15</v>
      </c>
      <c r="BS23" s="118">
        <f t="shared" si="0"/>
        <v>15</v>
      </c>
      <c r="BT23" s="118">
        <f t="shared" si="1"/>
        <v>15</v>
      </c>
      <c r="BU23" s="118">
        <f t="shared" si="1"/>
        <v>15</v>
      </c>
      <c r="BV23" s="118">
        <f t="shared" si="1"/>
        <v>15</v>
      </c>
      <c r="BW23" s="118">
        <f t="shared" si="1"/>
        <v>15</v>
      </c>
      <c r="BX23" s="118">
        <f t="shared" si="1"/>
        <v>15</v>
      </c>
      <c r="BY23" s="118">
        <f t="shared" si="1"/>
        <v>15</v>
      </c>
      <c r="BZ23" s="118">
        <f t="shared" si="1"/>
        <v>15</v>
      </c>
      <c r="CA23" s="118">
        <f t="shared" si="1"/>
        <v>15</v>
      </c>
      <c r="CB23" s="118">
        <f t="shared" si="1"/>
        <v>15</v>
      </c>
      <c r="CC23" s="118">
        <f t="shared" si="1"/>
        <v>15</v>
      </c>
      <c r="CD23" s="118">
        <f t="shared" si="1"/>
        <v>15</v>
      </c>
      <c r="CE23" s="118">
        <f t="shared" si="1"/>
        <v>15</v>
      </c>
      <c r="CF23" s="118">
        <f t="shared" si="1"/>
        <v>15</v>
      </c>
      <c r="CG23" s="118">
        <f t="shared" si="1"/>
        <v>15</v>
      </c>
      <c r="CH23" s="118">
        <f t="shared" si="1"/>
        <v>15</v>
      </c>
      <c r="CI23" s="118">
        <f t="shared" si="1"/>
        <v>15</v>
      </c>
      <c r="CJ23" s="118">
        <f t="shared" si="2"/>
        <v>15</v>
      </c>
      <c r="CK23" s="118">
        <f t="shared" si="2"/>
        <v>15</v>
      </c>
      <c r="CL23" s="118">
        <f t="shared" si="2"/>
        <v>15</v>
      </c>
      <c r="CM23" s="118">
        <f t="shared" si="2"/>
        <v>15</v>
      </c>
      <c r="CN23" s="118">
        <f t="shared" si="2"/>
        <v>15</v>
      </c>
      <c r="CO23" s="118">
        <f t="shared" si="2"/>
        <v>15</v>
      </c>
      <c r="CP23" s="118">
        <f t="shared" si="2"/>
        <v>15</v>
      </c>
      <c r="CQ23" s="118">
        <f t="shared" si="2"/>
        <v>15</v>
      </c>
      <c r="CR23" s="118">
        <f t="shared" si="2"/>
        <v>15</v>
      </c>
      <c r="CS23" s="118">
        <f t="shared" si="2"/>
        <v>15</v>
      </c>
      <c r="CT23" s="118">
        <f t="shared" si="2"/>
        <v>15</v>
      </c>
      <c r="CU23" s="118">
        <f t="shared" si="2"/>
        <v>15</v>
      </c>
      <c r="CV23" s="119">
        <f t="shared" si="2"/>
        <v>15</v>
      </c>
    </row>
    <row r="24" spans="2:100">
      <c r="B24" s="67">
        <v>15</v>
      </c>
      <c r="C24" s="33" t="s">
        <v>824</v>
      </c>
      <c r="D24" s="33" t="s">
        <v>544</v>
      </c>
      <c r="E24" s="34" t="s">
        <v>836</v>
      </c>
      <c r="F24" s="35">
        <v>0</v>
      </c>
      <c r="G24" s="35">
        <v>0</v>
      </c>
      <c r="H24" s="35">
        <v>0</v>
      </c>
      <c r="I24" s="35">
        <v>7163</v>
      </c>
      <c r="J24" s="35">
        <v>0</v>
      </c>
      <c r="K24" s="35">
        <v>0</v>
      </c>
      <c r="L24" s="35">
        <v>0</v>
      </c>
      <c r="M24" s="35">
        <v>1043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3700</v>
      </c>
      <c r="U24" s="35">
        <v>1051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31114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115</v>
      </c>
      <c r="AV24" s="35">
        <v>13962</v>
      </c>
      <c r="AW24" s="35">
        <v>30357</v>
      </c>
      <c r="AX24" s="35">
        <v>11524</v>
      </c>
      <c r="AY24" s="35">
        <v>0</v>
      </c>
      <c r="BB24" s="6"/>
      <c r="BC24" s="117">
        <f t="shared" si="3"/>
        <v>15</v>
      </c>
      <c r="BD24" s="118">
        <f t="shared" si="0"/>
        <v>15</v>
      </c>
      <c r="BE24" s="118">
        <f t="shared" si="0"/>
        <v>15</v>
      </c>
      <c r="BF24" s="118">
        <f t="shared" si="0"/>
        <v>15</v>
      </c>
      <c r="BG24" s="118">
        <f t="shared" si="0"/>
        <v>15</v>
      </c>
      <c r="BH24" s="118">
        <f t="shared" si="0"/>
        <v>15</v>
      </c>
      <c r="BI24" s="118">
        <f t="shared" si="0"/>
        <v>15</v>
      </c>
      <c r="BJ24" s="118">
        <f t="shared" si="0"/>
        <v>15</v>
      </c>
      <c r="BK24" s="118">
        <f t="shared" si="0"/>
        <v>15</v>
      </c>
      <c r="BL24" s="118">
        <f t="shared" si="0"/>
        <v>15</v>
      </c>
      <c r="BM24" s="118">
        <f t="shared" si="0"/>
        <v>15</v>
      </c>
      <c r="BN24" s="118">
        <f t="shared" si="0"/>
        <v>15</v>
      </c>
      <c r="BO24" s="118">
        <f t="shared" si="0"/>
        <v>15</v>
      </c>
      <c r="BP24" s="118">
        <f t="shared" si="0"/>
        <v>15</v>
      </c>
      <c r="BQ24" s="118">
        <f t="shared" si="0"/>
        <v>15</v>
      </c>
      <c r="BR24" s="118">
        <f t="shared" si="0"/>
        <v>15</v>
      </c>
      <c r="BS24" s="118">
        <f t="shared" si="0"/>
        <v>15</v>
      </c>
      <c r="BT24" s="118">
        <f t="shared" si="1"/>
        <v>15</v>
      </c>
      <c r="BU24" s="118">
        <f t="shared" si="1"/>
        <v>15</v>
      </c>
      <c r="BV24" s="118">
        <f t="shared" si="1"/>
        <v>15</v>
      </c>
      <c r="BW24" s="118">
        <f t="shared" si="1"/>
        <v>15</v>
      </c>
      <c r="BX24" s="118">
        <f t="shared" si="1"/>
        <v>15</v>
      </c>
      <c r="BY24" s="118">
        <f t="shared" si="1"/>
        <v>15</v>
      </c>
      <c r="BZ24" s="118">
        <f t="shared" si="1"/>
        <v>15</v>
      </c>
      <c r="CA24" s="118">
        <f t="shared" si="1"/>
        <v>15</v>
      </c>
      <c r="CB24" s="118">
        <f t="shared" si="1"/>
        <v>15</v>
      </c>
      <c r="CC24" s="118">
        <f t="shared" si="1"/>
        <v>15</v>
      </c>
      <c r="CD24" s="118">
        <f t="shared" si="1"/>
        <v>15</v>
      </c>
      <c r="CE24" s="118">
        <f t="shared" si="1"/>
        <v>15</v>
      </c>
      <c r="CF24" s="118">
        <f t="shared" si="1"/>
        <v>15</v>
      </c>
      <c r="CG24" s="118">
        <f t="shared" si="1"/>
        <v>15</v>
      </c>
      <c r="CH24" s="118">
        <f t="shared" si="1"/>
        <v>15</v>
      </c>
      <c r="CI24" s="118">
        <f t="shared" si="1"/>
        <v>15</v>
      </c>
      <c r="CJ24" s="118">
        <f t="shared" si="2"/>
        <v>15</v>
      </c>
      <c r="CK24" s="118">
        <f t="shared" si="2"/>
        <v>15</v>
      </c>
      <c r="CL24" s="118">
        <f t="shared" si="2"/>
        <v>15</v>
      </c>
      <c r="CM24" s="118">
        <f t="shared" si="2"/>
        <v>15</v>
      </c>
      <c r="CN24" s="118">
        <f t="shared" si="2"/>
        <v>15</v>
      </c>
      <c r="CO24" s="118">
        <f t="shared" si="2"/>
        <v>15</v>
      </c>
      <c r="CP24" s="118">
        <f t="shared" si="2"/>
        <v>15</v>
      </c>
      <c r="CQ24" s="118">
        <f t="shared" si="2"/>
        <v>15</v>
      </c>
      <c r="CR24" s="118">
        <f t="shared" si="2"/>
        <v>15</v>
      </c>
      <c r="CS24" s="118">
        <f t="shared" si="2"/>
        <v>15</v>
      </c>
      <c r="CT24" s="118">
        <f t="shared" si="2"/>
        <v>15</v>
      </c>
      <c r="CU24" s="118">
        <f t="shared" si="2"/>
        <v>15</v>
      </c>
      <c r="CV24" s="119">
        <f t="shared" si="2"/>
        <v>15</v>
      </c>
    </row>
    <row r="25" spans="2:100">
      <c r="B25" s="67">
        <v>2</v>
      </c>
      <c r="C25" s="33" t="s">
        <v>824</v>
      </c>
      <c r="D25" s="33" t="s">
        <v>546</v>
      </c>
      <c r="E25" s="34" t="s">
        <v>837</v>
      </c>
      <c r="F25" s="35">
        <v>0</v>
      </c>
      <c r="G25" s="35">
        <v>0</v>
      </c>
      <c r="H25" s="35">
        <v>0</v>
      </c>
      <c r="I25" s="35">
        <v>4953</v>
      </c>
      <c r="J25" s="35">
        <v>0</v>
      </c>
      <c r="K25" s="35">
        <v>0</v>
      </c>
      <c r="L25" s="35">
        <v>40</v>
      </c>
      <c r="M25" s="35">
        <v>13430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2714</v>
      </c>
      <c r="U25" s="35">
        <v>50289</v>
      </c>
      <c r="V25" s="35">
        <v>0</v>
      </c>
      <c r="W25" s="35">
        <v>3954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267353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7</v>
      </c>
      <c r="AR25" s="35">
        <v>19540</v>
      </c>
      <c r="AS25" s="35">
        <v>0</v>
      </c>
      <c r="AT25" s="35">
        <v>0</v>
      </c>
      <c r="AU25" s="35">
        <v>4233</v>
      </c>
      <c r="AV25" s="35">
        <v>25170</v>
      </c>
      <c r="AW25" s="35">
        <v>372703</v>
      </c>
      <c r="AX25" s="35">
        <v>46858</v>
      </c>
      <c r="AY25" s="35">
        <v>0</v>
      </c>
      <c r="BB25" s="6"/>
      <c r="BC25" s="117">
        <f t="shared" si="3"/>
        <v>2</v>
      </c>
      <c r="BD25" s="118">
        <f t="shared" si="0"/>
        <v>2</v>
      </c>
      <c r="BE25" s="118">
        <f t="shared" si="0"/>
        <v>2</v>
      </c>
      <c r="BF25" s="118">
        <f t="shared" si="0"/>
        <v>2</v>
      </c>
      <c r="BG25" s="118">
        <f t="shared" si="0"/>
        <v>2</v>
      </c>
      <c r="BH25" s="118">
        <f t="shared" si="0"/>
        <v>2</v>
      </c>
      <c r="BI25" s="118">
        <f t="shared" si="0"/>
        <v>2</v>
      </c>
      <c r="BJ25" s="118">
        <f t="shared" si="0"/>
        <v>2</v>
      </c>
      <c r="BK25" s="118">
        <f t="shared" si="0"/>
        <v>2</v>
      </c>
      <c r="BL25" s="118">
        <f t="shared" si="0"/>
        <v>2</v>
      </c>
      <c r="BM25" s="118">
        <f t="shared" si="0"/>
        <v>2</v>
      </c>
      <c r="BN25" s="118">
        <f t="shared" si="0"/>
        <v>2</v>
      </c>
      <c r="BO25" s="118">
        <f t="shared" si="0"/>
        <v>2</v>
      </c>
      <c r="BP25" s="118">
        <f t="shared" si="0"/>
        <v>2</v>
      </c>
      <c r="BQ25" s="118">
        <f t="shared" si="0"/>
        <v>2</v>
      </c>
      <c r="BR25" s="118">
        <f t="shared" si="0"/>
        <v>2</v>
      </c>
      <c r="BS25" s="118">
        <f t="shared" si="0"/>
        <v>2</v>
      </c>
      <c r="BT25" s="118">
        <f t="shared" si="1"/>
        <v>2</v>
      </c>
      <c r="BU25" s="118">
        <f t="shared" si="1"/>
        <v>2</v>
      </c>
      <c r="BV25" s="118">
        <f t="shared" si="1"/>
        <v>2</v>
      </c>
      <c r="BW25" s="118">
        <f t="shared" si="1"/>
        <v>2</v>
      </c>
      <c r="BX25" s="118">
        <f t="shared" si="1"/>
        <v>2</v>
      </c>
      <c r="BY25" s="118">
        <f t="shared" si="1"/>
        <v>2</v>
      </c>
      <c r="BZ25" s="118">
        <f t="shared" si="1"/>
        <v>2</v>
      </c>
      <c r="CA25" s="118">
        <f t="shared" si="1"/>
        <v>2</v>
      </c>
      <c r="CB25" s="118">
        <f t="shared" si="1"/>
        <v>2</v>
      </c>
      <c r="CC25" s="118">
        <f t="shared" si="1"/>
        <v>2</v>
      </c>
      <c r="CD25" s="118">
        <f t="shared" si="1"/>
        <v>2</v>
      </c>
      <c r="CE25" s="118">
        <f t="shared" si="1"/>
        <v>2</v>
      </c>
      <c r="CF25" s="118">
        <f t="shared" si="1"/>
        <v>2</v>
      </c>
      <c r="CG25" s="118">
        <f t="shared" si="1"/>
        <v>2</v>
      </c>
      <c r="CH25" s="118">
        <f t="shared" si="1"/>
        <v>2</v>
      </c>
      <c r="CI25" s="118">
        <f t="shared" si="1"/>
        <v>2</v>
      </c>
      <c r="CJ25" s="118">
        <f t="shared" si="2"/>
        <v>2</v>
      </c>
      <c r="CK25" s="118">
        <f t="shared" si="2"/>
        <v>2</v>
      </c>
      <c r="CL25" s="118">
        <f t="shared" si="2"/>
        <v>2</v>
      </c>
      <c r="CM25" s="118">
        <f t="shared" si="2"/>
        <v>2</v>
      </c>
      <c r="CN25" s="118">
        <f t="shared" si="2"/>
        <v>2</v>
      </c>
      <c r="CO25" s="118">
        <f t="shared" si="2"/>
        <v>2</v>
      </c>
      <c r="CP25" s="118">
        <f t="shared" si="2"/>
        <v>2</v>
      </c>
      <c r="CQ25" s="118">
        <f t="shared" si="2"/>
        <v>2</v>
      </c>
      <c r="CR25" s="118">
        <f t="shared" si="2"/>
        <v>2</v>
      </c>
      <c r="CS25" s="118">
        <f t="shared" si="2"/>
        <v>2</v>
      </c>
      <c r="CT25" s="118">
        <f t="shared" si="2"/>
        <v>2</v>
      </c>
      <c r="CU25" s="118">
        <f t="shared" si="2"/>
        <v>2</v>
      </c>
      <c r="CV25" s="119">
        <f t="shared" si="2"/>
        <v>2</v>
      </c>
    </row>
    <row r="26" spans="2:100">
      <c r="B26" s="67">
        <v>2</v>
      </c>
      <c r="C26" s="33" t="s">
        <v>824</v>
      </c>
      <c r="D26" s="33" t="s">
        <v>548</v>
      </c>
      <c r="E26" s="34" t="s">
        <v>838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5825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1673</v>
      </c>
      <c r="U26" s="35">
        <v>17363</v>
      </c>
      <c r="V26" s="35">
        <v>0</v>
      </c>
      <c r="W26" s="35">
        <v>705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6966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721</v>
      </c>
      <c r="AR26" s="35">
        <v>1609</v>
      </c>
      <c r="AS26" s="35">
        <v>0</v>
      </c>
      <c r="AT26" s="35">
        <v>0</v>
      </c>
      <c r="AU26" s="35">
        <v>1503</v>
      </c>
      <c r="AV26" s="35">
        <v>23697</v>
      </c>
      <c r="AW26" s="35">
        <v>11584</v>
      </c>
      <c r="AX26" s="35">
        <v>8193</v>
      </c>
      <c r="AY26" s="35">
        <v>0</v>
      </c>
      <c r="BB26" s="6"/>
      <c r="BC26" s="117">
        <f t="shared" si="3"/>
        <v>2</v>
      </c>
      <c r="BD26" s="118">
        <f t="shared" si="0"/>
        <v>2</v>
      </c>
      <c r="BE26" s="118">
        <f t="shared" si="0"/>
        <v>2</v>
      </c>
      <c r="BF26" s="118">
        <f t="shared" si="0"/>
        <v>2</v>
      </c>
      <c r="BG26" s="118">
        <f t="shared" si="0"/>
        <v>2</v>
      </c>
      <c r="BH26" s="118">
        <f t="shared" si="0"/>
        <v>2</v>
      </c>
      <c r="BI26" s="118">
        <f t="shared" si="0"/>
        <v>2</v>
      </c>
      <c r="BJ26" s="118">
        <f t="shared" si="0"/>
        <v>2</v>
      </c>
      <c r="BK26" s="118">
        <f t="shared" si="0"/>
        <v>2</v>
      </c>
      <c r="BL26" s="118">
        <f t="shared" si="0"/>
        <v>2</v>
      </c>
      <c r="BM26" s="118">
        <f t="shared" si="0"/>
        <v>2</v>
      </c>
      <c r="BN26" s="118">
        <f t="shared" si="0"/>
        <v>2</v>
      </c>
      <c r="BO26" s="118">
        <f t="shared" si="0"/>
        <v>2</v>
      </c>
      <c r="BP26" s="118">
        <f t="shared" si="0"/>
        <v>2</v>
      </c>
      <c r="BQ26" s="118">
        <f t="shared" si="0"/>
        <v>2</v>
      </c>
      <c r="BR26" s="118">
        <f t="shared" si="0"/>
        <v>2</v>
      </c>
      <c r="BS26" s="118">
        <f t="shared" si="0"/>
        <v>2</v>
      </c>
      <c r="BT26" s="118">
        <f t="shared" si="1"/>
        <v>2</v>
      </c>
      <c r="BU26" s="118">
        <f t="shared" si="1"/>
        <v>2</v>
      </c>
      <c r="BV26" s="118">
        <f t="shared" si="1"/>
        <v>2</v>
      </c>
      <c r="BW26" s="118">
        <f t="shared" si="1"/>
        <v>2</v>
      </c>
      <c r="BX26" s="118">
        <f t="shared" si="1"/>
        <v>2</v>
      </c>
      <c r="BY26" s="118">
        <f t="shared" si="1"/>
        <v>2</v>
      </c>
      <c r="BZ26" s="118">
        <f t="shared" si="1"/>
        <v>2</v>
      </c>
      <c r="CA26" s="118">
        <f t="shared" si="1"/>
        <v>2</v>
      </c>
      <c r="CB26" s="118">
        <f t="shared" si="1"/>
        <v>2</v>
      </c>
      <c r="CC26" s="118">
        <f t="shared" si="1"/>
        <v>2</v>
      </c>
      <c r="CD26" s="118">
        <f t="shared" si="1"/>
        <v>2</v>
      </c>
      <c r="CE26" s="118">
        <f t="shared" si="1"/>
        <v>2</v>
      </c>
      <c r="CF26" s="118">
        <f t="shared" si="1"/>
        <v>2</v>
      </c>
      <c r="CG26" s="118">
        <f t="shared" si="1"/>
        <v>2</v>
      </c>
      <c r="CH26" s="118">
        <f t="shared" si="1"/>
        <v>2</v>
      </c>
      <c r="CI26" s="118">
        <f t="shared" si="1"/>
        <v>2</v>
      </c>
      <c r="CJ26" s="118">
        <f t="shared" si="2"/>
        <v>2</v>
      </c>
      <c r="CK26" s="118">
        <f t="shared" si="2"/>
        <v>2</v>
      </c>
      <c r="CL26" s="118">
        <f t="shared" si="2"/>
        <v>2</v>
      </c>
      <c r="CM26" s="118">
        <f t="shared" si="2"/>
        <v>2</v>
      </c>
      <c r="CN26" s="118">
        <f t="shared" si="2"/>
        <v>2</v>
      </c>
      <c r="CO26" s="118">
        <f t="shared" si="2"/>
        <v>2</v>
      </c>
      <c r="CP26" s="118">
        <f t="shared" si="2"/>
        <v>2</v>
      </c>
      <c r="CQ26" s="118">
        <f t="shared" si="2"/>
        <v>2</v>
      </c>
      <c r="CR26" s="118">
        <f t="shared" si="2"/>
        <v>2</v>
      </c>
      <c r="CS26" s="118">
        <f t="shared" si="2"/>
        <v>2</v>
      </c>
      <c r="CT26" s="118">
        <f t="shared" si="2"/>
        <v>2</v>
      </c>
      <c r="CU26" s="118">
        <f t="shared" si="2"/>
        <v>2</v>
      </c>
      <c r="CV26" s="119">
        <f t="shared" si="2"/>
        <v>2</v>
      </c>
    </row>
    <row r="27" spans="2:100">
      <c r="B27" s="67">
        <v>2</v>
      </c>
      <c r="C27" s="33" t="s">
        <v>824</v>
      </c>
      <c r="D27" s="33" t="s">
        <v>550</v>
      </c>
      <c r="E27" s="34" t="s">
        <v>839</v>
      </c>
      <c r="F27" s="35">
        <v>0</v>
      </c>
      <c r="G27" s="35">
        <v>0</v>
      </c>
      <c r="H27" s="35">
        <v>0</v>
      </c>
      <c r="I27" s="35">
        <v>3572</v>
      </c>
      <c r="J27" s="35">
        <v>0</v>
      </c>
      <c r="K27" s="35">
        <v>0</v>
      </c>
      <c r="L27" s="35">
        <v>0</v>
      </c>
      <c r="M27" s="35">
        <v>4252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3760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9561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430</v>
      </c>
      <c r="AV27" s="35">
        <v>3588</v>
      </c>
      <c r="AW27" s="35">
        <v>12637</v>
      </c>
      <c r="AX27" s="35">
        <v>0</v>
      </c>
      <c r="AY27" s="35">
        <v>0</v>
      </c>
      <c r="BB27" s="6"/>
      <c r="BC27" s="117">
        <f t="shared" si="3"/>
        <v>2</v>
      </c>
      <c r="BD27" s="118">
        <f t="shared" si="0"/>
        <v>2</v>
      </c>
      <c r="BE27" s="118">
        <f t="shared" si="0"/>
        <v>2</v>
      </c>
      <c r="BF27" s="118">
        <f t="shared" si="0"/>
        <v>2</v>
      </c>
      <c r="BG27" s="118">
        <f t="shared" si="0"/>
        <v>2</v>
      </c>
      <c r="BH27" s="118">
        <f t="shared" si="0"/>
        <v>2</v>
      </c>
      <c r="BI27" s="118">
        <f t="shared" si="0"/>
        <v>2</v>
      </c>
      <c r="BJ27" s="118">
        <f t="shared" si="0"/>
        <v>2</v>
      </c>
      <c r="BK27" s="118">
        <f t="shared" si="0"/>
        <v>2</v>
      </c>
      <c r="BL27" s="118">
        <f t="shared" si="0"/>
        <v>2</v>
      </c>
      <c r="BM27" s="118">
        <f t="shared" si="0"/>
        <v>2</v>
      </c>
      <c r="BN27" s="118">
        <f t="shared" si="0"/>
        <v>2</v>
      </c>
      <c r="BO27" s="118">
        <f t="shared" si="0"/>
        <v>2</v>
      </c>
      <c r="BP27" s="118">
        <f t="shared" si="0"/>
        <v>2</v>
      </c>
      <c r="BQ27" s="118">
        <f t="shared" si="0"/>
        <v>2</v>
      </c>
      <c r="BR27" s="118">
        <f t="shared" si="0"/>
        <v>2</v>
      </c>
      <c r="BS27" s="118">
        <f t="shared" ref="BS27:CH42" si="4">$B27</f>
        <v>2</v>
      </c>
      <c r="BT27" s="118">
        <f t="shared" si="1"/>
        <v>2</v>
      </c>
      <c r="BU27" s="118">
        <f t="shared" si="1"/>
        <v>2</v>
      </c>
      <c r="BV27" s="118">
        <f t="shared" si="1"/>
        <v>2</v>
      </c>
      <c r="BW27" s="118">
        <f t="shared" si="1"/>
        <v>2</v>
      </c>
      <c r="BX27" s="118">
        <f t="shared" si="1"/>
        <v>2</v>
      </c>
      <c r="BY27" s="118">
        <f t="shared" si="1"/>
        <v>2</v>
      </c>
      <c r="BZ27" s="118">
        <f t="shared" si="1"/>
        <v>2</v>
      </c>
      <c r="CA27" s="118">
        <f t="shared" si="1"/>
        <v>2</v>
      </c>
      <c r="CB27" s="118">
        <f t="shared" si="1"/>
        <v>2</v>
      </c>
      <c r="CC27" s="118">
        <f t="shared" si="1"/>
        <v>2</v>
      </c>
      <c r="CD27" s="118">
        <f t="shared" si="1"/>
        <v>2</v>
      </c>
      <c r="CE27" s="118">
        <f t="shared" si="1"/>
        <v>2</v>
      </c>
      <c r="CF27" s="118">
        <f t="shared" si="1"/>
        <v>2</v>
      </c>
      <c r="CG27" s="118">
        <f t="shared" si="1"/>
        <v>2</v>
      </c>
      <c r="CH27" s="118">
        <f t="shared" si="1"/>
        <v>2</v>
      </c>
      <c r="CI27" s="118">
        <f t="shared" ref="CI27:CV42" si="5">$B27</f>
        <v>2</v>
      </c>
      <c r="CJ27" s="118">
        <f t="shared" si="2"/>
        <v>2</v>
      </c>
      <c r="CK27" s="118">
        <f t="shared" si="2"/>
        <v>2</v>
      </c>
      <c r="CL27" s="118">
        <f t="shared" si="2"/>
        <v>2</v>
      </c>
      <c r="CM27" s="118">
        <f t="shared" si="2"/>
        <v>2</v>
      </c>
      <c r="CN27" s="118">
        <f t="shared" si="2"/>
        <v>2</v>
      </c>
      <c r="CO27" s="118">
        <f t="shared" si="2"/>
        <v>2</v>
      </c>
      <c r="CP27" s="118">
        <f t="shared" si="2"/>
        <v>2</v>
      </c>
      <c r="CQ27" s="118">
        <f t="shared" si="2"/>
        <v>2</v>
      </c>
      <c r="CR27" s="118">
        <f t="shared" si="2"/>
        <v>2</v>
      </c>
      <c r="CS27" s="118">
        <f t="shared" si="2"/>
        <v>2</v>
      </c>
      <c r="CT27" s="118">
        <f t="shared" si="2"/>
        <v>2</v>
      </c>
      <c r="CU27" s="118">
        <f t="shared" si="2"/>
        <v>2</v>
      </c>
      <c r="CV27" s="119">
        <f t="shared" si="2"/>
        <v>2</v>
      </c>
    </row>
    <row r="28" spans="2:100">
      <c r="B28" s="67">
        <v>2</v>
      </c>
      <c r="C28" s="33" t="s">
        <v>824</v>
      </c>
      <c r="D28" s="33" t="s">
        <v>552</v>
      </c>
      <c r="E28" s="34" t="s">
        <v>840</v>
      </c>
      <c r="F28" s="35">
        <v>0</v>
      </c>
      <c r="G28" s="35">
        <v>0</v>
      </c>
      <c r="H28" s="35">
        <v>0</v>
      </c>
      <c r="I28" s="35">
        <v>12803</v>
      </c>
      <c r="J28" s="35">
        <v>0</v>
      </c>
      <c r="K28" s="35">
        <v>0</v>
      </c>
      <c r="L28" s="35">
        <v>95</v>
      </c>
      <c r="M28" s="35">
        <v>12290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50294</v>
      </c>
      <c r="U28" s="35">
        <v>140531</v>
      </c>
      <c r="V28" s="35">
        <v>0</v>
      </c>
      <c r="W28" s="35">
        <v>70515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118562</v>
      </c>
      <c r="AE28" s="35">
        <v>0</v>
      </c>
      <c r="AF28" s="35">
        <v>0</v>
      </c>
      <c r="AG28" s="35">
        <v>0</v>
      </c>
      <c r="AH28" s="35">
        <v>4187</v>
      </c>
      <c r="AI28" s="35">
        <v>5118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310353</v>
      </c>
      <c r="AR28" s="35">
        <v>16759</v>
      </c>
      <c r="AS28" s="35">
        <v>2426752</v>
      </c>
      <c r="AT28" s="35">
        <v>0</v>
      </c>
      <c r="AU28" s="35">
        <v>10948</v>
      </c>
      <c r="AV28" s="35">
        <v>51338</v>
      </c>
      <c r="AW28" s="35">
        <v>777252</v>
      </c>
      <c r="AX28" s="35">
        <v>188092</v>
      </c>
      <c r="AY28" s="35">
        <v>0</v>
      </c>
      <c r="BB28" s="6"/>
      <c r="BC28" s="117">
        <f t="shared" si="3"/>
        <v>2</v>
      </c>
      <c r="BD28" s="118">
        <f t="shared" si="3"/>
        <v>2</v>
      </c>
      <c r="BE28" s="118">
        <f t="shared" si="3"/>
        <v>2</v>
      </c>
      <c r="BF28" s="118">
        <f t="shared" si="3"/>
        <v>2</v>
      </c>
      <c r="BG28" s="118">
        <f t="shared" si="3"/>
        <v>2</v>
      </c>
      <c r="BH28" s="118">
        <f t="shared" si="3"/>
        <v>2</v>
      </c>
      <c r="BI28" s="118">
        <f t="shared" si="3"/>
        <v>2</v>
      </c>
      <c r="BJ28" s="118">
        <f t="shared" si="3"/>
        <v>2</v>
      </c>
      <c r="BK28" s="118">
        <f t="shared" si="3"/>
        <v>2</v>
      </c>
      <c r="BL28" s="118">
        <f t="shared" si="3"/>
        <v>2</v>
      </c>
      <c r="BM28" s="118">
        <f t="shared" si="3"/>
        <v>2</v>
      </c>
      <c r="BN28" s="118">
        <f t="shared" si="3"/>
        <v>2</v>
      </c>
      <c r="BO28" s="118">
        <f t="shared" si="3"/>
        <v>2</v>
      </c>
      <c r="BP28" s="118">
        <f t="shared" si="3"/>
        <v>2</v>
      </c>
      <c r="BQ28" s="118">
        <f t="shared" si="3"/>
        <v>2</v>
      </c>
      <c r="BR28" s="118">
        <f t="shared" si="3"/>
        <v>2</v>
      </c>
      <c r="BS28" s="118">
        <f t="shared" si="4"/>
        <v>2</v>
      </c>
      <c r="BT28" s="118">
        <f t="shared" si="4"/>
        <v>2</v>
      </c>
      <c r="BU28" s="118">
        <f t="shared" si="4"/>
        <v>2</v>
      </c>
      <c r="BV28" s="118">
        <f t="shared" si="4"/>
        <v>2</v>
      </c>
      <c r="BW28" s="118">
        <f t="shared" si="4"/>
        <v>2</v>
      </c>
      <c r="BX28" s="118">
        <f t="shared" si="4"/>
        <v>2</v>
      </c>
      <c r="BY28" s="118">
        <f t="shared" si="4"/>
        <v>2</v>
      </c>
      <c r="BZ28" s="118">
        <f t="shared" si="4"/>
        <v>2</v>
      </c>
      <c r="CA28" s="118">
        <f t="shared" si="4"/>
        <v>2</v>
      </c>
      <c r="CB28" s="118">
        <f t="shared" si="4"/>
        <v>2</v>
      </c>
      <c r="CC28" s="118">
        <f t="shared" si="4"/>
        <v>2</v>
      </c>
      <c r="CD28" s="118">
        <f t="shared" si="4"/>
        <v>2</v>
      </c>
      <c r="CE28" s="118">
        <f t="shared" si="4"/>
        <v>2</v>
      </c>
      <c r="CF28" s="118">
        <f t="shared" si="4"/>
        <v>2</v>
      </c>
      <c r="CG28" s="118">
        <f t="shared" si="4"/>
        <v>2</v>
      </c>
      <c r="CH28" s="118">
        <f t="shared" si="4"/>
        <v>2</v>
      </c>
      <c r="CI28" s="118">
        <f t="shared" si="5"/>
        <v>2</v>
      </c>
      <c r="CJ28" s="118">
        <f t="shared" si="5"/>
        <v>2</v>
      </c>
      <c r="CK28" s="118">
        <f t="shared" si="5"/>
        <v>2</v>
      </c>
      <c r="CL28" s="118">
        <f t="shared" si="5"/>
        <v>2</v>
      </c>
      <c r="CM28" s="118">
        <f t="shared" si="5"/>
        <v>2</v>
      </c>
      <c r="CN28" s="118">
        <f t="shared" si="5"/>
        <v>2</v>
      </c>
      <c r="CO28" s="118">
        <f t="shared" si="5"/>
        <v>2</v>
      </c>
      <c r="CP28" s="118">
        <f t="shared" si="5"/>
        <v>2</v>
      </c>
      <c r="CQ28" s="118">
        <f t="shared" si="5"/>
        <v>2</v>
      </c>
      <c r="CR28" s="118">
        <f t="shared" si="5"/>
        <v>2</v>
      </c>
      <c r="CS28" s="118">
        <f t="shared" si="5"/>
        <v>2</v>
      </c>
      <c r="CT28" s="118">
        <f t="shared" si="5"/>
        <v>2</v>
      </c>
      <c r="CU28" s="118">
        <f t="shared" si="5"/>
        <v>2</v>
      </c>
      <c r="CV28" s="119">
        <f t="shared" si="5"/>
        <v>2</v>
      </c>
    </row>
    <row r="29" spans="2:100">
      <c r="B29" s="67">
        <v>2</v>
      </c>
      <c r="C29" s="33" t="s">
        <v>824</v>
      </c>
      <c r="D29" s="33" t="s">
        <v>554</v>
      </c>
      <c r="E29" s="34" t="s">
        <v>841</v>
      </c>
      <c r="F29" s="35">
        <v>0</v>
      </c>
      <c r="G29" s="35">
        <v>0</v>
      </c>
      <c r="H29" s="35">
        <v>0</v>
      </c>
      <c r="I29" s="35">
        <v>36920</v>
      </c>
      <c r="J29" s="35">
        <v>0</v>
      </c>
      <c r="K29" s="35">
        <v>0</v>
      </c>
      <c r="L29" s="35">
        <v>221</v>
      </c>
      <c r="M29" s="35">
        <v>4482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56574</v>
      </c>
      <c r="U29" s="35">
        <v>28046</v>
      </c>
      <c r="V29" s="35">
        <v>0</v>
      </c>
      <c r="W29" s="35">
        <v>619</v>
      </c>
      <c r="X29" s="35">
        <v>0</v>
      </c>
      <c r="Y29" s="35">
        <v>60</v>
      </c>
      <c r="Z29" s="35">
        <v>0</v>
      </c>
      <c r="AA29" s="35">
        <v>0</v>
      </c>
      <c r="AB29" s="35">
        <v>0</v>
      </c>
      <c r="AC29" s="35">
        <v>0</v>
      </c>
      <c r="AD29" s="35">
        <v>1545042</v>
      </c>
      <c r="AE29" s="35">
        <v>0</v>
      </c>
      <c r="AF29" s="35">
        <v>0</v>
      </c>
      <c r="AG29" s="35">
        <v>0</v>
      </c>
      <c r="AH29" s="35">
        <v>1034</v>
      </c>
      <c r="AI29" s="35">
        <v>1264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291450</v>
      </c>
      <c r="AR29" s="35">
        <v>0</v>
      </c>
      <c r="AS29" s="35">
        <v>2134</v>
      </c>
      <c r="AT29" s="35">
        <v>0</v>
      </c>
      <c r="AU29" s="35">
        <v>2256</v>
      </c>
      <c r="AV29" s="35">
        <v>40788</v>
      </c>
      <c r="AW29" s="35">
        <v>611088</v>
      </c>
      <c r="AX29" s="35">
        <v>63783</v>
      </c>
      <c r="AY29" s="35">
        <v>0</v>
      </c>
      <c r="BB29" s="6"/>
      <c r="BC29" s="117">
        <f t="shared" ref="BC29:BR44" si="6">$B29</f>
        <v>2</v>
      </c>
      <c r="BD29" s="118">
        <f t="shared" si="6"/>
        <v>2</v>
      </c>
      <c r="BE29" s="118">
        <f t="shared" si="6"/>
        <v>2</v>
      </c>
      <c r="BF29" s="118">
        <f t="shared" si="6"/>
        <v>2</v>
      </c>
      <c r="BG29" s="118">
        <f t="shared" si="6"/>
        <v>2</v>
      </c>
      <c r="BH29" s="118">
        <f t="shared" si="6"/>
        <v>2</v>
      </c>
      <c r="BI29" s="118">
        <f t="shared" si="6"/>
        <v>2</v>
      </c>
      <c r="BJ29" s="118">
        <f t="shared" si="6"/>
        <v>2</v>
      </c>
      <c r="BK29" s="118">
        <f t="shared" si="6"/>
        <v>2</v>
      </c>
      <c r="BL29" s="118">
        <f t="shared" si="6"/>
        <v>2</v>
      </c>
      <c r="BM29" s="118">
        <f t="shared" si="6"/>
        <v>2</v>
      </c>
      <c r="BN29" s="118">
        <f t="shared" si="6"/>
        <v>2</v>
      </c>
      <c r="BO29" s="118">
        <f t="shared" si="6"/>
        <v>2</v>
      </c>
      <c r="BP29" s="118">
        <f t="shared" si="6"/>
        <v>2</v>
      </c>
      <c r="BQ29" s="118">
        <f t="shared" si="6"/>
        <v>2</v>
      </c>
      <c r="BR29" s="118">
        <f t="shared" si="6"/>
        <v>2</v>
      </c>
      <c r="BS29" s="118">
        <f t="shared" si="4"/>
        <v>2</v>
      </c>
      <c r="BT29" s="118">
        <f t="shared" si="4"/>
        <v>2</v>
      </c>
      <c r="BU29" s="118">
        <f t="shared" si="4"/>
        <v>2</v>
      </c>
      <c r="BV29" s="118">
        <f t="shared" si="4"/>
        <v>2</v>
      </c>
      <c r="BW29" s="118">
        <f t="shared" si="4"/>
        <v>2</v>
      </c>
      <c r="BX29" s="118">
        <f t="shared" si="4"/>
        <v>2</v>
      </c>
      <c r="BY29" s="118">
        <f t="shared" si="4"/>
        <v>2</v>
      </c>
      <c r="BZ29" s="118">
        <f t="shared" si="4"/>
        <v>2</v>
      </c>
      <c r="CA29" s="118">
        <f t="shared" si="4"/>
        <v>2</v>
      </c>
      <c r="CB29" s="118">
        <f t="shared" si="4"/>
        <v>2</v>
      </c>
      <c r="CC29" s="118">
        <f t="shared" si="4"/>
        <v>2</v>
      </c>
      <c r="CD29" s="118">
        <f t="shared" si="4"/>
        <v>2</v>
      </c>
      <c r="CE29" s="118">
        <f t="shared" si="4"/>
        <v>2</v>
      </c>
      <c r="CF29" s="118">
        <f t="shared" si="4"/>
        <v>2</v>
      </c>
      <c r="CG29" s="118">
        <f t="shared" si="4"/>
        <v>2</v>
      </c>
      <c r="CH29" s="118">
        <f t="shared" si="4"/>
        <v>2</v>
      </c>
      <c r="CI29" s="118">
        <f t="shared" si="5"/>
        <v>2</v>
      </c>
      <c r="CJ29" s="118">
        <f t="shared" si="5"/>
        <v>2</v>
      </c>
      <c r="CK29" s="118">
        <f t="shared" si="5"/>
        <v>2</v>
      </c>
      <c r="CL29" s="118">
        <f t="shared" si="5"/>
        <v>2</v>
      </c>
      <c r="CM29" s="118">
        <f t="shared" si="5"/>
        <v>2</v>
      </c>
      <c r="CN29" s="118">
        <f t="shared" si="5"/>
        <v>2</v>
      </c>
      <c r="CO29" s="118">
        <f t="shared" si="5"/>
        <v>2</v>
      </c>
      <c r="CP29" s="118">
        <f t="shared" si="5"/>
        <v>2</v>
      </c>
      <c r="CQ29" s="118">
        <f t="shared" si="5"/>
        <v>2</v>
      </c>
      <c r="CR29" s="118">
        <f t="shared" si="5"/>
        <v>2</v>
      </c>
      <c r="CS29" s="118">
        <f t="shared" si="5"/>
        <v>2</v>
      </c>
      <c r="CT29" s="118">
        <f t="shared" si="5"/>
        <v>2</v>
      </c>
      <c r="CU29" s="118">
        <f t="shared" si="5"/>
        <v>2</v>
      </c>
      <c r="CV29" s="119">
        <f t="shared" si="5"/>
        <v>2</v>
      </c>
    </row>
    <row r="30" spans="2:100">
      <c r="B30" s="67">
        <v>2</v>
      </c>
      <c r="C30" s="33" t="s">
        <v>824</v>
      </c>
      <c r="D30" s="33" t="s">
        <v>556</v>
      </c>
      <c r="E30" s="34" t="s">
        <v>842</v>
      </c>
      <c r="F30" s="35">
        <v>0</v>
      </c>
      <c r="G30" s="35">
        <v>0</v>
      </c>
      <c r="H30" s="35">
        <v>0</v>
      </c>
      <c r="I30" s="35">
        <v>3646</v>
      </c>
      <c r="J30" s="35">
        <v>0</v>
      </c>
      <c r="K30" s="35">
        <v>0</v>
      </c>
      <c r="L30" s="35">
        <v>46</v>
      </c>
      <c r="M30" s="35">
        <v>19855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8044</v>
      </c>
      <c r="U30" s="35">
        <v>55084</v>
      </c>
      <c r="V30" s="35">
        <v>0</v>
      </c>
      <c r="W30" s="35">
        <v>1365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111642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5">
        <v>147</v>
      </c>
      <c r="AR30" s="35">
        <v>2917</v>
      </c>
      <c r="AS30" s="35">
        <v>0</v>
      </c>
      <c r="AT30" s="35">
        <v>0</v>
      </c>
      <c r="AU30" s="35">
        <v>4817</v>
      </c>
      <c r="AV30" s="35">
        <v>42313</v>
      </c>
      <c r="AW30" s="35">
        <v>477460</v>
      </c>
      <c r="AX30" s="35">
        <v>82593</v>
      </c>
      <c r="AY30" s="35">
        <v>0</v>
      </c>
      <c r="BB30" s="6"/>
      <c r="BC30" s="117">
        <f t="shared" si="6"/>
        <v>2</v>
      </c>
      <c r="BD30" s="118">
        <f t="shared" si="6"/>
        <v>2</v>
      </c>
      <c r="BE30" s="118">
        <f t="shared" si="6"/>
        <v>2</v>
      </c>
      <c r="BF30" s="118">
        <f t="shared" si="6"/>
        <v>2</v>
      </c>
      <c r="BG30" s="118">
        <f t="shared" si="6"/>
        <v>2</v>
      </c>
      <c r="BH30" s="118">
        <f t="shared" si="6"/>
        <v>2</v>
      </c>
      <c r="BI30" s="118">
        <f t="shared" si="6"/>
        <v>2</v>
      </c>
      <c r="BJ30" s="118">
        <f t="shared" si="6"/>
        <v>2</v>
      </c>
      <c r="BK30" s="118">
        <f t="shared" si="6"/>
        <v>2</v>
      </c>
      <c r="BL30" s="118">
        <f t="shared" si="6"/>
        <v>2</v>
      </c>
      <c r="BM30" s="118">
        <f t="shared" si="6"/>
        <v>2</v>
      </c>
      <c r="BN30" s="118">
        <f t="shared" si="6"/>
        <v>2</v>
      </c>
      <c r="BO30" s="118">
        <f t="shared" si="6"/>
        <v>2</v>
      </c>
      <c r="BP30" s="118">
        <f t="shared" si="6"/>
        <v>2</v>
      </c>
      <c r="BQ30" s="118">
        <f t="shared" si="6"/>
        <v>2</v>
      </c>
      <c r="BR30" s="118">
        <f t="shared" si="6"/>
        <v>2</v>
      </c>
      <c r="BS30" s="118">
        <f t="shared" si="4"/>
        <v>2</v>
      </c>
      <c r="BT30" s="118">
        <f t="shared" si="4"/>
        <v>2</v>
      </c>
      <c r="BU30" s="118">
        <f t="shared" si="4"/>
        <v>2</v>
      </c>
      <c r="BV30" s="118">
        <f t="shared" si="4"/>
        <v>2</v>
      </c>
      <c r="BW30" s="118">
        <f t="shared" si="4"/>
        <v>2</v>
      </c>
      <c r="BX30" s="118">
        <f t="shared" si="4"/>
        <v>2</v>
      </c>
      <c r="BY30" s="118">
        <f t="shared" si="4"/>
        <v>2</v>
      </c>
      <c r="BZ30" s="118">
        <f t="shared" si="4"/>
        <v>2</v>
      </c>
      <c r="CA30" s="118">
        <f t="shared" si="4"/>
        <v>2</v>
      </c>
      <c r="CB30" s="118">
        <f t="shared" si="4"/>
        <v>2</v>
      </c>
      <c r="CC30" s="118">
        <f t="shared" si="4"/>
        <v>2</v>
      </c>
      <c r="CD30" s="118">
        <f t="shared" si="4"/>
        <v>2</v>
      </c>
      <c r="CE30" s="118">
        <f t="shared" si="4"/>
        <v>2</v>
      </c>
      <c r="CF30" s="118">
        <f t="shared" si="4"/>
        <v>2</v>
      </c>
      <c r="CG30" s="118">
        <f t="shared" si="4"/>
        <v>2</v>
      </c>
      <c r="CH30" s="118">
        <f t="shared" si="4"/>
        <v>2</v>
      </c>
      <c r="CI30" s="118">
        <f t="shared" si="5"/>
        <v>2</v>
      </c>
      <c r="CJ30" s="118">
        <f t="shared" si="5"/>
        <v>2</v>
      </c>
      <c r="CK30" s="118">
        <f t="shared" si="5"/>
        <v>2</v>
      </c>
      <c r="CL30" s="118">
        <f t="shared" si="5"/>
        <v>2</v>
      </c>
      <c r="CM30" s="118">
        <f t="shared" si="5"/>
        <v>2</v>
      </c>
      <c r="CN30" s="118">
        <f t="shared" si="5"/>
        <v>2</v>
      </c>
      <c r="CO30" s="118">
        <f t="shared" si="5"/>
        <v>2</v>
      </c>
      <c r="CP30" s="118">
        <f t="shared" si="5"/>
        <v>2</v>
      </c>
      <c r="CQ30" s="118">
        <f t="shared" si="5"/>
        <v>2</v>
      </c>
      <c r="CR30" s="118">
        <f t="shared" si="5"/>
        <v>2</v>
      </c>
      <c r="CS30" s="118">
        <f t="shared" si="5"/>
        <v>2</v>
      </c>
      <c r="CT30" s="118">
        <f t="shared" si="5"/>
        <v>2</v>
      </c>
      <c r="CU30" s="118">
        <f t="shared" si="5"/>
        <v>2</v>
      </c>
      <c r="CV30" s="119">
        <f t="shared" si="5"/>
        <v>2</v>
      </c>
    </row>
    <row r="31" spans="2:100">
      <c r="B31" s="67">
        <v>6</v>
      </c>
      <c r="C31" s="33" t="s">
        <v>824</v>
      </c>
      <c r="D31" s="33" t="s">
        <v>558</v>
      </c>
      <c r="E31" s="34" t="s">
        <v>843</v>
      </c>
      <c r="F31" s="35">
        <v>379586542</v>
      </c>
      <c r="G31" s="35">
        <v>740546</v>
      </c>
      <c r="H31" s="35">
        <v>15632500</v>
      </c>
      <c r="I31" s="35">
        <v>0</v>
      </c>
      <c r="J31" s="35">
        <v>0</v>
      </c>
      <c r="K31" s="35">
        <v>6872560</v>
      </c>
      <c r="L31" s="35">
        <v>0</v>
      </c>
      <c r="M31" s="35">
        <v>2927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10357</v>
      </c>
      <c r="U31" s="35">
        <v>11119</v>
      </c>
      <c r="V31" s="35">
        <v>0</v>
      </c>
      <c r="W31" s="35">
        <v>581891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35">
        <v>0</v>
      </c>
      <c r="AP31" s="35">
        <v>0</v>
      </c>
      <c r="AQ31" s="35">
        <v>0</v>
      </c>
      <c r="AR31" s="35">
        <v>0</v>
      </c>
      <c r="AS31" s="35">
        <v>0</v>
      </c>
      <c r="AT31" s="35">
        <v>0</v>
      </c>
      <c r="AU31" s="35">
        <v>935</v>
      </c>
      <c r="AV31" s="35">
        <v>0</v>
      </c>
      <c r="AW31" s="35">
        <v>1071730</v>
      </c>
      <c r="AX31" s="35">
        <v>558832</v>
      </c>
      <c r="AY31" s="35">
        <v>0</v>
      </c>
      <c r="BB31" s="6"/>
      <c r="BC31" s="117">
        <f t="shared" si="6"/>
        <v>6</v>
      </c>
      <c r="BD31" s="118">
        <f t="shared" si="6"/>
        <v>6</v>
      </c>
      <c r="BE31" s="118">
        <f t="shared" si="6"/>
        <v>6</v>
      </c>
      <c r="BF31" s="118">
        <f t="shared" si="6"/>
        <v>6</v>
      </c>
      <c r="BG31" s="118">
        <f t="shared" si="6"/>
        <v>6</v>
      </c>
      <c r="BH31" s="118">
        <f t="shared" si="6"/>
        <v>6</v>
      </c>
      <c r="BI31" s="118">
        <f t="shared" si="6"/>
        <v>6</v>
      </c>
      <c r="BJ31" s="118">
        <f t="shared" si="6"/>
        <v>6</v>
      </c>
      <c r="BK31" s="118">
        <f t="shared" si="6"/>
        <v>6</v>
      </c>
      <c r="BL31" s="118">
        <f t="shared" si="6"/>
        <v>6</v>
      </c>
      <c r="BM31" s="118">
        <f t="shared" si="6"/>
        <v>6</v>
      </c>
      <c r="BN31" s="118">
        <f t="shared" si="6"/>
        <v>6</v>
      </c>
      <c r="BO31" s="118">
        <f t="shared" si="6"/>
        <v>6</v>
      </c>
      <c r="BP31" s="118">
        <f t="shared" si="6"/>
        <v>6</v>
      </c>
      <c r="BQ31" s="118">
        <f t="shared" si="6"/>
        <v>6</v>
      </c>
      <c r="BR31" s="118">
        <f t="shared" si="6"/>
        <v>6</v>
      </c>
      <c r="BS31" s="118">
        <f t="shared" si="4"/>
        <v>6</v>
      </c>
      <c r="BT31" s="118">
        <f t="shared" si="4"/>
        <v>6</v>
      </c>
      <c r="BU31" s="118">
        <f t="shared" si="4"/>
        <v>6</v>
      </c>
      <c r="BV31" s="118">
        <f t="shared" si="4"/>
        <v>6</v>
      </c>
      <c r="BW31" s="118">
        <f t="shared" si="4"/>
        <v>6</v>
      </c>
      <c r="BX31" s="118">
        <f t="shared" si="4"/>
        <v>6</v>
      </c>
      <c r="BY31" s="118">
        <f t="shared" si="4"/>
        <v>6</v>
      </c>
      <c r="BZ31" s="118">
        <f t="shared" si="4"/>
        <v>6</v>
      </c>
      <c r="CA31" s="118">
        <f t="shared" si="4"/>
        <v>6</v>
      </c>
      <c r="CB31" s="118">
        <f t="shared" si="4"/>
        <v>6</v>
      </c>
      <c r="CC31" s="118">
        <f t="shared" si="4"/>
        <v>6</v>
      </c>
      <c r="CD31" s="118">
        <f t="shared" si="4"/>
        <v>6</v>
      </c>
      <c r="CE31" s="118">
        <f t="shared" si="4"/>
        <v>6</v>
      </c>
      <c r="CF31" s="118">
        <f t="shared" si="4"/>
        <v>6</v>
      </c>
      <c r="CG31" s="118">
        <f t="shared" si="4"/>
        <v>6</v>
      </c>
      <c r="CH31" s="118">
        <f t="shared" si="4"/>
        <v>6</v>
      </c>
      <c r="CI31" s="118">
        <f t="shared" si="5"/>
        <v>6</v>
      </c>
      <c r="CJ31" s="118">
        <f t="shared" si="5"/>
        <v>6</v>
      </c>
      <c r="CK31" s="118">
        <f t="shared" si="5"/>
        <v>6</v>
      </c>
      <c r="CL31" s="118">
        <f t="shared" si="5"/>
        <v>6</v>
      </c>
      <c r="CM31" s="118">
        <f t="shared" si="5"/>
        <v>6</v>
      </c>
      <c r="CN31" s="118">
        <f t="shared" si="5"/>
        <v>6</v>
      </c>
      <c r="CO31" s="118">
        <f t="shared" si="5"/>
        <v>6</v>
      </c>
      <c r="CP31" s="118">
        <f t="shared" si="5"/>
        <v>6</v>
      </c>
      <c r="CQ31" s="118">
        <f t="shared" si="5"/>
        <v>6</v>
      </c>
      <c r="CR31" s="118">
        <f t="shared" si="5"/>
        <v>6</v>
      </c>
      <c r="CS31" s="118">
        <f t="shared" si="5"/>
        <v>6</v>
      </c>
      <c r="CT31" s="118">
        <f t="shared" si="5"/>
        <v>6</v>
      </c>
      <c r="CU31" s="118">
        <f t="shared" si="5"/>
        <v>6</v>
      </c>
      <c r="CV31" s="119">
        <f t="shared" si="5"/>
        <v>6</v>
      </c>
    </row>
    <row r="32" spans="2:100">
      <c r="B32" s="67">
        <v>6</v>
      </c>
      <c r="C32" s="33" t="s">
        <v>824</v>
      </c>
      <c r="D32" s="33" t="s">
        <v>560</v>
      </c>
      <c r="E32" s="34" t="s">
        <v>844</v>
      </c>
      <c r="F32" s="35">
        <v>0</v>
      </c>
      <c r="G32" s="35">
        <v>0</v>
      </c>
      <c r="H32" s="35">
        <v>0</v>
      </c>
      <c r="I32" s="35">
        <v>1824</v>
      </c>
      <c r="J32" s="35">
        <v>0</v>
      </c>
      <c r="K32" s="35">
        <v>0</v>
      </c>
      <c r="L32" s="35">
        <v>0</v>
      </c>
      <c r="M32" s="35">
        <v>3856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55748</v>
      </c>
      <c r="U32" s="35">
        <v>36748</v>
      </c>
      <c r="V32" s="35">
        <v>0</v>
      </c>
      <c r="W32" s="35">
        <v>230169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1027757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2885</v>
      </c>
      <c r="AV32" s="35">
        <v>41046</v>
      </c>
      <c r="AW32" s="35">
        <v>2116812</v>
      </c>
      <c r="AX32" s="35">
        <v>586175</v>
      </c>
      <c r="AY32" s="35">
        <v>25080</v>
      </c>
      <c r="BB32" s="6"/>
      <c r="BC32" s="117">
        <f t="shared" si="6"/>
        <v>6</v>
      </c>
      <c r="BD32" s="118">
        <f t="shared" si="6"/>
        <v>6</v>
      </c>
      <c r="BE32" s="118">
        <f t="shared" si="6"/>
        <v>6</v>
      </c>
      <c r="BF32" s="118">
        <f t="shared" si="6"/>
        <v>6</v>
      </c>
      <c r="BG32" s="118">
        <f t="shared" si="6"/>
        <v>6</v>
      </c>
      <c r="BH32" s="118">
        <f t="shared" si="6"/>
        <v>6</v>
      </c>
      <c r="BI32" s="118">
        <f t="shared" si="6"/>
        <v>6</v>
      </c>
      <c r="BJ32" s="118">
        <f t="shared" si="6"/>
        <v>6</v>
      </c>
      <c r="BK32" s="118">
        <f t="shared" si="6"/>
        <v>6</v>
      </c>
      <c r="BL32" s="118">
        <f t="shared" si="6"/>
        <v>6</v>
      </c>
      <c r="BM32" s="118">
        <f t="shared" si="6"/>
        <v>6</v>
      </c>
      <c r="BN32" s="118">
        <f t="shared" si="6"/>
        <v>6</v>
      </c>
      <c r="BO32" s="118">
        <f t="shared" si="6"/>
        <v>6</v>
      </c>
      <c r="BP32" s="118">
        <f t="shared" si="6"/>
        <v>6</v>
      </c>
      <c r="BQ32" s="118">
        <f t="shared" si="6"/>
        <v>6</v>
      </c>
      <c r="BR32" s="118">
        <f t="shared" si="6"/>
        <v>6</v>
      </c>
      <c r="BS32" s="118">
        <f t="shared" si="4"/>
        <v>6</v>
      </c>
      <c r="BT32" s="118">
        <f t="shared" si="4"/>
        <v>6</v>
      </c>
      <c r="BU32" s="118">
        <f t="shared" si="4"/>
        <v>6</v>
      </c>
      <c r="BV32" s="118">
        <f t="shared" si="4"/>
        <v>6</v>
      </c>
      <c r="BW32" s="118">
        <f t="shared" si="4"/>
        <v>6</v>
      </c>
      <c r="BX32" s="118">
        <f t="shared" si="4"/>
        <v>6</v>
      </c>
      <c r="BY32" s="118">
        <f t="shared" si="4"/>
        <v>6</v>
      </c>
      <c r="BZ32" s="118">
        <f t="shared" si="4"/>
        <v>6</v>
      </c>
      <c r="CA32" s="118">
        <f t="shared" si="4"/>
        <v>6</v>
      </c>
      <c r="CB32" s="118">
        <f t="shared" si="4"/>
        <v>6</v>
      </c>
      <c r="CC32" s="118">
        <f t="shared" si="4"/>
        <v>6</v>
      </c>
      <c r="CD32" s="118">
        <f t="shared" si="4"/>
        <v>6</v>
      </c>
      <c r="CE32" s="118">
        <f t="shared" si="4"/>
        <v>6</v>
      </c>
      <c r="CF32" s="118">
        <f t="shared" si="4"/>
        <v>6</v>
      </c>
      <c r="CG32" s="118">
        <f t="shared" si="4"/>
        <v>6</v>
      </c>
      <c r="CH32" s="118">
        <f t="shared" si="4"/>
        <v>6</v>
      </c>
      <c r="CI32" s="118">
        <f t="shared" si="5"/>
        <v>6</v>
      </c>
      <c r="CJ32" s="118">
        <f t="shared" si="5"/>
        <v>6</v>
      </c>
      <c r="CK32" s="118">
        <f t="shared" si="5"/>
        <v>6</v>
      </c>
      <c r="CL32" s="118">
        <f t="shared" si="5"/>
        <v>6</v>
      </c>
      <c r="CM32" s="118">
        <f t="shared" si="5"/>
        <v>6</v>
      </c>
      <c r="CN32" s="118">
        <f t="shared" si="5"/>
        <v>6</v>
      </c>
      <c r="CO32" s="118">
        <f t="shared" si="5"/>
        <v>6</v>
      </c>
      <c r="CP32" s="118">
        <f t="shared" si="5"/>
        <v>6</v>
      </c>
      <c r="CQ32" s="118">
        <f t="shared" si="5"/>
        <v>6</v>
      </c>
      <c r="CR32" s="118">
        <f t="shared" si="5"/>
        <v>6</v>
      </c>
      <c r="CS32" s="118">
        <f t="shared" si="5"/>
        <v>6</v>
      </c>
      <c r="CT32" s="118">
        <f t="shared" si="5"/>
        <v>6</v>
      </c>
      <c r="CU32" s="118">
        <f t="shared" si="5"/>
        <v>6</v>
      </c>
      <c r="CV32" s="119">
        <f t="shared" si="5"/>
        <v>6</v>
      </c>
    </row>
    <row r="33" spans="2:100">
      <c r="B33" s="67">
        <v>18</v>
      </c>
      <c r="C33" s="33" t="s">
        <v>824</v>
      </c>
      <c r="D33" s="33" t="s">
        <v>562</v>
      </c>
      <c r="E33" s="34" t="s">
        <v>845</v>
      </c>
      <c r="F33" s="35">
        <v>0</v>
      </c>
      <c r="G33" s="35">
        <v>0</v>
      </c>
      <c r="H33" s="35">
        <v>0</v>
      </c>
      <c r="I33" s="35">
        <v>1077</v>
      </c>
      <c r="J33" s="35">
        <v>0</v>
      </c>
      <c r="K33" s="35">
        <v>0</v>
      </c>
      <c r="L33" s="35">
        <v>0</v>
      </c>
      <c r="M33" s="35">
        <v>8766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28981</v>
      </c>
      <c r="U33" s="35">
        <v>37060</v>
      </c>
      <c r="V33" s="35">
        <v>0</v>
      </c>
      <c r="W33" s="35">
        <v>5692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2711552</v>
      </c>
      <c r="AE33" s="35">
        <v>339761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0</v>
      </c>
      <c r="AR33" s="35">
        <v>59590</v>
      </c>
      <c r="AS33" s="35">
        <v>0</v>
      </c>
      <c r="AT33" s="35">
        <v>64278</v>
      </c>
      <c r="AU33" s="35">
        <v>3080</v>
      </c>
      <c r="AV33" s="35">
        <v>58150</v>
      </c>
      <c r="AW33" s="35">
        <v>1139176</v>
      </c>
      <c r="AX33" s="35">
        <v>79710</v>
      </c>
      <c r="AY33" s="35">
        <v>0</v>
      </c>
      <c r="BB33" s="6"/>
      <c r="BC33" s="117">
        <f t="shared" si="6"/>
        <v>18</v>
      </c>
      <c r="BD33" s="118">
        <f t="shared" si="6"/>
        <v>18</v>
      </c>
      <c r="BE33" s="118">
        <f t="shared" si="6"/>
        <v>18</v>
      </c>
      <c r="BF33" s="118">
        <f t="shared" si="6"/>
        <v>18</v>
      </c>
      <c r="BG33" s="118">
        <f t="shared" si="6"/>
        <v>18</v>
      </c>
      <c r="BH33" s="118">
        <f t="shared" si="6"/>
        <v>18</v>
      </c>
      <c r="BI33" s="118">
        <f t="shared" si="6"/>
        <v>18</v>
      </c>
      <c r="BJ33" s="118">
        <f t="shared" si="6"/>
        <v>18</v>
      </c>
      <c r="BK33" s="118">
        <f t="shared" si="6"/>
        <v>18</v>
      </c>
      <c r="BL33" s="118">
        <f t="shared" si="6"/>
        <v>18</v>
      </c>
      <c r="BM33" s="118">
        <f t="shared" si="6"/>
        <v>18</v>
      </c>
      <c r="BN33" s="118">
        <f t="shared" si="6"/>
        <v>18</v>
      </c>
      <c r="BO33" s="118">
        <f t="shared" si="6"/>
        <v>18</v>
      </c>
      <c r="BP33" s="118">
        <f t="shared" si="6"/>
        <v>18</v>
      </c>
      <c r="BQ33" s="118">
        <f t="shared" si="6"/>
        <v>18</v>
      </c>
      <c r="BR33" s="118">
        <f t="shared" si="6"/>
        <v>18</v>
      </c>
      <c r="BS33" s="118">
        <f t="shared" si="4"/>
        <v>18</v>
      </c>
      <c r="BT33" s="118">
        <f t="shared" si="4"/>
        <v>18</v>
      </c>
      <c r="BU33" s="118">
        <f t="shared" si="4"/>
        <v>18</v>
      </c>
      <c r="BV33" s="118">
        <f t="shared" si="4"/>
        <v>18</v>
      </c>
      <c r="BW33" s="118">
        <f t="shared" si="4"/>
        <v>18</v>
      </c>
      <c r="BX33" s="118">
        <f t="shared" si="4"/>
        <v>18</v>
      </c>
      <c r="BY33" s="118">
        <f t="shared" si="4"/>
        <v>18</v>
      </c>
      <c r="BZ33" s="118">
        <f t="shared" si="4"/>
        <v>18</v>
      </c>
      <c r="CA33" s="118">
        <f t="shared" si="4"/>
        <v>18</v>
      </c>
      <c r="CB33" s="118">
        <f t="shared" si="4"/>
        <v>18</v>
      </c>
      <c r="CC33" s="118">
        <f t="shared" si="4"/>
        <v>18</v>
      </c>
      <c r="CD33" s="118">
        <f t="shared" si="4"/>
        <v>18</v>
      </c>
      <c r="CE33" s="118">
        <f t="shared" si="4"/>
        <v>18</v>
      </c>
      <c r="CF33" s="118">
        <f t="shared" si="4"/>
        <v>18</v>
      </c>
      <c r="CG33" s="118">
        <f t="shared" si="4"/>
        <v>18</v>
      </c>
      <c r="CH33" s="118">
        <f t="shared" si="4"/>
        <v>18</v>
      </c>
      <c r="CI33" s="118">
        <f t="shared" si="5"/>
        <v>18</v>
      </c>
      <c r="CJ33" s="118">
        <f t="shared" si="5"/>
        <v>18</v>
      </c>
      <c r="CK33" s="118">
        <f t="shared" si="5"/>
        <v>18</v>
      </c>
      <c r="CL33" s="118">
        <f t="shared" si="5"/>
        <v>18</v>
      </c>
      <c r="CM33" s="118">
        <f t="shared" si="5"/>
        <v>18</v>
      </c>
      <c r="CN33" s="118">
        <f t="shared" si="5"/>
        <v>18</v>
      </c>
      <c r="CO33" s="118">
        <f t="shared" si="5"/>
        <v>18</v>
      </c>
      <c r="CP33" s="118">
        <f t="shared" si="5"/>
        <v>18</v>
      </c>
      <c r="CQ33" s="118">
        <f t="shared" si="5"/>
        <v>18</v>
      </c>
      <c r="CR33" s="118">
        <f t="shared" si="5"/>
        <v>18</v>
      </c>
      <c r="CS33" s="118">
        <f t="shared" si="5"/>
        <v>18</v>
      </c>
      <c r="CT33" s="118">
        <f t="shared" si="5"/>
        <v>18</v>
      </c>
      <c r="CU33" s="118">
        <f t="shared" si="5"/>
        <v>18</v>
      </c>
      <c r="CV33" s="119">
        <f t="shared" si="5"/>
        <v>18</v>
      </c>
    </row>
    <row r="34" spans="2:100">
      <c r="B34" s="67">
        <v>18</v>
      </c>
      <c r="C34" s="33" t="s">
        <v>824</v>
      </c>
      <c r="D34" s="33" t="s">
        <v>564</v>
      </c>
      <c r="E34" s="34" t="s">
        <v>846</v>
      </c>
      <c r="F34" s="35">
        <v>0</v>
      </c>
      <c r="G34" s="35">
        <v>0</v>
      </c>
      <c r="H34" s="35">
        <v>0</v>
      </c>
      <c r="I34" s="35">
        <v>1356</v>
      </c>
      <c r="J34" s="35">
        <v>0</v>
      </c>
      <c r="K34" s="35">
        <v>0</v>
      </c>
      <c r="L34" s="35">
        <v>0</v>
      </c>
      <c r="M34" s="35">
        <v>6250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13102</v>
      </c>
      <c r="U34" s="35">
        <v>31791</v>
      </c>
      <c r="V34" s="35">
        <v>0</v>
      </c>
      <c r="W34" s="35">
        <v>1406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902899</v>
      </c>
      <c r="AE34" s="35">
        <v>323263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5">
        <v>0</v>
      </c>
      <c r="AR34" s="35">
        <v>0</v>
      </c>
      <c r="AS34" s="35">
        <v>0</v>
      </c>
      <c r="AT34" s="35">
        <v>0</v>
      </c>
      <c r="AU34" s="35">
        <v>2598</v>
      </c>
      <c r="AV34" s="35">
        <v>109821</v>
      </c>
      <c r="AW34" s="35">
        <v>1440052</v>
      </c>
      <c r="AX34" s="35">
        <v>360229</v>
      </c>
      <c r="AY34" s="35">
        <v>16557</v>
      </c>
      <c r="BB34" s="6"/>
      <c r="BC34" s="117">
        <f t="shared" si="6"/>
        <v>18</v>
      </c>
      <c r="BD34" s="118">
        <f t="shared" si="6"/>
        <v>18</v>
      </c>
      <c r="BE34" s="118">
        <f t="shared" si="6"/>
        <v>18</v>
      </c>
      <c r="BF34" s="118">
        <f t="shared" si="6"/>
        <v>18</v>
      </c>
      <c r="BG34" s="118">
        <f t="shared" si="6"/>
        <v>18</v>
      </c>
      <c r="BH34" s="118">
        <f t="shared" si="6"/>
        <v>18</v>
      </c>
      <c r="BI34" s="118">
        <f t="shared" si="6"/>
        <v>18</v>
      </c>
      <c r="BJ34" s="118">
        <f t="shared" si="6"/>
        <v>18</v>
      </c>
      <c r="BK34" s="118">
        <f t="shared" si="6"/>
        <v>18</v>
      </c>
      <c r="BL34" s="118">
        <f t="shared" si="6"/>
        <v>18</v>
      </c>
      <c r="BM34" s="118">
        <f t="shared" si="6"/>
        <v>18</v>
      </c>
      <c r="BN34" s="118">
        <f t="shared" si="6"/>
        <v>18</v>
      </c>
      <c r="BO34" s="118">
        <f t="shared" si="6"/>
        <v>18</v>
      </c>
      <c r="BP34" s="118">
        <f t="shared" si="6"/>
        <v>18</v>
      </c>
      <c r="BQ34" s="118">
        <f t="shared" si="6"/>
        <v>18</v>
      </c>
      <c r="BR34" s="118">
        <f t="shared" si="6"/>
        <v>18</v>
      </c>
      <c r="BS34" s="118">
        <f t="shared" si="4"/>
        <v>18</v>
      </c>
      <c r="BT34" s="118">
        <f t="shared" si="4"/>
        <v>18</v>
      </c>
      <c r="BU34" s="118">
        <f t="shared" si="4"/>
        <v>18</v>
      </c>
      <c r="BV34" s="118">
        <f t="shared" si="4"/>
        <v>18</v>
      </c>
      <c r="BW34" s="118">
        <f t="shared" si="4"/>
        <v>18</v>
      </c>
      <c r="BX34" s="118">
        <f t="shared" si="4"/>
        <v>18</v>
      </c>
      <c r="BY34" s="118">
        <f t="shared" si="4"/>
        <v>18</v>
      </c>
      <c r="BZ34" s="118">
        <f t="shared" si="4"/>
        <v>18</v>
      </c>
      <c r="CA34" s="118">
        <f t="shared" si="4"/>
        <v>18</v>
      </c>
      <c r="CB34" s="118">
        <f t="shared" si="4"/>
        <v>18</v>
      </c>
      <c r="CC34" s="118">
        <f t="shared" si="4"/>
        <v>18</v>
      </c>
      <c r="CD34" s="118">
        <f t="shared" si="4"/>
        <v>18</v>
      </c>
      <c r="CE34" s="118">
        <f t="shared" si="4"/>
        <v>18</v>
      </c>
      <c r="CF34" s="118">
        <f t="shared" si="4"/>
        <v>18</v>
      </c>
      <c r="CG34" s="118">
        <f t="shared" si="4"/>
        <v>18</v>
      </c>
      <c r="CH34" s="118">
        <f t="shared" si="4"/>
        <v>18</v>
      </c>
      <c r="CI34" s="118">
        <f t="shared" si="5"/>
        <v>18</v>
      </c>
      <c r="CJ34" s="118">
        <f t="shared" si="5"/>
        <v>18</v>
      </c>
      <c r="CK34" s="118">
        <f t="shared" si="5"/>
        <v>18</v>
      </c>
      <c r="CL34" s="118">
        <f t="shared" si="5"/>
        <v>18</v>
      </c>
      <c r="CM34" s="118">
        <f t="shared" si="5"/>
        <v>18</v>
      </c>
      <c r="CN34" s="118">
        <f t="shared" si="5"/>
        <v>18</v>
      </c>
      <c r="CO34" s="118">
        <f t="shared" si="5"/>
        <v>18</v>
      </c>
      <c r="CP34" s="118">
        <f t="shared" si="5"/>
        <v>18</v>
      </c>
      <c r="CQ34" s="118">
        <f t="shared" si="5"/>
        <v>18</v>
      </c>
      <c r="CR34" s="118">
        <f t="shared" si="5"/>
        <v>18</v>
      </c>
      <c r="CS34" s="118">
        <f t="shared" si="5"/>
        <v>18</v>
      </c>
      <c r="CT34" s="118">
        <f t="shared" si="5"/>
        <v>18</v>
      </c>
      <c r="CU34" s="118">
        <f t="shared" si="5"/>
        <v>18</v>
      </c>
      <c r="CV34" s="119">
        <f t="shared" si="5"/>
        <v>18</v>
      </c>
    </row>
    <row r="35" spans="2:100">
      <c r="B35" s="67">
        <v>18</v>
      </c>
      <c r="C35" s="33" t="s">
        <v>824</v>
      </c>
      <c r="D35" s="33" t="s">
        <v>566</v>
      </c>
      <c r="E35" s="34" t="s">
        <v>847</v>
      </c>
      <c r="F35" s="35">
        <v>0</v>
      </c>
      <c r="G35" s="35">
        <v>0</v>
      </c>
      <c r="H35" s="35">
        <v>0</v>
      </c>
      <c r="I35" s="35">
        <v>8746</v>
      </c>
      <c r="J35" s="35">
        <v>0</v>
      </c>
      <c r="K35" s="35">
        <v>0</v>
      </c>
      <c r="L35" s="35">
        <v>21</v>
      </c>
      <c r="M35" s="35">
        <v>23116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21901</v>
      </c>
      <c r="U35" s="35">
        <v>135979</v>
      </c>
      <c r="V35" s="35">
        <v>0</v>
      </c>
      <c r="W35" s="35">
        <v>20574</v>
      </c>
      <c r="X35" s="35">
        <v>0</v>
      </c>
      <c r="Y35" s="35">
        <v>426</v>
      </c>
      <c r="Z35" s="35">
        <v>0</v>
      </c>
      <c r="AA35" s="35">
        <v>0</v>
      </c>
      <c r="AB35" s="35">
        <v>0</v>
      </c>
      <c r="AC35" s="35">
        <v>0</v>
      </c>
      <c r="AD35" s="35">
        <v>507251</v>
      </c>
      <c r="AE35" s="35">
        <v>0</v>
      </c>
      <c r="AF35" s="35">
        <v>0</v>
      </c>
      <c r="AG35" s="35">
        <v>0</v>
      </c>
      <c r="AH35" s="35">
        <v>1202</v>
      </c>
      <c r="AI35" s="35">
        <v>1470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  <c r="AP35" s="35">
        <v>0</v>
      </c>
      <c r="AQ35" s="35">
        <v>3917</v>
      </c>
      <c r="AR35" s="35">
        <v>24591</v>
      </c>
      <c r="AS35" s="35">
        <v>18585</v>
      </c>
      <c r="AT35" s="35">
        <v>0</v>
      </c>
      <c r="AU35" s="35">
        <v>10985</v>
      </c>
      <c r="AV35" s="35">
        <v>74734</v>
      </c>
      <c r="AW35" s="35">
        <v>1849446</v>
      </c>
      <c r="AX35" s="35">
        <v>129013</v>
      </c>
      <c r="AY35" s="35">
        <v>0</v>
      </c>
      <c r="BB35" s="6"/>
      <c r="BC35" s="117">
        <f t="shared" si="6"/>
        <v>18</v>
      </c>
      <c r="BD35" s="118">
        <f t="shared" si="6"/>
        <v>18</v>
      </c>
      <c r="BE35" s="118">
        <f t="shared" si="6"/>
        <v>18</v>
      </c>
      <c r="BF35" s="118">
        <f t="shared" si="6"/>
        <v>18</v>
      </c>
      <c r="BG35" s="118">
        <f t="shared" si="6"/>
        <v>18</v>
      </c>
      <c r="BH35" s="118">
        <f t="shared" si="6"/>
        <v>18</v>
      </c>
      <c r="BI35" s="118">
        <f t="shared" si="6"/>
        <v>18</v>
      </c>
      <c r="BJ35" s="118">
        <f t="shared" si="6"/>
        <v>18</v>
      </c>
      <c r="BK35" s="118">
        <f t="shared" si="6"/>
        <v>18</v>
      </c>
      <c r="BL35" s="118">
        <f t="shared" si="6"/>
        <v>18</v>
      </c>
      <c r="BM35" s="118">
        <f t="shared" si="6"/>
        <v>18</v>
      </c>
      <c r="BN35" s="118">
        <f t="shared" si="6"/>
        <v>18</v>
      </c>
      <c r="BO35" s="118">
        <f t="shared" si="6"/>
        <v>18</v>
      </c>
      <c r="BP35" s="118">
        <f t="shared" si="6"/>
        <v>18</v>
      </c>
      <c r="BQ35" s="118">
        <f t="shared" si="6"/>
        <v>18</v>
      </c>
      <c r="BR35" s="118">
        <f t="shared" si="6"/>
        <v>18</v>
      </c>
      <c r="BS35" s="118">
        <f t="shared" si="4"/>
        <v>18</v>
      </c>
      <c r="BT35" s="118">
        <f t="shared" si="4"/>
        <v>18</v>
      </c>
      <c r="BU35" s="118">
        <f t="shared" si="4"/>
        <v>18</v>
      </c>
      <c r="BV35" s="118">
        <f t="shared" si="4"/>
        <v>18</v>
      </c>
      <c r="BW35" s="118">
        <f t="shared" si="4"/>
        <v>18</v>
      </c>
      <c r="BX35" s="118">
        <f t="shared" si="4"/>
        <v>18</v>
      </c>
      <c r="BY35" s="118">
        <f t="shared" si="4"/>
        <v>18</v>
      </c>
      <c r="BZ35" s="118">
        <f t="shared" si="4"/>
        <v>18</v>
      </c>
      <c r="CA35" s="118">
        <f t="shared" si="4"/>
        <v>18</v>
      </c>
      <c r="CB35" s="118">
        <f t="shared" si="4"/>
        <v>18</v>
      </c>
      <c r="CC35" s="118">
        <f t="shared" si="4"/>
        <v>18</v>
      </c>
      <c r="CD35" s="118">
        <f t="shared" si="4"/>
        <v>18</v>
      </c>
      <c r="CE35" s="118">
        <f t="shared" si="4"/>
        <v>18</v>
      </c>
      <c r="CF35" s="118">
        <f t="shared" si="4"/>
        <v>18</v>
      </c>
      <c r="CG35" s="118">
        <f t="shared" si="4"/>
        <v>18</v>
      </c>
      <c r="CH35" s="118">
        <f t="shared" si="4"/>
        <v>18</v>
      </c>
      <c r="CI35" s="118">
        <f t="shared" si="5"/>
        <v>18</v>
      </c>
      <c r="CJ35" s="118">
        <f t="shared" si="5"/>
        <v>18</v>
      </c>
      <c r="CK35" s="118">
        <f t="shared" si="5"/>
        <v>18</v>
      </c>
      <c r="CL35" s="118">
        <f t="shared" si="5"/>
        <v>18</v>
      </c>
      <c r="CM35" s="118">
        <f t="shared" si="5"/>
        <v>18</v>
      </c>
      <c r="CN35" s="118">
        <f t="shared" si="5"/>
        <v>18</v>
      </c>
      <c r="CO35" s="118">
        <f t="shared" si="5"/>
        <v>18</v>
      </c>
      <c r="CP35" s="118">
        <f t="shared" si="5"/>
        <v>18</v>
      </c>
      <c r="CQ35" s="118">
        <f t="shared" si="5"/>
        <v>18</v>
      </c>
      <c r="CR35" s="118">
        <f t="shared" si="5"/>
        <v>18</v>
      </c>
      <c r="CS35" s="118">
        <f t="shared" si="5"/>
        <v>18</v>
      </c>
      <c r="CT35" s="118">
        <f t="shared" si="5"/>
        <v>18</v>
      </c>
      <c r="CU35" s="118">
        <f t="shared" si="5"/>
        <v>18</v>
      </c>
      <c r="CV35" s="119">
        <f t="shared" si="5"/>
        <v>18</v>
      </c>
    </row>
    <row r="36" spans="2:100">
      <c r="B36" s="67">
        <v>3</v>
      </c>
      <c r="C36" s="33" t="s">
        <v>824</v>
      </c>
      <c r="D36" s="33" t="s">
        <v>568</v>
      </c>
      <c r="E36" s="34" t="s">
        <v>848</v>
      </c>
      <c r="F36" s="35">
        <v>0</v>
      </c>
      <c r="G36" s="35">
        <v>0</v>
      </c>
      <c r="H36" s="35">
        <v>0</v>
      </c>
      <c r="I36" s="35">
        <v>1546</v>
      </c>
      <c r="J36" s="35">
        <v>0</v>
      </c>
      <c r="K36" s="35">
        <v>0</v>
      </c>
      <c r="L36" s="35">
        <v>0</v>
      </c>
      <c r="M36" s="35">
        <v>3216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1625</v>
      </c>
      <c r="U36" s="35">
        <v>32820</v>
      </c>
      <c r="V36" s="35">
        <v>0</v>
      </c>
      <c r="W36" s="35">
        <v>483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1330922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5">
        <v>0</v>
      </c>
      <c r="AP36" s="35">
        <v>0</v>
      </c>
      <c r="AQ36" s="35">
        <v>0</v>
      </c>
      <c r="AR36" s="35">
        <v>0</v>
      </c>
      <c r="AS36" s="35">
        <v>0</v>
      </c>
      <c r="AT36" s="35">
        <v>0</v>
      </c>
      <c r="AU36" s="35">
        <v>2569</v>
      </c>
      <c r="AV36" s="35">
        <v>10217</v>
      </c>
      <c r="AW36" s="35">
        <v>531531</v>
      </c>
      <c r="AX36" s="35">
        <v>11074</v>
      </c>
      <c r="AY36" s="35">
        <v>0</v>
      </c>
      <c r="BB36" s="6"/>
      <c r="BC36" s="117">
        <f t="shared" si="6"/>
        <v>3</v>
      </c>
      <c r="BD36" s="118">
        <f t="shared" si="6"/>
        <v>3</v>
      </c>
      <c r="BE36" s="118">
        <f t="shared" si="6"/>
        <v>3</v>
      </c>
      <c r="BF36" s="118">
        <f t="shared" si="6"/>
        <v>3</v>
      </c>
      <c r="BG36" s="118">
        <f t="shared" si="6"/>
        <v>3</v>
      </c>
      <c r="BH36" s="118">
        <f t="shared" si="6"/>
        <v>3</v>
      </c>
      <c r="BI36" s="118">
        <f t="shared" si="6"/>
        <v>3</v>
      </c>
      <c r="BJ36" s="118">
        <f t="shared" si="6"/>
        <v>3</v>
      </c>
      <c r="BK36" s="118">
        <f t="shared" si="6"/>
        <v>3</v>
      </c>
      <c r="BL36" s="118">
        <f t="shared" si="6"/>
        <v>3</v>
      </c>
      <c r="BM36" s="118">
        <f t="shared" si="6"/>
        <v>3</v>
      </c>
      <c r="BN36" s="118">
        <f t="shared" si="6"/>
        <v>3</v>
      </c>
      <c r="BO36" s="118">
        <f t="shared" si="6"/>
        <v>3</v>
      </c>
      <c r="BP36" s="118">
        <f t="shared" si="6"/>
        <v>3</v>
      </c>
      <c r="BQ36" s="118">
        <f t="shared" si="6"/>
        <v>3</v>
      </c>
      <c r="BR36" s="118">
        <f t="shared" si="6"/>
        <v>3</v>
      </c>
      <c r="BS36" s="118">
        <f t="shared" si="4"/>
        <v>3</v>
      </c>
      <c r="BT36" s="118">
        <f t="shared" si="4"/>
        <v>3</v>
      </c>
      <c r="BU36" s="118">
        <f t="shared" si="4"/>
        <v>3</v>
      </c>
      <c r="BV36" s="118">
        <f t="shared" si="4"/>
        <v>3</v>
      </c>
      <c r="BW36" s="118">
        <f t="shared" si="4"/>
        <v>3</v>
      </c>
      <c r="BX36" s="118">
        <f t="shared" si="4"/>
        <v>3</v>
      </c>
      <c r="BY36" s="118">
        <f t="shared" si="4"/>
        <v>3</v>
      </c>
      <c r="BZ36" s="118">
        <f t="shared" si="4"/>
        <v>3</v>
      </c>
      <c r="CA36" s="118">
        <f t="shared" si="4"/>
        <v>3</v>
      </c>
      <c r="CB36" s="118">
        <f t="shared" si="4"/>
        <v>3</v>
      </c>
      <c r="CC36" s="118">
        <f t="shared" si="4"/>
        <v>3</v>
      </c>
      <c r="CD36" s="118">
        <f t="shared" si="4"/>
        <v>3</v>
      </c>
      <c r="CE36" s="118">
        <f t="shared" si="4"/>
        <v>3</v>
      </c>
      <c r="CF36" s="118">
        <f t="shared" si="4"/>
        <v>3</v>
      </c>
      <c r="CG36" s="118">
        <f t="shared" si="4"/>
        <v>3</v>
      </c>
      <c r="CH36" s="118">
        <f t="shared" si="4"/>
        <v>3</v>
      </c>
      <c r="CI36" s="118">
        <f t="shared" si="5"/>
        <v>3</v>
      </c>
      <c r="CJ36" s="118">
        <f t="shared" si="5"/>
        <v>3</v>
      </c>
      <c r="CK36" s="118">
        <f t="shared" si="5"/>
        <v>3</v>
      </c>
      <c r="CL36" s="118">
        <f t="shared" si="5"/>
        <v>3</v>
      </c>
      <c r="CM36" s="118">
        <f t="shared" si="5"/>
        <v>3</v>
      </c>
      <c r="CN36" s="118">
        <f t="shared" si="5"/>
        <v>3</v>
      </c>
      <c r="CO36" s="118">
        <f t="shared" si="5"/>
        <v>3</v>
      </c>
      <c r="CP36" s="118">
        <f t="shared" si="5"/>
        <v>3</v>
      </c>
      <c r="CQ36" s="118">
        <f t="shared" si="5"/>
        <v>3</v>
      </c>
      <c r="CR36" s="118">
        <f t="shared" si="5"/>
        <v>3</v>
      </c>
      <c r="CS36" s="118">
        <f t="shared" si="5"/>
        <v>3</v>
      </c>
      <c r="CT36" s="118">
        <f t="shared" si="5"/>
        <v>3</v>
      </c>
      <c r="CU36" s="118">
        <f t="shared" si="5"/>
        <v>3</v>
      </c>
      <c r="CV36" s="119">
        <f t="shared" si="5"/>
        <v>3</v>
      </c>
    </row>
    <row r="37" spans="2:100">
      <c r="B37" s="67">
        <v>3</v>
      </c>
      <c r="C37" s="33" t="s">
        <v>824</v>
      </c>
      <c r="D37" s="33" t="s">
        <v>570</v>
      </c>
      <c r="E37" s="34" t="s">
        <v>849</v>
      </c>
      <c r="F37" s="35">
        <v>0</v>
      </c>
      <c r="G37" s="35">
        <v>0</v>
      </c>
      <c r="H37" s="35">
        <v>0</v>
      </c>
      <c r="I37" s="35">
        <v>236308</v>
      </c>
      <c r="J37" s="35">
        <v>0</v>
      </c>
      <c r="K37" s="35">
        <v>0</v>
      </c>
      <c r="L37" s="35">
        <v>45</v>
      </c>
      <c r="M37" s="35">
        <v>14479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1359693</v>
      </c>
      <c r="U37" s="35">
        <v>698945</v>
      </c>
      <c r="V37" s="35">
        <v>0</v>
      </c>
      <c r="W37" s="35">
        <v>262195</v>
      </c>
      <c r="X37" s="35">
        <v>0</v>
      </c>
      <c r="Y37" s="35">
        <v>998</v>
      </c>
      <c r="Z37" s="35">
        <v>6712661</v>
      </c>
      <c r="AA37" s="35">
        <v>0</v>
      </c>
      <c r="AB37" s="35">
        <v>0</v>
      </c>
      <c r="AC37" s="35">
        <v>0</v>
      </c>
      <c r="AD37" s="35">
        <v>3377795</v>
      </c>
      <c r="AE37" s="35">
        <v>1244562</v>
      </c>
      <c r="AF37" s="35">
        <v>454236</v>
      </c>
      <c r="AG37" s="35">
        <v>0</v>
      </c>
      <c r="AH37" s="35">
        <v>699483</v>
      </c>
      <c r="AI37" s="35">
        <v>854913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v>0</v>
      </c>
      <c r="AQ37" s="35">
        <v>133</v>
      </c>
      <c r="AR37" s="35">
        <v>10112</v>
      </c>
      <c r="AS37" s="35">
        <v>106606</v>
      </c>
      <c r="AT37" s="35">
        <v>0</v>
      </c>
      <c r="AU37" s="35">
        <v>52819</v>
      </c>
      <c r="AV37" s="35">
        <v>52292</v>
      </c>
      <c r="AW37" s="35">
        <v>1967561</v>
      </c>
      <c r="AX37" s="35">
        <v>78185</v>
      </c>
      <c r="AY37" s="35">
        <v>0</v>
      </c>
      <c r="BB37" s="6"/>
      <c r="BC37" s="117">
        <f t="shared" si="6"/>
        <v>3</v>
      </c>
      <c r="BD37" s="118">
        <f t="shared" si="6"/>
        <v>3</v>
      </c>
      <c r="BE37" s="118">
        <f t="shared" si="6"/>
        <v>3</v>
      </c>
      <c r="BF37" s="118">
        <f t="shared" si="6"/>
        <v>3</v>
      </c>
      <c r="BG37" s="118">
        <f t="shared" si="6"/>
        <v>3</v>
      </c>
      <c r="BH37" s="118">
        <f t="shared" si="6"/>
        <v>3</v>
      </c>
      <c r="BI37" s="118">
        <f t="shared" si="6"/>
        <v>3</v>
      </c>
      <c r="BJ37" s="118">
        <f t="shared" si="6"/>
        <v>3</v>
      </c>
      <c r="BK37" s="118">
        <f t="shared" si="6"/>
        <v>3</v>
      </c>
      <c r="BL37" s="118">
        <f t="shared" si="6"/>
        <v>3</v>
      </c>
      <c r="BM37" s="118">
        <f t="shared" si="6"/>
        <v>3</v>
      </c>
      <c r="BN37" s="118">
        <f t="shared" si="6"/>
        <v>3</v>
      </c>
      <c r="BO37" s="118">
        <f t="shared" si="6"/>
        <v>3</v>
      </c>
      <c r="BP37" s="118">
        <f t="shared" si="6"/>
        <v>3</v>
      </c>
      <c r="BQ37" s="118">
        <f t="shared" si="6"/>
        <v>3</v>
      </c>
      <c r="BR37" s="118">
        <f t="shared" si="6"/>
        <v>3</v>
      </c>
      <c r="BS37" s="118">
        <f t="shared" si="4"/>
        <v>3</v>
      </c>
      <c r="BT37" s="118">
        <f t="shared" si="4"/>
        <v>3</v>
      </c>
      <c r="BU37" s="118">
        <f t="shared" si="4"/>
        <v>3</v>
      </c>
      <c r="BV37" s="118">
        <f t="shared" si="4"/>
        <v>3</v>
      </c>
      <c r="BW37" s="118">
        <f t="shared" si="4"/>
        <v>3</v>
      </c>
      <c r="BX37" s="118">
        <f t="shared" si="4"/>
        <v>3</v>
      </c>
      <c r="BY37" s="118">
        <f t="shared" si="4"/>
        <v>3</v>
      </c>
      <c r="BZ37" s="118">
        <f t="shared" si="4"/>
        <v>3</v>
      </c>
      <c r="CA37" s="118">
        <f t="shared" si="4"/>
        <v>3</v>
      </c>
      <c r="CB37" s="118">
        <f t="shared" si="4"/>
        <v>3</v>
      </c>
      <c r="CC37" s="118">
        <f t="shared" si="4"/>
        <v>3</v>
      </c>
      <c r="CD37" s="118">
        <f t="shared" si="4"/>
        <v>3</v>
      </c>
      <c r="CE37" s="118">
        <f t="shared" si="4"/>
        <v>3</v>
      </c>
      <c r="CF37" s="118">
        <f t="shared" si="4"/>
        <v>3</v>
      </c>
      <c r="CG37" s="118">
        <f t="shared" si="4"/>
        <v>3</v>
      </c>
      <c r="CH37" s="118">
        <f t="shared" si="4"/>
        <v>3</v>
      </c>
      <c r="CI37" s="118">
        <f t="shared" si="5"/>
        <v>3</v>
      </c>
      <c r="CJ37" s="118">
        <f t="shared" si="5"/>
        <v>3</v>
      </c>
      <c r="CK37" s="118">
        <f t="shared" si="5"/>
        <v>3</v>
      </c>
      <c r="CL37" s="118">
        <f t="shared" si="5"/>
        <v>3</v>
      </c>
      <c r="CM37" s="118">
        <f t="shared" si="5"/>
        <v>3</v>
      </c>
      <c r="CN37" s="118">
        <f t="shared" si="5"/>
        <v>3</v>
      </c>
      <c r="CO37" s="118">
        <f t="shared" si="5"/>
        <v>3</v>
      </c>
      <c r="CP37" s="118">
        <f t="shared" si="5"/>
        <v>3</v>
      </c>
      <c r="CQ37" s="118">
        <f t="shared" si="5"/>
        <v>3</v>
      </c>
      <c r="CR37" s="118">
        <f t="shared" si="5"/>
        <v>3</v>
      </c>
      <c r="CS37" s="118">
        <f t="shared" si="5"/>
        <v>3</v>
      </c>
      <c r="CT37" s="118">
        <f t="shared" si="5"/>
        <v>3</v>
      </c>
      <c r="CU37" s="118">
        <f t="shared" si="5"/>
        <v>3</v>
      </c>
      <c r="CV37" s="119">
        <f t="shared" si="5"/>
        <v>3</v>
      </c>
    </row>
    <row r="38" spans="2:100">
      <c r="B38" s="67">
        <v>19</v>
      </c>
      <c r="C38" s="33" t="s">
        <v>824</v>
      </c>
      <c r="D38" s="33" t="s">
        <v>572</v>
      </c>
      <c r="E38" s="34" t="s">
        <v>850</v>
      </c>
      <c r="F38" s="35">
        <v>0</v>
      </c>
      <c r="G38" s="35">
        <v>0</v>
      </c>
      <c r="H38" s="35">
        <v>0</v>
      </c>
      <c r="I38" s="35">
        <v>37194</v>
      </c>
      <c r="J38" s="35">
        <v>0</v>
      </c>
      <c r="K38" s="35">
        <v>0</v>
      </c>
      <c r="L38" s="35">
        <v>211</v>
      </c>
      <c r="M38" s="35">
        <v>6569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33096</v>
      </c>
      <c r="U38" s="35">
        <v>32895</v>
      </c>
      <c r="V38" s="35">
        <v>0</v>
      </c>
      <c r="W38" s="35">
        <v>10276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1503849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5">
        <v>69</v>
      </c>
      <c r="AR38" s="35">
        <v>0</v>
      </c>
      <c r="AS38" s="35">
        <v>0</v>
      </c>
      <c r="AT38" s="35">
        <v>0</v>
      </c>
      <c r="AU38" s="35">
        <v>2692</v>
      </c>
      <c r="AV38" s="35">
        <v>38687</v>
      </c>
      <c r="AW38" s="35">
        <v>1324798</v>
      </c>
      <c r="AX38" s="35">
        <v>60649</v>
      </c>
      <c r="AY38" s="35">
        <v>0</v>
      </c>
      <c r="BB38" s="6"/>
      <c r="BC38" s="117">
        <f t="shared" si="6"/>
        <v>19</v>
      </c>
      <c r="BD38" s="118">
        <f t="shared" si="6"/>
        <v>19</v>
      </c>
      <c r="BE38" s="118">
        <f t="shared" si="6"/>
        <v>19</v>
      </c>
      <c r="BF38" s="118">
        <f t="shared" si="6"/>
        <v>19</v>
      </c>
      <c r="BG38" s="118">
        <f t="shared" si="6"/>
        <v>19</v>
      </c>
      <c r="BH38" s="118">
        <f t="shared" si="6"/>
        <v>19</v>
      </c>
      <c r="BI38" s="118">
        <f t="shared" si="6"/>
        <v>19</v>
      </c>
      <c r="BJ38" s="118">
        <f t="shared" si="6"/>
        <v>19</v>
      </c>
      <c r="BK38" s="118">
        <f t="shared" si="6"/>
        <v>19</v>
      </c>
      <c r="BL38" s="118">
        <f t="shared" si="6"/>
        <v>19</v>
      </c>
      <c r="BM38" s="118">
        <f t="shared" si="6"/>
        <v>19</v>
      </c>
      <c r="BN38" s="118">
        <f t="shared" si="6"/>
        <v>19</v>
      </c>
      <c r="BO38" s="118">
        <f t="shared" si="6"/>
        <v>19</v>
      </c>
      <c r="BP38" s="118">
        <f t="shared" si="6"/>
        <v>19</v>
      </c>
      <c r="BQ38" s="118">
        <f t="shared" si="6"/>
        <v>19</v>
      </c>
      <c r="BR38" s="118">
        <f t="shared" si="6"/>
        <v>19</v>
      </c>
      <c r="BS38" s="118">
        <f t="shared" si="4"/>
        <v>19</v>
      </c>
      <c r="BT38" s="118">
        <f t="shared" si="4"/>
        <v>19</v>
      </c>
      <c r="BU38" s="118">
        <f t="shared" si="4"/>
        <v>19</v>
      </c>
      <c r="BV38" s="118">
        <f t="shared" si="4"/>
        <v>19</v>
      </c>
      <c r="BW38" s="118">
        <f t="shared" si="4"/>
        <v>19</v>
      </c>
      <c r="BX38" s="118">
        <f t="shared" si="4"/>
        <v>19</v>
      </c>
      <c r="BY38" s="118">
        <f t="shared" si="4"/>
        <v>19</v>
      </c>
      <c r="BZ38" s="118">
        <f t="shared" si="4"/>
        <v>19</v>
      </c>
      <c r="CA38" s="118">
        <f t="shared" si="4"/>
        <v>19</v>
      </c>
      <c r="CB38" s="118">
        <f t="shared" si="4"/>
        <v>19</v>
      </c>
      <c r="CC38" s="118">
        <f t="shared" si="4"/>
        <v>19</v>
      </c>
      <c r="CD38" s="118">
        <f t="shared" si="4"/>
        <v>19</v>
      </c>
      <c r="CE38" s="118">
        <f t="shared" si="4"/>
        <v>19</v>
      </c>
      <c r="CF38" s="118">
        <f t="shared" si="4"/>
        <v>19</v>
      </c>
      <c r="CG38" s="118">
        <f t="shared" si="4"/>
        <v>19</v>
      </c>
      <c r="CH38" s="118">
        <f t="shared" si="4"/>
        <v>19</v>
      </c>
      <c r="CI38" s="118">
        <f t="shared" si="5"/>
        <v>19</v>
      </c>
      <c r="CJ38" s="118">
        <f t="shared" si="5"/>
        <v>19</v>
      </c>
      <c r="CK38" s="118">
        <f t="shared" si="5"/>
        <v>19</v>
      </c>
      <c r="CL38" s="118">
        <f t="shared" si="5"/>
        <v>19</v>
      </c>
      <c r="CM38" s="118">
        <f t="shared" si="5"/>
        <v>19</v>
      </c>
      <c r="CN38" s="118">
        <f t="shared" si="5"/>
        <v>19</v>
      </c>
      <c r="CO38" s="118">
        <f t="shared" si="5"/>
        <v>19</v>
      </c>
      <c r="CP38" s="118">
        <f t="shared" si="5"/>
        <v>19</v>
      </c>
      <c r="CQ38" s="118">
        <f t="shared" si="5"/>
        <v>19</v>
      </c>
      <c r="CR38" s="118">
        <f t="shared" si="5"/>
        <v>19</v>
      </c>
      <c r="CS38" s="118">
        <f t="shared" si="5"/>
        <v>19</v>
      </c>
      <c r="CT38" s="118">
        <f t="shared" si="5"/>
        <v>19</v>
      </c>
      <c r="CU38" s="118">
        <f t="shared" si="5"/>
        <v>19</v>
      </c>
      <c r="CV38" s="119">
        <f t="shared" si="5"/>
        <v>19</v>
      </c>
    </row>
    <row r="39" spans="2:100">
      <c r="B39" s="67">
        <v>19</v>
      </c>
      <c r="C39" s="33" t="s">
        <v>824</v>
      </c>
      <c r="D39" s="33" t="s">
        <v>574</v>
      </c>
      <c r="E39" s="34" t="s">
        <v>851</v>
      </c>
      <c r="F39" s="35">
        <v>0</v>
      </c>
      <c r="G39" s="35">
        <v>0</v>
      </c>
      <c r="H39" s="35">
        <v>0</v>
      </c>
      <c r="I39" s="35">
        <v>187012</v>
      </c>
      <c r="J39" s="35">
        <v>0</v>
      </c>
      <c r="K39" s="35">
        <v>0</v>
      </c>
      <c r="L39" s="35">
        <v>277</v>
      </c>
      <c r="M39" s="35">
        <v>149742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1031814</v>
      </c>
      <c r="U39" s="35">
        <v>693523</v>
      </c>
      <c r="V39" s="35">
        <v>0</v>
      </c>
      <c r="W39" s="35">
        <v>46092</v>
      </c>
      <c r="X39" s="35">
        <v>0</v>
      </c>
      <c r="Y39" s="35">
        <v>7342</v>
      </c>
      <c r="Z39" s="35">
        <v>0</v>
      </c>
      <c r="AA39" s="35">
        <v>0</v>
      </c>
      <c r="AB39" s="35">
        <v>0</v>
      </c>
      <c r="AC39" s="35">
        <v>0</v>
      </c>
      <c r="AD39" s="35">
        <v>983698</v>
      </c>
      <c r="AE39" s="35">
        <v>0</v>
      </c>
      <c r="AF39" s="35">
        <v>0</v>
      </c>
      <c r="AG39" s="35">
        <v>0</v>
      </c>
      <c r="AH39" s="35">
        <v>1131</v>
      </c>
      <c r="AI39" s="35">
        <v>1382</v>
      </c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35">
        <v>0</v>
      </c>
      <c r="AP39" s="35">
        <v>0</v>
      </c>
      <c r="AQ39" s="35">
        <v>9609</v>
      </c>
      <c r="AR39" s="35">
        <v>59656</v>
      </c>
      <c r="AS39" s="35">
        <v>69449</v>
      </c>
      <c r="AT39" s="35">
        <v>0</v>
      </c>
      <c r="AU39" s="35">
        <v>57140</v>
      </c>
      <c r="AV39" s="35">
        <v>116921</v>
      </c>
      <c r="AW39" s="35">
        <v>1741524</v>
      </c>
      <c r="AX39" s="35">
        <v>309740</v>
      </c>
      <c r="AY39" s="35">
        <v>71</v>
      </c>
      <c r="BB39" s="6"/>
      <c r="BC39" s="117">
        <f t="shared" si="6"/>
        <v>19</v>
      </c>
      <c r="BD39" s="118">
        <f t="shared" si="6"/>
        <v>19</v>
      </c>
      <c r="BE39" s="118">
        <f t="shared" si="6"/>
        <v>19</v>
      </c>
      <c r="BF39" s="118">
        <f t="shared" si="6"/>
        <v>19</v>
      </c>
      <c r="BG39" s="118">
        <f t="shared" si="6"/>
        <v>19</v>
      </c>
      <c r="BH39" s="118">
        <f t="shared" si="6"/>
        <v>19</v>
      </c>
      <c r="BI39" s="118">
        <f t="shared" si="6"/>
        <v>19</v>
      </c>
      <c r="BJ39" s="118">
        <f t="shared" si="6"/>
        <v>19</v>
      </c>
      <c r="BK39" s="118">
        <f t="shared" si="6"/>
        <v>19</v>
      </c>
      <c r="BL39" s="118">
        <f t="shared" si="6"/>
        <v>19</v>
      </c>
      <c r="BM39" s="118">
        <f t="shared" si="6"/>
        <v>19</v>
      </c>
      <c r="BN39" s="118">
        <f t="shared" si="6"/>
        <v>19</v>
      </c>
      <c r="BO39" s="118">
        <f t="shared" si="6"/>
        <v>19</v>
      </c>
      <c r="BP39" s="118">
        <f t="shared" si="6"/>
        <v>19</v>
      </c>
      <c r="BQ39" s="118">
        <f t="shared" si="6"/>
        <v>19</v>
      </c>
      <c r="BR39" s="118">
        <f t="shared" si="6"/>
        <v>19</v>
      </c>
      <c r="BS39" s="118">
        <f t="shared" si="4"/>
        <v>19</v>
      </c>
      <c r="BT39" s="118">
        <f t="shared" si="4"/>
        <v>19</v>
      </c>
      <c r="BU39" s="118">
        <f t="shared" si="4"/>
        <v>19</v>
      </c>
      <c r="BV39" s="118">
        <f t="shared" si="4"/>
        <v>19</v>
      </c>
      <c r="BW39" s="118">
        <f t="shared" si="4"/>
        <v>19</v>
      </c>
      <c r="BX39" s="118">
        <f t="shared" si="4"/>
        <v>19</v>
      </c>
      <c r="BY39" s="118">
        <f t="shared" si="4"/>
        <v>19</v>
      </c>
      <c r="BZ39" s="118">
        <f t="shared" si="4"/>
        <v>19</v>
      </c>
      <c r="CA39" s="118">
        <f t="shared" si="4"/>
        <v>19</v>
      </c>
      <c r="CB39" s="118">
        <f t="shared" si="4"/>
        <v>19</v>
      </c>
      <c r="CC39" s="118">
        <f t="shared" si="4"/>
        <v>19</v>
      </c>
      <c r="CD39" s="118">
        <f t="shared" si="4"/>
        <v>19</v>
      </c>
      <c r="CE39" s="118">
        <f t="shared" si="4"/>
        <v>19</v>
      </c>
      <c r="CF39" s="118">
        <f t="shared" si="4"/>
        <v>19</v>
      </c>
      <c r="CG39" s="118">
        <f t="shared" si="4"/>
        <v>19</v>
      </c>
      <c r="CH39" s="118">
        <f t="shared" si="4"/>
        <v>19</v>
      </c>
      <c r="CI39" s="118">
        <f t="shared" si="5"/>
        <v>19</v>
      </c>
      <c r="CJ39" s="118">
        <f t="shared" si="5"/>
        <v>19</v>
      </c>
      <c r="CK39" s="118">
        <f t="shared" si="5"/>
        <v>19</v>
      </c>
      <c r="CL39" s="118">
        <f t="shared" si="5"/>
        <v>19</v>
      </c>
      <c r="CM39" s="118">
        <f t="shared" si="5"/>
        <v>19</v>
      </c>
      <c r="CN39" s="118">
        <f t="shared" si="5"/>
        <v>19</v>
      </c>
      <c r="CO39" s="118">
        <f t="shared" si="5"/>
        <v>19</v>
      </c>
      <c r="CP39" s="118">
        <f t="shared" si="5"/>
        <v>19</v>
      </c>
      <c r="CQ39" s="118">
        <f t="shared" si="5"/>
        <v>19</v>
      </c>
      <c r="CR39" s="118">
        <f t="shared" si="5"/>
        <v>19</v>
      </c>
      <c r="CS39" s="118">
        <f t="shared" si="5"/>
        <v>19</v>
      </c>
      <c r="CT39" s="118">
        <f t="shared" si="5"/>
        <v>19</v>
      </c>
      <c r="CU39" s="118">
        <f t="shared" si="5"/>
        <v>19</v>
      </c>
      <c r="CV39" s="119">
        <f t="shared" si="5"/>
        <v>19</v>
      </c>
    </row>
    <row r="40" spans="2:100">
      <c r="B40" s="67">
        <v>19</v>
      </c>
      <c r="C40" s="33" t="s">
        <v>824</v>
      </c>
      <c r="D40" s="33" t="s">
        <v>576</v>
      </c>
      <c r="E40" s="34" t="s">
        <v>852</v>
      </c>
      <c r="F40" s="35">
        <v>0</v>
      </c>
      <c r="G40" s="35">
        <v>0</v>
      </c>
      <c r="H40" s="35">
        <v>0</v>
      </c>
      <c r="I40" s="35">
        <v>198</v>
      </c>
      <c r="J40" s="35">
        <v>0</v>
      </c>
      <c r="K40" s="35">
        <v>0</v>
      </c>
      <c r="L40" s="35">
        <v>0</v>
      </c>
      <c r="M40" s="35">
        <v>11447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721</v>
      </c>
      <c r="U40" s="35">
        <v>25926</v>
      </c>
      <c r="V40" s="35">
        <v>0</v>
      </c>
      <c r="W40" s="35">
        <v>238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170023</v>
      </c>
      <c r="AE40" s="35">
        <v>0</v>
      </c>
      <c r="AF40" s="35">
        <v>0</v>
      </c>
      <c r="AG40" s="35">
        <v>0</v>
      </c>
      <c r="AH40" s="35">
        <v>304</v>
      </c>
      <c r="AI40" s="35">
        <v>371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5">
        <v>0</v>
      </c>
      <c r="AP40" s="35">
        <v>0</v>
      </c>
      <c r="AQ40" s="35">
        <v>2781</v>
      </c>
      <c r="AR40" s="35">
        <v>0</v>
      </c>
      <c r="AS40" s="35">
        <v>0</v>
      </c>
      <c r="AT40" s="35">
        <v>0</v>
      </c>
      <c r="AU40" s="35">
        <v>2341</v>
      </c>
      <c r="AV40" s="35">
        <v>65445</v>
      </c>
      <c r="AW40" s="35">
        <v>178741</v>
      </c>
      <c r="AX40" s="35">
        <v>40845</v>
      </c>
      <c r="AY40" s="35">
        <v>0</v>
      </c>
      <c r="BB40" s="6"/>
      <c r="BC40" s="117">
        <f t="shared" si="6"/>
        <v>19</v>
      </c>
      <c r="BD40" s="118">
        <f t="shared" si="6"/>
        <v>19</v>
      </c>
      <c r="BE40" s="118">
        <f t="shared" si="6"/>
        <v>19</v>
      </c>
      <c r="BF40" s="118">
        <f t="shared" si="6"/>
        <v>19</v>
      </c>
      <c r="BG40" s="118">
        <f t="shared" si="6"/>
        <v>19</v>
      </c>
      <c r="BH40" s="118">
        <f t="shared" si="6"/>
        <v>19</v>
      </c>
      <c r="BI40" s="118">
        <f t="shared" si="6"/>
        <v>19</v>
      </c>
      <c r="BJ40" s="118">
        <f t="shared" si="6"/>
        <v>19</v>
      </c>
      <c r="BK40" s="118">
        <f t="shared" si="6"/>
        <v>19</v>
      </c>
      <c r="BL40" s="118">
        <f t="shared" si="6"/>
        <v>19</v>
      </c>
      <c r="BM40" s="118">
        <f t="shared" si="6"/>
        <v>19</v>
      </c>
      <c r="BN40" s="118">
        <f t="shared" si="6"/>
        <v>19</v>
      </c>
      <c r="BO40" s="118">
        <f t="shared" si="6"/>
        <v>19</v>
      </c>
      <c r="BP40" s="118">
        <f t="shared" si="6"/>
        <v>19</v>
      </c>
      <c r="BQ40" s="118">
        <f t="shared" si="6"/>
        <v>19</v>
      </c>
      <c r="BR40" s="118">
        <f t="shared" si="6"/>
        <v>19</v>
      </c>
      <c r="BS40" s="118">
        <f t="shared" si="4"/>
        <v>19</v>
      </c>
      <c r="BT40" s="118">
        <f t="shared" si="4"/>
        <v>19</v>
      </c>
      <c r="BU40" s="118">
        <f t="shared" si="4"/>
        <v>19</v>
      </c>
      <c r="BV40" s="118">
        <f t="shared" si="4"/>
        <v>19</v>
      </c>
      <c r="BW40" s="118">
        <f t="shared" si="4"/>
        <v>19</v>
      </c>
      <c r="BX40" s="118">
        <f t="shared" si="4"/>
        <v>19</v>
      </c>
      <c r="BY40" s="118">
        <f t="shared" si="4"/>
        <v>19</v>
      </c>
      <c r="BZ40" s="118">
        <f t="shared" si="4"/>
        <v>19</v>
      </c>
      <c r="CA40" s="118">
        <f t="shared" si="4"/>
        <v>19</v>
      </c>
      <c r="CB40" s="118">
        <f t="shared" si="4"/>
        <v>19</v>
      </c>
      <c r="CC40" s="118">
        <f t="shared" si="4"/>
        <v>19</v>
      </c>
      <c r="CD40" s="118">
        <f t="shared" si="4"/>
        <v>19</v>
      </c>
      <c r="CE40" s="118">
        <f t="shared" si="4"/>
        <v>19</v>
      </c>
      <c r="CF40" s="118">
        <f t="shared" si="4"/>
        <v>19</v>
      </c>
      <c r="CG40" s="118">
        <f t="shared" si="4"/>
        <v>19</v>
      </c>
      <c r="CH40" s="118">
        <f t="shared" si="4"/>
        <v>19</v>
      </c>
      <c r="CI40" s="118">
        <f t="shared" si="5"/>
        <v>19</v>
      </c>
      <c r="CJ40" s="118">
        <f t="shared" si="5"/>
        <v>19</v>
      </c>
      <c r="CK40" s="118">
        <f t="shared" si="5"/>
        <v>19</v>
      </c>
      <c r="CL40" s="118">
        <f t="shared" si="5"/>
        <v>19</v>
      </c>
      <c r="CM40" s="118">
        <f t="shared" si="5"/>
        <v>19</v>
      </c>
      <c r="CN40" s="118">
        <f t="shared" si="5"/>
        <v>19</v>
      </c>
      <c r="CO40" s="118">
        <f t="shared" si="5"/>
        <v>19</v>
      </c>
      <c r="CP40" s="118">
        <f t="shared" si="5"/>
        <v>19</v>
      </c>
      <c r="CQ40" s="118">
        <f t="shared" si="5"/>
        <v>19</v>
      </c>
      <c r="CR40" s="118">
        <f t="shared" si="5"/>
        <v>19</v>
      </c>
      <c r="CS40" s="118">
        <f t="shared" si="5"/>
        <v>19</v>
      </c>
      <c r="CT40" s="118">
        <f t="shared" si="5"/>
        <v>19</v>
      </c>
      <c r="CU40" s="118">
        <f t="shared" si="5"/>
        <v>19</v>
      </c>
      <c r="CV40" s="119">
        <f t="shared" si="5"/>
        <v>19</v>
      </c>
    </row>
    <row r="41" spans="2:100">
      <c r="B41" s="67">
        <v>19</v>
      </c>
      <c r="C41" s="33" t="s">
        <v>824</v>
      </c>
      <c r="D41" s="33" t="s">
        <v>578</v>
      </c>
      <c r="E41" s="34" t="s">
        <v>853</v>
      </c>
      <c r="F41" s="35">
        <v>0</v>
      </c>
      <c r="G41" s="35">
        <v>0</v>
      </c>
      <c r="H41" s="35">
        <v>0</v>
      </c>
      <c r="I41" s="35">
        <v>2356</v>
      </c>
      <c r="J41" s="35">
        <v>0</v>
      </c>
      <c r="K41" s="35">
        <v>0</v>
      </c>
      <c r="L41" s="35">
        <v>213</v>
      </c>
      <c r="M41" s="35">
        <v>18236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2824</v>
      </c>
      <c r="U41" s="35">
        <v>40685</v>
      </c>
      <c r="V41" s="35">
        <v>0</v>
      </c>
      <c r="W41" s="35">
        <v>623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32855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628</v>
      </c>
      <c r="AR41" s="35">
        <v>0</v>
      </c>
      <c r="AS41" s="35">
        <v>0</v>
      </c>
      <c r="AT41" s="35">
        <v>0</v>
      </c>
      <c r="AU41" s="35">
        <v>3682</v>
      </c>
      <c r="AV41" s="35">
        <v>37715</v>
      </c>
      <c r="AW41" s="35">
        <v>215995</v>
      </c>
      <c r="AX41" s="35">
        <v>109128</v>
      </c>
      <c r="AY41" s="35">
        <v>0</v>
      </c>
      <c r="BB41" s="6"/>
      <c r="BC41" s="117">
        <f t="shared" si="6"/>
        <v>19</v>
      </c>
      <c r="BD41" s="118">
        <f t="shared" si="6"/>
        <v>19</v>
      </c>
      <c r="BE41" s="118">
        <f t="shared" si="6"/>
        <v>19</v>
      </c>
      <c r="BF41" s="118">
        <f t="shared" si="6"/>
        <v>19</v>
      </c>
      <c r="BG41" s="118">
        <f t="shared" si="6"/>
        <v>19</v>
      </c>
      <c r="BH41" s="118">
        <f t="shared" si="6"/>
        <v>19</v>
      </c>
      <c r="BI41" s="118">
        <f t="shared" si="6"/>
        <v>19</v>
      </c>
      <c r="BJ41" s="118">
        <f t="shared" si="6"/>
        <v>19</v>
      </c>
      <c r="BK41" s="118">
        <f t="shared" si="6"/>
        <v>19</v>
      </c>
      <c r="BL41" s="118">
        <f t="shared" si="6"/>
        <v>19</v>
      </c>
      <c r="BM41" s="118">
        <f t="shared" si="6"/>
        <v>19</v>
      </c>
      <c r="BN41" s="118">
        <f t="shared" si="6"/>
        <v>19</v>
      </c>
      <c r="BO41" s="118">
        <f t="shared" si="6"/>
        <v>19</v>
      </c>
      <c r="BP41" s="118">
        <f t="shared" si="6"/>
        <v>19</v>
      </c>
      <c r="BQ41" s="118">
        <f t="shared" si="6"/>
        <v>19</v>
      </c>
      <c r="BR41" s="118">
        <f t="shared" si="6"/>
        <v>19</v>
      </c>
      <c r="BS41" s="118">
        <f t="shared" si="4"/>
        <v>19</v>
      </c>
      <c r="BT41" s="118">
        <f t="shared" si="4"/>
        <v>19</v>
      </c>
      <c r="BU41" s="118">
        <f t="shared" si="4"/>
        <v>19</v>
      </c>
      <c r="BV41" s="118">
        <f t="shared" si="4"/>
        <v>19</v>
      </c>
      <c r="BW41" s="118">
        <f t="shared" si="4"/>
        <v>19</v>
      </c>
      <c r="BX41" s="118">
        <f t="shared" si="4"/>
        <v>19</v>
      </c>
      <c r="BY41" s="118">
        <f t="shared" si="4"/>
        <v>19</v>
      </c>
      <c r="BZ41" s="118">
        <f t="shared" si="4"/>
        <v>19</v>
      </c>
      <c r="CA41" s="118">
        <f t="shared" si="4"/>
        <v>19</v>
      </c>
      <c r="CB41" s="118">
        <f t="shared" si="4"/>
        <v>19</v>
      </c>
      <c r="CC41" s="118">
        <f t="shared" si="4"/>
        <v>19</v>
      </c>
      <c r="CD41" s="118">
        <f t="shared" si="4"/>
        <v>19</v>
      </c>
      <c r="CE41" s="118">
        <f t="shared" si="4"/>
        <v>19</v>
      </c>
      <c r="CF41" s="118">
        <f t="shared" si="4"/>
        <v>19</v>
      </c>
      <c r="CG41" s="118">
        <f t="shared" si="4"/>
        <v>19</v>
      </c>
      <c r="CH41" s="118">
        <f t="shared" si="4"/>
        <v>19</v>
      </c>
      <c r="CI41" s="118">
        <f t="shared" si="5"/>
        <v>19</v>
      </c>
      <c r="CJ41" s="118">
        <f t="shared" si="5"/>
        <v>19</v>
      </c>
      <c r="CK41" s="118">
        <f t="shared" si="5"/>
        <v>19</v>
      </c>
      <c r="CL41" s="118">
        <f t="shared" si="5"/>
        <v>19</v>
      </c>
      <c r="CM41" s="118">
        <f t="shared" si="5"/>
        <v>19</v>
      </c>
      <c r="CN41" s="118">
        <f t="shared" si="5"/>
        <v>19</v>
      </c>
      <c r="CO41" s="118">
        <f t="shared" si="5"/>
        <v>19</v>
      </c>
      <c r="CP41" s="118">
        <f t="shared" si="5"/>
        <v>19</v>
      </c>
      <c r="CQ41" s="118">
        <f t="shared" si="5"/>
        <v>19</v>
      </c>
      <c r="CR41" s="118">
        <f t="shared" si="5"/>
        <v>19</v>
      </c>
      <c r="CS41" s="118">
        <f t="shared" si="5"/>
        <v>19</v>
      </c>
      <c r="CT41" s="118">
        <f t="shared" si="5"/>
        <v>19</v>
      </c>
      <c r="CU41" s="118">
        <f t="shared" si="5"/>
        <v>19</v>
      </c>
      <c r="CV41" s="119">
        <f t="shared" si="5"/>
        <v>19</v>
      </c>
    </row>
    <row r="42" spans="2:100">
      <c r="B42" s="67">
        <v>19</v>
      </c>
      <c r="C42" s="33" t="s">
        <v>824</v>
      </c>
      <c r="D42" s="33" t="s">
        <v>580</v>
      </c>
      <c r="E42" s="34" t="s">
        <v>854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9843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2682</v>
      </c>
      <c r="U42" s="35">
        <v>30895</v>
      </c>
      <c r="V42" s="35">
        <v>0</v>
      </c>
      <c r="W42" s="35">
        <v>2580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85400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2656</v>
      </c>
      <c r="AV42" s="35">
        <v>19180</v>
      </c>
      <c r="AW42" s="35">
        <v>115648</v>
      </c>
      <c r="AX42" s="35">
        <v>30049</v>
      </c>
      <c r="AY42" s="35">
        <v>0</v>
      </c>
      <c r="BB42" s="6"/>
      <c r="BC42" s="117">
        <f t="shared" si="6"/>
        <v>19</v>
      </c>
      <c r="BD42" s="118">
        <f t="shared" si="6"/>
        <v>19</v>
      </c>
      <c r="BE42" s="118">
        <f t="shared" si="6"/>
        <v>19</v>
      </c>
      <c r="BF42" s="118">
        <f t="shared" si="6"/>
        <v>19</v>
      </c>
      <c r="BG42" s="118">
        <f t="shared" si="6"/>
        <v>19</v>
      </c>
      <c r="BH42" s="118">
        <f t="shared" si="6"/>
        <v>19</v>
      </c>
      <c r="BI42" s="118">
        <f t="shared" si="6"/>
        <v>19</v>
      </c>
      <c r="BJ42" s="118">
        <f t="shared" si="6"/>
        <v>19</v>
      </c>
      <c r="BK42" s="118">
        <f t="shared" si="6"/>
        <v>19</v>
      </c>
      <c r="BL42" s="118">
        <f t="shared" si="6"/>
        <v>19</v>
      </c>
      <c r="BM42" s="118">
        <f t="shared" si="6"/>
        <v>19</v>
      </c>
      <c r="BN42" s="118">
        <f t="shared" si="6"/>
        <v>19</v>
      </c>
      <c r="BO42" s="118">
        <f t="shared" si="6"/>
        <v>19</v>
      </c>
      <c r="BP42" s="118">
        <f t="shared" si="6"/>
        <v>19</v>
      </c>
      <c r="BQ42" s="118">
        <f t="shared" si="6"/>
        <v>19</v>
      </c>
      <c r="BR42" s="118">
        <f t="shared" si="6"/>
        <v>19</v>
      </c>
      <c r="BS42" s="118">
        <f t="shared" si="4"/>
        <v>19</v>
      </c>
      <c r="BT42" s="118">
        <f t="shared" si="4"/>
        <v>19</v>
      </c>
      <c r="BU42" s="118">
        <f t="shared" si="4"/>
        <v>19</v>
      </c>
      <c r="BV42" s="118">
        <f t="shared" si="4"/>
        <v>19</v>
      </c>
      <c r="BW42" s="118">
        <f t="shared" si="4"/>
        <v>19</v>
      </c>
      <c r="BX42" s="118">
        <f t="shared" si="4"/>
        <v>19</v>
      </c>
      <c r="BY42" s="118">
        <f t="shared" si="4"/>
        <v>19</v>
      </c>
      <c r="BZ42" s="118">
        <f t="shared" si="4"/>
        <v>19</v>
      </c>
      <c r="CA42" s="118">
        <f t="shared" si="4"/>
        <v>19</v>
      </c>
      <c r="CB42" s="118">
        <f t="shared" si="4"/>
        <v>19</v>
      </c>
      <c r="CC42" s="118">
        <f t="shared" si="4"/>
        <v>19</v>
      </c>
      <c r="CD42" s="118">
        <f t="shared" si="4"/>
        <v>19</v>
      </c>
      <c r="CE42" s="118">
        <f t="shared" si="4"/>
        <v>19</v>
      </c>
      <c r="CF42" s="118">
        <f t="shared" si="4"/>
        <v>19</v>
      </c>
      <c r="CG42" s="118">
        <f t="shared" si="4"/>
        <v>19</v>
      </c>
      <c r="CH42" s="118">
        <f t="shared" si="4"/>
        <v>19</v>
      </c>
      <c r="CI42" s="118">
        <f t="shared" si="5"/>
        <v>19</v>
      </c>
      <c r="CJ42" s="118">
        <f t="shared" si="5"/>
        <v>19</v>
      </c>
      <c r="CK42" s="118">
        <f t="shared" si="5"/>
        <v>19</v>
      </c>
      <c r="CL42" s="118">
        <f t="shared" si="5"/>
        <v>19</v>
      </c>
      <c r="CM42" s="118">
        <f t="shared" si="5"/>
        <v>19</v>
      </c>
      <c r="CN42" s="118">
        <f t="shared" si="5"/>
        <v>19</v>
      </c>
      <c r="CO42" s="118">
        <f t="shared" si="5"/>
        <v>19</v>
      </c>
      <c r="CP42" s="118">
        <f t="shared" si="5"/>
        <v>19</v>
      </c>
      <c r="CQ42" s="118">
        <f t="shared" si="5"/>
        <v>19</v>
      </c>
      <c r="CR42" s="118">
        <f t="shared" si="5"/>
        <v>19</v>
      </c>
      <c r="CS42" s="118">
        <f t="shared" si="5"/>
        <v>19</v>
      </c>
      <c r="CT42" s="118">
        <f t="shared" si="5"/>
        <v>19</v>
      </c>
      <c r="CU42" s="118">
        <f t="shared" si="5"/>
        <v>19</v>
      </c>
      <c r="CV42" s="119">
        <f t="shared" si="5"/>
        <v>19</v>
      </c>
    </row>
    <row r="43" spans="2:100">
      <c r="B43" s="67">
        <v>19</v>
      </c>
      <c r="C43" s="33" t="s">
        <v>824</v>
      </c>
      <c r="D43" s="33" t="s">
        <v>582</v>
      </c>
      <c r="E43" s="34" t="s">
        <v>855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1103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2754</v>
      </c>
      <c r="U43" s="35">
        <v>10811</v>
      </c>
      <c r="V43" s="35">
        <v>0</v>
      </c>
      <c r="W43" s="35">
        <v>1470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79509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35">
        <v>0</v>
      </c>
      <c r="AP43" s="35">
        <v>0</v>
      </c>
      <c r="AQ43" s="35">
        <v>123</v>
      </c>
      <c r="AR43" s="35">
        <v>2576</v>
      </c>
      <c r="AS43" s="35">
        <v>0</v>
      </c>
      <c r="AT43" s="35">
        <v>0</v>
      </c>
      <c r="AU43" s="35">
        <v>848</v>
      </c>
      <c r="AV43" s="35">
        <v>8624</v>
      </c>
      <c r="AW43" s="35">
        <v>199095</v>
      </c>
      <c r="AX43" s="35">
        <v>20552</v>
      </c>
      <c r="AY43" s="35">
        <v>0</v>
      </c>
      <c r="BB43" s="6"/>
      <c r="BC43" s="117">
        <f t="shared" si="6"/>
        <v>19</v>
      </c>
      <c r="BD43" s="118">
        <f t="shared" si="6"/>
        <v>19</v>
      </c>
      <c r="BE43" s="118">
        <f t="shared" si="6"/>
        <v>19</v>
      </c>
      <c r="BF43" s="118">
        <f t="shared" si="6"/>
        <v>19</v>
      </c>
      <c r="BG43" s="118">
        <f t="shared" si="6"/>
        <v>19</v>
      </c>
      <c r="BH43" s="118">
        <f t="shared" si="6"/>
        <v>19</v>
      </c>
      <c r="BI43" s="118">
        <f t="shared" si="6"/>
        <v>19</v>
      </c>
      <c r="BJ43" s="118">
        <f t="shared" si="6"/>
        <v>19</v>
      </c>
      <c r="BK43" s="118">
        <f t="shared" si="6"/>
        <v>19</v>
      </c>
      <c r="BL43" s="118">
        <f t="shared" si="6"/>
        <v>19</v>
      </c>
      <c r="BM43" s="118">
        <f t="shared" si="6"/>
        <v>19</v>
      </c>
      <c r="BN43" s="118">
        <f t="shared" si="6"/>
        <v>19</v>
      </c>
      <c r="BO43" s="118">
        <f t="shared" si="6"/>
        <v>19</v>
      </c>
      <c r="BP43" s="118">
        <f t="shared" si="6"/>
        <v>19</v>
      </c>
      <c r="BQ43" s="118">
        <f t="shared" si="6"/>
        <v>19</v>
      </c>
      <c r="BR43" s="118">
        <f t="shared" si="6"/>
        <v>19</v>
      </c>
      <c r="BS43" s="118">
        <f t="shared" ref="BS43:CH58" si="7">$B43</f>
        <v>19</v>
      </c>
      <c r="BT43" s="118">
        <f t="shared" si="7"/>
        <v>19</v>
      </c>
      <c r="BU43" s="118">
        <f t="shared" si="7"/>
        <v>19</v>
      </c>
      <c r="BV43" s="118">
        <f t="shared" si="7"/>
        <v>19</v>
      </c>
      <c r="BW43" s="118">
        <f t="shared" si="7"/>
        <v>19</v>
      </c>
      <c r="BX43" s="118">
        <f t="shared" si="7"/>
        <v>19</v>
      </c>
      <c r="BY43" s="118">
        <f t="shared" si="7"/>
        <v>19</v>
      </c>
      <c r="BZ43" s="118">
        <f t="shared" si="7"/>
        <v>19</v>
      </c>
      <c r="CA43" s="118">
        <f t="shared" si="7"/>
        <v>19</v>
      </c>
      <c r="CB43" s="118">
        <f t="shared" si="7"/>
        <v>19</v>
      </c>
      <c r="CC43" s="118">
        <f t="shared" si="7"/>
        <v>19</v>
      </c>
      <c r="CD43" s="118">
        <f t="shared" si="7"/>
        <v>19</v>
      </c>
      <c r="CE43" s="118">
        <f t="shared" si="7"/>
        <v>19</v>
      </c>
      <c r="CF43" s="118">
        <f t="shared" si="7"/>
        <v>19</v>
      </c>
      <c r="CG43" s="118">
        <f t="shared" si="7"/>
        <v>19</v>
      </c>
      <c r="CH43" s="118">
        <f t="shared" si="7"/>
        <v>19</v>
      </c>
      <c r="CI43" s="118">
        <f t="shared" ref="CI43:CV58" si="8">$B43</f>
        <v>19</v>
      </c>
      <c r="CJ43" s="118">
        <f t="shared" si="8"/>
        <v>19</v>
      </c>
      <c r="CK43" s="118">
        <f t="shared" si="8"/>
        <v>19</v>
      </c>
      <c r="CL43" s="118">
        <f t="shared" si="8"/>
        <v>19</v>
      </c>
      <c r="CM43" s="118">
        <f t="shared" si="8"/>
        <v>19</v>
      </c>
      <c r="CN43" s="118">
        <f t="shared" si="8"/>
        <v>19</v>
      </c>
      <c r="CO43" s="118">
        <f t="shared" si="8"/>
        <v>19</v>
      </c>
      <c r="CP43" s="118">
        <f t="shared" si="8"/>
        <v>19</v>
      </c>
      <c r="CQ43" s="118">
        <f t="shared" si="8"/>
        <v>19</v>
      </c>
      <c r="CR43" s="118">
        <f t="shared" si="8"/>
        <v>19</v>
      </c>
      <c r="CS43" s="118">
        <f t="shared" si="8"/>
        <v>19</v>
      </c>
      <c r="CT43" s="118">
        <f t="shared" si="8"/>
        <v>19</v>
      </c>
      <c r="CU43" s="118">
        <f t="shared" si="8"/>
        <v>19</v>
      </c>
      <c r="CV43" s="119">
        <f t="shared" si="8"/>
        <v>19</v>
      </c>
    </row>
    <row r="44" spans="2:100">
      <c r="B44" s="67">
        <v>19</v>
      </c>
      <c r="C44" s="33" t="s">
        <v>824</v>
      </c>
      <c r="D44" s="33" t="s">
        <v>584</v>
      </c>
      <c r="E44" s="34" t="s">
        <v>856</v>
      </c>
      <c r="F44" s="35">
        <v>0</v>
      </c>
      <c r="G44" s="35">
        <v>0</v>
      </c>
      <c r="H44" s="35">
        <v>0</v>
      </c>
      <c r="I44" s="35">
        <v>8912</v>
      </c>
      <c r="J44" s="35">
        <v>0</v>
      </c>
      <c r="K44" s="35">
        <v>0</v>
      </c>
      <c r="L44" s="35">
        <v>0</v>
      </c>
      <c r="M44" s="35">
        <v>7750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1788</v>
      </c>
      <c r="U44" s="35">
        <v>39246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69753</v>
      </c>
      <c r="AE44" s="35">
        <v>0</v>
      </c>
      <c r="AF44" s="35">
        <v>0</v>
      </c>
      <c r="AG44" s="35">
        <v>0</v>
      </c>
      <c r="AH44" s="35">
        <v>484</v>
      </c>
      <c r="AI44" s="35">
        <v>592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v>0</v>
      </c>
      <c r="AQ44" s="35">
        <v>0</v>
      </c>
      <c r="AR44" s="35">
        <v>0</v>
      </c>
      <c r="AS44" s="35">
        <v>0</v>
      </c>
      <c r="AT44" s="35">
        <v>0</v>
      </c>
      <c r="AU44" s="35">
        <v>3208</v>
      </c>
      <c r="AV44" s="35">
        <v>26607</v>
      </c>
      <c r="AW44" s="35">
        <v>79068</v>
      </c>
      <c r="AX44" s="35">
        <v>18864</v>
      </c>
      <c r="AY44" s="35">
        <v>0</v>
      </c>
      <c r="BB44" s="6"/>
      <c r="BC44" s="117">
        <f t="shared" si="6"/>
        <v>19</v>
      </c>
      <c r="BD44" s="118">
        <f t="shared" si="6"/>
        <v>19</v>
      </c>
      <c r="BE44" s="118">
        <f t="shared" si="6"/>
        <v>19</v>
      </c>
      <c r="BF44" s="118">
        <f t="shared" si="6"/>
        <v>19</v>
      </c>
      <c r="BG44" s="118">
        <f t="shared" si="6"/>
        <v>19</v>
      </c>
      <c r="BH44" s="118">
        <f t="shared" si="6"/>
        <v>19</v>
      </c>
      <c r="BI44" s="118">
        <f t="shared" si="6"/>
        <v>19</v>
      </c>
      <c r="BJ44" s="118">
        <f t="shared" si="6"/>
        <v>19</v>
      </c>
      <c r="BK44" s="118">
        <f t="shared" si="6"/>
        <v>19</v>
      </c>
      <c r="BL44" s="118">
        <f t="shared" si="6"/>
        <v>19</v>
      </c>
      <c r="BM44" s="118">
        <f t="shared" si="6"/>
        <v>19</v>
      </c>
      <c r="BN44" s="118">
        <f t="shared" si="6"/>
        <v>19</v>
      </c>
      <c r="BO44" s="118">
        <f t="shared" si="6"/>
        <v>19</v>
      </c>
      <c r="BP44" s="118">
        <f t="shared" si="6"/>
        <v>19</v>
      </c>
      <c r="BQ44" s="118">
        <f t="shared" si="6"/>
        <v>19</v>
      </c>
      <c r="BR44" s="118">
        <f t="shared" ref="BR44:CG59" si="9">$B44</f>
        <v>19</v>
      </c>
      <c r="BS44" s="118">
        <f t="shared" si="7"/>
        <v>19</v>
      </c>
      <c r="BT44" s="118">
        <f t="shared" si="7"/>
        <v>19</v>
      </c>
      <c r="BU44" s="118">
        <f t="shared" si="7"/>
        <v>19</v>
      </c>
      <c r="BV44" s="118">
        <f t="shared" si="7"/>
        <v>19</v>
      </c>
      <c r="BW44" s="118">
        <f t="shared" si="7"/>
        <v>19</v>
      </c>
      <c r="BX44" s="118">
        <f t="shared" si="7"/>
        <v>19</v>
      </c>
      <c r="BY44" s="118">
        <f t="shared" si="7"/>
        <v>19</v>
      </c>
      <c r="BZ44" s="118">
        <f t="shared" si="7"/>
        <v>19</v>
      </c>
      <c r="CA44" s="118">
        <f t="shared" si="7"/>
        <v>19</v>
      </c>
      <c r="CB44" s="118">
        <f t="shared" si="7"/>
        <v>19</v>
      </c>
      <c r="CC44" s="118">
        <f t="shared" si="7"/>
        <v>19</v>
      </c>
      <c r="CD44" s="118">
        <f t="shared" si="7"/>
        <v>19</v>
      </c>
      <c r="CE44" s="118">
        <f t="shared" si="7"/>
        <v>19</v>
      </c>
      <c r="CF44" s="118">
        <f t="shared" si="7"/>
        <v>19</v>
      </c>
      <c r="CG44" s="118">
        <f t="shared" si="7"/>
        <v>19</v>
      </c>
      <c r="CH44" s="118">
        <f t="shared" si="7"/>
        <v>19</v>
      </c>
      <c r="CI44" s="118">
        <f t="shared" si="8"/>
        <v>19</v>
      </c>
      <c r="CJ44" s="118">
        <f t="shared" si="8"/>
        <v>19</v>
      </c>
      <c r="CK44" s="118">
        <f t="shared" si="8"/>
        <v>19</v>
      </c>
      <c r="CL44" s="118">
        <f t="shared" si="8"/>
        <v>19</v>
      </c>
      <c r="CM44" s="118">
        <f t="shared" si="8"/>
        <v>19</v>
      </c>
      <c r="CN44" s="118">
        <f t="shared" si="8"/>
        <v>19</v>
      </c>
      <c r="CO44" s="118">
        <f t="shared" si="8"/>
        <v>19</v>
      </c>
      <c r="CP44" s="118">
        <f t="shared" si="8"/>
        <v>19</v>
      </c>
      <c r="CQ44" s="118">
        <f t="shared" si="8"/>
        <v>19</v>
      </c>
      <c r="CR44" s="118">
        <f t="shared" si="8"/>
        <v>19</v>
      </c>
      <c r="CS44" s="118">
        <f t="shared" si="8"/>
        <v>19</v>
      </c>
      <c r="CT44" s="118">
        <f t="shared" si="8"/>
        <v>19</v>
      </c>
      <c r="CU44" s="118">
        <f t="shared" si="8"/>
        <v>19</v>
      </c>
      <c r="CV44" s="119">
        <f t="shared" si="8"/>
        <v>19</v>
      </c>
    </row>
    <row r="45" spans="2:100">
      <c r="B45" s="67">
        <v>19</v>
      </c>
      <c r="C45" s="33" t="s">
        <v>824</v>
      </c>
      <c r="D45" s="33" t="s">
        <v>586</v>
      </c>
      <c r="E45" s="34" t="s">
        <v>857</v>
      </c>
      <c r="F45" s="35">
        <v>0</v>
      </c>
      <c r="G45" s="35">
        <v>0</v>
      </c>
      <c r="H45" s="35">
        <v>0</v>
      </c>
      <c r="I45" s="35">
        <v>36361</v>
      </c>
      <c r="J45" s="35">
        <v>0</v>
      </c>
      <c r="K45" s="35">
        <v>0</v>
      </c>
      <c r="L45" s="35">
        <v>57</v>
      </c>
      <c r="M45" s="35">
        <v>16455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103622</v>
      </c>
      <c r="U45" s="35">
        <v>152867</v>
      </c>
      <c r="V45" s="35">
        <v>0</v>
      </c>
      <c r="W45" s="35">
        <v>12128</v>
      </c>
      <c r="X45" s="35">
        <v>0</v>
      </c>
      <c r="Y45" s="35">
        <v>19292</v>
      </c>
      <c r="Z45" s="35">
        <v>0</v>
      </c>
      <c r="AA45" s="35">
        <v>0</v>
      </c>
      <c r="AB45" s="35">
        <v>0</v>
      </c>
      <c r="AC45" s="35">
        <v>0</v>
      </c>
      <c r="AD45" s="35">
        <v>703492</v>
      </c>
      <c r="AE45" s="35">
        <v>0</v>
      </c>
      <c r="AF45" s="35">
        <v>0</v>
      </c>
      <c r="AG45" s="35">
        <v>0</v>
      </c>
      <c r="AH45" s="35">
        <v>1722</v>
      </c>
      <c r="AI45" s="35">
        <v>2105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5">
        <v>0</v>
      </c>
      <c r="AP45" s="35">
        <v>0</v>
      </c>
      <c r="AQ45" s="35">
        <v>599</v>
      </c>
      <c r="AR45" s="35">
        <v>15051</v>
      </c>
      <c r="AS45" s="35">
        <v>10927</v>
      </c>
      <c r="AT45" s="35">
        <v>9832</v>
      </c>
      <c r="AU45" s="35">
        <v>12016</v>
      </c>
      <c r="AV45" s="35">
        <v>144349</v>
      </c>
      <c r="AW45" s="35">
        <v>1585370</v>
      </c>
      <c r="AX45" s="35">
        <v>319526</v>
      </c>
      <c r="AY45" s="35">
        <v>0</v>
      </c>
      <c r="BB45" s="6"/>
      <c r="BC45" s="117">
        <f t="shared" ref="BC45:BR60" si="10">$B45</f>
        <v>19</v>
      </c>
      <c r="BD45" s="118">
        <f t="shared" si="10"/>
        <v>19</v>
      </c>
      <c r="BE45" s="118">
        <f t="shared" si="10"/>
        <v>19</v>
      </c>
      <c r="BF45" s="118">
        <f t="shared" si="10"/>
        <v>19</v>
      </c>
      <c r="BG45" s="118">
        <f t="shared" si="10"/>
        <v>19</v>
      </c>
      <c r="BH45" s="118">
        <f t="shared" si="10"/>
        <v>19</v>
      </c>
      <c r="BI45" s="118">
        <f t="shared" si="10"/>
        <v>19</v>
      </c>
      <c r="BJ45" s="118">
        <f t="shared" si="10"/>
        <v>19</v>
      </c>
      <c r="BK45" s="118">
        <f t="shared" si="10"/>
        <v>19</v>
      </c>
      <c r="BL45" s="118">
        <f t="shared" si="10"/>
        <v>19</v>
      </c>
      <c r="BM45" s="118">
        <f t="shared" si="10"/>
        <v>19</v>
      </c>
      <c r="BN45" s="118">
        <f t="shared" si="10"/>
        <v>19</v>
      </c>
      <c r="BO45" s="118">
        <f t="shared" si="10"/>
        <v>19</v>
      </c>
      <c r="BP45" s="118">
        <f t="shared" si="10"/>
        <v>19</v>
      </c>
      <c r="BQ45" s="118">
        <f t="shared" si="10"/>
        <v>19</v>
      </c>
      <c r="BR45" s="118">
        <f t="shared" si="9"/>
        <v>19</v>
      </c>
      <c r="BS45" s="118">
        <f t="shared" si="7"/>
        <v>19</v>
      </c>
      <c r="BT45" s="118">
        <f t="shared" si="7"/>
        <v>19</v>
      </c>
      <c r="BU45" s="118">
        <f t="shared" si="7"/>
        <v>19</v>
      </c>
      <c r="BV45" s="118">
        <f t="shared" si="7"/>
        <v>19</v>
      </c>
      <c r="BW45" s="118">
        <f t="shared" si="7"/>
        <v>19</v>
      </c>
      <c r="BX45" s="118">
        <f t="shared" si="7"/>
        <v>19</v>
      </c>
      <c r="BY45" s="118">
        <f t="shared" si="7"/>
        <v>19</v>
      </c>
      <c r="BZ45" s="118">
        <f t="shared" si="7"/>
        <v>19</v>
      </c>
      <c r="CA45" s="118">
        <f t="shared" si="7"/>
        <v>19</v>
      </c>
      <c r="CB45" s="118">
        <f t="shared" si="7"/>
        <v>19</v>
      </c>
      <c r="CC45" s="118">
        <f t="shared" si="7"/>
        <v>19</v>
      </c>
      <c r="CD45" s="118">
        <f t="shared" si="7"/>
        <v>19</v>
      </c>
      <c r="CE45" s="118">
        <f t="shared" si="7"/>
        <v>19</v>
      </c>
      <c r="CF45" s="118">
        <f t="shared" si="7"/>
        <v>19</v>
      </c>
      <c r="CG45" s="118">
        <f t="shared" si="7"/>
        <v>19</v>
      </c>
      <c r="CH45" s="118">
        <f t="shared" si="7"/>
        <v>19</v>
      </c>
      <c r="CI45" s="118">
        <f t="shared" si="8"/>
        <v>19</v>
      </c>
      <c r="CJ45" s="118">
        <f t="shared" si="8"/>
        <v>19</v>
      </c>
      <c r="CK45" s="118">
        <f t="shared" si="8"/>
        <v>19</v>
      </c>
      <c r="CL45" s="118">
        <f t="shared" si="8"/>
        <v>19</v>
      </c>
      <c r="CM45" s="118">
        <f t="shared" si="8"/>
        <v>19</v>
      </c>
      <c r="CN45" s="118">
        <f t="shared" si="8"/>
        <v>19</v>
      </c>
      <c r="CO45" s="118">
        <f t="shared" si="8"/>
        <v>19</v>
      </c>
      <c r="CP45" s="118">
        <f t="shared" si="8"/>
        <v>19</v>
      </c>
      <c r="CQ45" s="118">
        <f t="shared" si="8"/>
        <v>19</v>
      </c>
      <c r="CR45" s="118">
        <f t="shared" si="8"/>
        <v>19</v>
      </c>
      <c r="CS45" s="118">
        <f t="shared" si="8"/>
        <v>19</v>
      </c>
      <c r="CT45" s="118">
        <f t="shared" si="8"/>
        <v>19</v>
      </c>
      <c r="CU45" s="118">
        <f t="shared" si="8"/>
        <v>19</v>
      </c>
      <c r="CV45" s="119">
        <f t="shared" si="8"/>
        <v>19</v>
      </c>
    </row>
    <row r="46" spans="2:100">
      <c r="B46" s="67">
        <v>19</v>
      </c>
      <c r="C46" s="33" t="s">
        <v>824</v>
      </c>
      <c r="D46" s="33" t="s">
        <v>588</v>
      </c>
      <c r="E46" s="34" t="s">
        <v>858</v>
      </c>
      <c r="F46" s="35">
        <v>0</v>
      </c>
      <c r="G46" s="35">
        <v>0</v>
      </c>
      <c r="H46" s="35">
        <v>0</v>
      </c>
      <c r="I46" s="35">
        <v>208183</v>
      </c>
      <c r="J46" s="35">
        <v>0</v>
      </c>
      <c r="K46" s="35">
        <v>0</v>
      </c>
      <c r="L46" s="35">
        <v>1092</v>
      </c>
      <c r="M46" s="35">
        <v>44280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111452</v>
      </c>
      <c r="U46" s="35">
        <v>469424</v>
      </c>
      <c r="V46" s="35">
        <v>0</v>
      </c>
      <c r="W46" s="35">
        <v>85603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439625</v>
      </c>
      <c r="AE46" s="35">
        <v>0</v>
      </c>
      <c r="AF46" s="35">
        <v>0</v>
      </c>
      <c r="AG46" s="35">
        <v>0</v>
      </c>
      <c r="AH46" s="35">
        <v>967</v>
      </c>
      <c r="AI46" s="35">
        <v>1182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v>0</v>
      </c>
      <c r="AQ46" s="35">
        <v>18022</v>
      </c>
      <c r="AR46" s="35">
        <v>284880</v>
      </c>
      <c r="AS46" s="35">
        <v>7177</v>
      </c>
      <c r="AT46" s="35">
        <v>403</v>
      </c>
      <c r="AU46" s="35">
        <v>36682</v>
      </c>
      <c r="AV46" s="35">
        <v>146262</v>
      </c>
      <c r="AW46" s="35">
        <v>816163</v>
      </c>
      <c r="AX46" s="35">
        <v>227729</v>
      </c>
      <c r="AY46" s="35">
        <v>0</v>
      </c>
      <c r="BB46" s="6"/>
      <c r="BC46" s="117">
        <f t="shared" si="10"/>
        <v>19</v>
      </c>
      <c r="BD46" s="118">
        <f t="shared" si="10"/>
        <v>19</v>
      </c>
      <c r="BE46" s="118">
        <f t="shared" si="10"/>
        <v>19</v>
      </c>
      <c r="BF46" s="118">
        <f t="shared" si="10"/>
        <v>19</v>
      </c>
      <c r="BG46" s="118">
        <f t="shared" si="10"/>
        <v>19</v>
      </c>
      <c r="BH46" s="118">
        <f t="shared" si="10"/>
        <v>19</v>
      </c>
      <c r="BI46" s="118">
        <f t="shared" si="10"/>
        <v>19</v>
      </c>
      <c r="BJ46" s="118">
        <f t="shared" si="10"/>
        <v>19</v>
      </c>
      <c r="BK46" s="118">
        <f t="shared" si="10"/>
        <v>19</v>
      </c>
      <c r="BL46" s="118">
        <f t="shared" si="10"/>
        <v>19</v>
      </c>
      <c r="BM46" s="118">
        <f t="shared" si="10"/>
        <v>19</v>
      </c>
      <c r="BN46" s="118">
        <f t="shared" si="10"/>
        <v>19</v>
      </c>
      <c r="BO46" s="118">
        <f t="shared" si="10"/>
        <v>19</v>
      </c>
      <c r="BP46" s="118">
        <f t="shared" si="10"/>
        <v>19</v>
      </c>
      <c r="BQ46" s="118">
        <f t="shared" si="10"/>
        <v>19</v>
      </c>
      <c r="BR46" s="118">
        <f t="shared" si="9"/>
        <v>19</v>
      </c>
      <c r="BS46" s="118">
        <f t="shared" si="7"/>
        <v>19</v>
      </c>
      <c r="BT46" s="118">
        <f t="shared" si="7"/>
        <v>19</v>
      </c>
      <c r="BU46" s="118">
        <f t="shared" si="7"/>
        <v>19</v>
      </c>
      <c r="BV46" s="118">
        <f t="shared" si="7"/>
        <v>19</v>
      </c>
      <c r="BW46" s="118">
        <f t="shared" si="7"/>
        <v>19</v>
      </c>
      <c r="BX46" s="118">
        <f t="shared" si="7"/>
        <v>19</v>
      </c>
      <c r="BY46" s="118">
        <f t="shared" si="7"/>
        <v>19</v>
      </c>
      <c r="BZ46" s="118">
        <f t="shared" si="7"/>
        <v>19</v>
      </c>
      <c r="CA46" s="118">
        <f t="shared" si="7"/>
        <v>19</v>
      </c>
      <c r="CB46" s="118">
        <f t="shared" si="7"/>
        <v>19</v>
      </c>
      <c r="CC46" s="118">
        <f t="shared" si="7"/>
        <v>19</v>
      </c>
      <c r="CD46" s="118">
        <f t="shared" si="7"/>
        <v>19</v>
      </c>
      <c r="CE46" s="118">
        <f t="shared" si="7"/>
        <v>19</v>
      </c>
      <c r="CF46" s="118">
        <f t="shared" si="7"/>
        <v>19</v>
      </c>
      <c r="CG46" s="118">
        <f t="shared" si="7"/>
        <v>19</v>
      </c>
      <c r="CH46" s="118">
        <f t="shared" si="7"/>
        <v>19</v>
      </c>
      <c r="CI46" s="118">
        <f t="shared" si="8"/>
        <v>19</v>
      </c>
      <c r="CJ46" s="118">
        <f t="shared" si="8"/>
        <v>19</v>
      </c>
      <c r="CK46" s="118">
        <f t="shared" si="8"/>
        <v>19</v>
      </c>
      <c r="CL46" s="118">
        <f t="shared" si="8"/>
        <v>19</v>
      </c>
      <c r="CM46" s="118">
        <f t="shared" si="8"/>
        <v>19</v>
      </c>
      <c r="CN46" s="118">
        <f t="shared" si="8"/>
        <v>19</v>
      </c>
      <c r="CO46" s="118">
        <f t="shared" si="8"/>
        <v>19</v>
      </c>
      <c r="CP46" s="118">
        <f t="shared" si="8"/>
        <v>19</v>
      </c>
      <c r="CQ46" s="118">
        <f t="shared" si="8"/>
        <v>19</v>
      </c>
      <c r="CR46" s="118">
        <f t="shared" si="8"/>
        <v>19</v>
      </c>
      <c r="CS46" s="118">
        <f t="shared" si="8"/>
        <v>19</v>
      </c>
      <c r="CT46" s="118">
        <f t="shared" si="8"/>
        <v>19</v>
      </c>
      <c r="CU46" s="118">
        <f t="shared" si="8"/>
        <v>19</v>
      </c>
      <c r="CV46" s="119">
        <f t="shared" si="8"/>
        <v>19</v>
      </c>
    </row>
    <row r="47" spans="2:100">
      <c r="B47" s="67">
        <v>19</v>
      </c>
      <c r="C47" s="33" t="s">
        <v>824</v>
      </c>
      <c r="D47" s="33" t="s">
        <v>590</v>
      </c>
      <c r="E47" s="34" t="s">
        <v>859</v>
      </c>
      <c r="F47" s="35">
        <v>0</v>
      </c>
      <c r="G47" s="35">
        <v>0</v>
      </c>
      <c r="H47" s="35">
        <v>0</v>
      </c>
      <c r="I47" s="35">
        <v>2169</v>
      </c>
      <c r="J47" s="35">
        <v>0</v>
      </c>
      <c r="K47" s="35">
        <v>0</v>
      </c>
      <c r="L47" s="35">
        <v>9</v>
      </c>
      <c r="M47" s="35">
        <v>4417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15041</v>
      </c>
      <c r="U47" s="35">
        <v>57183</v>
      </c>
      <c r="V47" s="35">
        <v>0</v>
      </c>
      <c r="W47" s="35">
        <v>2820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220583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1140</v>
      </c>
      <c r="AR47" s="35">
        <v>22550</v>
      </c>
      <c r="AS47" s="35">
        <v>640</v>
      </c>
      <c r="AT47" s="35">
        <v>0</v>
      </c>
      <c r="AU47" s="35">
        <v>4434</v>
      </c>
      <c r="AV47" s="35">
        <v>29160</v>
      </c>
      <c r="AW47" s="35">
        <v>225486</v>
      </c>
      <c r="AX47" s="35">
        <v>30050</v>
      </c>
      <c r="AY47" s="35">
        <v>0</v>
      </c>
      <c r="BB47" s="6"/>
      <c r="BC47" s="117">
        <f t="shared" si="10"/>
        <v>19</v>
      </c>
      <c r="BD47" s="118">
        <f t="shared" si="10"/>
        <v>19</v>
      </c>
      <c r="BE47" s="118">
        <f t="shared" si="10"/>
        <v>19</v>
      </c>
      <c r="BF47" s="118">
        <f t="shared" si="10"/>
        <v>19</v>
      </c>
      <c r="BG47" s="118">
        <f t="shared" si="10"/>
        <v>19</v>
      </c>
      <c r="BH47" s="118">
        <f t="shared" si="10"/>
        <v>19</v>
      </c>
      <c r="BI47" s="118">
        <f t="shared" si="10"/>
        <v>19</v>
      </c>
      <c r="BJ47" s="118">
        <f t="shared" si="10"/>
        <v>19</v>
      </c>
      <c r="BK47" s="118">
        <f t="shared" si="10"/>
        <v>19</v>
      </c>
      <c r="BL47" s="118">
        <f t="shared" si="10"/>
        <v>19</v>
      </c>
      <c r="BM47" s="118">
        <f t="shared" si="10"/>
        <v>19</v>
      </c>
      <c r="BN47" s="118">
        <f t="shared" si="10"/>
        <v>19</v>
      </c>
      <c r="BO47" s="118">
        <f t="shared" si="10"/>
        <v>19</v>
      </c>
      <c r="BP47" s="118">
        <f t="shared" si="10"/>
        <v>19</v>
      </c>
      <c r="BQ47" s="118">
        <f t="shared" si="10"/>
        <v>19</v>
      </c>
      <c r="BR47" s="118">
        <f t="shared" si="9"/>
        <v>19</v>
      </c>
      <c r="BS47" s="118">
        <f t="shared" si="7"/>
        <v>19</v>
      </c>
      <c r="BT47" s="118">
        <f t="shared" si="7"/>
        <v>19</v>
      </c>
      <c r="BU47" s="118">
        <f t="shared" si="7"/>
        <v>19</v>
      </c>
      <c r="BV47" s="118">
        <f t="shared" si="7"/>
        <v>19</v>
      </c>
      <c r="BW47" s="118">
        <f t="shared" si="7"/>
        <v>19</v>
      </c>
      <c r="BX47" s="118">
        <f t="shared" si="7"/>
        <v>19</v>
      </c>
      <c r="BY47" s="118">
        <f t="shared" si="7"/>
        <v>19</v>
      </c>
      <c r="BZ47" s="118">
        <f t="shared" si="7"/>
        <v>19</v>
      </c>
      <c r="CA47" s="118">
        <f t="shared" si="7"/>
        <v>19</v>
      </c>
      <c r="CB47" s="118">
        <f t="shared" si="7"/>
        <v>19</v>
      </c>
      <c r="CC47" s="118">
        <f t="shared" si="7"/>
        <v>19</v>
      </c>
      <c r="CD47" s="118">
        <f t="shared" si="7"/>
        <v>19</v>
      </c>
      <c r="CE47" s="118">
        <f t="shared" si="7"/>
        <v>19</v>
      </c>
      <c r="CF47" s="118">
        <f t="shared" si="7"/>
        <v>19</v>
      </c>
      <c r="CG47" s="118">
        <f t="shared" si="7"/>
        <v>19</v>
      </c>
      <c r="CH47" s="118">
        <f t="shared" si="7"/>
        <v>19</v>
      </c>
      <c r="CI47" s="118">
        <f t="shared" si="8"/>
        <v>19</v>
      </c>
      <c r="CJ47" s="118">
        <f t="shared" si="8"/>
        <v>19</v>
      </c>
      <c r="CK47" s="118">
        <f t="shared" si="8"/>
        <v>19</v>
      </c>
      <c r="CL47" s="118">
        <f t="shared" si="8"/>
        <v>19</v>
      </c>
      <c r="CM47" s="118">
        <f t="shared" si="8"/>
        <v>19</v>
      </c>
      <c r="CN47" s="118">
        <f t="shared" si="8"/>
        <v>19</v>
      </c>
      <c r="CO47" s="118">
        <f t="shared" si="8"/>
        <v>19</v>
      </c>
      <c r="CP47" s="118">
        <f t="shared" si="8"/>
        <v>19</v>
      </c>
      <c r="CQ47" s="118">
        <f t="shared" si="8"/>
        <v>19</v>
      </c>
      <c r="CR47" s="118">
        <f t="shared" si="8"/>
        <v>19</v>
      </c>
      <c r="CS47" s="118">
        <f t="shared" si="8"/>
        <v>19</v>
      </c>
      <c r="CT47" s="118">
        <f t="shared" si="8"/>
        <v>19</v>
      </c>
      <c r="CU47" s="118">
        <f t="shared" si="8"/>
        <v>19</v>
      </c>
      <c r="CV47" s="119">
        <f t="shared" si="8"/>
        <v>19</v>
      </c>
    </row>
    <row r="48" spans="2:100">
      <c r="B48" s="67">
        <v>19</v>
      </c>
      <c r="C48" s="33" t="s">
        <v>824</v>
      </c>
      <c r="D48" s="33" t="s">
        <v>592</v>
      </c>
      <c r="E48" s="34" t="s">
        <v>860</v>
      </c>
      <c r="F48" s="35">
        <v>0</v>
      </c>
      <c r="G48" s="35">
        <v>0</v>
      </c>
      <c r="H48" s="35">
        <v>0</v>
      </c>
      <c r="I48" s="35">
        <v>61</v>
      </c>
      <c r="J48" s="35">
        <v>0</v>
      </c>
      <c r="K48" s="35">
        <v>0</v>
      </c>
      <c r="L48" s="35">
        <v>287</v>
      </c>
      <c r="M48" s="35">
        <v>2265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2055</v>
      </c>
      <c r="U48" s="35">
        <v>26442</v>
      </c>
      <c r="V48" s="35">
        <v>0</v>
      </c>
      <c r="W48" s="35">
        <v>2246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15947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v>0</v>
      </c>
      <c r="AQ48" s="35">
        <v>444</v>
      </c>
      <c r="AR48" s="35">
        <v>8292</v>
      </c>
      <c r="AS48" s="35">
        <v>0</v>
      </c>
      <c r="AT48" s="35">
        <v>0</v>
      </c>
      <c r="AU48" s="35">
        <v>2058</v>
      </c>
      <c r="AV48" s="35">
        <v>29542</v>
      </c>
      <c r="AW48" s="35">
        <v>93755</v>
      </c>
      <c r="AX48" s="35">
        <v>92173</v>
      </c>
      <c r="AY48" s="35">
        <v>0</v>
      </c>
      <c r="BB48" s="6"/>
      <c r="BC48" s="117">
        <f t="shared" si="10"/>
        <v>19</v>
      </c>
      <c r="BD48" s="118">
        <f t="shared" si="10"/>
        <v>19</v>
      </c>
      <c r="BE48" s="118">
        <f t="shared" si="10"/>
        <v>19</v>
      </c>
      <c r="BF48" s="118">
        <f t="shared" si="10"/>
        <v>19</v>
      </c>
      <c r="BG48" s="118">
        <f t="shared" si="10"/>
        <v>19</v>
      </c>
      <c r="BH48" s="118">
        <f t="shared" si="10"/>
        <v>19</v>
      </c>
      <c r="BI48" s="118">
        <f t="shared" si="10"/>
        <v>19</v>
      </c>
      <c r="BJ48" s="118">
        <f t="shared" si="10"/>
        <v>19</v>
      </c>
      <c r="BK48" s="118">
        <f t="shared" si="10"/>
        <v>19</v>
      </c>
      <c r="BL48" s="118">
        <f t="shared" si="10"/>
        <v>19</v>
      </c>
      <c r="BM48" s="118">
        <f t="shared" si="10"/>
        <v>19</v>
      </c>
      <c r="BN48" s="118">
        <f t="shared" si="10"/>
        <v>19</v>
      </c>
      <c r="BO48" s="118">
        <f t="shared" si="10"/>
        <v>19</v>
      </c>
      <c r="BP48" s="118">
        <f t="shared" si="10"/>
        <v>19</v>
      </c>
      <c r="BQ48" s="118">
        <f t="shared" si="10"/>
        <v>19</v>
      </c>
      <c r="BR48" s="118">
        <f t="shared" si="9"/>
        <v>19</v>
      </c>
      <c r="BS48" s="118">
        <f t="shared" si="7"/>
        <v>19</v>
      </c>
      <c r="BT48" s="118">
        <f t="shared" si="7"/>
        <v>19</v>
      </c>
      <c r="BU48" s="118">
        <f t="shared" si="7"/>
        <v>19</v>
      </c>
      <c r="BV48" s="118">
        <f t="shared" si="7"/>
        <v>19</v>
      </c>
      <c r="BW48" s="118">
        <f t="shared" si="7"/>
        <v>19</v>
      </c>
      <c r="BX48" s="118">
        <f t="shared" si="7"/>
        <v>19</v>
      </c>
      <c r="BY48" s="118">
        <f t="shared" si="7"/>
        <v>19</v>
      </c>
      <c r="BZ48" s="118">
        <f t="shared" si="7"/>
        <v>19</v>
      </c>
      <c r="CA48" s="118">
        <f t="shared" si="7"/>
        <v>19</v>
      </c>
      <c r="CB48" s="118">
        <f t="shared" si="7"/>
        <v>19</v>
      </c>
      <c r="CC48" s="118">
        <f t="shared" si="7"/>
        <v>19</v>
      </c>
      <c r="CD48" s="118">
        <f t="shared" si="7"/>
        <v>19</v>
      </c>
      <c r="CE48" s="118">
        <f t="shared" si="7"/>
        <v>19</v>
      </c>
      <c r="CF48" s="118">
        <f t="shared" si="7"/>
        <v>19</v>
      </c>
      <c r="CG48" s="118">
        <f t="shared" si="7"/>
        <v>19</v>
      </c>
      <c r="CH48" s="118">
        <f t="shared" si="7"/>
        <v>19</v>
      </c>
      <c r="CI48" s="118">
        <f t="shared" si="8"/>
        <v>19</v>
      </c>
      <c r="CJ48" s="118">
        <f t="shared" si="8"/>
        <v>19</v>
      </c>
      <c r="CK48" s="118">
        <f t="shared" si="8"/>
        <v>19</v>
      </c>
      <c r="CL48" s="118">
        <f t="shared" si="8"/>
        <v>19</v>
      </c>
      <c r="CM48" s="118">
        <f t="shared" si="8"/>
        <v>19</v>
      </c>
      <c r="CN48" s="118">
        <f t="shared" si="8"/>
        <v>19</v>
      </c>
      <c r="CO48" s="118">
        <f t="shared" si="8"/>
        <v>19</v>
      </c>
      <c r="CP48" s="118">
        <f t="shared" si="8"/>
        <v>19</v>
      </c>
      <c r="CQ48" s="118">
        <f t="shared" si="8"/>
        <v>19</v>
      </c>
      <c r="CR48" s="118">
        <f t="shared" si="8"/>
        <v>19</v>
      </c>
      <c r="CS48" s="118">
        <f t="shared" si="8"/>
        <v>19</v>
      </c>
      <c r="CT48" s="118">
        <f t="shared" si="8"/>
        <v>19</v>
      </c>
      <c r="CU48" s="118">
        <f t="shared" si="8"/>
        <v>19</v>
      </c>
      <c r="CV48" s="119">
        <f t="shared" si="8"/>
        <v>19</v>
      </c>
    </row>
    <row r="49" spans="2:100">
      <c r="B49" s="67">
        <v>2</v>
      </c>
      <c r="C49" s="33" t="s">
        <v>824</v>
      </c>
      <c r="D49" s="33" t="s">
        <v>594</v>
      </c>
      <c r="E49" s="34" t="s">
        <v>861</v>
      </c>
      <c r="F49" s="35">
        <v>0</v>
      </c>
      <c r="G49" s="35">
        <v>0</v>
      </c>
      <c r="H49" s="35">
        <v>0</v>
      </c>
      <c r="I49" s="35">
        <v>26432</v>
      </c>
      <c r="J49" s="35">
        <v>0</v>
      </c>
      <c r="K49" s="35">
        <v>0</v>
      </c>
      <c r="L49" s="35">
        <v>85</v>
      </c>
      <c r="M49" s="35">
        <v>11008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61389</v>
      </c>
      <c r="U49" s="35">
        <v>131288</v>
      </c>
      <c r="V49" s="35">
        <v>0</v>
      </c>
      <c r="W49" s="35">
        <v>2550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156981</v>
      </c>
      <c r="AE49" s="35">
        <v>0</v>
      </c>
      <c r="AF49" s="35">
        <v>0</v>
      </c>
      <c r="AG49" s="35">
        <v>0</v>
      </c>
      <c r="AH49" s="35">
        <v>47</v>
      </c>
      <c r="AI49" s="35">
        <v>57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107139</v>
      </c>
      <c r="AR49" s="35">
        <v>121070</v>
      </c>
      <c r="AS49" s="35">
        <v>1368235</v>
      </c>
      <c r="AT49" s="35">
        <v>0</v>
      </c>
      <c r="AU49" s="35">
        <v>10211</v>
      </c>
      <c r="AV49" s="35">
        <v>75085</v>
      </c>
      <c r="AW49" s="35">
        <v>464681</v>
      </c>
      <c r="AX49" s="35">
        <v>53171</v>
      </c>
      <c r="AY49" s="35">
        <v>0</v>
      </c>
      <c r="BB49" s="6"/>
      <c r="BC49" s="117">
        <f t="shared" si="10"/>
        <v>2</v>
      </c>
      <c r="BD49" s="118">
        <f t="shared" si="10"/>
        <v>2</v>
      </c>
      <c r="BE49" s="118">
        <f t="shared" si="10"/>
        <v>2</v>
      </c>
      <c r="BF49" s="118">
        <f t="shared" si="10"/>
        <v>2</v>
      </c>
      <c r="BG49" s="118">
        <f t="shared" si="10"/>
        <v>2</v>
      </c>
      <c r="BH49" s="118">
        <f t="shared" si="10"/>
        <v>2</v>
      </c>
      <c r="BI49" s="118">
        <f t="shared" si="10"/>
        <v>2</v>
      </c>
      <c r="BJ49" s="118">
        <f t="shared" si="10"/>
        <v>2</v>
      </c>
      <c r="BK49" s="118">
        <f t="shared" si="10"/>
        <v>2</v>
      </c>
      <c r="BL49" s="118">
        <f t="shared" si="10"/>
        <v>2</v>
      </c>
      <c r="BM49" s="118">
        <f t="shared" si="10"/>
        <v>2</v>
      </c>
      <c r="BN49" s="118">
        <f t="shared" si="10"/>
        <v>2</v>
      </c>
      <c r="BO49" s="118">
        <f t="shared" si="10"/>
        <v>2</v>
      </c>
      <c r="BP49" s="118">
        <f t="shared" si="10"/>
        <v>2</v>
      </c>
      <c r="BQ49" s="118">
        <f t="shared" si="10"/>
        <v>2</v>
      </c>
      <c r="BR49" s="118">
        <f t="shared" si="9"/>
        <v>2</v>
      </c>
      <c r="BS49" s="118">
        <f t="shared" si="7"/>
        <v>2</v>
      </c>
      <c r="BT49" s="118">
        <f t="shared" si="7"/>
        <v>2</v>
      </c>
      <c r="BU49" s="118">
        <f t="shared" si="7"/>
        <v>2</v>
      </c>
      <c r="BV49" s="118">
        <f t="shared" si="7"/>
        <v>2</v>
      </c>
      <c r="BW49" s="118">
        <f t="shared" si="7"/>
        <v>2</v>
      </c>
      <c r="BX49" s="118">
        <f t="shared" si="7"/>
        <v>2</v>
      </c>
      <c r="BY49" s="118">
        <f t="shared" si="7"/>
        <v>2</v>
      </c>
      <c r="BZ49" s="118">
        <f t="shared" si="7"/>
        <v>2</v>
      </c>
      <c r="CA49" s="118">
        <f t="shared" si="7"/>
        <v>2</v>
      </c>
      <c r="CB49" s="118">
        <f t="shared" si="7"/>
        <v>2</v>
      </c>
      <c r="CC49" s="118">
        <f t="shared" si="7"/>
        <v>2</v>
      </c>
      <c r="CD49" s="118">
        <f t="shared" si="7"/>
        <v>2</v>
      </c>
      <c r="CE49" s="118">
        <f t="shared" si="7"/>
        <v>2</v>
      </c>
      <c r="CF49" s="118">
        <f t="shared" si="7"/>
        <v>2</v>
      </c>
      <c r="CG49" s="118">
        <f t="shared" si="7"/>
        <v>2</v>
      </c>
      <c r="CH49" s="118">
        <f t="shared" si="7"/>
        <v>2</v>
      </c>
      <c r="CI49" s="118">
        <f t="shared" si="8"/>
        <v>2</v>
      </c>
      <c r="CJ49" s="118">
        <f t="shared" si="8"/>
        <v>2</v>
      </c>
      <c r="CK49" s="118">
        <f t="shared" si="8"/>
        <v>2</v>
      </c>
      <c r="CL49" s="118">
        <f t="shared" si="8"/>
        <v>2</v>
      </c>
      <c r="CM49" s="118">
        <f t="shared" si="8"/>
        <v>2</v>
      </c>
      <c r="CN49" s="118">
        <f t="shared" si="8"/>
        <v>2</v>
      </c>
      <c r="CO49" s="118">
        <f t="shared" si="8"/>
        <v>2</v>
      </c>
      <c r="CP49" s="118">
        <f t="shared" si="8"/>
        <v>2</v>
      </c>
      <c r="CQ49" s="118">
        <f t="shared" si="8"/>
        <v>2</v>
      </c>
      <c r="CR49" s="118">
        <f t="shared" si="8"/>
        <v>2</v>
      </c>
      <c r="CS49" s="118">
        <f t="shared" si="8"/>
        <v>2</v>
      </c>
      <c r="CT49" s="118">
        <f t="shared" si="8"/>
        <v>2</v>
      </c>
      <c r="CU49" s="118">
        <f t="shared" si="8"/>
        <v>2</v>
      </c>
      <c r="CV49" s="119">
        <f t="shared" si="8"/>
        <v>2</v>
      </c>
    </row>
    <row r="50" spans="2:100">
      <c r="B50" s="67">
        <v>2</v>
      </c>
      <c r="C50" s="33" t="s">
        <v>824</v>
      </c>
      <c r="D50" s="33" t="s">
        <v>596</v>
      </c>
      <c r="E50" s="34" t="s">
        <v>862</v>
      </c>
      <c r="F50" s="35">
        <v>0</v>
      </c>
      <c r="G50" s="35">
        <v>0</v>
      </c>
      <c r="H50" s="35">
        <v>0</v>
      </c>
      <c r="I50" s="35">
        <v>3056</v>
      </c>
      <c r="J50" s="35">
        <v>0</v>
      </c>
      <c r="K50" s="35">
        <v>0</v>
      </c>
      <c r="L50" s="35">
        <v>0</v>
      </c>
      <c r="M50" s="35">
        <v>5750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998</v>
      </c>
      <c r="U50" s="35">
        <v>25911</v>
      </c>
      <c r="V50" s="35">
        <v>0</v>
      </c>
      <c r="W50" s="35">
        <v>3503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49888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2140</v>
      </c>
      <c r="AV50" s="35">
        <v>13786</v>
      </c>
      <c r="AW50" s="35">
        <v>105025</v>
      </c>
      <c r="AX50" s="35">
        <v>48181</v>
      </c>
      <c r="AY50" s="35">
        <v>0</v>
      </c>
      <c r="BB50" s="6"/>
      <c r="BC50" s="117">
        <f t="shared" si="10"/>
        <v>2</v>
      </c>
      <c r="BD50" s="118">
        <f t="shared" si="10"/>
        <v>2</v>
      </c>
      <c r="BE50" s="118">
        <f t="shared" si="10"/>
        <v>2</v>
      </c>
      <c r="BF50" s="118">
        <f t="shared" si="10"/>
        <v>2</v>
      </c>
      <c r="BG50" s="118">
        <f t="shared" si="10"/>
        <v>2</v>
      </c>
      <c r="BH50" s="118">
        <f t="shared" si="10"/>
        <v>2</v>
      </c>
      <c r="BI50" s="118">
        <f t="shared" si="10"/>
        <v>2</v>
      </c>
      <c r="BJ50" s="118">
        <f t="shared" si="10"/>
        <v>2</v>
      </c>
      <c r="BK50" s="118">
        <f t="shared" si="10"/>
        <v>2</v>
      </c>
      <c r="BL50" s="118">
        <f t="shared" si="10"/>
        <v>2</v>
      </c>
      <c r="BM50" s="118">
        <f t="shared" si="10"/>
        <v>2</v>
      </c>
      <c r="BN50" s="118">
        <f t="shared" si="10"/>
        <v>2</v>
      </c>
      <c r="BO50" s="118">
        <f t="shared" si="10"/>
        <v>2</v>
      </c>
      <c r="BP50" s="118">
        <f t="shared" si="10"/>
        <v>2</v>
      </c>
      <c r="BQ50" s="118">
        <f t="shared" si="10"/>
        <v>2</v>
      </c>
      <c r="BR50" s="118">
        <f t="shared" si="9"/>
        <v>2</v>
      </c>
      <c r="BS50" s="118">
        <f t="shared" si="7"/>
        <v>2</v>
      </c>
      <c r="BT50" s="118">
        <f t="shared" si="7"/>
        <v>2</v>
      </c>
      <c r="BU50" s="118">
        <f t="shared" si="7"/>
        <v>2</v>
      </c>
      <c r="BV50" s="118">
        <f t="shared" si="7"/>
        <v>2</v>
      </c>
      <c r="BW50" s="118">
        <f t="shared" si="7"/>
        <v>2</v>
      </c>
      <c r="BX50" s="118">
        <f t="shared" si="7"/>
        <v>2</v>
      </c>
      <c r="BY50" s="118">
        <f t="shared" si="7"/>
        <v>2</v>
      </c>
      <c r="BZ50" s="118">
        <f t="shared" si="7"/>
        <v>2</v>
      </c>
      <c r="CA50" s="118">
        <f t="shared" si="7"/>
        <v>2</v>
      </c>
      <c r="CB50" s="118">
        <f t="shared" si="7"/>
        <v>2</v>
      </c>
      <c r="CC50" s="118">
        <f t="shared" si="7"/>
        <v>2</v>
      </c>
      <c r="CD50" s="118">
        <f t="shared" si="7"/>
        <v>2</v>
      </c>
      <c r="CE50" s="118">
        <f t="shared" si="7"/>
        <v>2</v>
      </c>
      <c r="CF50" s="118">
        <f t="shared" si="7"/>
        <v>2</v>
      </c>
      <c r="CG50" s="118">
        <f t="shared" si="7"/>
        <v>2</v>
      </c>
      <c r="CH50" s="118">
        <f t="shared" si="7"/>
        <v>2</v>
      </c>
      <c r="CI50" s="118">
        <f t="shared" si="8"/>
        <v>2</v>
      </c>
      <c r="CJ50" s="118">
        <f t="shared" si="8"/>
        <v>2</v>
      </c>
      <c r="CK50" s="118">
        <f t="shared" si="8"/>
        <v>2</v>
      </c>
      <c r="CL50" s="118">
        <f t="shared" si="8"/>
        <v>2</v>
      </c>
      <c r="CM50" s="118">
        <f t="shared" si="8"/>
        <v>2</v>
      </c>
      <c r="CN50" s="118">
        <f t="shared" si="8"/>
        <v>2</v>
      </c>
      <c r="CO50" s="118">
        <f t="shared" si="8"/>
        <v>2</v>
      </c>
      <c r="CP50" s="118">
        <f t="shared" si="8"/>
        <v>2</v>
      </c>
      <c r="CQ50" s="118">
        <f t="shared" si="8"/>
        <v>2</v>
      </c>
      <c r="CR50" s="118">
        <f t="shared" si="8"/>
        <v>2</v>
      </c>
      <c r="CS50" s="118">
        <f t="shared" si="8"/>
        <v>2</v>
      </c>
      <c r="CT50" s="118">
        <f t="shared" si="8"/>
        <v>2</v>
      </c>
      <c r="CU50" s="118">
        <f t="shared" si="8"/>
        <v>2</v>
      </c>
      <c r="CV50" s="119">
        <f t="shared" si="8"/>
        <v>2</v>
      </c>
    </row>
    <row r="51" spans="2:100">
      <c r="B51" s="67">
        <v>2</v>
      </c>
      <c r="C51" s="33" t="s">
        <v>824</v>
      </c>
      <c r="D51" s="33" t="s">
        <v>598</v>
      </c>
      <c r="E51" s="34" t="s">
        <v>863</v>
      </c>
      <c r="F51" s="35">
        <v>0</v>
      </c>
      <c r="G51" s="35">
        <v>0</v>
      </c>
      <c r="H51" s="35">
        <v>0</v>
      </c>
      <c r="I51" s="35">
        <v>317</v>
      </c>
      <c r="J51" s="35">
        <v>0</v>
      </c>
      <c r="K51" s="35">
        <v>0</v>
      </c>
      <c r="L51" s="35">
        <v>0</v>
      </c>
      <c r="M51" s="35">
        <v>8315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82313</v>
      </c>
      <c r="V51" s="35">
        <v>0</v>
      </c>
      <c r="W51" s="35">
        <v>4805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56209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668</v>
      </c>
      <c r="AR51" s="35">
        <v>13498</v>
      </c>
      <c r="AS51" s="35">
        <v>320</v>
      </c>
      <c r="AT51" s="35">
        <v>0</v>
      </c>
      <c r="AU51" s="35">
        <v>6451</v>
      </c>
      <c r="AV51" s="35">
        <v>15536</v>
      </c>
      <c r="AW51" s="35">
        <v>391121</v>
      </c>
      <c r="AX51" s="35">
        <v>45796</v>
      </c>
      <c r="AY51" s="35">
        <v>0</v>
      </c>
      <c r="BB51" s="6"/>
      <c r="BC51" s="117">
        <f t="shared" si="10"/>
        <v>2</v>
      </c>
      <c r="BD51" s="118">
        <f t="shared" si="10"/>
        <v>2</v>
      </c>
      <c r="BE51" s="118">
        <f t="shared" si="10"/>
        <v>2</v>
      </c>
      <c r="BF51" s="118">
        <f t="shared" si="10"/>
        <v>2</v>
      </c>
      <c r="BG51" s="118">
        <f t="shared" si="10"/>
        <v>2</v>
      </c>
      <c r="BH51" s="118">
        <f t="shared" si="10"/>
        <v>2</v>
      </c>
      <c r="BI51" s="118">
        <f t="shared" si="10"/>
        <v>2</v>
      </c>
      <c r="BJ51" s="118">
        <f t="shared" si="10"/>
        <v>2</v>
      </c>
      <c r="BK51" s="118">
        <f t="shared" si="10"/>
        <v>2</v>
      </c>
      <c r="BL51" s="118">
        <f t="shared" si="10"/>
        <v>2</v>
      </c>
      <c r="BM51" s="118">
        <f t="shared" si="10"/>
        <v>2</v>
      </c>
      <c r="BN51" s="118">
        <f t="shared" si="10"/>
        <v>2</v>
      </c>
      <c r="BO51" s="118">
        <f t="shared" si="10"/>
        <v>2</v>
      </c>
      <c r="BP51" s="118">
        <f t="shared" si="10"/>
        <v>2</v>
      </c>
      <c r="BQ51" s="118">
        <f t="shared" si="10"/>
        <v>2</v>
      </c>
      <c r="BR51" s="118">
        <f t="shared" si="9"/>
        <v>2</v>
      </c>
      <c r="BS51" s="118">
        <f t="shared" si="7"/>
        <v>2</v>
      </c>
      <c r="BT51" s="118">
        <f t="shared" si="7"/>
        <v>2</v>
      </c>
      <c r="BU51" s="118">
        <f t="shared" si="7"/>
        <v>2</v>
      </c>
      <c r="BV51" s="118">
        <f t="shared" si="7"/>
        <v>2</v>
      </c>
      <c r="BW51" s="118">
        <f t="shared" si="7"/>
        <v>2</v>
      </c>
      <c r="BX51" s="118">
        <f t="shared" si="7"/>
        <v>2</v>
      </c>
      <c r="BY51" s="118">
        <f t="shared" si="7"/>
        <v>2</v>
      </c>
      <c r="BZ51" s="118">
        <f t="shared" si="7"/>
        <v>2</v>
      </c>
      <c r="CA51" s="118">
        <f t="shared" si="7"/>
        <v>2</v>
      </c>
      <c r="CB51" s="118">
        <f t="shared" si="7"/>
        <v>2</v>
      </c>
      <c r="CC51" s="118">
        <f t="shared" si="7"/>
        <v>2</v>
      </c>
      <c r="CD51" s="118">
        <f t="shared" si="7"/>
        <v>2</v>
      </c>
      <c r="CE51" s="118">
        <f t="shared" si="7"/>
        <v>2</v>
      </c>
      <c r="CF51" s="118">
        <f t="shared" si="7"/>
        <v>2</v>
      </c>
      <c r="CG51" s="118">
        <f t="shared" si="7"/>
        <v>2</v>
      </c>
      <c r="CH51" s="118">
        <f t="shared" si="7"/>
        <v>2</v>
      </c>
      <c r="CI51" s="118">
        <f t="shared" si="8"/>
        <v>2</v>
      </c>
      <c r="CJ51" s="118">
        <f t="shared" si="8"/>
        <v>2</v>
      </c>
      <c r="CK51" s="118">
        <f t="shared" si="8"/>
        <v>2</v>
      </c>
      <c r="CL51" s="118">
        <f t="shared" si="8"/>
        <v>2</v>
      </c>
      <c r="CM51" s="118">
        <f t="shared" si="8"/>
        <v>2</v>
      </c>
      <c r="CN51" s="118">
        <f t="shared" si="8"/>
        <v>2</v>
      </c>
      <c r="CO51" s="118">
        <f t="shared" si="8"/>
        <v>2</v>
      </c>
      <c r="CP51" s="118">
        <f t="shared" si="8"/>
        <v>2</v>
      </c>
      <c r="CQ51" s="118">
        <f t="shared" si="8"/>
        <v>2</v>
      </c>
      <c r="CR51" s="118">
        <f t="shared" si="8"/>
        <v>2</v>
      </c>
      <c r="CS51" s="118">
        <f t="shared" si="8"/>
        <v>2</v>
      </c>
      <c r="CT51" s="118">
        <f t="shared" si="8"/>
        <v>2</v>
      </c>
      <c r="CU51" s="118">
        <f t="shared" si="8"/>
        <v>2</v>
      </c>
      <c r="CV51" s="119">
        <f t="shared" si="8"/>
        <v>2</v>
      </c>
    </row>
    <row r="52" spans="2:100">
      <c r="B52" s="67">
        <v>2</v>
      </c>
      <c r="C52" s="33" t="s">
        <v>824</v>
      </c>
      <c r="D52" s="33" t="s">
        <v>600</v>
      </c>
      <c r="E52" s="34" t="s">
        <v>864</v>
      </c>
      <c r="F52" s="35">
        <v>0</v>
      </c>
      <c r="G52" s="35">
        <v>0</v>
      </c>
      <c r="H52" s="35">
        <v>0</v>
      </c>
      <c r="I52" s="35">
        <v>1034</v>
      </c>
      <c r="J52" s="35">
        <v>0</v>
      </c>
      <c r="K52" s="35">
        <v>0</v>
      </c>
      <c r="L52" s="35">
        <v>11233</v>
      </c>
      <c r="M52" s="35">
        <v>106747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17681</v>
      </c>
      <c r="U52" s="35">
        <v>447743</v>
      </c>
      <c r="V52" s="35">
        <v>0</v>
      </c>
      <c r="W52" s="35">
        <v>2479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56317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306</v>
      </c>
      <c r="AS52" s="35">
        <v>0</v>
      </c>
      <c r="AT52" s="35">
        <v>0</v>
      </c>
      <c r="AU52" s="35">
        <v>37242</v>
      </c>
      <c r="AV52" s="35">
        <v>34485</v>
      </c>
      <c r="AW52" s="35">
        <v>314441</v>
      </c>
      <c r="AX52" s="35">
        <v>157914</v>
      </c>
      <c r="AY52" s="35">
        <v>0</v>
      </c>
      <c r="BB52" s="6"/>
      <c r="BC52" s="117">
        <f t="shared" si="10"/>
        <v>2</v>
      </c>
      <c r="BD52" s="118">
        <f t="shared" si="10"/>
        <v>2</v>
      </c>
      <c r="BE52" s="118">
        <f t="shared" si="10"/>
        <v>2</v>
      </c>
      <c r="BF52" s="118">
        <f t="shared" si="10"/>
        <v>2</v>
      </c>
      <c r="BG52" s="118">
        <f t="shared" si="10"/>
        <v>2</v>
      </c>
      <c r="BH52" s="118">
        <f t="shared" si="10"/>
        <v>2</v>
      </c>
      <c r="BI52" s="118">
        <f t="shared" si="10"/>
        <v>2</v>
      </c>
      <c r="BJ52" s="118">
        <f t="shared" si="10"/>
        <v>2</v>
      </c>
      <c r="BK52" s="118">
        <f t="shared" si="10"/>
        <v>2</v>
      </c>
      <c r="BL52" s="118">
        <f t="shared" si="10"/>
        <v>2</v>
      </c>
      <c r="BM52" s="118">
        <f t="shared" si="10"/>
        <v>2</v>
      </c>
      <c r="BN52" s="118">
        <f t="shared" si="10"/>
        <v>2</v>
      </c>
      <c r="BO52" s="118">
        <f t="shared" si="10"/>
        <v>2</v>
      </c>
      <c r="BP52" s="118">
        <f t="shared" si="10"/>
        <v>2</v>
      </c>
      <c r="BQ52" s="118">
        <f t="shared" si="10"/>
        <v>2</v>
      </c>
      <c r="BR52" s="118">
        <f t="shared" si="9"/>
        <v>2</v>
      </c>
      <c r="BS52" s="118">
        <f t="shared" si="7"/>
        <v>2</v>
      </c>
      <c r="BT52" s="118">
        <f t="shared" si="7"/>
        <v>2</v>
      </c>
      <c r="BU52" s="118">
        <f t="shared" si="7"/>
        <v>2</v>
      </c>
      <c r="BV52" s="118">
        <f t="shared" si="7"/>
        <v>2</v>
      </c>
      <c r="BW52" s="118">
        <f t="shared" si="7"/>
        <v>2</v>
      </c>
      <c r="BX52" s="118">
        <f t="shared" si="7"/>
        <v>2</v>
      </c>
      <c r="BY52" s="118">
        <f t="shared" si="7"/>
        <v>2</v>
      </c>
      <c r="BZ52" s="118">
        <f t="shared" si="7"/>
        <v>2</v>
      </c>
      <c r="CA52" s="118">
        <f t="shared" si="7"/>
        <v>2</v>
      </c>
      <c r="CB52" s="118">
        <f t="shared" si="7"/>
        <v>2</v>
      </c>
      <c r="CC52" s="118">
        <f t="shared" si="7"/>
        <v>2</v>
      </c>
      <c r="CD52" s="118">
        <f t="shared" si="7"/>
        <v>2</v>
      </c>
      <c r="CE52" s="118">
        <f t="shared" si="7"/>
        <v>2</v>
      </c>
      <c r="CF52" s="118">
        <f t="shared" si="7"/>
        <v>2</v>
      </c>
      <c r="CG52" s="118">
        <f t="shared" si="7"/>
        <v>2</v>
      </c>
      <c r="CH52" s="118">
        <f t="shared" si="7"/>
        <v>2</v>
      </c>
      <c r="CI52" s="118">
        <f t="shared" si="8"/>
        <v>2</v>
      </c>
      <c r="CJ52" s="118">
        <f t="shared" si="8"/>
        <v>2</v>
      </c>
      <c r="CK52" s="118">
        <f t="shared" si="8"/>
        <v>2</v>
      </c>
      <c r="CL52" s="118">
        <f t="shared" si="8"/>
        <v>2</v>
      </c>
      <c r="CM52" s="118">
        <f t="shared" si="8"/>
        <v>2</v>
      </c>
      <c r="CN52" s="118">
        <f t="shared" si="8"/>
        <v>2</v>
      </c>
      <c r="CO52" s="118">
        <f t="shared" si="8"/>
        <v>2</v>
      </c>
      <c r="CP52" s="118">
        <f t="shared" si="8"/>
        <v>2</v>
      </c>
      <c r="CQ52" s="118">
        <f t="shared" si="8"/>
        <v>2</v>
      </c>
      <c r="CR52" s="118">
        <f t="shared" si="8"/>
        <v>2</v>
      </c>
      <c r="CS52" s="118">
        <f t="shared" si="8"/>
        <v>2</v>
      </c>
      <c r="CT52" s="118">
        <f t="shared" si="8"/>
        <v>2</v>
      </c>
      <c r="CU52" s="118">
        <f t="shared" si="8"/>
        <v>2</v>
      </c>
      <c r="CV52" s="119">
        <f t="shared" si="8"/>
        <v>2</v>
      </c>
    </row>
    <row r="53" spans="2:100">
      <c r="B53" s="67">
        <v>7</v>
      </c>
      <c r="C53" s="33" t="s">
        <v>824</v>
      </c>
      <c r="D53" s="33" t="s">
        <v>602</v>
      </c>
      <c r="E53" s="34" t="s">
        <v>865</v>
      </c>
      <c r="F53" s="35">
        <v>0</v>
      </c>
      <c r="G53" s="35">
        <v>0</v>
      </c>
      <c r="H53" s="35">
        <v>0</v>
      </c>
      <c r="I53" s="35">
        <v>31840</v>
      </c>
      <c r="J53" s="35">
        <v>0</v>
      </c>
      <c r="K53" s="35">
        <v>0</v>
      </c>
      <c r="L53" s="35">
        <v>0</v>
      </c>
      <c r="M53" s="35">
        <v>43549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1094931</v>
      </c>
      <c r="U53" s="35">
        <v>238585</v>
      </c>
      <c r="V53" s="35">
        <v>0</v>
      </c>
      <c r="W53" s="35">
        <v>2166957</v>
      </c>
      <c r="X53" s="35">
        <v>0</v>
      </c>
      <c r="Y53" s="35">
        <v>5767</v>
      </c>
      <c r="Z53" s="35">
        <v>0</v>
      </c>
      <c r="AA53" s="35">
        <v>0</v>
      </c>
      <c r="AB53" s="35">
        <v>0</v>
      </c>
      <c r="AC53" s="35">
        <v>42547223</v>
      </c>
      <c r="AD53" s="35">
        <v>23661410</v>
      </c>
      <c r="AE53" s="35">
        <v>101821389</v>
      </c>
      <c r="AF53" s="35">
        <v>0</v>
      </c>
      <c r="AG53" s="35">
        <v>0</v>
      </c>
      <c r="AH53" s="35">
        <v>3943509</v>
      </c>
      <c r="AI53" s="35">
        <v>4819844</v>
      </c>
      <c r="AJ53" s="35">
        <v>36971784</v>
      </c>
      <c r="AK53" s="35">
        <v>62913</v>
      </c>
      <c r="AL53" s="35">
        <v>373900</v>
      </c>
      <c r="AM53" s="35">
        <v>0</v>
      </c>
      <c r="AN53" s="35">
        <v>0</v>
      </c>
      <c r="AO53" s="35">
        <v>8828545</v>
      </c>
      <c r="AP53" s="35">
        <v>0</v>
      </c>
      <c r="AQ53" s="35">
        <v>9618240</v>
      </c>
      <c r="AR53" s="35">
        <v>20538377</v>
      </c>
      <c r="AS53" s="35">
        <v>1984464</v>
      </c>
      <c r="AT53" s="35">
        <v>3493881</v>
      </c>
      <c r="AU53" s="35">
        <v>19379</v>
      </c>
      <c r="AV53" s="35">
        <v>0</v>
      </c>
      <c r="AW53" s="35">
        <v>407574</v>
      </c>
      <c r="AX53" s="35">
        <v>0</v>
      </c>
      <c r="AY53" s="35">
        <v>0</v>
      </c>
      <c r="BB53" s="6"/>
      <c r="BC53" s="117">
        <f t="shared" si="10"/>
        <v>7</v>
      </c>
      <c r="BD53" s="118">
        <f t="shared" si="10"/>
        <v>7</v>
      </c>
      <c r="BE53" s="118">
        <f t="shared" si="10"/>
        <v>7</v>
      </c>
      <c r="BF53" s="118">
        <f t="shared" si="10"/>
        <v>7</v>
      </c>
      <c r="BG53" s="118">
        <f t="shared" si="10"/>
        <v>7</v>
      </c>
      <c r="BH53" s="118">
        <f t="shared" si="10"/>
        <v>7</v>
      </c>
      <c r="BI53" s="118">
        <f t="shared" si="10"/>
        <v>7</v>
      </c>
      <c r="BJ53" s="118">
        <f t="shared" si="10"/>
        <v>7</v>
      </c>
      <c r="BK53" s="118">
        <f t="shared" si="10"/>
        <v>7</v>
      </c>
      <c r="BL53" s="118">
        <f t="shared" si="10"/>
        <v>7</v>
      </c>
      <c r="BM53" s="118">
        <f t="shared" si="10"/>
        <v>7</v>
      </c>
      <c r="BN53" s="118">
        <f t="shared" si="10"/>
        <v>7</v>
      </c>
      <c r="BO53" s="118">
        <f t="shared" si="10"/>
        <v>7</v>
      </c>
      <c r="BP53" s="118">
        <f t="shared" si="10"/>
        <v>7</v>
      </c>
      <c r="BQ53" s="118">
        <f t="shared" si="10"/>
        <v>7</v>
      </c>
      <c r="BR53" s="118">
        <f t="shared" si="9"/>
        <v>7</v>
      </c>
      <c r="BS53" s="118">
        <f t="shared" si="7"/>
        <v>7</v>
      </c>
      <c r="BT53" s="118">
        <f t="shared" si="7"/>
        <v>7</v>
      </c>
      <c r="BU53" s="118">
        <f t="shared" si="7"/>
        <v>7</v>
      </c>
      <c r="BV53" s="118">
        <f t="shared" si="7"/>
        <v>7</v>
      </c>
      <c r="BW53" s="118">
        <f t="shared" si="7"/>
        <v>7</v>
      </c>
      <c r="BX53" s="118">
        <f t="shared" si="7"/>
        <v>7</v>
      </c>
      <c r="BY53" s="118">
        <f t="shared" si="7"/>
        <v>7</v>
      </c>
      <c r="BZ53" s="118">
        <f t="shared" si="7"/>
        <v>7</v>
      </c>
      <c r="CA53" s="118">
        <f t="shared" si="7"/>
        <v>7</v>
      </c>
      <c r="CB53" s="118">
        <f t="shared" si="7"/>
        <v>7</v>
      </c>
      <c r="CC53" s="118">
        <f t="shared" si="7"/>
        <v>7</v>
      </c>
      <c r="CD53" s="118">
        <f t="shared" si="7"/>
        <v>7</v>
      </c>
      <c r="CE53" s="118">
        <f t="shared" si="7"/>
        <v>7</v>
      </c>
      <c r="CF53" s="118">
        <f t="shared" si="7"/>
        <v>7</v>
      </c>
      <c r="CG53" s="118">
        <f t="shared" si="7"/>
        <v>7</v>
      </c>
      <c r="CH53" s="118">
        <f t="shared" si="7"/>
        <v>7</v>
      </c>
      <c r="CI53" s="118">
        <f t="shared" si="8"/>
        <v>7</v>
      </c>
      <c r="CJ53" s="118">
        <f t="shared" si="8"/>
        <v>7</v>
      </c>
      <c r="CK53" s="118">
        <f t="shared" si="8"/>
        <v>7</v>
      </c>
      <c r="CL53" s="118">
        <f t="shared" si="8"/>
        <v>7</v>
      </c>
      <c r="CM53" s="118">
        <f t="shared" si="8"/>
        <v>7</v>
      </c>
      <c r="CN53" s="118">
        <f t="shared" si="8"/>
        <v>7</v>
      </c>
      <c r="CO53" s="118">
        <f t="shared" si="8"/>
        <v>7</v>
      </c>
      <c r="CP53" s="118">
        <f t="shared" si="8"/>
        <v>7</v>
      </c>
      <c r="CQ53" s="118">
        <f t="shared" si="8"/>
        <v>7</v>
      </c>
      <c r="CR53" s="118">
        <f t="shared" si="8"/>
        <v>7</v>
      </c>
      <c r="CS53" s="118">
        <f t="shared" si="8"/>
        <v>7</v>
      </c>
      <c r="CT53" s="118">
        <f t="shared" si="8"/>
        <v>7</v>
      </c>
      <c r="CU53" s="118">
        <f t="shared" si="8"/>
        <v>7</v>
      </c>
      <c r="CV53" s="119">
        <f t="shared" si="8"/>
        <v>7</v>
      </c>
    </row>
    <row r="54" spans="2:100">
      <c r="B54" s="67">
        <v>8</v>
      </c>
      <c r="C54" s="33" t="s">
        <v>824</v>
      </c>
      <c r="D54" s="33" t="s">
        <v>604</v>
      </c>
      <c r="E54" s="34" t="s">
        <v>866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3288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5022</v>
      </c>
      <c r="U54" s="35">
        <v>77241</v>
      </c>
      <c r="V54" s="35">
        <v>0</v>
      </c>
      <c r="W54" s="35">
        <v>0</v>
      </c>
      <c r="X54" s="35">
        <v>0</v>
      </c>
      <c r="Y54" s="35">
        <v>42</v>
      </c>
      <c r="Z54" s="35">
        <v>0</v>
      </c>
      <c r="AA54" s="35">
        <v>0</v>
      </c>
      <c r="AB54" s="35">
        <v>225396980</v>
      </c>
      <c r="AC54" s="35">
        <v>550045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11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15</v>
      </c>
      <c r="AT54" s="35">
        <v>0</v>
      </c>
      <c r="AU54" s="35">
        <v>5896</v>
      </c>
      <c r="AV54" s="35">
        <v>0</v>
      </c>
      <c r="AW54" s="35">
        <v>271310</v>
      </c>
      <c r="AX54" s="35">
        <v>0</v>
      </c>
      <c r="AY54" s="35">
        <v>0</v>
      </c>
      <c r="BB54" s="6"/>
      <c r="BC54" s="117">
        <f t="shared" si="10"/>
        <v>8</v>
      </c>
      <c r="BD54" s="118">
        <f t="shared" si="10"/>
        <v>8</v>
      </c>
      <c r="BE54" s="118">
        <f t="shared" si="10"/>
        <v>8</v>
      </c>
      <c r="BF54" s="118">
        <f t="shared" si="10"/>
        <v>8</v>
      </c>
      <c r="BG54" s="118">
        <f t="shared" si="10"/>
        <v>8</v>
      </c>
      <c r="BH54" s="118">
        <f t="shared" si="10"/>
        <v>8</v>
      </c>
      <c r="BI54" s="118">
        <f t="shared" si="10"/>
        <v>8</v>
      </c>
      <c r="BJ54" s="118">
        <f t="shared" si="10"/>
        <v>8</v>
      </c>
      <c r="BK54" s="118">
        <f t="shared" si="10"/>
        <v>8</v>
      </c>
      <c r="BL54" s="118">
        <f t="shared" si="10"/>
        <v>8</v>
      </c>
      <c r="BM54" s="118">
        <f t="shared" si="10"/>
        <v>8</v>
      </c>
      <c r="BN54" s="118">
        <f t="shared" si="10"/>
        <v>8</v>
      </c>
      <c r="BO54" s="118">
        <f t="shared" si="10"/>
        <v>8</v>
      </c>
      <c r="BP54" s="118">
        <f t="shared" si="10"/>
        <v>8</v>
      </c>
      <c r="BQ54" s="118">
        <f t="shared" si="10"/>
        <v>8</v>
      </c>
      <c r="BR54" s="118">
        <f t="shared" si="9"/>
        <v>8</v>
      </c>
      <c r="BS54" s="118">
        <f t="shared" si="7"/>
        <v>8</v>
      </c>
      <c r="BT54" s="118">
        <f t="shared" si="7"/>
        <v>8</v>
      </c>
      <c r="BU54" s="118">
        <f t="shared" si="7"/>
        <v>8</v>
      </c>
      <c r="BV54" s="118">
        <f t="shared" si="7"/>
        <v>8</v>
      </c>
      <c r="BW54" s="118">
        <f t="shared" si="7"/>
        <v>8</v>
      </c>
      <c r="BX54" s="118">
        <f t="shared" si="7"/>
        <v>8</v>
      </c>
      <c r="BY54" s="118">
        <f t="shared" si="7"/>
        <v>8</v>
      </c>
      <c r="BZ54" s="118">
        <f t="shared" si="7"/>
        <v>8</v>
      </c>
      <c r="CA54" s="118">
        <f t="shared" si="7"/>
        <v>8</v>
      </c>
      <c r="CB54" s="118">
        <f t="shared" si="7"/>
        <v>8</v>
      </c>
      <c r="CC54" s="118">
        <f t="shared" si="7"/>
        <v>8</v>
      </c>
      <c r="CD54" s="118">
        <f t="shared" si="7"/>
        <v>8</v>
      </c>
      <c r="CE54" s="118">
        <f t="shared" si="7"/>
        <v>8</v>
      </c>
      <c r="CF54" s="118">
        <f t="shared" si="7"/>
        <v>8</v>
      </c>
      <c r="CG54" s="118">
        <f t="shared" si="7"/>
        <v>8</v>
      </c>
      <c r="CH54" s="118">
        <f t="shared" si="7"/>
        <v>8</v>
      </c>
      <c r="CI54" s="118">
        <f t="shared" si="8"/>
        <v>8</v>
      </c>
      <c r="CJ54" s="118">
        <f t="shared" si="8"/>
        <v>8</v>
      </c>
      <c r="CK54" s="118">
        <f t="shared" si="8"/>
        <v>8</v>
      </c>
      <c r="CL54" s="118">
        <f t="shared" si="8"/>
        <v>8</v>
      </c>
      <c r="CM54" s="118">
        <f t="shared" si="8"/>
        <v>8</v>
      </c>
      <c r="CN54" s="118">
        <f t="shared" si="8"/>
        <v>8</v>
      </c>
      <c r="CO54" s="118">
        <f t="shared" si="8"/>
        <v>8</v>
      </c>
      <c r="CP54" s="118">
        <f t="shared" si="8"/>
        <v>8</v>
      </c>
      <c r="CQ54" s="118">
        <f t="shared" si="8"/>
        <v>8</v>
      </c>
      <c r="CR54" s="118">
        <f t="shared" si="8"/>
        <v>8</v>
      </c>
      <c r="CS54" s="118">
        <f t="shared" si="8"/>
        <v>8</v>
      </c>
      <c r="CT54" s="118">
        <f t="shared" si="8"/>
        <v>8</v>
      </c>
      <c r="CU54" s="118">
        <f t="shared" si="8"/>
        <v>8</v>
      </c>
      <c r="CV54" s="119">
        <f t="shared" si="8"/>
        <v>8</v>
      </c>
    </row>
    <row r="55" spans="2:100">
      <c r="B55" s="67">
        <v>20</v>
      </c>
      <c r="C55" s="33" t="s">
        <v>824</v>
      </c>
      <c r="D55" s="33" t="s">
        <v>606</v>
      </c>
      <c r="E55" s="34" t="s">
        <v>867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36658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1502017</v>
      </c>
      <c r="U55" s="35">
        <v>123316</v>
      </c>
      <c r="V55" s="35">
        <v>0</v>
      </c>
      <c r="W55" s="35">
        <v>207528</v>
      </c>
      <c r="X55" s="35">
        <v>0</v>
      </c>
      <c r="Y55" s="35">
        <v>1029</v>
      </c>
      <c r="Z55" s="35">
        <v>0</v>
      </c>
      <c r="AA55" s="35">
        <v>0</v>
      </c>
      <c r="AB55" s="35">
        <v>0</v>
      </c>
      <c r="AC55" s="35">
        <v>0</v>
      </c>
      <c r="AD55" s="35">
        <v>12557276</v>
      </c>
      <c r="AE55" s="35">
        <v>103961</v>
      </c>
      <c r="AF55" s="35">
        <v>0</v>
      </c>
      <c r="AG55" s="35">
        <v>0</v>
      </c>
      <c r="AH55" s="35">
        <v>202962</v>
      </c>
      <c r="AI55" s="35">
        <v>248065</v>
      </c>
      <c r="AJ55" s="35">
        <v>0</v>
      </c>
      <c r="AK55" s="35">
        <v>0</v>
      </c>
      <c r="AL55" s="35">
        <v>0</v>
      </c>
      <c r="AM55" s="35">
        <v>345467</v>
      </c>
      <c r="AN55" s="35">
        <v>287584</v>
      </c>
      <c r="AO55" s="35">
        <v>4653579</v>
      </c>
      <c r="AP55" s="35">
        <v>0</v>
      </c>
      <c r="AQ55" s="35">
        <v>8091881</v>
      </c>
      <c r="AR55" s="35">
        <v>2663275</v>
      </c>
      <c r="AS55" s="35">
        <v>1467480</v>
      </c>
      <c r="AT55" s="35">
        <v>227727</v>
      </c>
      <c r="AU55" s="35">
        <v>950577</v>
      </c>
      <c r="AV55" s="35">
        <v>0</v>
      </c>
      <c r="AW55" s="35">
        <v>1466774</v>
      </c>
      <c r="AX55" s="35">
        <v>0</v>
      </c>
      <c r="AY55" s="35">
        <v>0</v>
      </c>
      <c r="BB55" s="6"/>
      <c r="BC55" s="117">
        <f t="shared" si="10"/>
        <v>20</v>
      </c>
      <c r="BD55" s="118">
        <f t="shared" si="10"/>
        <v>20</v>
      </c>
      <c r="BE55" s="118">
        <f t="shared" si="10"/>
        <v>20</v>
      </c>
      <c r="BF55" s="118">
        <f t="shared" si="10"/>
        <v>20</v>
      </c>
      <c r="BG55" s="118">
        <f t="shared" si="10"/>
        <v>20</v>
      </c>
      <c r="BH55" s="118">
        <f t="shared" si="10"/>
        <v>20</v>
      </c>
      <c r="BI55" s="118">
        <f t="shared" si="10"/>
        <v>20</v>
      </c>
      <c r="BJ55" s="118">
        <f t="shared" si="10"/>
        <v>20</v>
      </c>
      <c r="BK55" s="118">
        <f t="shared" si="10"/>
        <v>20</v>
      </c>
      <c r="BL55" s="118">
        <f t="shared" si="10"/>
        <v>20</v>
      </c>
      <c r="BM55" s="118">
        <f t="shared" si="10"/>
        <v>20</v>
      </c>
      <c r="BN55" s="118">
        <f t="shared" si="10"/>
        <v>20</v>
      </c>
      <c r="BO55" s="118">
        <f t="shared" si="10"/>
        <v>20</v>
      </c>
      <c r="BP55" s="118">
        <f t="shared" si="10"/>
        <v>20</v>
      </c>
      <c r="BQ55" s="118">
        <f t="shared" si="10"/>
        <v>20</v>
      </c>
      <c r="BR55" s="118">
        <f t="shared" si="9"/>
        <v>20</v>
      </c>
      <c r="BS55" s="118">
        <f t="shared" si="7"/>
        <v>20</v>
      </c>
      <c r="BT55" s="118">
        <f t="shared" si="7"/>
        <v>20</v>
      </c>
      <c r="BU55" s="118">
        <f t="shared" si="7"/>
        <v>20</v>
      </c>
      <c r="BV55" s="118">
        <f t="shared" si="7"/>
        <v>20</v>
      </c>
      <c r="BW55" s="118">
        <f t="shared" si="7"/>
        <v>20</v>
      </c>
      <c r="BX55" s="118">
        <f t="shared" si="7"/>
        <v>20</v>
      </c>
      <c r="BY55" s="118">
        <f t="shared" si="7"/>
        <v>20</v>
      </c>
      <c r="BZ55" s="118">
        <f t="shared" si="7"/>
        <v>20</v>
      </c>
      <c r="CA55" s="118">
        <f t="shared" si="7"/>
        <v>20</v>
      </c>
      <c r="CB55" s="118">
        <f t="shared" si="7"/>
        <v>20</v>
      </c>
      <c r="CC55" s="118">
        <f t="shared" si="7"/>
        <v>20</v>
      </c>
      <c r="CD55" s="118">
        <f t="shared" si="7"/>
        <v>20</v>
      </c>
      <c r="CE55" s="118">
        <f t="shared" si="7"/>
        <v>20</v>
      </c>
      <c r="CF55" s="118">
        <f t="shared" si="7"/>
        <v>20</v>
      </c>
      <c r="CG55" s="118">
        <f t="shared" si="7"/>
        <v>20</v>
      </c>
      <c r="CH55" s="118">
        <f t="shared" si="7"/>
        <v>20</v>
      </c>
      <c r="CI55" s="118">
        <f t="shared" si="8"/>
        <v>20</v>
      </c>
      <c r="CJ55" s="118">
        <f t="shared" si="8"/>
        <v>20</v>
      </c>
      <c r="CK55" s="118">
        <f t="shared" si="8"/>
        <v>20</v>
      </c>
      <c r="CL55" s="118">
        <f t="shared" si="8"/>
        <v>20</v>
      </c>
      <c r="CM55" s="118">
        <f t="shared" si="8"/>
        <v>20</v>
      </c>
      <c r="CN55" s="118">
        <f t="shared" si="8"/>
        <v>20</v>
      </c>
      <c r="CO55" s="118">
        <f t="shared" si="8"/>
        <v>20</v>
      </c>
      <c r="CP55" s="118">
        <f t="shared" si="8"/>
        <v>20</v>
      </c>
      <c r="CQ55" s="118">
        <f t="shared" si="8"/>
        <v>20</v>
      </c>
      <c r="CR55" s="118">
        <f t="shared" si="8"/>
        <v>20</v>
      </c>
      <c r="CS55" s="118">
        <f t="shared" si="8"/>
        <v>20</v>
      </c>
      <c r="CT55" s="118">
        <f t="shared" si="8"/>
        <v>20</v>
      </c>
      <c r="CU55" s="118">
        <f t="shared" si="8"/>
        <v>20</v>
      </c>
      <c r="CV55" s="119">
        <f t="shared" si="8"/>
        <v>20</v>
      </c>
    </row>
    <row r="56" spans="2:100">
      <c r="B56" s="67">
        <v>17</v>
      </c>
      <c r="C56" s="33" t="s">
        <v>824</v>
      </c>
      <c r="D56" s="33" t="s">
        <v>518</v>
      </c>
      <c r="E56" s="34" t="s">
        <v>868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27980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53894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2264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5">
        <v>5011</v>
      </c>
      <c r="AV56" s="35">
        <v>0</v>
      </c>
      <c r="AW56" s="35">
        <v>955073</v>
      </c>
      <c r="AX56" s="35">
        <v>8654</v>
      </c>
      <c r="AY56" s="35">
        <v>0</v>
      </c>
      <c r="BB56" s="6"/>
      <c r="BC56" s="117">
        <f t="shared" si="10"/>
        <v>17</v>
      </c>
      <c r="BD56" s="118">
        <f t="shared" si="10"/>
        <v>17</v>
      </c>
      <c r="BE56" s="118">
        <f t="shared" si="10"/>
        <v>17</v>
      </c>
      <c r="BF56" s="118">
        <f t="shared" si="10"/>
        <v>17</v>
      </c>
      <c r="BG56" s="118">
        <f t="shared" si="10"/>
        <v>17</v>
      </c>
      <c r="BH56" s="118">
        <f t="shared" si="10"/>
        <v>17</v>
      </c>
      <c r="BI56" s="118">
        <f t="shared" si="10"/>
        <v>17</v>
      </c>
      <c r="BJ56" s="118">
        <f t="shared" si="10"/>
        <v>17</v>
      </c>
      <c r="BK56" s="118">
        <f t="shared" si="10"/>
        <v>17</v>
      </c>
      <c r="BL56" s="118">
        <f t="shared" si="10"/>
        <v>17</v>
      </c>
      <c r="BM56" s="118">
        <f t="shared" si="10"/>
        <v>17</v>
      </c>
      <c r="BN56" s="118">
        <f t="shared" si="10"/>
        <v>17</v>
      </c>
      <c r="BO56" s="118">
        <f t="shared" si="10"/>
        <v>17</v>
      </c>
      <c r="BP56" s="118">
        <f t="shared" si="10"/>
        <v>17</v>
      </c>
      <c r="BQ56" s="118">
        <f t="shared" si="10"/>
        <v>17</v>
      </c>
      <c r="BR56" s="118">
        <f t="shared" si="9"/>
        <v>17</v>
      </c>
      <c r="BS56" s="118">
        <f t="shared" si="7"/>
        <v>17</v>
      </c>
      <c r="BT56" s="118">
        <f t="shared" si="7"/>
        <v>17</v>
      </c>
      <c r="BU56" s="118">
        <f t="shared" si="7"/>
        <v>17</v>
      </c>
      <c r="BV56" s="118">
        <f t="shared" si="7"/>
        <v>17</v>
      </c>
      <c r="BW56" s="118">
        <f t="shared" si="7"/>
        <v>17</v>
      </c>
      <c r="BX56" s="118">
        <f t="shared" si="7"/>
        <v>17</v>
      </c>
      <c r="BY56" s="118">
        <f t="shared" si="7"/>
        <v>17</v>
      </c>
      <c r="BZ56" s="118">
        <f t="shared" si="7"/>
        <v>17</v>
      </c>
      <c r="CA56" s="118">
        <f t="shared" si="7"/>
        <v>17</v>
      </c>
      <c r="CB56" s="118">
        <f t="shared" si="7"/>
        <v>17</v>
      </c>
      <c r="CC56" s="118">
        <f t="shared" si="7"/>
        <v>17</v>
      </c>
      <c r="CD56" s="118">
        <f t="shared" si="7"/>
        <v>17</v>
      </c>
      <c r="CE56" s="118">
        <f t="shared" si="7"/>
        <v>17</v>
      </c>
      <c r="CF56" s="118">
        <f t="shared" si="7"/>
        <v>17</v>
      </c>
      <c r="CG56" s="118">
        <f t="shared" si="7"/>
        <v>17</v>
      </c>
      <c r="CH56" s="118">
        <f t="shared" si="7"/>
        <v>17</v>
      </c>
      <c r="CI56" s="118">
        <f t="shared" si="8"/>
        <v>17</v>
      </c>
      <c r="CJ56" s="118">
        <f t="shared" si="8"/>
        <v>17</v>
      </c>
      <c r="CK56" s="118">
        <f t="shared" si="8"/>
        <v>17</v>
      </c>
      <c r="CL56" s="118">
        <f t="shared" si="8"/>
        <v>17</v>
      </c>
      <c r="CM56" s="118">
        <f t="shared" si="8"/>
        <v>17</v>
      </c>
      <c r="CN56" s="118">
        <f t="shared" si="8"/>
        <v>17</v>
      </c>
      <c r="CO56" s="118">
        <f t="shared" si="8"/>
        <v>17</v>
      </c>
      <c r="CP56" s="118">
        <f t="shared" si="8"/>
        <v>17</v>
      </c>
      <c r="CQ56" s="118">
        <f t="shared" si="8"/>
        <v>17</v>
      </c>
      <c r="CR56" s="118">
        <f t="shared" si="8"/>
        <v>17</v>
      </c>
      <c r="CS56" s="118">
        <f t="shared" si="8"/>
        <v>17</v>
      </c>
      <c r="CT56" s="118">
        <f t="shared" si="8"/>
        <v>17</v>
      </c>
      <c r="CU56" s="118">
        <f t="shared" si="8"/>
        <v>17</v>
      </c>
      <c r="CV56" s="119">
        <f t="shared" si="8"/>
        <v>17</v>
      </c>
    </row>
    <row r="57" spans="2:100">
      <c r="B57" s="67">
        <v>17</v>
      </c>
      <c r="C57" s="33" t="s">
        <v>824</v>
      </c>
      <c r="D57" s="33" t="s">
        <v>517</v>
      </c>
      <c r="E57" s="34" t="s">
        <v>869</v>
      </c>
      <c r="F57" s="35">
        <v>0</v>
      </c>
      <c r="G57" s="35">
        <v>0</v>
      </c>
      <c r="H57" s="35">
        <v>0</v>
      </c>
      <c r="I57" s="35">
        <v>1</v>
      </c>
      <c r="J57" s="35">
        <v>0</v>
      </c>
      <c r="K57" s="35">
        <v>0</v>
      </c>
      <c r="L57" s="35">
        <v>0</v>
      </c>
      <c r="M57" s="35">
        <v>28848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498795</v>
      </c>
      <c r="V57" s="35">
        <v>0</v>
      </c>
      <c r="W57" s="35">
        <v>3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289560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344492</v>
      </c>
      <c r="AU57" s="35">
        <v>38341</v>
      </c>
      <c r="AV57" s="35">
        <v>0</v>
      </c>
      <c r="AW57" s="35">
        <v>1822622</v>
      </c>
      <c r="AX57" s="35">
        <v>1106693</v>
      </c>
      <c r="AY57" s="35">
        <v>0</v>
      </c>
      <c r="BB57" s="6"/>
      <c r="BC57" s="117">
        <f t="shared" si="10"/>
        <v>17</v>
      </c>
      <c r="BD57" s="118">
        <f t="shared" si="10"/>
        <v>17</v>
      </c>
      <c r="BE57" s="118">
        <f t="shared" si="10"/>
        <v>17</v>
      </c>
      <c r="BF57" s="118">
        <f t="shared" si="10"/>
        <v>17</v>
      </c>
      <c r="BG57" s="118">
        <f t="shared" si="10"/>
        <v>17</v>
      </c>
      <c r="BH57" s="118">
        <f t="shared" si="10"/>
        <v>17</v>
      </c>
      <c r="BI57" s="118">
        <f t="shared" si="10"/>
        <v>17</v>
      </c>
      <c r="BJ57" s="118">
        <f t="shared" si="10"/>
        <v>17</v>
      </c>
      <c r="BK57" s="118">
        <f t="shared" si="10"/>
        <v>17</v>
      </c>
      <c r="BL57" s="118">
        <f t="shared" si="10"/>
        <v>17</v>
      </c>
      <c r="BM57" s="118">
        <f t="shared" si="10"/>
        <v>17</v>
      </c>
      <c r="BN57" s="118">
        <f t="shared" si="10"/>
        <v>17</v>
      </c>
      <c r="BO57" s="118">
        <f t="shared" si="10"/>
        <v>17</v>
      </c>
      <c r="BP57" s="118">
        <f t="shared" si="10"/>
        <v>17</v>
      </c>
      <c r="BQ57" s="118">
        <f t="shared" si="10"/>
        <v>17</v>
      </c>
      <c r="BR57" s="118">
        <f t="shared" si="9"/>
        <v>17</v>
      </c>
      <c r="BS57" s="118">
        <f t="shared" si="7"/>
        <v>17</v>
      </c>
      <c r="BT57" s="118">
        <f t="shared" si="7"/>
        <v>17</v>
      </c>
      <c r="BU57" s="118">
        <f t="shared" si="7"/>
        <v>17</v>
      </c>
      <c r="BV57" s="118">
        <f t="shared" si="7"/>
        <v>17</v>
      </c>
      <c r="BW57" s="118">
        <f t="shared" si="7"/>
        <v>17</v>
      </c>
      <c r="BX57" s="118">
        <f t="shared" si="7"/>
        <v>17</v>
      </c>
      <c r="BY57" s="118">
        <f t="shared" si="7"/>
        <v>17</v>
      </c>
      <c r="BZ57" s="118">
        <f t="shared" si="7"/>
        <v>17</v>
      </c>
      <c r="CA57" s="118">
        <f t="shared" si="7"/>
        <v>17</v>
      </c>
      <c r="CB57" s="118">
        <f t="shared" si="7"/>
        <v>17</v>
      </c>
      <c r="CC57" s="118">
        <f t="shared" si="7"/>
        <v>17</v>
      </c>
      <c r="CD57" s="118">
        <f t="shared" si="7"/>
        <v>17</v>
      </c>
      <c r="CE57" s="118">
        <f t="shared" si="7"/>
        <v>17</v>
      </c>
      <c r="CF57" s="118">
        <f t="shared" si="7"/>
        <v>17</v>
      </c>
      <c r="CG57" s="118">
        <f t="shared" si="7"/>
        <v>17</v>
      </c>
      <c r="CH57" s="118">
        <f t="shared" si="7"/>
        <v>17</v>
      </c>
      <c r="CI57" s="118">
        <f t="shared" si="8"/>
        <v>17</v>
      </c>
      <c r="CJ57" s="118">
        <f t="shared" si="8"/>
        <v>17</v>
      </c>
      <c r="CK57" s="118">
        <f t="shared" si="8"/>
        <v>17</v>
      </c>
      <c r="CL57" s="118">
        <f t="shared" si="8"/>
        <v>17</v>
      </c>
      <c r="CM57" s="118">
        <f t="shared" si="8"/>
        <v>17</v>
      </c>
      <c r="CN57" s="118">
        <f t="shared" si="8"/>
        <v>17</v>
      </c>
      <c r="CO57" s="118">
        <f t="shared" si="8"/>
        <v>17</v>
      </c>
      <c r="CP57" s="118">
        <f t="shared" si="8"/>
        <v>17</v>
      </c>
      <c r="CQ57" s="118">
        <f t="shared" si="8"/>
        <v>17</v>
      </c>
      <c r="CR57" s="118">
        <f t="shared" si="8"/>
        <v>17</v>
      </c>
      <c r="CS57" s="118">
        <f t="shared" si="8"/>
        <v>17</v>
      </c>
      <c r="CT57" s="118">
        <f t="shared" si="8"/>
        <v>17</v>
      </c>
      <c r="CU57" s="118">
        <f t="shared" si="8"/>
        <v>17</v>
      </c>
      <c r="CV57" s="119">
        <f t="shared" si="8"/>
        <v>17</v>
      </c>
    </row>
    <row r="58" spans="2:100">
      <c r="B58" s="67">
        <v>17</v>
      </c>
      <c r="C58" s="33" t="s">
        <v>824</v>
      </c>
      <c r="D58" s="33" t="s">
        <v>610</v>
      </c>
      <c r="E58" s="34" t="s">
        <v>870</v>
      </c>
      <c r="F58" s="35">
        <v>0</v>
      </c>
      <c r="G58" s="35">
        <v>0</v>
      </c>
      <c r="H58" s="35">
        <v>0</v>
      </c>
      <c r="I58" s="35">
        <v>4</v>
      </c>
      <c r="J58" s="35">
        <v>0</v>
      </c>
      <c r="K58" s="35">
        <v>0</v>
      </c>
      <c r="L58" s="35">
        <v>0</v>
      </c>
      <c r="M58" s="35">
        <v>41180</v>
      </c>
      <c r="N58" s="35">
        <v>0</v>
      </c>
      <c r="O58" s="35">
        <v>0</v>
      </c>
      <c r="P58" s="35">
        <v>108</v>
      </c>
      <c r="Q58" s="35">
        <v>0</v>
      </c>
      <c r="R58" s="35">
        <v>0</v>
      </c>
      <c r="S58" s="35">
        <v>0</v>
      </c>
      <c r="T58" s="35">
        <v>1</v>
      </c>
      <c r="U58" s="35">
        <v>898715</v>
      </c>
      <c r="V58" s="35">
        <v>0</v>
      </c>
      <c r="W58" s="35">
        <v>10</v>
      </c>
      <c r="X58" s="35">
        <v>0</v>
      </c>
      <c r="Y58" s="35">
        <v>41</v>
      </c>
      <c r="Z58" s="35">
        <v>0</v>
      </c>
      <c r="AA58" s="35">
        <v>0</v>
      </c>
      <c r="AB58" s="35">
        <v>0</v>
      </c>
      <c r="AC58" s="35">
        <v>0</v>
      </c>
      <c r="AD58" s="35">
        <v>21748</v>
      </c>
      <c r="AE58" s="35">
        <v>0</v>
      </c>
      <c r="AF58" s="35">
        <v>0</v>
      </c>
      <c r="AG58" s="35">
        <v>0</v>
      </c>
      <c r="AH58" s="35">
        <v>11915283</v>
      </c>
      <c r="AI58" s="35">
        <v>14563123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332</v>
      </c>
      <c r="AR58" s="35">
        <v>0</v>
      </c>
      <c r="AS58" s="35">
        <v>8214</v>
      </c>
      <c r="AT58" s="35">
        <v>3971</v>
      </c>
      <c r="AU58" s="35">
        <v>68704</v>
      </c>
      <c r="AV58" s="35">
        <v>0</v>
      </c>
      <c r="AW58" s="35">
        <v>769246</v>
      </c>
      <c r="AX58" s="35">
        <v>83120</v>
      </c>
      <c r="AY58" s="35">
        <v>0</v>
      </c>
      <c r="BB58" s="6"/>
      <c r="BC58" s="117">
        <f t="shared" si="10"/>
        <v>17</v>
      </c>
      <c r="BD58" s="118">
        <f t="shared" si="10"/>
        <v>17</v>
      </c>
      <c r="BE58" s="118">
        <f t="shared" si="10"/>
        <v>17</v>
      </c>
      <c r="BF58" s="118">
        <f t="shared" si="10"/>
        <v>17</v>
      </c>
      <c r="BG58" s="118">
        <f t="shared" si="10"/>
        <v>17</v>
      </c>
      <c r="BH58" s="118">
        <f t="shared" si="10"/>
        <v>17</v>
      </c>
      <c r="BI58" s="118">
        <f t="shared" si="10"/>
        <v>17</v>
      </c>
      <c r="BJ58" s="118">
        <f t="shared" si="10"/>
        <v>17</v>
      </c>
      <c r="BK58" s="118">
        <f t="shared" si="10"/>
        <v>17</v>
      </c>
      <c r="BL58" s="118">
        <f t="shared" si="10"/>
        <v>17</v>
      </c>
      <c r="BM58" s="118">
        <f t="shared" si="10"/>
        <v>17</v>
      </c>
      <c r="BN58" s="118">
        <f t="shared" si="10"/>
        <v>17</v>
      </c>
      <c r="BO58" s="118">
        <f t="shared" si="10"/>
        <v>17</v>
      </c>
      <c r="BP58" s="118">
        <f t="shared" si="10"/>
        <v>17</v>
      </c>
      <c r="BQ58" s="118">
        <f t="shared" si="10"/>
        <v>17</v>
      </c>
      <c r="BR58" s="118">
        <f t="shared" si="9"/>
        <v>17</v>
      </c>
      <c r="BS58" s="118">
        <f t="shared" si="7"/>
        <v>17</v>
      </c>
      <c r="BT58" s="118">
        <f t="shared" si="7"/>
        <v>17</v>
      </c>
      <c r="BU58" s="118">
        <f t="shared" si="7"/>
        <v>17</v>
      </c>
      <c r="BV58" s="118">
        <f t="shared" si="7"/>
        <v>17</v>
      </c>
      <c r="BW58" s="118">
        <f t="shared" si="7"/>
        <v>17</v>
      </c>
      <c r="BX58" s="118">
        <f t="shared" si="7"/>
        <v>17</v>
      </c>
      <c r="BY58" s="118">
        <f t="shared" si="7"/>
        <v>17</v>
      </c>
      <c r="BZ58" s="118">
        <f t="shared" si="7"/>
        <v>17</v>
      </c>
      <c r="CA58" s="118">
        <f t="shared" si="7"/>
        <v>17</v>
      </c>
      <c r="CB58" s="118">
        <f t="shared" si="7"/>
        <v>17</v>
      </c>
      <c r="CC58" s="118">
        <f t="shared" si="7"/>
        <v>17</v>
      </c>
      <c r="CD58" s="118">
        <f t="shared" si="7"/>
        <v>17</v>
      </c>
      <c r="CE58" s="118">
        <f t="shared" si="7"/>
        <v>17</v>
      </c>
      <c r="CF58" s="118">
        <f t="shared" si="7"/>
        <v>17</v>
      </c>
      <c r="CG58" s="118">
        <f t="shared" si="7"/>
        <v>17</v>
      </c>
      <c r="CH58" s="118">
        <f t="shared" ref="CH58:CV73" si="11">$B58</f>
        <v>17</v>
      </c>
      <c r="CI58" s="118">
        <f t="shared" si="8"/>
        <v>17</v>
      </c>
      <c r="CJ58" s="118">
        <f t="shared" si="8"/>
        <v>17</v>
      </c>
      <c r="CK58" s="118">
        <f t="shared" si="8"/>
        <v>17</v>
      </c>
      <c r="CL58" s="118">
        <f t="shared" si="8"/>
        <v>17</v>
      </c>
      <c r="CM58" s="118">
        <f t="shared" si="8"/>
        <v>17</v>
      </c>
      <c r="CN58" s="118">
        <f t="shared" si="8"/>
        <v>17</v>
      </c>
      <c r="CO58" s="118">
        <f t="shared" si="8"/>
        <v>17</v>
      </c>
      <c r="CP58" s="118">
        <f t="shared" si="8"/>
        <v>17</v>
      </c>
      <c r="CQ58" s="118">
        <f t="shared" si="8"/>
        <v>17</v>
      </c>
      <c r="CR58" s="118">
        <f t="shared" si="8"/>
        <v>17</v>
      </c>
      <c r="CS58" s="118">
        <f t="shared" si="8"/>
        <v>17</v>
      </c>
      <c r="CT58" s="118">
        <f t="shared" si="8"/>
        <v>17</v>
      </c>
      <c r="CU58" s="118">
        <f t="shared" si="8"/>
        <v>17</v>
      </c>
      <c r="CV58" s="119">
        <f t="shared" si="8"/>
        <v>17</v>
      </c>
    </row>
    <row r="59" spans="2:100">
      <c r="B59" s="67">
        <v>16</v>
      </c>
      <c r="C59" s="33" t="s">
        <v>824</v>
      </c>
      <c r="D59" s="33" t="s">
        <v>612</v>
      </c>
      <c r="E59" s="34" t="s">
        <v>871</v>
      </c>
      <c r="F59" s="35">
        <v>0</v>
      </c>
      <c r="G59" s="35">
        <v>0</v>
      </c>
      <c r="H59" s="35">
        <v>0</v>
      </c>
      <c r="I59" s="35">
        <v>36306</v>
      </c>
      <c r="J59" s="35">
        <v>0</v>
      </c>
      <c r="K59" s="35">
        <v>0</v>
      </c>
      <c r="L59" s="35">
        <v>0</v>
      </c>
      <c r="M59" s="35">
        <v>395825</v>
      </c>
      <c r="N59" s="35">
        <v>0</v>
      </c>
      <c r="O59" s="35">
        <v>0</v>
      </c>
      <c r="P59" s="35">
        <v>2268</v>
      </c>
      <c r="Q59" s="35">
        <v>0</v>
      </c>
      <c r="R59" s="35">
        <v>0</v>
      </c>
      <c r="S59" s="35">
        <v>0</v>
      </c>
      <c r="T59" s="35">
        <v>1297628</v>
      </c>
      <c r="U59" s="35">
        <v>4448837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169292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346810</v>
      </c>
      <c r="AV59" s="35">
        <v>0</v>
      </c>
      <c r="AW59" s="35">
        <v>483654</v>
      </c>
      <c r="AX59" s="35">
        <v>0</v>
      </c>
      <c r="AY59" s="35">
        <v>0</v>
      </c>
      <c r="BB59" s="6"/>
      <c r="BC59" s="117">
        <f t="shared" si="10"/>
        <v>16</v>
      </c>
      <c r="BD59" s="118">
        <f t="shared" si="10"/>
        <v>16</v>
      </c>
      <c r="BE59" s="118">
        <f t="shared" si="10"/>
        <v>16</v>
      </c>
      <c r="BF59" s="118">
        <f t="shared" si="10"/>
        <v>16</v>
      </c>
      <c r="BG59" s="118">
        <f t="shared" si="10"/>
        <v>16</v>
      </c>
      <c r="BH59" s="118">
        <f t="shared" si="10"/>
        <v>16</v>
      </c>
      <c r="BI59" s="118">
        <f t="shared" si="10"/>
        <v>16</v>
      </c>
      <c r="BJ59" s="118">
        <f t="shared" si="10"/>
        <v>16</v>
      </c>
      <c r="BK59" s="118">
        <f t="shared" si="10"/>
        <v>16</v>
      </c>
      <c r="BL59" s="118">
        <f t="shared" si="10"/>
        <v>16</v>
      </c>
      <c r="BM59" s="118">
        <f t="shared" si="10"/>
        <v>16</v>
      </c>
      <c r="BN59" s="118">
        <f t="shared" si="10"/>
        <v>16</v>
      </c>
      <c r="BO59" s="118">
        <f t="shared" si="10"/>
        <v>16</v>
      </c>
      <c r="BP59" s="118">
        <f t="shared" si="10"/>
        <v>16</v>
      </c>
      <c r="BQ59" s="118">
        <f t="shared" si="10"/>
        <v>16</v>
      </c>
      <c r="BR59" s="118">
        <f t="shared" si="9"/>
        <v>16</v>
      </c>
      <c r="BS59" s="118">
        <f t="shared" si="9"/>
        <v>16</v>
      </c>
      <c r="BT59" s="118">
        <f t="shared" si="9"/>
        <v>16</v>
      </c>
      <c r="BU59" s="118">
        <f t="shared" si="9"/>
        <v>16</v>
      </c>
      <c r="BV59" s="118">
        <f t="shared" si="9"/>
        <v>16</v>
      </c>
      <c r="BW59" s="118">
        <f t="shared" si="9"/>
        <v>16</v>
      </c>
      <c r="BX59" s="118">
        <f t="shared" si="9"/>
        <v>16</v>
      </c>
      <c r="BY59" s="118">
        <f t="shared" si="9"/>
        <v>16</v>
      </c>
      <c r="BZ59" s="118">
        <f t="shared" si="9"/>
        <v>16</v>
      </c>
      <c r="CA59" s="118">
        <f t="shared" si="9"/>
        <v>16</v>
      </c>
      <c r="CB59" s="118">
        <f t="shared" si="9"/>
        <v>16</v>
      </c>
      <c r="CC59" s="118">
        <f t="shared" si="9"/>
        <v>16</v>
      </c>
      <c r="CD59" s="118">
        <f t="shared" si="9"/>
        <v>16</v>
      </c>
      <c r="CE59" s="118">
        <f t="shared" si="9"/>
        <v>16</v>
      </c>
      <c r="CF59" s="118">
        <f t="shared" si="9"/>
        <v>16</v>
      </c>
      <c r="CG59" s="118">
        <f t="shared" si="9"/>
        <v>16</v>
      </c>
      <c r="CH59" s="118">
        <f t="shared" si="11"/>
        <v>16</v>
      </c>
      <c r="CI59" s="118">
        <f t="shared" si="11"/>
        <v>16</v>
      </c>
      <c r="CJ59" s="118">
        <f t="shared" si="11"/>
        <v>16</v>
      </c>
      <c r="CK59" s="118">
        <f t="shared" si="11"/>
        <v>16</v>
      </c>
      <c r="CL59" s="118">
        <f t="shared" si="11"/>
        <v>16</v>
      </c>
      <c r="CM59" s="118">
        <f t="shared" si="11"/>
        <v>16</v>
      </c>
      <c r="CN59" s="118">
        <f t="shared" si="11"/>
        <v>16</v>
      </c>
      <c r="CO59" s="118">
        <f t="shared" si="11"/>
        <v>16</v>
      </c>
      <c r="CP59" s="118">
        <f t="shared" si="11"/>
        <v>16</v>
      </c>
      <c r="CQ59" s="118">
        <f t="shared" si="11"/>
        <v>16</v>
      </c>
      <c r="CR59" s="118">
        <f t="shared" si="11"/>
        <v>16</v>
      </c>
      <c r="CS59" s="118">
        <f t="shared" si="11"/>
        <v>16</v>
      </c>
      <c r="CT59" s="118">
        <f t="shared" si="11"/>
        <v>16</v>
      </c>
      <c r="CU59" s="118">
        <f t="shared" si="11"/>
        <v>16</v>
      </c>
      <c r="CV59" s="119">
        <f t="shared" si="11"/>
        <v>16</v>
      </c>
    </row>
    <row r="60" spans="2:100">
      <c r="B60" s="67">
        <v>16</v>
      </c>
      <c r="C60" s="33" t="s">
        <v>824</v>
      </c>
      <c r="D60" s="33" t="s">
        <v>614</v>
      </c>
      <c r="E60" s="34" t="s">
        <v>872</v>
      </c>
      <c r="F60" s="35">
        <v>0</v>
      </c>
      <c r="G60" s="35">
        <v>0</v>
      </c>
      <c r="H60" s="35">
        <v>0</v>
      </c>
      <c r="I60" s="35">
        <v>54977</v>
      </c>
      <c r="J60" s="35">
        <v>0</v>
      </c>
      <c r="K60" s="35">
        <v>0</v>
      </c>
      <c r="L60" s="35">
        <v>15604</v>
      </c>
      <c r="M60" s="35">
        <v>167029</v>
      </c>
      <c r="N60" s="35">
        <v>0</v>
      </c>
      <c r="O60" s="35">
        <v>0</v>
      </c>
      <c r="P60" s="35">
        <v>3149</v>
      </c>
      <c r="Q60" s="35">
        <v>0</v>
      </c>
      <c r="R60" s="35">
        <v>0</v>
      </c>
      <c r="S60" s="35">
        <v>0</v>
      </c>
      <c r="T60" s="35">
        <v>1794465</v>
      </c>
      <c r="U60" s="35">
        <v>1872197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117258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145963</v>
      </c>
      <c r="AV60" s="35">
        <v>0</v>
      </c>
      <c r="AW60" s="35">
        <v>668824</v>
      </c>
      <c r="AX60" s="35">
        <v>0</v>
      </c>
      <c r="AY60" s="35">
        <v>0</v>
      </c>
      <c r="BB60" s="6"/>
      <c r="BC60" s="117">
        <f t="shared" si="10"/>
        <v>16</v>
      </c>
      <c r="BD60" s="118">
        <f t="shared" si="10"/>
        <v>16</v>
      </c>
      <c r="BE60" s="118">
        <f t="shared" si="10"/>
        <v>16</v>
      </c>
      <c r="BF60" s="118">
        <f t="shared" si="10"/>
        <v>16</v>
      </c>
      <c r="BG60" s="118">
        <f t="shared" si="10"/>
        <v>16</v>
      </c>
      <c r="BH60" s="118">
        <f t="shared" si="10"/>
        <v>16</v>
      </c>
      <c r="BI60" s="118">
        <f t="shared" si="10"/>
        <v>16</v>
      </c>
      <c r="BJ60" s="118">
        <f t="shared" si="10"/>
        <v>16</v>
      </c>
      <c r="BK60" s="118">
        <f t="shared" si="10"/>
        <v>16</v>
      </c>
      <c r="BL60" s="118">
        <f t="shared" si="10"/>
        <v>16</v>
      </c>
      <c r="BM60" s="118">
        <f t="shared" si="10"/>
        <v>16</v>
      </c>
      <c r="BN60" s="118">
        <f t="shared" si="10"/>
        <v>16</v>
      </c>
      <c r="BO60" s="118">
        <f t="shared" si="10"/>
        <v>16</v>
      </c>
      <c r="BP60" s="118">
        <f t="shared" si="10"/>
        <v>16</v>
      </c>
      <c r="BQ60" s="118">
        <f t="shared" si="10"/>
        <v>16</v>
      </c>
      <c r="BR60" s="118">
        <f t="shared" si="10"/>
        <v>16</v>
      </c>
      <c r="BS60" s="118">
        <f t="shared" ref="BS60:CH75" si="12">$B60</f>
        <v>16</v>
      </c>
      <c r="BT60" s="118">
        <f t="shared" si="12"/>
        <v>16</v>
      </c>
      <c r="BU60" s="118">
        <f t="shared" si="12"/>
        <v>16</v>
      </c>
      <c r="BV60" s="118">
        <f t="shared" si="12"/>
        <v>16</v>
      </c>
      <c r="BW60" s="118">
        <f t="shared" si="12"/>
        <v>16</v>
      </c>
      <c r="BX60" s="118">
        <f t="shared" si="12"/>
        <v>16</v>
      </c>
      <c r="BY60" s="118">
        <f t="shared" si="12"/>
        <v>16</v>
      </c>
      <c r="BZ60" s="118">
        <f t="shared" si="12"/>
        <v>16</v>
      </c>
      <c r="CA60" s="118">
        <f t="shared" si="12"/>
        <v>16</v>
      </c>
      <c r="CB60" s="118">
        <f t="shared" si="12"/>
        <v>16</v>
      </c>
      <c r="CC60" s="118">
        <f t="shared" si="12"/>
        <v>16</v>
      </c>
      <c r="CD60" s="118">
        <f t="shared" si="12"/>
        <v>16</v>
      </c>
      <c r="CE60" s="118">
        <f t="shared" si="12"/>
        <v>16</v>
      </c>
      <c r="CF60" s="118">
        <f t="shared" si="12"/>
        <v>16</v>
      </c>
      <c r="CG60" s="118">
        <f t="shared" si="12"/>
        <v>16</v>
      </c>
      <c r="CH60" s="118">
        <f t="shared" si="11"/>
        <v>16</v>
      </c>
      <c r="CI60" s="118">
        <f t="shared" si="11"/>
        <v>16</v>
      </c>
      <c r="CJ60" s="118">
        <f t="shared" si="11"/>
        <v>16</v>
      </c>
      <c r="CK60" s="118">
        <f t="shared" si="11"/>
        <v>16</v>
      </c>
      <c r="CL60" s="118">
        <f t="shared" si="11"/>
        <v>16</v>
      </c>
      <c r="CM60" s="118">
        <f t="shared" si="11"/>
        <v>16</v>
      </c>
      <c r="CN60" s="118">
        <f t="shared" si="11"/>
        <v>16</v>
      </c>
      <c r="CO60" s="118">
        <f t="shared" si="11"/>
        <v>16</v>
      </c>
      <c r="CP60" s="118">
        <f t="shared" si="11"/>
        <v>16</v>
      </c>
      <c r="CQ60" s="118">
        <f t="shared" si="11"/>
        <v>16</v>
      </c>
      <c r="CR60" s="118">
        <f t="shared" si="11"/>
        <v>16</v>
      </c>
      <c r="CS60" s="118">
        <f t="shared" si="11"/>
        <v>16</v>
      </c>
      <c r="CT60" s="118">
        <f t="shared" si="11"/>
        <v>16</v>
      </c>
      <c r="CU60" s="118">
        <f t="shared" si="11"/>
        <v>16</v>
      </c>
      <c r="CV60" s="119">
        <f t="shared" si="11"/>
        <v>16</v>
      </c>
    </row>
    <row r="61" spans="2:100">
      <c r="B61" s="67">
        <v>16</v>
      </c>
      <c r="C61" s="33" t="s">
        <v>824</v>
      </c>
      <c r="D61" s="33" t="s">
        <v>616</v>
      </c>
      <c r="E61" s="34" t="s">
        <v>873</v>
      </c>
      <c r="F61" s="35">
        <v>0</v>
      </c>
      <c r="G61" s="35">
        <v>0</v>
      </c>
      <c r="H61" s="35">
        <v>0</v>
      </c>
      <c r="I61" s="35">
        <v>12448</v>
      </c>
      <c r="J61" s="35">
        <v>0</v>
      </c>
      <c r="K61" s="35">
        <v>0</v>
      </c>
      <c r="L61" s="35">
        <v>0</v>
      </c>
      <c r="M61" s="35">
        <v>524818</v>
      </c>
      <c r="N61" s="35">
        <v>0</v>
      </c>
      <c r="O61" s="35">
        <v>0</v>
      </c>
      <c r="P61" s="35">
        <v>882</v>
      </c>
      <c r="Q61" s="35">
        <v>0</v>
      </c>
      <c r="R61" s="35">
        <v>0</v>
      </c>
      <c r="S61" s="35">
        <v>0</v>
      </c>
      <c r="T61" s="35">
        <v>1560848</v>
      </c>
      <c r="U61" s="35">
        <v>5901815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306698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v>0</v>
      </c>
      <c r="AQ61" s="35">
        <v>0</v>
      </c>
      <c r="AR61" s="35">
        <v>0</v>
      </c>
      <c r="AS61" s="35">
        <v>0</v>
      </c>
      <c r="AT61" s="35">
        <v>0</v>
      </c>
      <c r="AU61" s="35">
        <v>460067</v>
      </c>
      <c r="AV61" s="35">
        <v>0</v>
      </c>
      <c r="AW61" s="35">
        <v>193922</v>
      </c>
      <c r="AX61" s="35">
        <v>0</v>
      </c>
      <c r="AY61" s="35">
        <v>0</v>
      </c>
      <c r="BB61" s="6"/>
      <c r="BC61" s="117">
        <f t="shared" ref="BC61:BR76" si="13">$B61</f>
        <v>16</v>
      </c>
      <c r="BD61" s="118">
        <f t="shared" si="13"/>
        <v>16</v>
      </c>
      <c r="BE61" s="118">
        <f t="shared" si="13"/>
        <v>16</v>
      </c>
      <c r="BF61" s="118">
        <f t="shared" si="13"/>
        <v>16</v>
      </c>
      <c r="BG61" s="118">
        <f t="shared" si="13"/>
        <v>16</v>
      </c>
      <c r="BH61" s="118">
        <f t="shared" si="13"/>
        <v>16</v>
      </c>
      <c r="BI61" s="118">
        <f t="shared" si="13"/>
        <v>16</v>
      </c>
      <c r="BJ61" s="118">
        <f t="shared" si="13"/>
        <v>16</v>
      </c>
      <c r="BK61" s="118">
        <f t="shared" si="13"/>
        <v>16</v>
      </c>
      <c r="BL61" s="118">
        <f t="shared" si="13"/>
        <v>16</v>
      </c>
      <c r="BM61" s="118">
        <f t="shared" si="13"/>
        <v>16</v>
      </c>
      <c r="BN61" s="118">
        <f t="shared" si="13"/>
        <v>16</v>
      </c>
      <c r="BO61" s="118">
        <f t="shared" si="13"/>
        <v>16</v>
      </c>
      <c r="BP61" s="118">
        <f t="shared" si="13"/>
        <v>16</v>
      </c>
      <c r="BQ61" s="118">
        <f t="shared" si="13"/>
        <v>16</v>
      </c>
      <c r="BR61" s="118">
        <f t="shared" si="13"/>
        <v>16</v>
      </c>
      <c r="BS61" s="118">
        <f t="shared" si="12"/>
        <v>16</v>
      </c>
      <c r="BT61" s="118">
        <f t="shared" si="12"/>
        <v>16</v>
      </c>
      <c r="BU61" s="118">
        <f t="shared" si="12"/>
        <v>16</v>
      </c>
      <c r="BV61" s="118">
        <f t="shared" si="12"/>
        <v>16</v>
      </c>
      <c r="BW61" s="118">
        <f t="shared" si="12"/>
        <v>16</v>
      </c>
      <c r="BX61" s="118">
        <f t="shared" si="12"/>
        <v>16</v>
      </c>
      <c r="BY61" s="118">
        <f t="shared" si="12"/>
        <v>16</v>
      </c>
      <c r="BZ61" s="118">
        <f t="shared" si="12"/>
        <v>16</v>
      </c>
      <c r="CA61" s="118">
        <f t="shared" si="12"/>
        <v>16</v>
      </c>
      <c r="CB61" s="118">
        <f t="shared" si="12"/>
        <v>16</v>
      </c>
      <c r="CC61" s="118">
        <f t="shared" si="12"/>
        <v>16</v>
      </c>
      <c r="CD61" s="118">
        <f t="shared" si="12"/>
        <v>16</v>
      </c>
      <c r="CE61" s="118">
        <f t="shared" si="12"/>
        <v>16</v>
      </c>
      <c r="CF61" s="118">
        <f t="shared" si="12"/>
        <v>16</v>
      </c>
      <c r="CG61" s="118">
        <f t="shared" si="12"/>
        <v>16</v>
      </c>
      <c r="CH61" s="118">
        <f t="shared" si="11"/>
        <v>16</v>
      </c>
      <c r="CI61" s="118">
        <f t="shared" si="11"/>
        <v>16</v>
      </c>
      <c r="CJ61" s="118">
        <f t="shared" si="11"/>
        <v>16</v>
      </c>
      <c r="CK61" s="118">
        <f t="shared" si="11"/>
        <v>16</v>
      </c>
      <c r="CL61" s="118">
        <f t="shared" si="11"/>
        <v>16</v>
      </c>
      <c r="CM61" s="118">
        <f t="shared" si="11"/>
        <v>16</v>
      </c>
      <c r="CN61" s="118">
        <f t="shared" si="11"/>
        <v>16</v>
      </c>
      <c r="CO61" s="118">
        <f t="shared" si="11"/>
        <v>16</v>
      </c>
      <c r="CP61" s="118">
        <f t="shared" si="11"/>
        <v>16</v>
      </c>
      <c r="CQ61" s="118">
        <f t="shared" si="11"/>
        <v>16</v>
      </c>
      <c r="CR61" s="118">
        <f t="shared" si="11"/>
        <v>16</v>
      </c>
      <c r="CS61" s="118">
        <f t="shared" si="11"/>
        <v>16</v>
      </c>
      <c r="CT61" s="118">
        <f t="shared" si="11"/>
        <v>16</v>
      </c>
      <c r="CU61" s="118">
        <f t="shared" si="11"/>
        <v>16</v>
      </c>
      <c r="CV61" s="119">
        <f t="shared" si="11"/>
        <v>16</v>
      </c>
    </row>
    <row r="62" spans="2:100">
      <c r="B62" s="67">
        <v>16</v>
      </c>
      <c r="C62" s="33" t="s">
        <v>824</v>
      </c>
      <c r="D62" s="33" t="s">
        <v>618</v>
      </c>
      <c r="E62" s="34" t="s">
        <v>874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BB62" s="6"/>
      <c r="BC62" s="117">
        <f t="shared" si="13"/>
        <v>16</v>
      </c>
      <c r="BD62" s="118">
        <f t="shared" si="13"/>
        <v>16</v>
      </c>
      <c r="BE62" s="118">
        <f t="shared" si="13"/>
        <v>16</v>
      </c>
      <c r="BF62" s="118">
        <f t="shared" si="13"/>
        <v>16</v>
      </c>
      <c r="BG62" s="118">
        <f t="shared" si="13"/>
        <v>16</v>
      </c>
      <c r="BH62" s="118">
        <f t="shared" si="13"/>
        <v>16</v>
      </c>
      <c r="BI62" s="118">
        <f t="shared" si="13"/>
        <v>16</v>
      </c>
      <c r="BJ62" s="118">
        <f t="shared" si="13"/>
        <v>16</v>
      </c>
      <c r="BK62" s="118">
        <f t="shared" si="13"/>
        <v>16</v>
      </c>
      <c r="BL62" s="118">
        <f t="shared" si="13"/>
        <v>16</v>
      </c>
      <c r="BM62" s="118">
        <f t="shared" si="13"/>
        <v>16</v>
      </c>
      <c r="BN62" s="118">
        <f t="shared" si="13"/>
        <v>16</v>
      </c>
      <c r="BO62" s="118">
        <f t="shared" si="13"/>
        <v>16</v>
      </c>
      <c r="BP62" s="118">
        <f t="shared" si="13"/>
        <v>16</v>
      </c>
      <c r="BQ62" s="118">
        <f t="shared" si="13"/>
        <v>16</v>
      </c>
      <c r="BR62" s="118">
        <f t="shared" si="13"/>
        <v>16</v>
      </c>
      <c r="BS62" s="118">
        <f t="shared" si="12"/>
        <v>16</v>
      </c>
      <c r="BT62" s="118">
        <f t="shared" si="12"/>
        <v>16</v>
      </c>
      <c r="BU62" s="118">
        <f t="shared" si="12"/>
        <v>16</v>
      </c>
      <c r="BV62" s="118">
        <f t="shared" si="12"/>
        <v>16</v>
      </c>
      <c r="BW62" s="118">
        <f t="shared" si="12"/>
        <v>16</v>
      </c>
      <c r="BX62" s="118">
        <f t="shared" si="12"/>
        <v>16</v>
      </c>
      <c r="BY62" s="118">
        <f t="shared" si="12"/>
        <v>16</v>
      </c>
      <c r="BZ62" s="118">
        <f t="shared" si="12"/>
        <v>16</v>
      </c>
      <c r="CA62" s="118">
        <f t="shared" si="12"/>
        <v>16</v>
      </c>
      <c r="CB62" s="118">
        <f t="shared" si="12"/>
        <v>16</v>
      </c>
      <c r="CC62" s="118">
        <f t="shared" si="12"/>
        <v>16</v>
      </c>
      <c r="CD62" s="118">
        <f t="shared" si="12"/>
        <v>16</v>
      </c>
      <c r="CE62" s="118">
        <f t="shared" si="12"/>
        <v>16</v>
      </c>
      <c r="CF62" s="118">
        <f t="shared" si="12"/>
        <v>16</v>
      </c>
      <c r="CG62" s="118">
        <f t="shared" si="12"/>
        <v>16</v>
      </c>
      <c r="CH62" s="118">
        <f t="shared" si="11"/>
        <v>16</v>
      </c>
      <c r="CI62" s="118">
        <f t="shared" si="11"/>
        <v>16</v>
      </c>
      <c r="CJ62" s="118">
        <f t="shared" si="11"/>
        <v>16</v>
      </c>
      <c r="CK62" s="118">
        <f t="shared" si="11"/>
        <v>16</v>
      </c>
      <c r="CL62" s="118">
        <f t="shared" si="11"/>
        <v>16</v>
      </c>
      <c r="CM62" s="118">
        <f t="shared" si="11"/>
        <v>16</v>
      </c>
      <c r="CN62" s="118">
        <f t="shared" si="11"/>
        <v>16</v>
      </c>
      <c r="CO62" s="118">
        <f t="shared" si="11"/>
        <v>16</v>
      </c>
      <c r="CP62" s="118">
        <f t="shared" si="11"/>
        <v>16</v>
      </c>
      <c r="CQ62" s="118">
        <f t="shared" si="11"/>
        <v>16</v>
      </c>
      <c r="CR62" s="118">
        <f t="shared" si="11"/>
        <v>16</v>
      </c>
      <c r="CS62" s="118">
        <f t="shared" si="11"/>
        <v>16</v>
      </c>
      <c r="CT62" s="118">
        <f t="shared" si="11"/>
        <v>16</v>
      </c>
      <c r="CU62" s="118">
        <f t="shared" si="11"/>
        <v>16</v>
      </c>
      <c r="CV62" s="119">
        <f t="shared" si="11"/>
        <v>16</v>
      </c>
    </row>
    <row r="63" spans="2:100">
      <c r="B63" s="67">
        <v>10</v>
      </c>
      <c r="C63" s="33" t="s">
        <v>824</v>
      </c>
      <c r="D63" s="33" t="s">
        <v>620</v>
      </c>
      <c r="E63" s="34" t="s">
        <v>875</v>
      </c>
      <c r="F63" s="35">
        <v>0</v>
      </c>
      <c r="G63" s="35">
        <v>0</v>
      </c>
      <c r="H63" s="35">
        <v>0</v>
      </c>
      <c r="I63" s="35">
        <v>706</v>
      </c>
      <c r="J63" s="35">
        <v>0</v>
      </c>
      <c r="K63" s="35">
        <v>0</v>
      </c>
      <c r="L63" s="35">
        <v>0</v>
      </c>
      <c r="M63" s="35">
        <v>477673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10035</v>
      </c>
      <c r="U63" s="35">
        <v>1528770</v>
      </c>
      <c r="V63" s="35">
        <v>0</v>
      </c>
      <c r="W63" s="35">
        <v>59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94594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131115</v>
      </c>
      <c r="AV63" s="35">
        <v>0</v>
      </c>
      <c r="AW63" s="35">
        <v>691780</v>
      </c>
      <c r="AX63" s="35">
        <v>337266</v>
      </c>
      <c r="AY63" s="35">
        <v>0</v>
      </c>
      <c r="BB63" s="6"/>
      <c r="BC63" s="117">
        <f t="shared" si="13"/>
        <v>10</v>
      </c>
      <c r="BD63" s="118">
        <f t="shared" si="13"/>
        <v>10</v>
      </c>
      <c r="BE63" s="118">
        <f t="shared" si="13"/>
        <v>10</v>
      </c>
      <c r="BF63" s="118">
        <f t="shared" si="13"/>
        <v>10</v>
      </c>
      <c r="BG63" s="118">
        <f t="shared" si="13"/>
        <v>10</v>
      </c>
      <c r="BH63" s="118">
        <f t="shared" si="13"/>
        <v>10</v>
      </c>
      <c r="BI63" s="118">
        <f t="shared" si="13"/>
        <v>10</v>
      </c>
      <c r="BJ63" s="118">
        <f t="shared" si="13"/>
        <v>10</v>
      </c>
      <c r="BK63" s="118">
        <f t="shared" si="13"/>
        <v>10</v>
      </c>
      <c r="BL63" s="118">
        <f t="shared" si="13"/>
        <v>10</v>
      </c>
      <c r="BM63" s="118">
        <f t="shared" si="13"/>
        <v>10</v>
      </c>
      <c r="BN63" s="118">
        <f t="shared" si="13"/>
        <v>10</v>
      </c>
      <c r="BO63" s="118">
        <f t="shared" si="13"/>
        <v>10</v>
      </c>
      <c r="BP63" s="118">
        <f t="shared" si="13"/>
        <v>10</v>
      </c>
      <c r="BQ63" s="118">
        <f t="shared" si="13"/>
        <v>10</v>
      </c>
      <c r="BR63" s="118">
        <f t="shared" si="13"/>
        <v>10</v>
      </c>
      <c r="BS63" s="118">
        <f t="shared" si="12"/>
        <v>10</v>
      </c>
      <c r="BT63" s="118">
        <f t="shared" si="12"/>
        <v>10</v>
      </c>
      <c r="BU63" s="118">
        <f t="shared" si="12"/>
        <v>10</v>
      </c>
      <c r="BV63" s="118">
        <f t="shared" si="12"/>
        <v>10</v>
      </c>
      <c r="BW63" s="118">
        <f t="shared" si="12"/>
        <v>10</v>
      </c>
      <c r="BX63" s="118">
        <f t="shared" si="12"/>
        <v>10</v>
      </c>
      <c r="BY63" s="118">
        <f t="shared" si="12"/>
        <v>10</v>
      </c>
      <c r="BZ63" s="118">
        <f t="shared" si="12"/>
        <v>10</v>
      </c>
      <c r="CA63" s="118">
        <f t="shared" si="12"/>
        <v>10</v>
      </c>
      <c r="CB63" s="118">
        <f t="shared" si="12"/>
        <v>10</v>
      </c>
      <c r="CC63" s="118">
        <f t="shared" si="12"/>
        <v>10</v>
      </c>
      <c r="CD63" s="118">
        <f t="shared" si="12"/>
        <v>10</v>
      </c>
      <c r="CE63" s="118">
        <f t="shared" si="12"/>
        <v>10</v>
      </c>
      <c r="CF63" s="118">
        <f t="shared" si="12"/>
        <v>10</v>
      </c>
      <c r="CG63" s="118">
        <f t="shared" si="12"/>
        <v>10</v>
      </c>
      <c r="CH63" s="118">
        <f t="shared" si="11"/>
        <v>10</v>
      </c>
      <c r="CI63" s="118">
        <f t="shared" si="11"/>
        <v>10</v>
      </c>
      <c r="CJ63" s="118">
        <f t="shared" si="11"/>
        <v>10</v>
      </c>
      <c r="CK63" s="118">
        <f t="shared" si="11"/>
        <v>10</v>
      </c>
      <c r="CL63" s="118">
        <f t="shared" si="11"/>
        <v>10</v>
      </c>
      <c r="CM63" s="118">
        <f t="shared" si="11"/>
        <v>10</v>
      </c>
      <c r="CN63" s="118">
        <f t="shared" si="11"/>
        <v>10</v>
      </c>
      <c r="CO63" s="118">
        <f t="shared" si="11"/>
        <v>10</v>
      </c>
      <c r="CP63" s="118">
        <f t="shared" si="11"/>
        <v>10</v>
      </c>
      <c r="CQ63" s="118">
        <f t="shared" si="11"/>
        <v>10</v>
      </c>
      <c r="CR63" s="118">
        <f t="shared" si="11"/>
        <v>10</v>
      </c>
      <c r="CS63" s="118">
        <f t="shared" si="11"/>
        <v>10</v>
      </c>
      <c r="CT63" s="118">
        <f t="shared" si="11"/>
        <v>10</v>
      </c>
      <c r="CU63" s="118">
        <f t="shared" si="11"/>
        <v>10</v>
      </c>
      <c r="CV63" s="119">
        <f t="shared" si="11"/>
        <v>10</v>
      </c>
    </row>
    <row r="64" spans="2:100">
      <c r="B64" s="67">
        <v>10</v>
      </c>
      <c r="C64" s="33" t="s">
        <v>824</v>
      </c>
      <c r="D64" s="33" t="s">
        <v>622</v>
      </c>
      <c r="E64" s="34" t="s">
        <v>876</v>
      </c>
      <c r="F64" s="35">
        <v>0</v>
      </c>
      <c r="G64" s="35">
        <v>0</v>
      </c>
      <c r="H64" s="35">
        <v>0</v>
      </c>
      <c r="I64" s="35">
        <v>3</v>
      </c>
      <c r="J64" s="35">
        <v>0</v>
      </c>
      <c r="K64" s="35">
        <v>0</v>
      </c>
      <c r="L64" s="35">
        <v>0</v>
      </c>
      <c r="M64" s="35">
        <v>255859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2</v>
      </c>
      <c r="U64" s="35">
        <v>830584</v>
      </c>
      <c r="V64" s="35">
        <v>0</v>
      </c>
      <c r="W64" s="35">
        <v>15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119940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71107</v>
      </c>
      <c r="AV64" s="35">
        <v>0</v>
      </c>
      <c r="AW64" s="35">
        <v>470904</v>
      </c>
      <c r="AX64" s="35">
        <v>458409</v>
      </c>
      <c r="AY64" s="35">
        <v>0</v>
      </c>
      <c r="BB64" s="6"/>
      <c r="BC64" s="117">
        <f t="shared" si="13"/>
        <v>10</v>
      </c>
      <c r="BD64" s="118">
        <f t="shared" si="13"/>
        <v>10</v>
      </c>
      <c r="BE64" s="118">
        <f t="shared" si="13"/>
        <v>10</v>
      </c>
      <c r="BF64" s="118">
        <f t="shared" si="13"/>
        <v>10</v>
      </c>
      <c r="BG64" s="118">
        <f t="shared" si="13"/>
        <v>10</v>
      </c>
      <c r="BH64" s="118">
        <f t="shared" si="13"/>
        <v>10</v>
      </c>
      <c r="BI64" s="118">
        <f t="shared" si="13"/>
        <v>10</v>
      </c>
      <c r="BJ64" s="118">
        <f t="shared" si="13"/>
        <v>10</v>
      </c>
      <c r="BK64" s="118">
        <f t="shared" si="13"/>
        <v>10</v>
      </c>
      <c r="BL64" s="118">
        <f t="shared" si="13"/>
        <v>10</v>
      </c>
      <c r="BM64" s="118">
        <f t="shared" si="13"/>
        <v>10</v>
      </c>
      <c r="BN64" s="118">
        <f t="shared" si="13"/>
        <v>10</v>
      </c>
      <c r="BO64" s="118">
        <f t="shared" si="13"/>
        <v>10</v>
      </c>
      <c r="BP64" s="118">
        <f t="shared" si="13"/>
        <v>10</v>
      </c>
      <c r="BQ64" s="118">
        <f t="shared" si="13"/>
        <v>10</v>
      </c>
      <c r="BR64" s="118">
        <f t="shared" si="13"/>
        <v>10</v>
      </c>
      <c r="BS64" s="118">
        <f t="shared" si="12"/>
        <v>10</v>
      </c>
      <c r="BT64" s="118">
        <f t="shared" si="12"/>
        <v>10</v>
      </c>
      <c r="BU64" s="118">
        <f t="shared" si="12"/>
        <v>10</v>
      </c>
      <c r="BV64" s="118">
        <f t="shared" si="12"/>
        <v>10</v>
      </c>
      <c r="BW64" s="118">
        <f t="shared" si="12"/>
        <v>10</v>
      </c>
      <c r="BX64" s="118">
        <f t="shared" si="12"/>
        <v>10</v>
      </c>
      <c r="BY64" s="118">
        <f t="shared" si="12"/>
        <v>10</v>
      </c>
      <c r="BZ64" s="118">
        <f t="shared" si="12"/>
        <v>10</v>
      </c>
      <c r="CA64" s="118">
        <f t="shared" si="12"/>
        <v>10</v>
      </c>
      <c r="CB64" s="118">
        <f t="shared" si="12"/>
        <v>10</v>
      </c>
      <c r="CC64" s="118">
        <f t="shared" si="12"/>
        <v>10</v>
      </c>
      <c r="CD64" s="118">
        <f t="shared" si="12"/>
        <v>10</v>
      </c>
      <c r="CE64" s="118">
        <f t="shared" si="12"/>
        <v>10</v>
      </c>
      <c r="CF64" s="118">
        <f t="shared" si="12"/>
        <v>10</v>
      </c>
      <c r="CG64" s="118">
        <f t="shared" si="12"/>
        <v>10</v>
      </c>
      <c r="CH64" s="118">
        <f t="shared" si="11"/>
        <v>10</v>
      </c>
      <c r="CI64" s="118">
        <f t="shared" si="11"/>
        <v>10</v>
      </c>
      <c r="CJ64" s="118">
        <f t="shared" si="11"/>
        <v>10</v>
      </c>
      <c r="CK64" s="118">
        <f t="shared" si="11"/>
        <v>10</v>
      </c>
      <c r="CL64" s="118">
        <f t="shared" si="11"/>
        <v>10</v>
      </c>
      <c r="CM64" s="118">
        <f t="shared" si="11"/>
        <v>10</v>
      </c>
      <c r="CN64" s="118">
        <f t="shared" si="11"/>
        <v>10</v>
      </c>
      <c r="CO64" s="118">
        <f t="shared" si="11"/>
        <v>10</v>
      </c>
      <c r="CP64" s="118">
        <f t="shared" si="11"/>
        <v>10</v>
      </c>
      <c r="CQ64" s="118">
        <f t="shared" si="11"/>
        <v>10</v>
      </c>
      <c r="CR64" s="118">
        <f t="shared" si="11"/>
        <v>10</v>
      </c>
      <c r="CS64" s="118">
        <f t="shared" si="11"/>
        <v>10</v>
      </c>
      <c r="CT64" s="118">
        <f t="shared" si="11"/>
        <v>10</v>
      </c>
      <c r="CU64" s="118">
        <f t="shared" si="11"/>
        <v>10</v>
      </c>
      <c r="CV64" s="119">
        <f t="shared" si="11"/>
        <v>10</v>
      </c>
    </row>
    <row r="65" spans="2:100">
      <c r="B65" s="67">
        <v>9</v>
      </c>
      <c r="C65" s="33" t="s">
        <v>824</v>
      </c>
      <c r="D65" s="33" t="s">
        <v>624</v>
      </c>
      <c r="E65" s="34" t="s">
        <v>877</v>
      </c>
      <c r="F65" s="35">
        <v>0</v>
      </c>
      <c r="G65" s="35">
        <v>0</v>
      </c>
      <c r="H65" s="35">
        <v>0</v>
      </c>
      <c r="I65" s="35">
        <v>29564</v>
      </c>
      <c r="J65" s="35">
        <v>0</v>
      </c>
      <c r="K65" s="35">
        <v>0</v>
      </c>
      <c r="L65" s="35">
        <v>0</v>
      </c>
      <c r="M65" s="35">
        <v>552818</v>
      </c>
      <c r="N65" s="35">
        <v>0</v>
      </c>
      <c r="O65" s="35">
        <v>0</v>
      </c>
      <c r="P65" s="35">
        <v>39</v>
      </c>
      <c r="Q65" s="35">
        <v>0</v>
      </c>
      <c r="R65" s="35">
        <v>0</v>
      </c>
      <c r="S65" s="35">
        <v>0</v>
      </c>
      <c r="T65" s="35">
        <v>276314</v>
      </c>
      <c r="U65" s="35">
        <v>5127729</v>
      </c>
      <c r="V65" s="35">
        <v>551654</v>
      </c>
      <c r="W65" s="35">
        <v>1617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1087829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403108</v>
      </c>
      <c r="AV65" s="35">
        <v>0</v>
      </c>
      <c r="AW65" s="35">
        <v>4837249</v>
      </c>
      <c r="AX65" s="35">
        <v>3878561</v>
      </c>
      <c r="AY65" s="35">
        <v>0</v>
      </c>
      <c r="BB65" s="6"/>
      <c r="BC65" s="117">
        <f t="shared" si="13"/>
        <v>9</v>
      </c>
      <c r="BD65" s="118">
        <f t="shared" si="13"/>
        <v>9</v>
      </c>
      <c r="BE65" s="118">
        <f t="shared" si="13"/>
        <v>9</v>
      </c>
      <c r="BF65" s="118">
        <f t="shared" si="13"/>
        <v>9</v>
      </c>
      <c r="BG65" s="118">
        <f t="shared" si="13"/>
        <v>9</v>
      </c>
      <c r="BH65" s="118">
        <f t="shared" si="13"/>
        <v>9</v>
      </c>
      <c r="BI65" s="118">
        <f t="shared" si="13"/>
        <v>9</v>
      </c>
      <c r="BJ65" s="118">
        <f t="shared" si="13"/>
        <v>9</v>
      </c>
      <c r="BK65" s="118">
        <f t="shared" si="13"/>
        <v>9</v>
      </c>
      <c r="BL65" s="118">
        <f t="shared" si="13"/>
        <v>9</v>
      </c>
      <c r="BM65" s="118">
        <f t="shared" si="13"/>
        <v>9</v>
      </c>
      <c r="BN65" s="118">
        <f t="shared" si="13"/>
        <v>9</v>
      </c>
      <c r="BO65" s="118">
        <f t="shared" si="13"/>
        <v>9</v>
      </c>
      <c r="BP65" s="118">
        <f t="shared" si="13"/>
        <v>9</v>
      </c>
      <c r="BQ65" s="118">
        <f t="shared" si="13"/>
        <v>9</v>
      </c>
      <c r="BR65" s="118">
        <f t="shared" si="13"/>
        <v>9</v>
      </c>
      <c r="BS65" s="118">
        <f t="shared" si="12"/>
        <v>9</v>
      </c>
      <c r="BT65" s="118">
        <f t="shared" si="12"/>
        <v>9</v>
      </c>
      <c r="BU65" s="118">
        <f t="shared" si="12"/>
        <v>9</v>
      </c>
      <c r="BV65" s="118">
        <f t="shared" si="12"/>
        <v>9</v>
      </c>
      <c r="BW65" s="118">
        <f t="shared" si="12"/>
        <v>9</v>
      </c>
      <c r="BX65" s="118">
        <f t="shared" si="12"/>
        <v>9</v>
      </c>
      <c r="BY65" s="118">
        <f t="shared" si="12"/>
        <v>9</v>
      </c>
      <c r="BZ65" s="118">
        <f t="shared" si="12"/>
        <v>9</v>
      </c>
      <c r="CA65" s="118">
        <f t="shared" si="12"/>
        <v>9</v>
      </c>
      <c r="CB65" s="118">
        <f t="shared" si="12"/>
        <v>9</v>
      </c>
      <c r="CC65" s="118">
        <f t="shared" si="12"/>
        <v>9</v>
      </c>
      <c r="CD65" s="118">
        <f t="shared" si="12"/>
        <v>9</v>
      </c>
      <c r="CE65" s="118">
        <f t="shared" si="12"/>
        <v>9</v>
      </c>
      <c r="CF65" s="118">
        <f t="shared" si="12"/>
        <v>9</v>
      </c>
      <c r="CG65" s="118">
        <f t="shared" si="12"/>
        <v>9</v>
      </c>
      <c r="CH65" s="118">
        <f t="shared" si="11"/>
        <v>9</v>
      </c>
      <c r="CI65" s="118">
        <f t="shared" si="11"/>
        <v>9</v>
      </c>
      <c r="CJ65" s="118">
        <f t="shared" si="11"/>
        <v>9</v>
      </c>
      <c r="CK65" s="118">
        <f t="shared" si="11"/>
        <v>9</v>
      </c>
      <c r="CL65" s="118">
        <f t="shared" si="11"/>
        <v>9</v>
      </c>
      <c r="CM65" s="118">
        <f t="shared" si="11"/>
        <v>9</v>
      </c>
      <c r="CN65" s="118">
        <f t="shared" si="11"/>
        <v>9</v>
      </c>
      <c r="CO65" s="118">
        <f t="shared" si="11"/>
        <v>9</v>
      </c>
      <c r="CP65" s="118">
        <f t="shared" si="11"/>
        <v>9</v>
      </c>
      <c r="CQ65" s="118">
        <f t="shared" si="11"/>
        <v>9</v>
      </c>
      <c r="CR65" s="118">
        <f t="shared" si="11"/>
        <v>9</v>
      </c>
      <c r="CS65" s="118">
        <f t="shared" si="11"/>
        <v>9</v>
      </c>
      <c r="CT65" s="118">
        <f t="shared" si="11"/>
        <v>9</v>
      </c>
      <c r="CU65" s="118">
        <f t="shared" si="11"/>
        <v>9</v>
      </c>
      <c r="CV65" s="119">
        <f t="shared" si="11"/>
        <v>9</v>
      </c>
    </row>
    <row r="66" spans="2:100">
      <c r="B66" s="67">
        <v>9</v>
      </c>
      <c r="C66" s="33" t="s">
        <v>824</v>
      </c>
      <c r="D66" s="33" t="s">
        <v>626</v>
      </c>
      <c r="E66" s="34" t="s">
        <v>878</v>
      </c>
      <c r="F66" s="35">
        <v>0</v>
      </c>
      <c r="G66" s="35">
        <v>0</v>
      </c>
      <c r="H66" s="35">
        <v>0</v>
      </c>
      <c r="I66" s="35">
        <v>24664</v>
      </c>
      <c r="J66" s="35">
        <v>0</v>
      </c>
      <c r="K66" s="35">
        <v>0</v>
      </c>
      <c r="L66" s="35">
        <v>0</v>
      </c>
      <c r="M66" s="35">
        <v>271023</v>
      </c>
      <c r="N66" s="35">
        <v>0</v>
      </c>
      <c r="O66" s="35">
        <v>0</v>
      </c>
      <c r="P66" s="35">
        <v>17</v>
      </c>
      <c r="Q66" s="35">
        <v>0</v>
      </c>
      <c r="R66" s="35">
        <v>0</v>
      </c>
      <c r="S66" s="35">
        <v>0</v>
      </c>
      <c r="T66" s="35">
        <v>122863</v>
      </c>
      <c r="U66" s="35">
        <v>1327346</v>
      </c>
      <c r="V66" s="35">
        <v>0</v>
      </c>
      <c r="W66" s="35">
        <v>719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902995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108817</v>
      </c>
      <c r="AV66" s="35">
        <v>0</v>
      </c>
      <c r="AW66" s="35">
        <v>6367918</v>
      </c>
      <c r="AX66" s="35">
        <v>3254334</v>
      </c>
      <c r="AY66" s="35">
        <v>0</v>
      </c>
      <c r="BB66" s="6"/>
      <c r="BC66" s="117">
        <f t="shared" si="13"/>
        <v>9</v>
      </c>
      <c r="BD66" s="118">
        <f t="shared" si="13"/>
        <v>9</v>
      </c>
      <c r="BE66" s="118">
        <f t="shared" si="13"/>
        <v>9</v>
      </c>
      <c r="BF66" s="118">
        <f t="shared" si="13"/>
        <v>9</v>
      </c>
      <c r="BG66" s="118">
        <f t="shared" si="13"/>
        <v>9</v>
      </c>
      <c r="BH66" s="118">
        <f t="shared" si="13"/>
        <v>9</v>
      </c>
      <c r="BI66" s="118">
        <f t="shared" si="13"/>
        <v>9</v>
      </c>
      <c r="BJ66" s="118">
        <f t="shared" si="13"/>
        <v>9</v>
      </c>
      <c r="BK66" s="118">
        <f t="shared" si="13"/>
        <v>9</v>
      </c>
      <c r="BL66" s="118">
        <f t="shared" si="13"/>
        <v>9</v>
      </c>
      <c r="BM66" s="118">
        <f t="shared" si="13"/>
        <v>9</v>
      </c>
      <c r="BN66" s="118">
        <f t="shared" si="13"/>
        <v>9</v>
      </c>
      <c r="BO66" s="118">
        <f t="shared" si="13"/>
        <v>9</v>
      </c>
      <c r="BP66" s="118">
        <f t="shared" si="13"/>
        <v>9</v>
      </c>
      <c r="BQ66" s="118">
        <f t="shared" si="13"/>
        <v>9</v>
      </c>
      <c r="BR66" s="118">
        <f t="shared" si="13"/>
        <v>9</v>
      </c>
      <c r="BS66" s="118">
        <f t="shared" si="12"/>
        <v>9</v>
      </c>
      <c r="BT66" s="118">
        <f t="shared" si="12"/>
        <v>9</v>
      </c>
      <c r="BU66" s="118">
        <f t="shared" si="12"/>
        <v>9</v>
      </c>
      <c r="BV66" s="118">
        <f t="shared" si="12"/>
        <v>9</v>
      </c>
      <c r="BW66" s="118">
        <f t="shared" si="12"/>
        <v>9</v>
      </c>
      <c r="BX66" s="118">
        <f t="shared" si="12"/>
        <v>9</v>
      </c>
      <c r="BY66" s="118">
        <f t="shared" si="12"/>
        <v>9</v>
      </c>
      <c r="BZ66" s="118">
        <f t="shared" si="12"/>
        <v>9</v>
      </c>
      <c r="CA66" s="118">
        <f t="shared" si="12"/>
        <v>9</v>
      </c>
      <c r="CB66" s="118">
        <f t="shared" si="12"/>
        <v>9</v>
      </c>
      <c r="CC66" s="118">
        <f t="shared" si="12"/>
        <v>9</v>
      </c>
      <c r="CD66" s="118">
        <f t="shared" si="12"/>
        <v>9</v>
      </c>
      <c r="CE66" s="118">
        <f t="shared" si="12"/>
        <v>9</v>
      </c>
      <c r="CF66" s="118">
        <f t="shared" si="12"/>
        <v>9</v>
      </c>
      <c r="CG66" s="118">
        <f t="shared" si="12"/>
        <v>9</v>
      </c>
      <c r="CH66" s="118">
        <f t="shared" si="11"/>
        <v>9</v>
      </c>
      <c r="CI66" s="118">
        <f t="shared" si="11"/>
        <v>9</v>
      </c>
      <c r="CJ66" s="118">
        <f t="shared" si="11"/>
        <v>9</v>
      </c>
      <c r="CK66" s="118">
        <f t="shared" si="11"/>
        <v>9</v>
      </c>
      <c r="CL66" s="118">
        <f t="shared" si="11"/>
        <v>9</v>
      </c>
      <c r="CM66" s="118">
        <f t="shared" si="11"/>
        <v>9</v>
      </c>
      <c r="CN66" s="118">
        <f t="shared" si="11"/>
        <v>9</v>
      </c>
      <c r="CO66" s="118">
        <f t="shared" si="11"/>
        <v>9</v>
      </c>
      <c r="CP66" s="118">
        <f t="shared" si="11"/>
        <v>9</v>
      </c>
      <c r="CQ66" s="118">
        <f t="shared" si="11"/>
        <v>9</v>
      </c>
      <c r="CR66" s="118">
        <f t="shared" si="11"/>
        <v>9</v>
      </c>
      <c r="CS66" s="118">
        <f t="shared" si="11"/>
        <v>9</v>
      </c>
      <c r="CT66" s="118">
        <f t="shared" si="11"/>
        <v>9</v>
      </c>
      <c r="CU66" s="118">
        <f t="shared" si="11"/>
        <v>9</v>
      </c>
      <c r="CV66" s="119">
        <f t="shared" si="11"/>
        <v>9</v>
      </c>
    </row>
    <row r="67" spans="2:100">
      <c r="B67" s="67">
        <v>11</v>
      </c>
      <c r="C67" s="33" t="s">
        <v>824</v>
      </c>
      <c r="D67" s="33" t="s">
        <v>628</v>
      </c>
      <c r="E67" s="34" t="s">
        <v>879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33</v>
      </c>
      <c r="M67" s="35">
        <v>930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3369261</v>
      </c>
      <c r="U67" s="35">
        <v>19705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3763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1507</v>
      </c>
      <c r="AV67" s="35">
        <v>0</v>
      </c>
      <c r="AW67" s="35">
        <v>927738</v>
      </c>
      <c r="AX67" s="35">
        <v>14381</v>
      </c>
      <c r="AY67" s="35">
        <v>0</v>
      </c>
      <c r="BB67" s="6"/>
      <c r="BC67" s="117">
        <f t="shared" si="13"/>
        <v>11</v>
      </c>
      <c r="BD67" s="118">
        <f t="shared" si="13"/>
        <v>11</v>
      </c>
      <c r="BE67" s="118">
        <f t="shared" si="13"/>
        <v>11</v>
      </c>
      <c r="BF67" s="118">
        <f t="shared" si="13"/>
        <v>11</v>
      </c>
      <c r="BG67" s="118">
        <f t="shared" si="13"/>
        <v>11</v>
      </c>
      <c r="BH67" s="118">
        <f t="shared" si="13"/>
        <v>11</v>
      </c>
      <c r="BI67" s="118">
        <f t="shared" si="13"/>
        <v>11</v>
      </c>
      <c r="BJ67" s="118">
        <f t="shared" si="13"/>
        <v>11</v>
      </c>
      <c r="BK67" s="118">
        <f t="shared" si="13"/>
        <v>11</v>
      </c>
      <c r="BL67" s="118">
        <f t="shared" si="13"/>
        <v>11</v>
      </c>
      <c r="BM67" s="118">
        <f t="shared" si="13"/>
        <v>11</v>
      </c>
      <c r="BN67" s="118">
        <f t="shared" si="13"/>
        <v>11</v>
      </c>
      <c r="BO67" s="118">
        <f t="shared" si="13"/>
        <v>11</v>
      </c>
      <c r="BP67" s="118">
        <f t="shared" si="13"/>
        <v>11</v>
      </c>
      <c r="BQ67" s="118">
        <f t="shared" si="13"/>
        <v>11</v>
      </c>
      <c r="BR67" s="118">
        <f t="shared" si="13"/>
        <v>11</v>
      </c>
      <c r="BS67" s="118">
        <f t="shared" si="12"/>
        <v>11</v>
      </c>
      <c r="BT67" s="118">
        <f t="shared" si="12"/>
        <v>11</v>
      </c>
      <c r="BU67" s="118">
        <f t="shared" si="12"/>
        <v>11</v>
      </c>
      <c r="BV67" s="118">
        <f t="shared" si="12"/>
        <v>11</v>
      </c>
      <c r="BW67" s="118">
        <f t="shared" si="12"/>
        <v>11</v>
      </c>
      <c r="BX67" s="118">
        <f t="shared" si="12"/>
        <v>11</v>
      </c>
      <c r="BY67" s="118">
        <f t="shared" si="12"/>
        <v>11</v>
      </c>
      <c r="BZ67" s="118">
        <f t="shared" si="12"/>
        <v>11</v>
      </c>
      <c r="CA67" s="118">
        <f t="shared" si="12"/>
        <v>11</v>
      </c>
      <c r="CB67" s="118">
        <f t="shared" si="12"/>
        <v>11</v>
      </c>
      <c r="CC67" s="118">
        <f t="shared" si="12"/>
        <v>11</v>
      </c>
      <c r="CD67" s="118">
        <f t="shared" si="12"/>
        <v>11</v>
      </c>
      <c r="CE67" s="118">
        <f t="shared" si="12"/>
        <v>11</v>
      </c>
      <c r="CF67" s="118">
        <f t="shared" si="12"/>
        <v>11</v>
      </c>
      <c r="CG67" s="118">
        <f t="shared" si="12"/>
        <v>11</v>
      </c>
      <c r="CH67" s="118">
        <f t="shared" si="11"/>
        <v>11</v>
      </c>
      <c r="CI67" s="118">
        <f t="shared" si="11"/>
        <v>11</v>
      </c>
      <c r="CJ67" s="118">
        <f t="shared" si="11"/>
        <v>11</v>
      </c>
      <c r="CK67" s="118">
        <f t="shared" si="11"/>
        <v>11</v>
      </c>
      <c r="CL67" s="118">
        <f t="shared" si="11"/>
        <v>11</v>
      </c>
      <c r="CM67" s="118">
        <f t="shared" si="11"/>
        <v>11</v>
      </c>
      <c r="CN67" s="118">
        <f t="shared" si="11"/>
        <v>11</v>
      </c>
      <c r="CO67" s="118">
        <f t="shared" si="11"/>
        <v>11</v>
      </c>
      <c r="CP67" s="118">
        <f t="shared" si="11"/>
        <v>11</v>
      </c>
      <c r="CQ67" s="118">
        <f t="shared" si="11"/>
        <v>11</v>
      </c>
      <c r="CR67" s="118">
        <f t="shared" si="11"/>
        <v>11</v>
      </c>
      <c r="CS67" s="118">
        <f t="shared" si="11"/>
        <v>11</v>
      </c>
      <c r="CT67" s="118">
        <f t="shared" si="11"/>
        <v>11</v>
      </c>
      <c r="CU67" s="118">
        <f t="shared" si="11"/>
        <v>11</v>
      </c>
      <c r="CV67" s="119">
        <f t="shared" si="11"/>
        <v>11</v>
      </c>
    </row>
    <row r="68" spans="2:100">
      <c r="B68" s="67">
        <v>11</v>
      </c>
      <c r="C68" s="33" t="s">
        <v>824</v>
      </c>
      <c r="D68" s="33" t="s">
        <v>630</v>
      </c>
      <c r="E68" s="34" t="s">
        <v>880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62385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2991050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14673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226048</v>
      </c>
      <c r="AV68" s="35">
        <v>0</v>
      </c>
      <c r="AW68" s="35">
        <v>458262</v>
      </c>
      <c r="AX68" s="35">
        <v>56081</v>
      </c>
      <c r="AY68" s="35">
        <v>0</v>
      </c>
      <c r="BB68" s="6"/>
      <c r="BC68" s="117">
        <f t="shared" si="13"/>
        <v>11</v>
      </c>
      <c r="BD68" s="118">
        <f t="shared" si="13"/>
        <v>11</v>
      </c>
      <c r="BE68" s="118">
        <f t="shared" si="13"/>
        <v>11</v>
      </c>
      <c r="BF68" s="118">
        <f t="shared" si="13"/>
        <v>11</v>
      </c>
      <c r="BG68" s="118">
        <f t="shared" si="13"/>
        <v>11</v>
      </c>
      <c r="BH68" s="118">
        <f t="shared" si="13"/>
        <v>11</v>
      </c>
      <c r="BI68" s="118">
        <f t="shared" si="13"/>
        <v>11</v>
      </c>
      <c r="BJ68" s="118">
        <f t="shared" si="13"/>
        <v>11</v>
      </c>
      <c r="BK68" s="118">
        <f t="shared" si="13"/>
        <v>11</v>
      </c>
      <c r="BL68" s="118">
        <f t="shared" si="13"/>
        <v>11</v>
      </c>
      <c r="BM68" s="118">
        <f t="shared" si="13"/>
        <v>11</v>
      </c>
      <c r="BN68" s="118">
        <f t="shared" si="13"/>
        <v>11</v>
      </c>
      <c r="BO68" s="118">
        <f t="shared" si="13"/>
        <v>11</v>
      </c>
      <c r="BP68" s="118">
        <f t="shared" si="13"/>
        <v>11</v>
      </c>
      <c r="BQ68" s="118">
        <f t="shared" si="13"/>
        <v>11</v>
      </c>
      <c r="BR68" s="118">
        <f t="shared" si="13"/>
        <v>11</v>
      </c>
      <c r="BS68" s="118">
        <f t="shared" si="12"/>
        <v>11</v>
      </c>
      <c r="BT68" s="118">
        <f t="shared" si="12"/>
        <v>11</v>
      </c>
      <c r="BU68" s="118">
        <f t="shared" si="12"/>
        <v>11</v>
      </c>
      <c r="BV68" s="118">
        <f t="shared" si="12"/>
        <v>11</v>
      </c>
      <c r="BW68" s="118">
        <f t="shared" si="12"/>
        <v>11</v>
      </c>
      <c r="BX68" s="118">
        <f t="shared" si="12"/>
        <v>11</v>
      </c>
      <c r="BY68" s="118">
        <f t="shared" si="12"/>
        <v>11</v>
      </c>
      <c r="BZ68" s="118">
        <f t="shared" si="12"/>
        <v>11</v>
      </c>
      <c r="CA68" s="118">
        <f t="shared" si="12"/>
        <v>11</v>
      </c>
      <c r="CB68" s="118">
        <f t="shared" si="12"/>
        <v>11</v>
      </c>
      <c r="CC68" s="118">
        <f t="shared" si="12"/>
        <v>11</v>
      </c>
      <c r="CD68" s="118">
        <f t="shared" si="12"/>
        <v>11</v>
      </c>
      <c r="CE68" s="118">
        <f t="shared" si="12"/>
        <v>11</v>
      </c>
      <c r="CF68" s="118">
        <f t="shared" si="12"/>
        <v>11</v>
      </c>
      <c r="CG68" s="118">
        <f t="shared" si="12"/>
        <v>11</v>
      </c>
      <c r="CH68" s="118">
        <f t="shared" si="11"/>
        <v>11</v>
      </c>
      <c r="CI68" s="118">
        <f t="shared" si="11"/>
        <v>11</v>
      </c>
      <c r="CJ68" s="118">
        <f t="shared" si="11"/>
        <v>11</v>
      </c>
      <c r="CK68" s="118">
        <f t="shared" si="11"/>
        <v>11</v>
      </c>
      <c r="CL68" s="118">
        <f t="shared" si="11"/>
        <v>11</v>
      </c>
      <c r="CM68" s="118">
        <f t="shared" si="11"/>
        <v>11</v>
      </c>
      <c r="CN68" s="118">
        <f t="shared" si="11"/>
        <v>11</v>
      </c>
      <c r="CO68" s="118">
        <f t="shared" si="11"/>
        <v>11</v>
      </c>
      <c r="CP68" s="118">
        <f t="shared" si="11"/>
        <v>11</v>
      </c>
      <c r="CQ68" s="118">
        <f t="shared" si="11"/>
        <v>11</v>
      </c>
      <c r="CR68" s="118">
        <f t="shared" si="11"/>
        <v>11</v>
      </c>
      <c r="CS68" s="118">
        <f t="shared" si="11"/>
        <v>11</v>
      </c>
      <c r="CT68" s="118">
        <f t="shared" si="11"/>
        <v>11</v>
      </c>
      <c r="CU68" s="118">
        <f t="shared" si="11"/>
        <v>11</v>
      </c>
      <c r="CV68" s="119">
        <f t="shared" si="11"/>
        <v>11</v>
      </c>
    </row>
    <row r="69" spans="2:100">
      <c r="B69" s="67">
        <v>12</v>
      </c>
      <c r="C69" s="33" t="s">
        <v>824</v>
      </c>
      <c r="D69" s="33" t="s">
        <v>632</v>
      </c>
      <c r="E69" s="34" t="s">
        <v>881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259580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15329046</v>
      </c>
      <c r="V69" s="35">
        <v>17320609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8377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1156390</v>
      </c>
      <c r="AV69" s="35">
        <v>0</v>
      </c>
      <c r="AW69" s="35">
        <v>281533</v>
      </c>
      <c r="AX69" s="35">
        <v>32016</v>
      </c>
      <c r="AY69" s="35">
        <v>0</v>
      </c>
      <c r="BB69" s="6"/>
      <c r="BC69" s="117">
        <f t="shared" si="13"/>
        <v>12</v>
      </c>
      <c r="BD69" s="118">
        <f t="shared" si="13"/>
        <v>12</v>
      </c>
      <c r="BE69" s="118">
        <f t="shared" si="13"/>
        <v>12</v>
      </c>
      <c r="BF69" s="118">
        <f t="shared" si="13"/>
        <v>12</v>
      </c>
      <c r="BG69" s="118">
        <f t="shared" si="13"/>
        <v>12</v>
      </c>
      <c r="BH69" s="118">
        <f t="shared" si="13"/>
        <v>12</v>
      </c>
      <c r="BI69" s="118">
        <f t="shared" si="13"/>
        <v>12</v>
      </c>
      <c r="BJ69" s="118">
        <f t="shared" si="13"/>
        <v>12</v>
      </c>
      <c r="BK69" s="118">
        <f t="shared" si="13"/>
        <v>12</v>
      </c>
      <c r="BL69" s="118">
        <f t="shared" si="13"/>
        <v>12</v>
      </c>
      <c r="BM69" s="118">
        <f t="shared" si="13"/>
        <v>12</v>
      </c>
      <c r="BN69" s="118">
        <f t="shared" si="13"/>
        <v>12</v>
      </c>
      <c r="BO69" s="118">
        <f t="shared" si="13"/>
        <v>12</v>
      </c>
      <c r="BP69" s="118">
        <f t="shared" si="13"/>
        <v>12</v>
      </c>
      <c r="BQ69" s="118">
        <f t="shared" si="13"/>
        <v>12</v>
      </c>
      <c r="BR69" s="118">
        <f t="shared" si="13"/>
        <v>12</v>
      </c>
      <c r="BS69" s="118">
        <f t="shared" si="12"/>
        <v>12</v>
      </c>
      <c r="BT69" s="118">
        <f t="shared" si="12"/>
        <v>12</v>
      </c>
      <c r="BU69" s="118">
        <f t="shared" si="12"/>
        <v>12</v>
      </c>
      <c r="BV69" s="118">
        <f t="shared" si="12"/>
        <v>12</v>
      </c>
      <c r="BW69" s="118">
        <f t="shared" si="12"/>
        <v>12</v>
      </c>
      <c r="BX69" s="118">
        <f t="shared" si="12"/>
        <v>12</v>
      </c>
      <c r="BY69" s="118">
        <f t="shared" si="12"/>
        <v>12</v>
      </c>
      <c r="BZ69" s="118">
        <f t="shared" si="12"/>
        <v>12</v>
      </c>
      <c r="CA69" s="118">
        <f t="shared" si="12"/>
        <v>12</v>
      </c>
      <c r="CB69" s="118">
        <f t="shared" si="12"/>
        <v>12</v>
      </c>
      <c r="CC69" s="118">
        <f t="shared" si="12"/>
        <v>12</v>
      </c>
      <c r="CD69" s="118">
        <f t="shared" si="12"/>
        <v>12</v>
      </c>
      <c r="CE69" s="118">
        <f t="shared" si="12"/>
        <v>12</v>
      </c>
      <c r="CF69" s="118">
        <f t="shared" si="12"/>
        <v>12</v>
      </c>
      <c r="CG69" s="118">
        <f t="shared" si="12"/>
        <v>12</v>
      </c>
      <c r="CH69" s="118">
        <f t="shared" si="11"/>
        <v>12</v>
      </c>
      <c r="CI69" s="118">
        <f t="shared" si="11"/>
        <v>12</v>
      </c>
      <c r="CJ69" s="118">
        <f t="shared" si="11"/>
        <v>12</v>
      </c>
      <c r="CK69" s="118">
        <f t="shared" si="11"/>
        <v>12</v>
      </c>
      <c r="CL69" s="118">
        <f t="shared" si="11"/>
        <v>12</v>
      </c>
      <c r="CM69" s="118">
        <f t="shared" si="11"/>
        <v>12</v>
      </c>
      <c r="CN69" s="118">
        <f t="shared" si="11"/>
        <v>12</v>
      </c>
      <c r="CO69" s="118">
        <f t="shared" si="11"/>
        <v>12</v>
      </c>
      <c r="CP69" s="118">
        <f t="shared" si="11"/>
        <v>12</v>
      </c>
      <c r="CQ69" s="118">
        <f t="shared" si="11"/>
        <v>12</v>
      </c>
      <c r="CR69" s="118">
        <f t="shared" si="11"/>
        <v>12</v>
      </c>
      <c r="CS69" s="118">
        <f t="shared" si="11"/>
        <v>12</v>
      </c>
      <c r="CT69" s="118">
        <f t="shared" si="11"/>
        <v>12</v>
      </c>
      <c r="CU69" s="118">
        <f t="shared" si="11"/>
        <v>12</v>
      </c>
      <c r="CV69" s="119">
        <f t="shared" si="11"/>
        <v>12</v>
      </c>
    </row>
    <row r="70" spans="2:100">
      <c r="B70" s="67">
        <v>21</v>
      </c>
      <c r="C70" s="33" t="s">
        <v>824</v>
      </c>
      <c r="D70" s="33" t="s">
        <v>634</v>
      </c>
      <c r="E70" s="34" t="s">
        <v>882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8125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7159870</v>
      </c>
      <c r="U70" s="35">
        <v>39829</v>
      </c>
      <c r="V70" s="35">
        <v>0</v>
      </c>
      <c r="W70" s="35">
        <v>2315457</v>
      </c>
      <c r="X70" s="35">
        <v>443532150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5292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5">
        <v>3265</v>
      </c>
      <c r="AV70" s="35">
        <v>0</v>
      </c>
      <c r="AW70" s="35">
        <v>126886</v>
      </c>
      <c r="AX70" s="35">
        <v>20228</v>
      </c>
      <c r="AY70" s="35">
        <v>0</v>
      </c>
      <c r="BB70" s="6"/>
      <c r="BC70" s="117">
        <f t="shared" si="13"/>
        <v>21</v>
      </c>
      <c r="BD70" s="118">
        <f t="shared" si="13"/>
        <v>21</v>
      </c>
      <c r="BE70" s="118">
        <f t="shared" si="13"/>
        <v>21</v>
      </c>
      <c r="BF70" s="118">
        <f t="shared" si="13"/>
        <v>21</v>
      </c>
      <c r="BG70" s="118">
        <f t="shared" si="13"/>
        <v>21</v>
      </c>
      <c r="BH70" s="118">
        <f t="shared" si="13"/>
        <v>21</v>
      </c>
      <c r="BI70" s="118">
        <f t="shared" si="13"/>
        <v>21</v>
      </c>
      <c r="BJ70" s="118">
        <f t="shared" si="13"/>
        <v>21</v>
      </c>
      <c r="BK70" s="118">
        <f t="shared" si="13"/>
        <v>21</v>
      </c>
      <c r="BL70" s="118">
        <f t="shared" si="13"/>
        <v>21</v>
      </c>
      <c r="BM70" s="118">
        <f t="shared" si="13"/>
        <v>21</v>
      </c>
      <c r="BN70" s="118">
        <f t="shared" si="13"/>
        <v>21</v>
      </c>
      <c r="BO70" s="118">
        <f t="shared" si="13"/>
        <v>21</v>
      </c>
      <c r="BP70" s="118">
        <f t="shared" si="13"/>
        <v>21</v>
      </c>
      <c r="BQ70" s="118">
        <f t="shared" si="13"/>
        <v>21</v>
      </c>
      <c r="BR70" s="118">
        <f t="shared" si="13"/>
        <v>21</v>
      </c>
      <c r="BS70" s="118">
        <f t="shared" si="12"/>
        <v>21</v>
      </c>
      <c r="BT70" s="118">
        <f t="shared" si="12"/>
        <v>21</v>
      </c>
      <c r="BU70" s="118">
        <f t="shared" si="12"/>
        <v>21</v>
      </c>
      <c r="BV70" s="118">
        <f t="shared" si="12"/>
        <v>21</v>
      </c>
      <c r="BW70" s="118">
        <f t="shared" si="12"/>
        <v>21</v>
      </c>
      <c r="BX70" s="118">
        <f t="shared" si="12"/>
        <v>21</v>
      </c>
      <c r="BY70" s="118">
        <f t="shared" si="12"/>
        <v>21</v>
      </c>
      <c r="BZ70" s="118">
        <f t="shared" si="12"/>
        <v>21</v>
      </c>
      <c r="CA70" s="118">
        <f t="shared" si="12"/>
        <v>21</v>
      </c>
      <c r="CB70" s="118">
        <f t="shared" si="12"/>
        <v>21</v>
      </c>
      <c r="CC70" s="118">
        <f t="shared" si="12"/>
        <v>21</v>
      </c>
      <c r="CD70" s="118">
        <f t="shared" si="12"/>
        <v>21</v>
      </c>
      <c r="CE70" s="118">
        <f t="shared" si="12"/>
        <v>21</v>
      </c>
      <c r="CF70" s="118">
        <f t="shared" si="12"/>
        <v>21</v>
      </c>
      <c r="CG70" s="118">
        <f t="shared" si="12"/>
        <v>21</v>
      </c>
      <c r="CH70" s="118">
        <f t="shared" si="11"/>
        <v>21</v>
      </c>
      <c r="CI70" s="118">
        <f t="shared" si="11"/>
        <v>21</v>
      </c>
      <c r="CJ70" s="118">
        <f t="shared" si="11"/>
        <v>21</v>
      </c>
      <c r="CK70" s="118">
        <f t="shared" si="11"/>
        <v>21</v>
      </c>
      <c r="CL70" s="118">
        <f t="shared" si="11"/>
        <v>21</v>
      </c>
      <c r="CM70" s="118">
        <f t="shared" si="11"/>
        <v>21</v>
      </c>
      <c r="CN70" s="118">
        <f t="shared" si="11"/>
        <v>21</v>
      </c>
      <c r="CO70" s="118">
        <f t="shared" si="11"/>
        <v>21</v>
      </c>
      <c r="CP70" s="118">
        <f t="shared" si="11"/>
        <v>21</v>
      </c>
      <c r="CQ70" s="118">
        <f t="shared" si="11"/>
        <v>21</v>
      </c>
      <c r="CR70" s="118">
        <f t="shared" si="11"/>
        <v>21</v>
      </c>
      <c r="CS70" s="118">
        <f t="shared" si="11"/>
        <v>21</v>
      </c>
      <c r="CT70" s="118">
        <f t="shared" si="11"/>
        <v>21</v>
      </c>
      <c r="CU70" s="118">
        <f t="shared" si="11"/>
        <v>21</v>
      </c>
      <c r="CV70" s="119">
        <f t="shared" si="11"/>
        <v>21</v>
      </c>
    </row>
    <row r="71" spans="2:100">
      <c r="B71" s="67">
        <v>21</v>
      </c>
      <c r="C71" s="33" t="s">
        <v>824</v>
      </c>
      <c r="D71" s="33" t="s">
        <v>636</v>
      </c>
      <c r="E71" s="34" t="s">
        <v>883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16148</v>
      </c>
      <c r="N71" s="35">
        <v>0</v>
      </c>
      <c r="O71" s="35">
        <v>0</v>
      </c>
      <c r="P71" s="35">
        <v>0</v>
      </c>
      <c r="Q71" s="35">
        <v>63658</v>
      </c>
      <c r="R71" s="35">
        <v>14881907</v>
      </c>
      <c r="S71" s="35">
        <v>14324629</v>
      </c>
      <c r="T71" s="35">
        <v>0</v>
      </c>
      <c r="U71" s="35">
        <v>35402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9523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3214</v>
      </c>
      <c r="AV71" s="35">
        <v>0</v>
      </c>
      <c r="AW71" s="35">
        <v>28225</v>
      </c>
      <c r="AX71" s="35">
        <v>36397</v>
      </c>
      <c r="AY71" s="35">
        <v>0</v>
      </c>
      <c r="BB71" s="6"/>
      <c r="BC71" s="117">
        <f t="shared" si="13"/>
        <v>21</v>
      </c>
      <c r="BD71" s="118">
        <f t="shared" si="13"/>
        <v>21</v>
      </c>
      <c r="BE71" s="118">
        <f t="shared" si="13"/>
        <v>21</v>
      </c>
      <c r="BF71" s="118">
        <f t="shared" si="13"/>
        <v>21</v>
      </c>
      <c r="BG71" s="118">
        <f t="shared" si="13"/>
        <v>21</v>
      </c>
      <c r="BH71" s="118">
        <f t="shared" si="13"/>
        <v>21</v>
      </c>
      <c r="BI71" s="118">
        <f t="shared" si="13"/>
        <v>21</v>
      </c>
      <c r="BJ71" s="118">
        <f t="shared" si="13"/>
        <v>21</v>
      </c>
      <c r="BK71" s="118">
        <f t="shared" si="13"/>
        <v>21</v>
      </c>
      <c r="BL71" s="118">
        <f t="shared" si="13"/>
        <v>21</v>
      </c>
      <c r="BM71" s="118">
        <f t="shared" si="13"/>
        <v>21</v>
      </c>
      <c r="BN71" s="118">
        <f t="shared" si="13"/>
        <v>21</v>
      </c>
      <c r="BO71" s="118">
        <f t="shared" si="13"/>
        <v>21</v>
      </c>
      <c r="BP71" s="118">
        <f t="shared" si="13"/>
        <v>21</v>
      </c>
      <c r="BQ71" s="118">
        <f t="shared" si="13"/>
        <v>21</v>
      </c>
      <c r="BR71" s="118">
        <f t="shared" si="13"/>
        <v>21</v>
      </c>
      <c r="BS71" s="118">
        <f t="shared" si="12"/>
        <v>21</v>
      </c>
      <c r="BT71" s="118">
        <f t="shared" si="12"/>
        <v>21</v>
      </c>
      <c r="BU71" s="118">
        <f t="shared" si="12"/>
        <v>21</v>
      </c>
      <c r="BV71" s="118">
        <f t="shared" si="12"/>
        <v>21</v>
      </c>
      <c r="BW71" s="118">
        <f t="shared" si="12"/>
        <v>21</v>
      </c>
      <c r="BX71" s="118">
        <f t="shared" si="12"/>
        <v>21</v>
      </c>
      <c r="BY71" s="118">
        <f t="shared" si="12"/>
        <v>21</v>
      </c>
      <c r="BZ71" s="118">
        <f t="shared" si="12"/>
        <v>21</v>
      </c>
      <c r="CA71" s="118">
        <f t="shared" si="12"/>
        <v>21</v>
      </c>
      <c r="CB71" s="118">
        <f t="shared" si="12"/>
        <v>21</v>
      </c>
      <c r="CC71" s="118">
        <f t="shared" si="12"/>
        <v>21</v>
      </c>
      <c r="CD71" s="118">
        <f t="shared" si="12"/>
        <v>21</v>
      </c>
      <c r="CE71" s="118">
        <f t="shared" si="12"/>
        <v>21</v>
      </c>
      <c r="CF71" s="118">
        <f t="shared" si="12"/>
        <v>21</v>
      </c>
      <c r="CG71" s="118">
        <f t="shared" si="12"/>
        <v>21</v>
      </c>
      <c r="CH71" s="118">
        <f t="shared" si="11"/>
        <v>21</v>
      </c>
      <c r="CI71" s="118">
        <f t="shared" si="11"/>
        <v>21</v>
      </c>
      <c r="CJ71" s="118">
        <f t="shared" si="11"/>
        <v>21</v>
      </c>
      <c r="CK71" s="118">
        <f t="shared" si="11"/>
        <v>21</v>
      </c>
      <c r="CL71" s="118">
        <f t="shared" si="11"/>
        <v>21</v>
      </c>
      <c r="CM71" s="118">
        <f t="shared" si="11"/>
        <v>21</v>
      </c>
      <c r="CN71" s="118">
        <f t="shared" si="11"/>
        <v>21</v>
      </c>
      <c r="CO71" s="118">
        <f t="shared" si="11"/>
        <v>21</v>
      </c>
      <c r="CP71" s="118">
        <f t="shared" si="11"/>
        <v>21</v>
      </c>
      <c r="CQ71" s="118">
        <f t="shared" si="11"/>
        <v>21</v>
      </c>
      <c r="CR71" s="118">
        <f t="shared" si="11"/>
        <v>21</v>
      </c>
      <c r="CS71" s="118">
        <f t="shared" si="11"/>
        <v>21</v>
      </c>
      <c r="CT71" s="118">
        <f t="shared" si="11"/>
        <v>21</v>
      </c>
      <c r="CU71" s="118">
        <f t="shared" si="11"/>
        <v>21</v>
      </c>
      <c r="CV71" s="119">
        <f t="shared" si="11"/>
        <v>21</v>
      </c>
    </row>
    <row r="72" spans="2:100">
      <c r="B72" s="67">
        <v>12</v>
      </c>
      <c r="C72" s="33" t="s">
        <v>824</v>
      </c>
      <c r="D72" s="33" t="s">
        <v>638</v>
      </c>
      <c r="E72" s="34" t="s">
        <v>884</v>
      </c>
      <c r="F72" s="35">
        <v>0</v>
      </c>
      <c r="G72" s="35">
        <v>0</v>
      </c>
      <c r="H72" s="35">
        <v>0</v>
      </c>
      <c r="I72" s="35">
        <v>1</v>
      </c>
      <c r="J72" s="35">
        <v>0</v>
      </c>
      <c r="K72" s="35">
        <v>0</v>
      </c>
      <c r="L72" s="35">
        <v>756</v>
      </c>
      <c r="M72" s="35">
        <v>71635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4</v>
      </c>
      <c r="U72" s="35">
        <v>1739756</v>
      </c>
      <c r="V72" s="35">
        <v>307504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89219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132717</v>
      </c>
      <c r="AV72" s="35">
        <v>0</v>
      </c>
      <c r="AW72" s="35">
        <v>2739159</v>
      </c>
      <c r="AX72" s="35">
        <v>340993</v>
      </c>
      <c r="AY72" s="35">
        <v>0</v>
      </c>
      <c r="BB72" s="6"/>
      <c r="BC72" s="117">
        <f t="shared" si="13"/>
        <v>12</v>
      </c>
      <c r="BD72" s="118">
        <f t="shared" si="13"/>
        <v>12</v>
      </c>
      <c r="BE72" s="118">
        <f t="shared" si="13"/>
        <v>12</v>
      </c>
      <c r="BF72" s="118">
        <f t="shared" si="13"/>
        <v>12</v>
      </c>
      <c r="BG72" s="118">
        <f t="shared" si="13"/>
        <v>12</v>
      </c>
      <c r="BH72" s="118">
        <f t="shared" si="13"/>
        <v>12</v>
      </c>
      <c r="BI72" s="118">
        <f t="shared" si="13"/>
        <v>12</v>
      </c>
      <c r="BJ72" s="118">
        <f t="shared" si="13"/>
        <v>12</v>
      </c>
      <c r="BK72" s="118">
        <f t="shared" si="13"/>
        <v>12</v>
      </c>
      <c r="BL72" s="118">
        <f t="shared" si="13"/>
        <v>12</v>
      </c>
      <c r="BM72" s="118">
        <f t="shared" si="13"/>
        <v>12</v>
      </c>
      <c r="BN72" s="118">
        <f t="shared" si="13"/>
        <v>12</v>
      </c>
      <c r="BO72" s="118">
        <f t="shared" si="13"/>
        <v>12</v>
      </c>
      <c r="BP72" s="118">
        <f t="shared" si="13"/>
        <v>12</v>
      </c>
      <c r="BQ72" s="118">
        <f t="shared" si="13"/>
        <v>12</v>
      </c>
      <c r="BR72" s="118">
        <f t="shared" si="13"/>
        <v>12</v>
      </c>
      <c r="BS72" s="118">
        <f t="shared" si="12"/>
        <v>12</v>
      </c>
      <c r="BT72" s="118">
        <f t="shared" si="12"/>
        <v>12</v>
      </c>
      <c r="BU72" s="118">
        <f t="shared" si="12"/>
        <v>12</v>
      </c>
      <c r="BV72" s="118">
        <f t="shared" si="12"/>
        <v>12</v>
      </c>
      <c r="BW72" s="118">
        <f t="shared" si="12"/>
        <v>12</v>
      </c>
      <c r="BX72" s="118">
        <f t="shared" si="12"/>
        <v>12</v>
      </c>
      <c r="BY72" s="118">
        <f t="shared" si="12"/>
        <v>12</v>
      </c>
      <c r="BZ72" s="118">
        <f t="shared" si="12"/>
        <v>12</v>
      </c>
      <c r="CA72" s="118">
        <f t="shared" si="12"/>
        <v>12</v>
      </c>
      <c r="CB72" s="118">
        <f t="shared" si="12"/>
        <v>12</v>
      </c>
      <c r="CC72" s="118">
        <f t="shared" si="12"/>
        <v>12</v>
      </c>
      <c r="CD72" s="118">
        <f t="shared" si="12"/>
        <v>12</v>
      </c>
      <c r="CE72" s="118">
        <f t="shared" si="12"/>
        <v>12</v>
      </c>
      <c r="CF72" s="118">
        <f t="shared" si="12"/>
        <v>12</v>
      </c>
      <c r="CG72" s="118">
        <f t="shared" si="12"/>
        <v>12</v>
      </c>
      <c r="CH72" s="118">
        <f t="shared" si="11"/>
        <v>12</v>
      </c>
      <c r="CI72" s="118">
        <f t="shared" si="11"/>
        <v>12</v>
      </c>
      <c r="CJ72" s="118">
        <f t="shared" si="11"/>
        <v>12</v>
      </c>
      <c r="CK72" s="118">
        <f t="shared" si="11"/>
        <v>12</v>
      </c>
      <c r="CL72" s="118">
        <f t="shared" si="11"/>
        <v>12</v>
      </c>
      <c r="CM72" s="118">
        <f t="shared" si="11"/>
        <v>12</v>
      </c>
      <c r="CN72" s="118">
        <f t="shared" si="11"/>
        <v>12</v>
      </c>
      <c r="CO72" s="118">
        <f t="shared" si="11"/>
        <v>12</v>
      </c>
      <c r="CP72" s="118">
        <f t="shared" si="11"/>
        <v>12</v>
      </c>
      <c r="CQ72" s="118">
        <f t="shared" si="11"/>
        <v>12</v>
      </c>
      <c r="CR72" s="118">
        <f t="shared" si="11"/>
        <v>12</v>
      </c>
      <c r="CS72" s="118">
        <f t="shared" si="11"/>
        <v>12</v>
      </c>
      <c r="CT72" s="118">
        <f t="shared" si="11"/>
        <v>12</v>
      </c>
      <c r="CU72" s="118">
        <f t="shared" si="11"/>
        <v>12</v>
      </c>
      <c r="CV72" s="119">
        <f t="shared" si="11"/>
        <v>12</v>
      </c>
    </row>
    <row r="73" spans="2:100">
      <c r="B73" s="67">
        <v>12</v>
      </c>
      <c r="C73" s="33" t="s">
        <v>824</v>
      </c>
      <c r="D73" s="33" t="s">
        <v>640</v>
      </c>
      <c r="E73" s="34" t="s">
        <v>885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29182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702470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71241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>
        <v>0</v>
      </c>
      <c r="AU73" s="35">
        <v>53597</v>
      </c>
      <c r="AV73" s="35">
        <v>0</v>
      </c>
      <c r="AW73" s="35">
        <v>103561</v>
      </c>
      <c r="AX73" s="35">
        <v>272282</v>
      </c>
      <c r="AY73" s="35">
        <v>0</v>
      </c>
      <c r="BB73" s="6"/>
      <c r="BC73" s="117">
        <f t="shared" si="13"/>
        <v>12</v>
      </c>
      <c r="BD73" s="118">
        <f t="shared" si="13"/>
        <v>12</v>
      </c>
      <c r="BE73" s="118">
        <f t="shared" si="13"/>
        <v>12</v>
      </c>
      <c r="BF73" s="118">
        <f t="shared" si="13"/>
        <v>12</v>
      </c>
      <c r="BG73" s="118">
        <f t="shared" si="13"/>
        <v>12</v>
      </c>
      <c r="BH73" s="118">
        <f t="shared" si="13"/>
        <v>12</v>
      </c>
      <c r="BI73" s="118">
        <f t="shared" si="13"/>
        <v>12</v>
      </c>
      <c r="BJ73" s="118">
        <f t="shared" si="13"/>
        <v>12</v>
      </c>
      <c r="BK73" s="118">
        <f t="shared" si="13"/>
        <v>12</v>
      </c>
      <c r="BL73" s="118">
        <f t="shared" si="13"/>
        <v>12</v>
      </c>
      <c r="BM73" s="118">
        <f t="shared" si="13"/>
        <v>12</v>
      </c>
      <c r="BN73" s="118">
        <f t="shared" si="13"/>
        <v>12</v>
      </c>
      <c r="BO73" s="118">
        <f t="shared" si="13"/>
        <v>12</v>
      </c>
      <c r="BP73" s="118">
        <f t="shared" si="13"/>
        <v>12</v>
      </c>
      <c r="BQ73" s="118">
        <f t="shared" si="13"/>
        <v>12</v>
      </c>
      <c r="BR73" s="118">
        <f t="shared" si="13"/>
        <v>12</v>
      </c>
      <c r="BS73" s="118">
        <f t="shared" si="12"/>
        <v>12</v>
      </c>
      <c r="BT73" s="118">
        <f t="shared" si="12"/>
        <v>12</v>
      </c>
      <c r="BU73" s="118">
        <f t="shared" si="12"/>
        <v>12</v>
      </c>
      <c r="BV73" s="118">
        <f t="shared" si="12"/>
        <v>12</v>
      </c>
      <c r="BW73" s="118">
        <f t="shared" si="12"/>
        <v>12</v>
      </c>
      <c r="BX73" s="118">
        <f t="shared" si="12"/>
        <v>12</v>
      </c>
      <c r="BY73" s="118">
        <f t="shared" si="12"/>
        <v>12</v>
      </c>
      <c r="BZ73" s="118">
        <f t="shared" si="12"/>
        <v>12</v>
      </c>
      <c r="CA73" s="118">
        <f t="shared" si="12"/>
        <v>12</v>
      </c>
      <c r="CB73" s="118">
        <f t="shared" si="12"/>
        <v>12</v>
      </c>
      <c r="CC73" s="118">
        <f t="shared" si="12"/>
        <v>12</v>
      </c>
      <c r="CD73" s="118">
        <f t="shared" si="12"/>
        <v>12</v>
      </c>
      <c r="CE73" s="118">
        <f t="shared" si="12"/>
        <v>12</v>
      </c>
      <c r="CF73" s="118">
        <f t="shared" si="12"/>
        <v>12</v>
      </c>
      <c r="CG73" s="118">
        <f t="shared" si="12"/>
        <v>12</v>
      </c>
      <c r="CH73" s="118">
        <f t="shared" si="11"/>
        <v>12</v>
      </c>
      <c r="CI73" s="118">
        <f t="shared" si="11"/>
        <v>12</v>
      </c>
      <c r="CJ73" s="118">
        <f t="shared" si="11"/>
        <v>12</v>
      </c>
      <c r="CK73" s="118">
        <f t="shared" si="11"/>
        <v>12</v>
      </c>
      <c r="CL73" s="118">
        <f t="shared" si="11"/>
        <v>12</v>
      </c>
      <c r="CM73" s="118">
        <f t="shared" si="11"/>
        <v>12</v>
      </c>
      <c r="CN73" s="118">
        <f t="shared" si="11"/>
        <v>12</v>
      </c>
      <c r="CO73" s="118">
        <f t="shared" si="11"/>
        <v>12</v>
      </c>
      <c r="CP73" s="118">
        <f t="shared" si="11"/>
        <v>12</v>
      </c>
      <c r="CQ73" s="118">
        <f t="shared" si="11"/>
        <v>12</v>
      </c>
      <c r="CR73" s="118">
        <f t="shared" si="11"/>
        <v>12</v>
      </c>
      <c r="CS73" s="118">
        <f t="shared" si="11"/>
        <v>12</v>
      </c>
      <c r="CT73" s="118">
        <f t="shared" si="11"/>
        <v>12</v>
      </c>
      <c r="CU73" s="118">
        <f t="shared" si="11"/>
        <v>12</v>
      </c>
      <c r="CV73" s="119">
        <f t="shared" si="11"/>
        <v>12</v>
      </c>
    </row>
    <row r="74" spans="2:100">
      <c r="B74" s="67">
        <v>4</v>
      </c>
      <c r="C74" s="33" t="s">
        <v>824</v>
      </c>
      <c r="D74" s="33" t="s">
        <v>642</v>
      </c>
      <c r="E74" s="34" t="s">
        <v>886</v>
      </c>
      <c r="F74" s="35">
        <v>0</v>
      </c>
      <c r="G74" s="35">
        <v>0</v>
      </c>
      <c r="H74" s="35">
        <v>0</v>
      </c>
      <c r="I74" s="35">
        <v>1</v>
      </c>
      <c r="J74" s="35">
        <v>0</v>
      </c>
      <c r="K74" s="35">
        <v>0</v>
      </c>
      <c r="L74" s="35">
        <v>0</v>
      </c>
      <c r="M74" s="35">
        <v>21284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79891</v>
      </c>
      <c r="V74" s="35">
        <v>0</v>
      </c>
      <c r="W74" s="35">
        <v>3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123740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6723</v>
      </c>
      <c r="AV74" s="35">
        <v>0</v>
      </c>
      <c r="AW74" s="35">
        <v>951029</v>
      </c>
      <c r="AX74" s="35">
        <v>472931</v>
      </c>
      <c r="AY74" s="35">
        <v>4144</v>
      </c>
      <c r="BB74" s="6"/>
      <c r="BC74" s="117">
        <f t="shared" si="13"/>
        <v>4</v>
      </c>
      <c r="BD74" s="118">
        <f t="shared" si="13"/>
        <v>4</v>
      </c>
      <c r="BE74" s="118">
        <f t="shared" si="13"/>
        <v>4</v>
      </c>
      <c r="BF74" s="118">
        <f t="shared" si="13"/>
        <v>4</v>
      </c>
      <c r="BG74" s="118">
        <f t="shared" si="13"/>
        <v>4</v>
      </c>
      <c r="BH74" s="118">
        <f t="shared" si="13"/>
        <v>4</v>
      </c>
      <c r="BI74" s="118">
        <f t="shared" si="13"/>
        <v>4</v>
      </c>
      <c r="BJ74" s="118">
        <f t="shared" si="13"/>
        <v>4</v>
      </c>
      <c r="BK74" s="118">
        <f t="shared" si="13"/>
        <v>4</v>
      </c>
      <c r="BL74" s="118">
        <f t="shared" si="13"/>
        <v>4</v>
      </c>
      <c r="BM74" s="118">
        <f t="shared" si="13"/>
        <v>4</v>
      </c>
      <c r="BN74" s="118">
        <f t="shared" si="13"/>
        <v>4</v>
      </c>
      <c r="BO74" s="118">
        <f t="shared" si="13"/>
        <v>4</v>
      </c>
      <c r="BP74" s="118">
        <f t="shared" si="13"/>
        <v>4</v>
      </c>
      <c r="BQ74" s="118">
        <f t="shared" si="13"/>
        <v>4</v>
      </c>
      <c r="BR74" s="118">
        <f t="shared" si="13"/>
        <v>4</v>
      </c>
      <c r="BS74" s="118">
        <f t="shared" si="12"/>
        <v>4</v>
      </c>
      <c r="BT74" s="118">
        <f t="shared" si="12"/>
        <v>4</v>
      </c>
      <c r="BU74" s="118">
        <f t="shared" si="12"/>
        <v>4</v>
      </c>
      <c r="BV74" s="118">
        <f t="shared" si="12"/>
        <v>4</v>
      </c>
      <c r="BW74" s="118">
        <f t="shared" si="12"/>
        <v>4</v>
      </c>
      <c r="BX74" s="118">
        <f t="shared" si="12"/>
        <v>4</v>
      </c>
      <c r="BY74" s="118">
        <f t="shared" si="12"/>
        <v>4</v>
      </c>
      <c r="BZ74" s="118">
        <f t="shared" si="12"/>
        <v>4</v>
      </c>
      <c r="CA74" s="118">
        <f t="shared" si="12"/>
        <v>4</v>
      </c>
      <c r="CB74" s="118">
        <f t="shared" si="12"/>
        <v>4</v>
      </c>
      <c r="CC74" s="118">
        <f t="shared" si="12"/>
        <v>4</v>
      </c>
      <c r="CD74" s="118">
        <f t="shared" si="12"/>
        <v>4</v>
      </c>
      <c r="CE74" s="118">
        <f t="shared" si="12"/>
        <v>4</v>
      </c>
      <c r="CF74" s="118">
        <f t="shared" si="12"/>
        <v>4</v>
      </c>
      <c r="CG74" s="118">
        <f t="shared" si="12"/>
        <v>4</v>
      </c>
      <c r="CH74" s="118">
        <f t="shared" si="12"/>
        <v>4</v>
      </c>
      <c r="CI74" s="118">
        <f t="shared" ref="CI74:CV89" si="14">$B74</f>
        <v>4</v>
      </c>
      <c r="CJ74" s="118">
        <f t="shared" si="14"/>
        <v>4</v>
      </c>
      <c r="CK74" s="118">
        <f t="shared" si="14"/>
        <v>4</v>
      </c>
      <c r="CL74" s="118">
        <f t="shared" si="14"/>
        <v>4</v>
      </c>
      <c r="CM74" s="118">
        <f t="shared" si="14"/>
        <v>4</v>
      </c>
      <c r="CN74" s="118">
        <f t="shared" si="14"/>
        <v>4</v>
      </c>
      <c r="CO74" s="118">
        <f t="shared" si="14"/>
        <v>4</v>
      </c>
      <c r="CP74" s="118">
        <f t="shared" si="14"/>
        <v>4</v>
      </c>
      <c r="CQ74" s="118">
        <f t="shared" si="14"/>
        <v>4</v>
      </c>
      <c r="CR74" s="118">
        <f t="shared" si="14"/>
        <v>4</v>
      </c>
      <c r="CS74" s="118">
        <f t="shared" si="14"/>
        <v>4</v>
      </c>
      <c r="CT74" s="118">
        <f t="shared" si="14"/>
        <v>4</v>
      </c>
      <c r="CU74" s="118">
        <f t="shared" si="14"/>
        <v>4</v>
      </c>
      <c r="CV74" s="119">
        <f t="shared" si="14"/>
        <v>4</v>
      </c>
    </row>
    <row r="75" spans="2:100">
      <c r="B75" s="67">
        <v>4</v>
      </c>
      <c r="C75" s="33" t="s">
        <v>824</v>
      </c>
      <c r="D75" s="33" t="s">
        <v>644</v>
      </c>
      <c r="E75" s="34" t="s">
        <v>887</v>
      </c>
      <c r="F75" s="35">
        <v>0</v>
      </c>
      <c r="G75" s="35">
        <v>0</v>
      </c>
      <c r="H75" s="35">
        <v>0</v>
      </c>
      <c r="I75" s="35">
        <v>3</v>
      </c>
      <c r="J75" s="35">
        <v>0</v>
      </c>
      <c r="K75" s="35">
        <v>0</v>
      </c>
      <c r="L75" s="35">
        <v>0</v>
      </c>
      <c r="M75" s="35">
        <v>116832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1</v>
      </c>
      <c r="U75" s="35">
        <v>410061</v>
      </c>
      <c r="V75" s="35">
        <v>0</v>
      </c>
      <c r="W75" s="35">
        <v>10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652286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34774</v>
      </c>
      <c r="AV75" s="35">
        <v>0</v>
      </c>
      <c r="AW75" s="35">
        <v>2259865</v>
      </c>
      <c r="AX75" s="35">
        <v>2493023</v>
      </c>
      <c r="AY75" s="35">
        <v>11203</v>
      </c>
      <c r="BB75" s="6"/>
      <c r="BC75" s="117">
        <f t="shared" si="13"/>
        <v>4</v>
      </c>
      <c r="BD75" s="118">
        <f t="shared" si="13"/>
        <v>4</v>
      </c>
      <c r="BE75" s="118">
        <f t="shared" si="13"/>
        <v>4</v>
      </c>
      <c r="BF75" s="118">
        <f t="shared" si="13"/>
        <v>4</v>
      </c>
      <c r="BG75" s="118">
        <f t="shared" si="13"/>
        <v>4</v>
      </c>
      <c r="BH75" s="118">
        <f t="shared" si="13"/>
        <v>4</v>
      </c>
      <c r="BI75" s="118">
        <f t="shared" si="13"/>
        <v>4</v>
      </c>
      <c r="BJ75" s="118">
        <f t="shared" si="13"/>
        <v>4</v>
      </c>
      <c r="BK75" s="118">
        <f t="shared" si="13"/>
        <v>4</v>
      </c>
      <c r="BL75" s="118">
        <f t="shared" si="13"/>
        <v>4</v>
      </c>
      <c r="BM75" s="118">
        <f t="shared" si="13"/>
        <v>4</v>
      </c>
      <c r="BN75" s="118">
        <f t="shared" si="13"/>
        <v>4</v>
      </c>
      <c r="BO75" s="118">
        <f t="shared" si="13"/>
        <v>4</v>
      </c>
      <c r="BP75" s="118">
        <f t="shared" si="13"/>
        <v>4</v>
      </c>
      <c r="BQ75" s="118">
        <f t="shared" si="13"/>
        <v>4</v>
      </c>
      <c r="BR75" s="118">
        <f t="shared" si="13"/>
        <v>4</v>
      </c>
      <c r="BS75" s="118">
        <f t="shared" si="12"/>
        <v>4</v>
      </c>
      <c r="BT75" s="118">
        <f t="shared" si="12"/>
        <v>4</v>
      </c>
      <c r="BU75" s="118">
        <f t="shared" si="12"/>
        <v>4</v>
      </c>
      <c r="BV75" s="118">
        <f t="shared" si="12"/>
        <v>4</v>
      </c>
      <c r="BW75" s="118">
        <f t="shared" si="12"/>
        <v>4</v>
      </c>
      <c r="BX75" s="118">
        <f t="shared" si="12"/>
        <v>4</v>
      </c>
      <c r="BY75" s="118">
        <f t="shared" si="12"/>
        <v>4</v>
      </c>
      <c r="BZ75" s="118">
        <f t="shared" si="12"/>
        <v>4</v>
      </c>
      <c r="CA75" s="118">
        <f t="shared" si="12"/>
        <v>4</v>
      </c>
      <c r="CB75" s="118">
        <f t="shared" si="12"/>
        <v>4</v>
      </c>
      <c r="CC75" s="118">
        <f t="shared" si="12"/>
        <v>4</v>
      </c>
      <c r="CD75" s="118">
        <f t="shared" si="12"/>
        <v>4</v>
      </c>
      <c r="CE75" s="118">
        <f t="shared" si="12"/>
        <v>4</v>
      </c>
      <c r="CF75" s="118">
        <f t="shared" si="12"/>
        <v>4</v>
      </c>
      <c r="CG75" s="118">
        <f t="shared" si="12"/>
        <v>4</v>
      </c>
      <c r="CH75" s="118">
        <f t="shared" si="12"/>
        <v>4</v>
      </c>
      <c r="CI75" s="118">
        <f t="shared" si="14"/>
        <v>4</v>
      </c>
      <c r="CJ75" s="118">
        <f t="shared" si="14"/>
        <v>4</v>
      </c>
      <c r="CK75" s="118">
        <f t="shared" si="14"/>
        <v>4</v>
      </c>
      <c r="CL75" s="118">
        <f t="shared" si="14"/>
        <v>4</v>
      </c>
      <c r="CM75" s="118">
        <f t="shared" si="14"/>
        <v>4</v>
      </c>
      <c r="CN75" s="118">
        <f t="shared" si="14"/>
        <v>4</v>
      </c>
      <c r="CO75" s="118">
        <f t="shared" si="14"/>
        <v>4</v>
      </c>
      <c r="CP75" s="118">
        <f t="shared" si="14"/>
        <v>4</v>
      </c>
      <c r="CQ75" s="118">
        <f t="shared" si="14"/>
        <v>4</v>
      </c>
      <c r="CR75" s="118">
        <f t="shared" si="14"/>
        <v>4</v>
      </c>
      <c r="CS75" s="118">
        <f t="shared" si="14"/>
        <v>4</v>
      </c>
      <c r="CT75" s="118">
        <f t="shared" si="14"/>
        <v>4</v>
      </c>
      <c r="CU75" s="118">
        <f t="shared" si="14"/>
        <v>4</v>
      </c>
      <c r="CV75" s="119">
        <f t="shared" si="14"/>
        <v>4</v>
      </c>
    </row>
    <row r="76" spans="2:100">
      <c r="B76" s="67">
        <v>4</v>
      </c>
      <c r="C76" s="33" t="s">
        <v>824</v>
      </c>
      <c r="D76" s="33" t="s">
        <v>646</v>
      </c>
      <c r="E76" s="34" t="s">
        <v>888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18337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58726</v>
      </c>
      <c r="V76" s="35">
        <v>0</v>
      </c>
      <c r="W76" s="35">
        <v>2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54970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5036</v>
      </c>
      <c r="AV76" s="35">
        <v>0</v>
      </c>
      <c r="AW76" s="35">
        <v>235288</v>
      </c>
      <c r="AX76" s="35">
        <v>210094</v>
      </c>
      <c r="AY76" s="35">
        <v>0</v>
      </c>
      <c r="BB76" s="6"/>
      <c r="BC76" s="117">
        <f t="shared" si="13"/>
        <v>4</v>
      </c>
      <c r="BD76" s="118">
        <f t="shared" si="13"/>
        <v>4</v>
      </c>
      <c r="BE76" s="118">
        <f t="shared" si="13"/>
        <v>4</v>
      </c>
      <c r="BF76" s="118">
        <f t="shared" si="13"/>
        <v>4</v>
      </c>
      <c r="BG76" s="118">
        <f t="shared" si="13"/>
        <v>4</v>
      </c>
      <c r="BH76" s="118">
        <f t="shared" si="13"/>
        <v>4</v>
      </c>
      <c r="BI76" s="118">
        <f t="shared" si="13"/>
        <v>4</v>
      </c>
      <c r="BJ76" s="118">
        <f t="shared" si="13"/>
        <v>4</v>
      </c>
      <c r="BK76" s="118">
        <f t="shared" si="13"/>
        <v>4</v>
      </c>
      <c r="BL76" s="118">
        <f t="shared" si="13"/>
        <v>4</v>
      </c>
      <c r="BM76" s="118">
        <f t="shared" si="13"/>
        <v>4</v>
      </c>
      <c r="BN76" s="118">
        <f t="shared" si="13"/>
        <v>4</v>
      </c>
      <c r="BO76" s="118">
        <f t="shared" si="13"/>
        <v>4</v>
      </c>
      <c r="BP76" s="118">
        <f t="shared" si="13"/>
        <v>4</v>
      </c>
      <c r="BQ76" s="118">
        <f t="shared" si="13"/>
        <v>4</v>
      </c>
      <c r="BR76" s="118">
        <f t="shared" ref="BR76:CG91" si="15">$B76</f>
        <v>4</v>
      </c>
      <c r="BS76" s="118">
        <f t="shared" si="15"/>
        <v>4</v>
      </c>
      <c r="BT76" s="118">
        <f t="shared" si="15"/>
        <v>4</v>
      </c>
      <c r="BU76" s="118">
        <f t="shared" si="15"/>
        <v>4</v>
      </c>
      <c r="BV76" s="118">
        <f t="shared" si="15"/>
        <v>4</v>
      </c>
      <c r="BW76" s="118">
        <f t="shared" si="15"/>
        <v>4</v>
      </c>
      <c r="BX76" s="118">
        <f t="shared" si="15"/>
        <v>4</v>
      </c>
      <c r="BY76" s="118">
        <f t="shared" si="15"/>
        <v>4</v>
      </c>
      <c r="BZ76" s="118">
        <f t="shared" si="15"/>
        <v>4</v>
      </c>
      <c r="CA76" s="118">
        <f t="shared" si="15"/>
        <v>4</v>
      </c>
      <c r="CB76" s="118">
        <f t="shared" si="15"/>
        <v>4</v>
      </c>
      <c r="CC76" s="118">
        <f t="shared" si="15"/>
        <v>4</v>
      </c>
      <c r="CD76" s="118">
        <f t="shared" si="15"/>
        <v>4</v>
      </c>
      <c r="CE76" s="118">
        <f t="shared" si="15"/>
        <v>4</v>
      </c>
      <c r="CF76" s="118">
        <f t="shared" si="15"/>
        <v>4</v>
      </c>
      <c r="CG76" s="118">
        <f t="shared" si="15"/>
        <v>4</v>
      </c>
      <c r="CH76" s="118">
        <f t="shared" ref="CH76:CV91" si="16">$B76</f>
        <v>4</v>
      </c>
      <c r="CI76" s="118">
        <f t="shared" si="14"/>
        <v>4</v>
      </c>
      <c r="CJ76" s="118">
        <f t="shared" si="14"/>
        <v>4</v>
      </c>
      <c r="CK76" s="118">
        <f t="shared" si="14"/>
        <v>4</v>
      </c>
      <c r="CL76" s="118">
        <f t="shared" si="14"/>
        <v>4</v>
      </c>
      <c r="CM76" s="118">
        <f t="shared" si="14"/>
        <v>4</v>
      </c>
      <c r="CN76" s="118">
        <f t="shared" si="14"/>
        <v>4</v>
      </c>
      <c r="CO76" s="118">
        <f t="shared" si="14"/>
        <v>4</v>
      </c>
      <c r="CP76" s="118">
        <f t="shared" si="14"/>
        <v>4</v>
      </c>
      <c r="CQ76" s="118">
        <f t="shared" si="14"/>
        <v>4</v>
      </c>
      <c r="CR76" s="118">
        <f t="shared" si="14"/>
        <v>4</v>
      </c>
      <c r="CS76" s="118">
        <f t="shared" si="14"/>
        <v>4</v>
      </c>
      <c r="CT76" s="118">
        <f t="shared" si="14"/>
        <v>4</v>
      </c>
      <c r="CU76" s="118">
        <f t="shared" si="14"/>
        <v>4</v>
      </c>
      <c r="CV76" s="119">
        <f t="shared" si="14"/>
        <v>4</v>
      </c>
    </row>
    <row r="77" spans="2:100">
      <c r="B77" s="67">
        <v>4</v>
      </c>
      <c r="C77" s="33" t="s">
        <v>824</v>
      </c>
      <c r="D77" s="33" t="s">
        <v>648</v>
      </c>
      <c r="E77" s="34" t="s">
        <v>889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3229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17404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10777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1415</v>
      </c>
      <c r="AV77" s="35">
        <v>0</v>
      </c>
      <c r="AW77" s="35">
        <v>21203</v>
      </c>
      <c r="AX77" s="35">
        <v>41188</v>
      </c>
      <c r="AY77" s="35">
        <v>0</v>
      </c>
      <c r="BB77" s="6"/>
      <c r="BC77" s="117">
        <f t="shared" ref="BC77:BR92" si="17">$B77</f>
        <v>4</v>
      </c>
      <c r="BD77" s="118">
        <f t="shared" si="17"/>
        <v>4</v>
      </c>
      <c r="BE77" s="118">
        <f t="shared" si="17"/>
        <v>4</v>
      </c>
      <c r="BF77" s="118">
        <f t="shared" si="17"/>
        <v>4</v>
      </c>
      <c r="BG77" s="118">
        <f t="shared" si="17"/>
        <v>4</v>
      </c>
      <c r="BH77" s="118">
        <f t="shared" si="17"/>
        <v>4</v>
      </c>
      <c r="BI77" s="118">
        <f t="shared" si="17"/>
        <v>4</v>
      </c>
      <c r="BJ77" s="118">
        <f t="shared" si="17"/>
        <v>4</v>
      </c>
      <c r="BK77" s="118">
        <f t="shared" si="17"/>
        <v>4</v>
      </c>
      <c r="BL77" s="118">
        <f t="shared" si="17"/>
        <v>4</v>
      </c>
      <c r="BM77" s="118">
        <f t="shared" si="17"/>
        <v>4</v>
      </c>
      <c r="BN77" s="118">
        <f t="shared" si="17"/>
        <v>4</v>
      </c>
      <c r="BO77" s="118">
        <f t="shared" si="17"/>
        <v>4</v>
      </c>
      <c r="BP77" s="118">
        <f t="shared" si="17"/>
        <v>4</v>
      </c>
      <c r="BQ77" s="118">
        <f t="shared" si="17"/>
        <v>4</v>
      </c>
      <c r="BR77" s="118">
        <f t="shared" si="15"/>
        <v>4</v>
      </c>
      <c r="BS77" s="118">
        <f t="shared" si="15"/>
        <v>4</v>
      </c>
      <c r="BT77" s="118">
        <f t="shared" si="15"/>
        <v>4</v>
      </c>
      <c r="BU77" s="118">
        <f t="shared" si="15"/>
        <v>4</v>
      </c>
      <c r="BV77" s="118">
        <f t="shared" si="15"/>
        <v>4</v>
      </c>
      <c r="BW77" s="118">
        <f t="shared" si="15"/>
        <v>4</v>
      </c>
      <c r="BX77" s="118">
        <f t="shared" si="15"/>
        <v>4</v>
      </c>
      <c r="BY77" s="118">
        <f t="shared" si="15"/>
        <v>4</v>
      </c>
      <c r="BZ77" s="118">
        <f t="shared" si="15"/>
        <v>4</v>
      </c>
      <c r="CA77" s="118">
        <f t="shared" si="15"/>
        <v>4</v>
      </c>
      <c r="CB77" s="118">
        <f t="shared" si="15"/>
        <v>4</v>
      </c>
      <c r="CC77" s="118">
        <f t="shared" si="15"/>
        <v>4</v>
      </c>
      <c r="CD77" s="118">
        <f t="shared" si="15"/>
        <v>4</v>
      </c>
      <c r="CE77" s="118">
        <f t="shared" si="15"/>
        <v>4</v>
      </c>
      <c r="CF77" s="118">
        <f t="shared" si="15"/>
        <v>4</v>
      </c>
      <c r="CG77" s="118">
        <f t="shared" si="15"/>
        <v>4</v>
      </c>
      <c r="CH77" s="118">
        <f t="shared" si="16"/>
        <v>4</v>
      </c>
      <c r="CI77" s="118">
        <f t="shared" si="14"/>
        <v>4</v>
      </c>
      <c r="CJ77" s="118">
        <f t="shared" si="14"/>
        <v>4</v>
      </c>
      <c r="CK77" s="118">
        <f t="shared" si="14"/>
        <v>4</v>
      </c>
      <c r="CL77" s="118">
        <f t="shared" si="14"/>
        <v>4</v>
      </c>
      <c r="CM77" s="118">
        <f t="shared" si="14"/>
        <v>4</v>
      </c>
      <c r="CN77" s="118">
        <f t="shared" si="14"/>
        <v>4</v>
      </c>
      <c r="CO77" s="118">
        <f t="shared" si="14"/>
        <v>4</v>
      </c>
      <c r="CP77" s="118">
        <f t="shared" si="14"/>
        <v>4</v>
      </c>
      <c r="CQ77" s="118">
        <f t="shared" si="14"/>
        <v>4</v>
      </c>
      <c r="CR77" s="118">
        <f t="shared" si="14"/>
        <v>4</v>
      </c>
      <c r="CS77" s="118">
        <f t="shared" si="14"/>
        <v>4</v>
      </c>
      <c r="CT77" s="118">
        <f t="shared" si="14"/>
        <v>4</v>
      </c>
      <c r="CU77" s="118">
        <f t="shared" si="14"/>
        <v>4</v>
      </c>
      <c r="CV77" s="119">
        <f t="shared" si="14"/>
        <v>4</v>
      </c>
    </row>
    <row r="78" spans="2:100">
      <c r="B78" s="67">
        <v>4</v>
      </c>
      <c r="C78" s="33" t="s">
        <v>824</v>
      </c>
      <c r="D78" s="33" t="s">
        <v>650</v>
      </c>
      <c r="E78" s="34" t="s">
        <v>890</v>
      </c>
      <c r="F78" s="35">
        <v>0</v>
      </c>
      <c r="G78" s="35">
        <v>0</v>
      </c>
      <c r="H78" s="35">
        <v>0</v>
      </c>
      <c r="I78" s="35">
        <v>12572</v>
      </c>
      <c r="J78" s="35">
        <v>0</v>
      </c>
      <c r="K78" s="35">
        <v>0</v>
      </c>
      <c r="L78" s="35">
        <v>0</v>
      </c>
      <c r="M78" s="35">
        <v>16022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52524</v>
      </c>
      <c r="U78" s="35">
        <v>50372</v>
      </c>
      <c r="V78" s="35">
        <v>0</v>
      </c>
      <c r="W78" s="35">
        <v>3993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83584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v>0</v>
      </c>
      <c r="AQ78" s="35">
        <v>0</v>
      </c>
      <c r="AR78" s="35">
        <v>0</v>
      </c>
      <c r="AS78" s="35">
        <v>0</v>
      </c>
      <c r="AT78" s="35">
        <v>0</v>
      </c>
      <c r="AU78" s="35">
        <v>4330</v>
      </c>
      <c r="AV78" s="35">
        <v>0</v>
      </c>
      <c r="AW78" s="35">
        <v>223420</v>
      </c>
      <c r="AX78" s="35">
        <v>319457</v>
      </c>
      <c r="AY78" s="35">
        <v>0</v>
      </c>
      <c r="BB78" s="6"/>
      <c r="BC78" s="117">
        <f t="shared" si="17"/>
        <v>4</v>
      </c>
      <c r="BD78" s="118">
        <f t="shared" si="17"/>
        <v>4</v>
      </c>
      <c r="BE78" s="118">
        <f t="shared" si="17"/>
        <v>4</v>
      </c>
      <c r="BF78" s="118">
        <f t="shared" si="17"/>
        <v>4</v>
      </c>
      <c r="BG78" s="118">
        <f t="shared" si="17"/>
        <v>4</v>
      </c>
      <c r="BH78" s="118">
        <f t="shared" si="17"/>
        <v>4</v>
      </c>
      <c r="BI78" s="118">
        <f t="shared" si="17"/>
        <v>4</v>
      </c>
      <c r="BJ78" s="118">
        <f t="shared" si="17"/>
        <v>4</v>
      </c>
      <c r="BK78" s="118">
        <f t="shared" si="17"/>
        <v>4</v>
      </c>
      <c r="BL78" s="118">
        <f t="shared" si="17"/>
        <v>4</v>
      </c>
      <c r="BM78" s="118">
        <f t="shared" si="17"/>
        <v>4</v>
      </c>
      <c r="BN78" s="118">
        <f t="shared" si="17"/>
        <v>4</v>
      </c>
      <c r="BO78" s="118">
        <f t="shared" si="17"/>
        <v>4</v>
      </c>
      <c r="BP78" s="118">
        <f t="shared" si="17"/>
        <v>4</v>
      </c>
      <c r="BQ78" s="118">
        <f t="shared" si="17"/>
        <v>4</v>
      </c>
      <c r="BR78" s="118">
        <f t="shared" si="15"/>
        <v>4</v>
      </c>
      <c r="BS78" s="118">
        <f t="shared" si="15"/>
        <v>4</v>
      </c>
      <c r="BT78" s="118">
        <f t="shared" si="15"/>
        <v>4</v>
      </c>
      <c r="BU78" s="118">
        <f t="shared" si="15"/>
        <v>4</v>
      </c>
      <c r="BV78" s="118">
        <f t="shared" si="15"/>
        <v>4</v>
      </c>
      <c r="BW78" s="118">
        <f t="shared" si="15"/>
        <v>4</v>
      </c>
      <c r="BX78" s="118">
        <f t="shared" si="15"/>
        <v>4</v>
      </c>
      <c r="BY78" s="118">
        <f t="shared" si="15"/>
        <v>4</v>
      </c>
      <c r="BZ78" s="118">
        <f t="shared" si="15"/>
        <v>4</v>
      </c>
      <c r="CA78" s="118">
        <f t="shared" si="15"/>
        <v>4</v>
      </c>
      <c r="CB78" s="118">
        <f t="shared" si="15"/>
        <v>4</v>
      </c>
      <c r="CC78" s="118">
        <f t="shared" si="15"/>
        <v>4</v>
      </c>
      <c r="CD78" s="118">
        <f t="shared" si="15"/>
        <v>4</v>
      </c>
      <c r="CE78" s="118">
        <f t="shared" si="15"/>
        <v>4</v>
      </c>
      <c r="CF78" s="118">
        <f t="shared" si="15"/>
        <v>4</v>
      </c>
      <c r="CG78" s="118">
        <f t="shared" si="15"/>
        <v>4</v>
      </c>
      <c r="CH78" s="118">
        <f t="shared" si="16"/>
        <v>4</v>
      </c>
      <c r="CI78" s="118">
        <f t="shared" si="14"/>
        <v>4</v>
      </c>
      <c r="CJ78" s="118">
        <f t="shared" si="14"/>
        <v>4</v>
      </c>
      <c r="CK78" s="118">
        <f t="shared" si="14"/>
        <v>4</v>
      </c>
      <c r="CL78" s="118">
        <f t="shared" si="14"/>
        <v>4</v>
      </c>
      <c r="CM78" s="118">
        <f t="shared" si="14"/>
        <v>4</v>
      </c>
      <c r="CN78" s="118">
        <f t="shared" si="14"/>
        <v>4</v>
      </c>
      <c r="CO78" s="118">
        <f t="shared" si="14"/>
        <v>4</v>
      </c>
      <c r="CP78" s="118">
        <f t="shared" si="14"/>
        <v>4</v>
      </c>
      <c r="CQ78" s="118">
        <f t="shared" si="14"/>
        <v>4</v>
      </c>
      <c r="CR78" s="118">
        <f t="shared" si="14"/>
        <v>4</v>
      </c>
      <c r="CS78" s="118">
        <f t="shared" si="14"/>
        <v>4</v>
      </c>
      <c r="CT78" s="118">
        <f t="shared" si="14"/>
        <v>4</v>
      </c>
      <c r="CU78" s="118">
        <f t="shared" si="14"/>
        <v>4</v>
      </c>
      <c r="CV78" s="119">
        <f t="shared" si="14"/>
        <v>4</v>
      </c>
    </row>
    <row r="79" spans="2:100">
      <c r="B79" s="67">
        <v>4</v>
      </c>
      <c r="C79" s="33" t="s">
        <v>824</v>
      </c>
      <c r="D79" s="33" t="s">
        <v>652</v>
      </c>
      <c r="E79" s="34" t="s">
        <v>891</v>
      </c>
      <c r="F79" s="35">
        <v>0</v>
      </c>
      <c r="G79" s="35">
        <v>0</v>
      </c>
      <c r="H79" s="35">
        <v>0</v>
      </c>
      <c r="I79" s="35">
        <v>9265</v>
      </c>
      <c r="J79" s="35">
        <v>0</v>
      </c>
      <c r="K79" s="35">
        <v>0</v>
      </c>
      <c r="L79" s="35">
        <v>0</v>
      </c>
      <c r="M79" s="35">
        <v>7964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38706</v>
      </c>
      <c r="U79" s="35">
        <v>41635</v>
      </c>
      <c r="V79" s="35">
        <v>0</v>
      </c>
      <c r="W79" s="35">
        <v>2943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61594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5">
        <v>0</v>
      </c>
      <c r="AM79" s="35">
        <v>0</v>
      </c>
      <c r="AN79" s="35">
        <v>0</v>
      </c>
      <c r="AO79" s="35">
        <v>0</v>
      </c>
      <c r="AP79" s="35">
        <v>0</v>
      </c>
      <c r="AQ79" s="35">
        <v>0</v>
      </c>
      <c r="AR79" s="35">
        <v>0</v>
      </c>
      <c r="AS79" s="35">
        <v>0</v>
      </c>
      <c r="AT79" s="35">
        <v>0</v>
      </c>
      <c r="AU79" s="35">
        <v>3394</v>
      </c>
      <c r="AV79" s="35">
        <v>0</v>
      </c>
      <c r="AW79" s="35">
        <v>164641</v>
      </c>
      <c r="AX79" s="35">
        <v>235413</v>
      </c>
      <c r="AY79" s="35">
        <v>0</v>
      </c>
      <c r="BB79" s="6"/>
      <c r="BC79" s="117">
        <f t="shared" si="17"/>
        <v>4</v>
      </c>
      <c r="BD79" s="118">
        <f t="shared" si="17"/>
        <v>4</v>
      </c>
      <c r="BE79" s="118">
        <f t="shared" si="17"/>
        <v>4</v>
      </c>
      <c r="BF79" s="118">
        <f t="shared" si="17"/>
        <v>4</v>
      </c>
      <c r="BG79" s="118">
        <f t="shared" si="17"/>
        <v>4</v>
      </c>
      <c r="BH79" s="118">
        <f t="shared" si="17"/>
        <v>4</v>
      </c>
      <c r="BI79" s="118">
        <f t="shared" si="17"/>
        <v>4</v>
      </c>
      <c r="BJ79" s="118">
        <f t="shared" si="17"/>
        <v>4</v>
      </c>
      <c r="BK79" s="118">
        <f t="shared" si="17"/>
        <v>4</v>
      </c>
      <c r="BL79" s="118">
        <f t="shared" si="17"/>
        <v>4</v>
      </c>
      <c r="BM79" s="118">
        <f t="shared" si="17"/>
        <v>4</v>
      </c>
      <c r="BN79" s="118">
        <f t="shared" si="17"/>
        <v>4</v>
      </c>
      <c r="BO79" s="118">
        <f t="shared" si="17"/>
        <v>4</v>
      </c>
      <c r="BP79" s="118">
        <f t="shared" si="17"/>
        <v>4</v>
      </c>
      <c r="BQ79" s="118">
        <f t="shared" si="17"/>
        <v>4</v>
      </c>
      <c r="BR79" s="118">
        <f t="shared" si="15"/>
        <v>4</v>
      </c>
      <c r="BS79" s="118">
        <f t="shared" si="15"/>
        <v>4</v>
      </c>
      <c r="BT79" s="118">
        <f t="shared" si="15"/>
        <v>4</v>
      </c>
      <c r="BU79" s="118">
        <f t="shared" si="15"/>
        <v>4</v>
      </c>
      <c r="BV79" s="118">
        <f t="shared" si="15"/>
        <v>4</v>
      </c>
      <c r="BW79" s="118">
        <f t="shared" si="15"/>
        <v>4</v>
      </c>
      <c r="BX79" s="118">
        <f t="shared" si="15"/>
        <v>4</v>
      </c>
      <c r="BY79" s="118">
        <f t="shared" si="15"/>
        <v>4</v>
      </c>
      <c r="BZ79" s="118">
        <f t="shared" si="15"/>
        <v>4</v>
      </c>
      <c r="CA79" s="118">
        <f t="shared" si="15"/>
        <v>4</v>
      </c>
      <c r="CB79" s="118">
        <f t="shared" si="15"/>
        <v>4</v>
      </c>
      <c r="CC79" s="118">
        <f t="shared" si="15"/>
        <v>4</v>
      </c>
      <c r="CD79" s="118">
        <f t="shared" si="15"/>
        <v>4</v>
      </c>
      <c r="CE79" s="118">
        <f t="shared" si="15"/>
        <v>4</v>
      </c>
      <c r="CF79" s="118">
        <f t="shared" si="15"/>
        <v>4</v>
      </c>
      <c r="CG79" s="118">
        <f t="shared" si="15"/>
        <v>4</v>
      </c>
      <c r="CH79" s="118">
        <f t="shared" si="16"/>
        <v>4</v>
      </c>
      <c r="CI79" s="118">
        <f t="shared" si="14"/>
        <v>4</v>
      </c>
      <c r="CJ79" s="118">
        <f t="shared" si="14"/>
        <v>4</v>
      </c>
      <c r="CK79" s="118">
        <f t="shared" si="14"/>
        <v>4</v>
      </c>
      <c r="CL79" s="118">
        <f t="shared" si="14"/>
        <v>4</v>
      </c>
      <c r="CM79" s="118">
        <f t="shared" si="14"/>
        <v>4</v>
      </c>
      <c r="CN79" s="118">
        <f t="shared" si="14"/>
        <v>4</v>
      </c>
      <c r="CO79" s="118">
        <f t="shared" si="14"/>
        <v>4</v>
      </c>
      <c r="CP79" s="118">
        <f t="shared" si="14"/>
        <v>4</v>
      </c>
      <c r="CQ79" s="118">
        <f t="shared" si="14"/>
        <v>4</v>
      </c>
      <c r="CR79" s="118">
        <f t="shared" si="14"/>
        <v>4</v>
      </c>
      <c r="CS79" s="118">
        <f t="shared" si="14"/>
        <v>4</v>
      </c>
      <c r="CT79" s="118">
        <f t="shared" si="14"/>
        <v>4</v>
      </c>
      <c r="CU79" s="118">
        <f t="shared" si="14"/>
        <v>4</v>
      </c>
      <c r="CV79" s="119">
        <f t="shared" si="14"/>
        <v>4</v>
      </c>
    </row>
    <row r="80" spans="2:100">
      <c r="B80" s="67">
        <v>4</v>
      </c>
      <c r="C80" s="33" t="s">
        <v>824</v>
      </c>
      <c r="D80" s="33" t="s">
        <v>654</v>
      </c>
      <c r="E80" s="34" t="s">
        <v>892</v>
      </c>
      <c r="F80" s="35">
        <v>0</v>
      </c>
      <c r="G80" s="35">
        <v>0</v>
      </c>
      <c r="H80" s="35">
        <v>0</v>
      </c>
      <c r="I80" s="35">
        <v>1</v>
      </c>
      <c r="J80" s="35">
        <v>0</v>
      </c>
      <c r="K80" s="35">
        <v>0</v>
      </c>
      <c r="L80" s="35">
        <v>0</v>
      </c>
      <c r="M80" s="35">
        <v>12662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268418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45979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>
        <v>0</v>
      </c>
      <c r="AU80" s="35">
        <v>20532</v>
      </c>
      <c r="AV80" s="35">
        <v>0</v>
      </c>
      <c r="AW80" s="35">
        <v>2140409</v>
      </c>
      <c r="AX80" s="35">
        <v>175732</v>
      </c>
      <c r="AY80" s="35">
        <v>0</v>
      </c>
      <c r="BB80" s="6"/>
      <c r="BC80" s="117">
        <f t="shared" si="17"/>
        <v>4</v>
      </c>
      <c r="BD80" s="118">
        <f t="shared" si="17"/>
        <v>4</v>
      </c>
      <c r="BE80" s="118">
        <f t="shared" si="17"/>
        <v>4</v>
      </c>
      <c r="BF80" s="118">
        <f t="shared" si="17"/>
        <v>4</v>
      </c>
      <c r="BG80" s="118">
        <f t="shared" si="17"/>
        <v>4</v>
      </c>
      <c r="BH80" s="118">
        <f t="shared" si="17"/>
        <v>4</v>
      </c>
      <c r="BI80" s="118">
        <f t="shared" si="17"/>
        <v>4</v>
      </c>
      <c r="BJ80" s="118">
        <f t="shared" si="17"/>
        <v>4</v>
      </c>
      <c r="BK80" s="118">
        <f t="shared" si="17"/>
        <v>4</v>
      </c>
      <c r="BL80" s="118">
        <f t="shared" si="17"/>
        <v>4</v>
      </c>
      <c r="BM80" s="118">
        <f t="shared" si="17"/>
        <v>4</v>
      </c>
      <c r="BN80" s="118">
        <f t="shared" si="17"/>
        <v>4</v>
      </c>
      <c r="BO80" s="118">
        <f t="shared" si="17"/>
        <v>4</v>
      </c>
      <c r="BP80" s="118">
        <f t="shared" si="17"/>
        <v>4</v>
      </c>
      <c r="BQ80" s="118">
        <f t="shared" si="17"/>
        <v>4</v>
      </c>
      <c r="BR80" s="118">
        <f t="shared" si="15"/>
        <v>4</v>
      </c>
      <c r="BS80" s="118">
        <f t="shared" si="15"/>
        <v>4</v>
      </c>
      <c r="BT80" s="118">
        <f t="shared" si="15"/>
        <v>4</v>
      </c>
      <c r="BU80" s="118">
        <f t="shared" si="15"/>
        <v>4</v>
      </c>
      <c r="BV80" s="118">
        <f t="shared" si="15"/>
        <v>4</v>
      </c>
      <c r="BW80" s="118">
        <f t="shared" si="15"/>
        <v>4</v>
      </c>
      <c r="BX80" s="118">
        <f t="shared" si="15"/>
        <v>4</v>
      </c>
      <c r="BY80" s="118">
        <f t="shared" si="15"/>
        <v>4</v>
      </c>
      <c r="BZ80" s="118">
        <f t="shared" si="15"/>
        <v>4</v>
      </c>
      <c r="CA80" s="118">
        <f t="shared" si="15"/>
        <v>4</v>
      </c>
      <c r="CB80" s="118">
        <f t="shared" si="15"/>
        <v>4</v>
      </c>
      <c r="CC80" s="118">
        <f t="shared" si="15"/>
        <v>4</v>
      </c>
      <c r="CD80" s="118">
        <f t="shared" si="15"/>
        <v>4</v>
      </c>
      <c r="CE80" s="118">
        <f t="shared" si="15"/>
        <v>4</v>
      </c>
      <c r="CF80" s="118">
        <f t="shared" si="15"/>
        <v>4</v>
      </c>
      <c r="CG80" s="118">
        <f t="shared" si="15"/>
        <v>4</v>
      </c>
      <c r="CH80" s="118">
        <f t="shared" si="16"/>
        <v>4</v>
      </c>
      <c r="CI80" s="118">
        <f t="shared" si="14"/>
        <v>4</v>
      </c>
      <c r="CJ80" s="118">
        <f t="shared" si="14"/>
        <v>4</v>
      </c>
      <c r="CK80" s="118">
        <f t="shared" si="14"/>
        <v>4</v>
      </c>
      <c r="CL80" s="118">
        <f t="shared" si="14"/>
        <v>4</v>
      </c>
      <c r="CM80" s="118">
        <f t="shared" si="14"/>
        <v>4</v>
      </c>
      <c r="CN80" s="118">
        <f t="shared" si="14"/>
        <v>4</v>
      </c>
      <c r="CO80" s="118">
        <f t="shared" si="14"/>
        <v>4</v>
      </c>
      <c r="CP80" s="118">
        <f t="shared" si="14"/>
        <v>4</v>
      </c>
      <c r="CQ80" s="118">
        <f t="shared" si="14"/>
        <v>4</v>
      </c>
      <c r="CR80" s="118">
        <f t="shared" si="14"/>
        <v>4</v>
      </c>
      <c r="CS80" s="118">
        <f t="shared" si="14"/>
        <v>4</v>
      </c>
      <c r="CT80" s="118">
        <f t="shared" si="14"/>
        <v>4</v>
      </c>
      <c r="CU80" s="118">
        <f t="shared" si="14"/>
        <v>4</v>
      </c>
      <c r="CV80" s="119">
        <f t="shared" si="14"/>
        <v>4</v>
      </c>
    </row>
    <row r="81" spans="2:100">
      <c r="B81" s="67">
        <v>4</v>
      </c>
      <c r="C81" s="33" t="s">
        <v>824</v>
      </c>
      <c r="D81" s="33" t="s">
        <v>656</v>
      </c>
      <c r="E81" s="34" t="s">
        <v>893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78936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265148</v>
      </c>
      <c r="V81" s="35">
        <v>0</v>
      </c>
      <c r="W81" s="35">
        <v>1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131770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v>0</v>
      </c>
      <c r="AQ81" s="35">
        <v>0</v>
      </c>
      <c r="AR81" s="35">
        <v>0</v>
      </c>
      <c r="AS81" s="35">
        <v>0</v>
      </c>
      <c r="AT81" s="35">
        <v>0</v>
      </c>
      <c r="AU81" s="35">
        <v>22604</v>
      </c>
      <c r="AV81" s="35">
        <v>0</v>
      </c>
      <c r="AW81" s="35">
        <v>1011932</v>
      </c>
      <c r="AX81" s="35">
        <v>503622</v>
      </c>
      <c r="AY81" s="35">
        <v>0</v>
      </c>
      <c r="BB81" s="6"/>
      <c r="BC81" s="117">
        <f t="shared" si="17"/>
        <v>4</v>
      </c>
      <c r="BD81" s="118">
        <f t="shared" si="17"/>
        <v>4</v>
      </c>
      <c r="BE81" s="118">
        <f t="shared" si="17"/>
        <v>4</v>
      </c>
      <c r="BF81" s="118">
        <f t="shared" si="17"/>
        <v>4</v>
      </c>
      <c r="BG81" s="118">
        <f t="shared" si="17"/>
        <v>4</v>
      </c>
      <c r="BH81" s="118">
        <f t="shared" si="17"/>
        <v>4</v>
      </c>
      <c r="BI81" s="118">
        <f t="shared" si="17"/>
        <v>4</v>
      </c>
      <c r="BJ81" s="118">
        <f t="shared" si="17"/>
        <v>4</v>
      </c>
      <c r="BK81" s="118">
        <f t="shared" si="17"/>
        <v>4</v>
      </c>
      <c r="BL81" s="118">
        <f t="shared" si="17"/>
        <v>4</v>
      </c>
      <c r="BM81" s="118">
        <f t="shared" si="17"/>
        <v>4</v>
      </c>
      <c r="BN81" s="118">
        <f t="shared" si="17"/>
        <v>4</v>
      </c>
      <c r="BO81" s="118">
        <f t="shared" si="17"/>
        <v>4</v>
      </c>
      <c r="BP81" s="118">
        <f t="shared" si="17"/>
        <v>4</v>
      </c>
      <c r="BQ81" s="118">
        <f t="shared" si="17"/>
        <v>4</v>
      </c>
      <c r="BR81" s="118">
        <f t="shared" si="15"/>
        <v>4</v>
      </c>
      <c r="BS81" s="118">
        <f t="shared" si="15"/>
        <v>4</v>
      </c>
      <c r="BT81" s="118">
        <f t="shared" si="15"/>
        <v>4</v>
      </c>
      <c r="BU81" s="118">
        <f t="shared" si="15"/>
        <v>4</v>
      </c>
      <c r="BV81" s="118">
        <f t="shared" si="15"/>
        <v>4</v>
      </c>
      <c r="BW81" s="118">
        <f t="shared" si="15"/>
        <v>4</v>
      </c>
      <c r="BX81" s="118">
        <f t="shared" si="15"/>
        <v>4</v>
      </c>
      <c r="BY81" s="118">
        <f t="shared" si="15"/>
        <v>4</v>
      </c>
      <c r="BZ81" s="118">
        <f t="shared" si="15"/>
        <v>4</v>
      </c>
      <c r="CA81" s="118">
        <f t="shared" si="15"/>
        <v>4</v>
      </c>
      <c r="CB81" s="118">
        <f t="shared" si="15"/>
        <v>4</v>
      </c>
      <c r="CC81" s="118">
        <f t="shared" si="15"/>
        <v>4</v>
      </c>
      <c r="CD81" s="118">
        <f t="shared" si="15"/>
        <v>4</v>
      </c>
      <c r="CE81" s="118">
        <f t="shared" si="15"/>
        <v>4</v>
      </c>
      <c r="CF81" s="118">
        <f t="shared" si="15"/>
        <v>4</v>
      </c>
      <c r="CG81" s="118">
        <f t="shared" si="15"/>
        <v>4</v>
      </c>
      <c r="CH81" s="118">
        <f t="shared" si="16"/>
        <v>4</v>
      </c>
      <c r="CI81" s="118">
        <f t="shared" si="14"/>
        <v>4</v>
      </c>
      <c r="CJ81" s="118">
        <f t="shared" si="14"/>
        <v>4</v>
      </c>
      <c r="CK81" s="118">
        <f t="shared" si="14"/>
        <v>4</v>
      </c>
      <c r="CL81" s="118">
        <f t="shared" si="14"/>
        <v>4</v>
      </c>
      <c r="CM81" s="118">
        <f t="shared" si="14"/>
        <v>4</v>
      </c>
      <c r="CN81" s="118">
        <f t="shared" si="14"/>
        <v>4</v>
      </c>
      <c r="CO81" s="118">
        <f t="shared" si="14"/>
        <v>4</v>
      </c>
      <c r="CP81" s="118">
        <f t="shared" si="14"/>
        <v>4</v>
      </c>
      <c r="CQ81" s="118">
        <f t="shared" si="14"/>
        <v>4</v>
      </c>
      <c r="CR81" s="118">
        <f t="shared" si="14"/>
        <v>4</v>
      </c>
      <c r="CS81" s="118">
        <f t="shared" si="14"/>
        <v>4</v>
      </c>
      <c r="CT81" s="118">
        <f t="shared" si="14"/>
        <v>4</v>
      </c>
      <c r="CU81" s="118">
        <f t="shared" si="14"/>
        <v>4</v>
      </c>
      <c r="CV81" s="119">
        <f t="shared" si="14"/>
        <v>4</v>
      </c>
    </row>
    <row r="82" spans="2:100">
      <c r="B82" s="67">
        <v>4</v>
      </c>
      <c r="C82" s="33" t="s">
        <v>824</v>
      </c>
      <c r="D82" s="33" t="s">
        <v>658</v>
      </c>
      <c r="E82" s="34" t="s">
        <v>894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5835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24105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16224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>
        <v>0</v>
      </c>
      <c r="AU82" s="35">
        <v>2008</v>
      </c>
      <c r="AV82" s="35">
        <v>0</v>
      </c>
      <c r="AW82" s="35">
        <v>223724</v>
      </c>
      <c r="AX82" s="35">
        <v>62006</v>
      </c>
      <c r="AY82" s="35">
        <v>0</v>
      </c>
      <c r="BB82" s="6"/>
      <c r="BC82" s="117">
        <f t="shared" si="17"/>
        <v>4</v>
      </c>
      <c r="BD82" s="118">
        <f t="shared" si="17"/>
        <v>4</v>
      </c>
      <c r="BE82" s="118">
        <f t="shared" si="17"/>
        <v>4</v>
      </c>
      <c r="BF82" s="118">
        <f t="shared" si="17"/>
        <v>4</v>
      </c>
      <c r="BG82" s="118">
        <f t="shared" si="17"/>
        <v>4</v>
      </c>
      <c r="BH82" s="118">
        <f t="shared" si="17"/>
        <v>4</v>
      </c>
      <c r="BI82" s="118">
        <f t="shared" si="17"/>
        <v>4</v>
      </c>
      <c r="BJ82" s="118">
        <f t="shared" si="17"/>
        <v>4</v>
      </c>
      <c r="BK82" s="118">
        <f t="shared" si="17"/>
        <v>4</v>
      </c>
      <c r="BL82" s="118">
        <f t="shared" si="17"/>
        <v>4</v>
      </c>
      <c r="BM82" s="118">
        <f t="shared" si="17"/>
        <v>4</v>
      </c>
      <c r="BN82" s="118">
        <f t="shared" si="17"/>
        <v>4</v>
      </c>
      <c r="BO82" s="118">
        <f t="shared" si="17"/>
        <v>4</v>
      </c>
      <c r="BP82" s="118">
        <f t="shared" si="17"/>
        <v>4</v>
      </c>
      <c r="BQ82" s="118">
        <f t="shared" si="17"/>
        <v>4</v>
      </c>
      <c r="BR82" s="118">
        <f t="shared" si="15"/>
        <v>4</v>
      </c>
      <c r="BS82" s="118">
        <f t="shared" si="15"/>
        <v>4</v>
      </c>
      <c r="BT82" s="118">
        <f t="shared" si="15"/>
        <v>4</v>
      </c>
      <c r="BU82" s="118">
        <f t="shared" si="15"/>
        <v>4</v>
      </c>
      <c r="BV82" s="118">
        <f t="shared" si="15"/>
        <v>4</v>
      </c>
      <c r="BW82" s="118">
        <f t="shared" si="15"/>
        <v>4</v>
      </c>
      <c r="BX82" s="118">
        <f t="shared" si="15"/>
        <v>4</v>
      </c>
      <c r="BY82" s="118">
        <f t="shared" si="15"/>
        <v>4</v>
      </c>
      <c r="BZ82" s="118">
        <f t="shared" si="15"/>
        <v>4</v>
      </c>
      <c r="CA82" s="118">
        <f t="shared" si="15"/>
        <v>4</v>
      </c>
      <c r="CB82" s="118">
        <f t="shared" si="15"/>
        <v>4</v>
      </c>
      <c r="CC82" s="118">
        <f t="shared" si="15"/>
        <v>4</v>
      </c>
      <c r="CD82" s="118">
        <f t="shared" si="15"/>
        <v>4</v>
      </c>
      <c r="CE82" s="118">
        <f t="shared" si="15"/>
        <v>4</v>
      </c>
      <c r="CF82" s="118">
        <f t="shared" si="15"/>
        <v>4</v>
      </c>
      <c r="CG82" s="118">
        <f t="shared" si="15"/>
        <v>4</v>
      </c>
      <c r="CH82" s="118">
        <f t="shared" si="16"/>
        <v>4</v>
      </c>
      <c r="CI82" s="118">
        <f t="shared" si="14"/>
        <v>4</v>
      </c>
      <c r="CJ82" s="118">
        <f t="shared" si="14"/>
        <v>4</v>
      </c>
      <c r="CK82" s="118">
        <f t="shared" si="14"/>
        <v>4</v>
      </c>
      <c r="CL82" s="118">
        <f t="shared" si="14"/>
        <v>4</v>
      </c>
      <c r="CM82" s="118">
        <f t="shared" si="14"/>
        <v>4</v>
      </c>
      <c r="CN82" s="118">
        <f t="shared" si="14"/>
        <v>4</v>
      </c>
      <c r="CO82" s="118">
        <f t="shared" si="14"/>
        <v>4</v>
      </c>
      <c r="CP82" s="118">
        <f t="shared" si="14"/>
        <v>4</v>
      </c>
      <c r="CQ82" s="118">
        <f t="shared" si="14"/>
        <v>4</v>
      </c>
      <c r="CR82" s="118">
        <f t="shared" si="14"/>
        <v>4</v>
      </c>
      <c r="CS82" s="118">
        <f t="shared" si="14"/>
        <v>4</v>
      </c>
      <c r="CT82" s="118">
        <f t="shared" si="14"/>
        <v>4</v>
      </c>
      <c r="CU82" s="118">
        <f t="shared" si="14"/>
        <v>4</v>
      </c>
      <c r="CV82" s="119">
        <f t="shared" si="14"/>
        <v>4</v>
      </c>
    </row>
    <row r="83" spans="2:100">
      <c r="B83" s="67">
        <v>4</v>
      </c>
      <c r="C83" s="33" t="s">
        <v>824</v>
      </c>
      <c r="D83" s="33" t="s">
        <v>660</v>
      </c>
      <c r="E83" s="34" t="s">
        <v>895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17488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83881</v>
      </c>
      <c r="U83" s="35">
        <v>60893</v>
      </c>
      <c r="V83" s="35">
        <v>0</v>
      </c>
      <c r="W83" s="35">
        <v>6377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133485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>
        <v>0</v>
      </c>
      <c r="AU83" s="35">
        <v>5169</v>
      </c>
      <c r="AV83" s="35">
        <v>0</v>
      </c>
      <c r="AW83" s="35">
        <v>356803</v>
      </c>
      <c r="AX83" s="35">
        <v>510175</v>
      </c>
      <c r="AY83" s="35">
        <v>0</v>
      </c>
      <c r="BB83" s="6"/>
      <c r="BC83" s="117">
        <f t="shared" si="17"/>
        <v>4</v>
      </c>
      <c r="BD83" s="118">
        <f t="shared" si="17"/>
        <v>4</v>
      </c>
      <c r="BE83" s="118">
        <f t="shared" si="17"/>
        <v>4</v>
      </c>
      <c r="BF83" s="118">
        <f t="shared" si="17"/>
        <v>4</v>
      </c>
      <c r="BG83" s="118">
        <f t="shared" si="17"/>
        <v>4</v>
      </c>
      <c r="BH83" s="118">
        <f t="shared" si="17"/>
        <v>4</v>
      </c>
      <c r="BI83" s="118">
        <f t="shared" si="17"/>
        <v>4</v>
      </c>
      <c r="BJ83" s="118">
        <f t="shared" si="17"/>
        <v>4</v>
      </c>
      <c r="BK83" s="118">
        <f t="shared" si="17"/>
        <v>4</v>
      </c>
      <c r="BL83" s="118">
        <f t="shared" si="17"/>
        <v>4</v>
      </c>
      <c r="BM83" s="118">
        <f t="shared" si="17"/>
        <v>4</v>
      </c>
      <c r="BN83" s="118">
        <f t="shared" si="17"/>
        <v>4</v>
      </c>
      <c r="BO83" s="118">
        <f t="shared" si="17"/>
        <v>4</v>
      </c>
      <c r="BP83" s="118">
        <f t="shared" si="17"/>
        <v>4</v>
      </c>
      <c r="BQ83" s="118">
        <f t="shared" si="17"/>
        <v>4</v>
      </c>
      <c r="BR83" s="118">
        <f t="shared" si="15"/>
        <v>4</v>
      </c>
      <c r="BS83" s="118">
        <f t="shared" si="15"/>
        <v>4</v>
      </c>
      <c r="BT83" s="118">
        <f t="shared" si="15"/>
        <v>4</v>
      </c>
      <c r="BU83" s="118">
        <f t="shared" si="15"/>
        <v>4</v>
      </c>
      <c r="BV83" s="118">
        <f t="shared" si="15"/>
        <v>4</v>
      </c>
      <c r="BW83" s="118">
        <f t="shared" si="15"/>
        <v>4</v>
      </c>
      <c r="BX83" s="118">
        <f t="shared" si="15"/>
        <v>4</v>
      </c>
      <c r="BY83" s="118">
        <f t="shared" si="15"/>
        <v>4</v>
      </c>
      <c r="BZ83" s="118">
        <f t="shared" si="15"/>
        <v>4</v>
      </c>
      <c r="CA83" s="118">
        <f t="shared" si="15"/>
        <v>4</v>
      </c>
      <c r="CB83" s="118">
        <f t="shared" si="15"/>
        <v>4</v>
      </c>
      <c r="CC83" s="118">
        <f t="shared" si="15"/>
        <v>4</v>
      </c>
      <c r="CD83" s="118">
        <f t="shared" si="15"/>
        <v>4</v>
      </c>
      <c r="CE83" s="118">
        <f t="shared" si="15"/>
        <v>4</v>
      </c>
      <c r="CF83" s="118">
        <f t="shared" si="15"/>
        <v>4</v>
      </c>
      <c r="CG83" s="118">
        <f t="shared" si="15"/>
        <v>4</v>
      </c>
      <c r="CH83" s="118">
        <f t="shared" si="16"/>
        <v>4</v>
      </c>
      <c r="CI83" s="118">
        <f t="shared" si="14"/>
        <v>4</v>
      </c>
      <c r="CJ83" s="118">
        <f t="shared" si="14"/>
        <v>4</v>
      </c>
      <c r="CK83" s="118">
        <f t="shared" si="14"/>
        <v>4</v>
      </c>
      <c r="CL83" s="118">
        <f t="shared" si="14"/>
        <v>4</v>
      </c>
      <c r="CM83" s="118">
        <f t="shared" si="14"/>
        <v>4</v>
      </c>
      <c r="CN83" s="118">
        <f t="shared" si="14"/>
        <v>4</v>
      </c>
      <c r="CO83" s="118">
        <f t="shared" si="14"/>
        <v>4</v>
      </c>
      <c r="CP83" s="118">
        <f t="shared" si="14"/>
        <v>4</v>
      </c>
      <c r="CQ83" s="118">
        <f t="shared" si="14"/>
        <v>4</v>
      </c>
      <c r="CR83" s="118">
        <f t="shared" si="14"/>
        <v>4</v>
      </c>
      <c r="CS83" s="118">
        <f t="shared" si="14"/>
        <v>4</v>
      </c>
      <c r="CT83" s="118">
        <f t="shared" si="14"/>
        <v>4</v>
      </c>
      <c r="CU83" s="118">
        <f t="shared" si="14"/>
        <v>4</v>
      </c>
      <c r="CV83" s="119">
        <f t="shared" si="14"/>
        <v>4</v>
      </c>
    </row>
    <row r="84" spans="2:100">
      <c r="B84" s="67">
        <v>4</v>
      </c>
      <c r="C84" s="33" t="s">
        <v>824</v>
      </c>
      <c r="D84" s="33" t="s">
        <v>662</v>
      </c>
      <c r="E84" s="34" t="s">
        <v>896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63992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19410</v>
      </c>
      <c r="U84" s="35">
        <v>263413</v>
      </c>
      <c r="V84" s="35">
        <v>0</v>
      </c>
      <c r="W84" s="35">
        <v>1476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30888</v>
      </c>
      <c r="AE84" s="35">
        <v>0</v>
      </c>
      <c r="AF84" s="35">
        <v>0</v>
      </c>
      <c r="AG84" s="35">
        <v>0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v>0</v>
      </c>
      <c r="AQ84" s="35">
        <v>0</v>
      </c>
      <c r="AR84" s="35">
        <v>0</v>
      </c>
      <c r="AS84" s="35">
        <v>0</v>
      </c>
      <c r="AT84" s="35">
        <v>0</v>
      </c>
      <c r="AU84" s="35">
        <v>21952</v>
      </c>
      <c r="AV84" s="35">
        <v>0</v>
      </c>
      <c r="AW84" s="35">
        <v>82564</v>
      </c>
      <c r="AX84" s="35">
        <v>118055</v>
      </c>
      <c r="AY84" s="35">
        <v>0</v>
      </c>
      <c r="BB84" s="6"/>
      <c r="BC84" s="117">
        <f t="shared" si="17"/>
        <v>4</v>
      </c>
      <c r="BD84" s="118">
        <f t="shared" si="17"/>
        <v>4</v>
      </c>
      <c r="BE84" s="118">
        <f t="shared" si="17"/>
        <v>4</v>
      </c>
      <c r="BF84" s="118">
        <f t="shared" si="17"/>
        <v>4</v>
      </c>
      <c r="BG84" s="118">
        <f t="shared" si="17"/>
        <v>4</v>
      </c>
      <c r="BH84" s="118">
        <f t="shared" si="17"/>
        <v>4</v>
      </c>
      <c r="BI84" s="118">
        <f t="shared" si="17"/>
        <v>4</v>
      </c>
      <c r="BJ84" s="118">
        <f t="shared" si="17"/>
        <v>4</v>
      </c>
      <c r="BK84" s="118">
        <f t="shared" si="17"/>
        <v>4</v>
      </c>
      <c r="BL84" s="118">
        <f t="shared" si="17"/>
        <v>4</v>
      </c>
      <c r="BM84" s="118">
        <f t="shared" si="17"/>
        <v>4</v>
      </c>
      <c r="BN84" s="118">
        <f t="shared" si="17"/>
        <v>4</v>
      </c>
      <c r="BO84" s="118">
        <f t="shared" si="17"/>
        <v>4</v>
      </c>
      <c r="BP84" s="118">
        <f t="shared" si="17"/>
        <v>4</v>
      </c>
      <c r="BQ84" s="118">
        <f t="shared" si="17"/>
        <v>4</v>
      </c>
      <c r="BR84" s="118">
        <f t="shared" si="15"/>
        <v>4</v>
      </c>
      <c r="BS84" s="118">
        <f t="shared" si="15"/>
        <v>4</v>
      </c>
      <c r="BT84" s="118">
        <f t="shared" si="15"/>
        <v>4</v>
      </c>
      <c r="BU84" s="118">
        <f t="shared" si="15"/>
        <v>4</v>
      </c>
      <c r="BV84" s="118">
        <f t="shared" si="15"/>
        <v>4</v>
      </c>
      <c r="BW84" s="118">
        <f t="shared" si="15"/>
        <v>4</v>
      </c>
      <c r="BX84" s="118">
        <f t="shared" si="15"/>
        <v>4</v>
      </c>
      <c r="BY84" s="118">
        <f t="shared" si="15"/>
        <v>4</v>
      </c>
      <c r="BZ84" s="118">
        <f t="shared" si="15"/>
        <v>4</v>
      </c>
      <c r="CA84" s="118">
        <f t="shared" si="15"/>
        <v>4</v>
      </c>
      <c r="CB84" s="118">
        <f t="shared" si="15"/>
        <v>4</v>
      </c>
      <c r="CC84" s="118">
        <f t="shared" si="15"/>
        <v>4</v>
      </c>
      <c r="CD84" s="118">
        <f t="shared" si="15"/>
        <v>4</v>
      </c>
      <c r="CE84" s="118">
        <f t="shared" si="15"/>
        <v>4</v>
      </c>
      <c r="CF84" s="118">
        <f t="shared" si="15"/>
        <v>4</v>
      </c>
      <c r="CG84" s="118">
        <f t="shared" si="15"/>
        <v>4</v>
      </c>
      <c r="CH84" s="118">
        <f t="shared" si="16"/>
        <v>4</v>
      </c>
      <c r="CI84" s="118">
        <f t="shared" si="14"/>
        <v>4</v>
      </c>
      <c r="CJ84" s="118">
        <f t="shared" si="14"/>
        <v>4</v>
      </c>
      <c r="CK84" s="118">
        <f t="shared" si="14"/>
        <v>4</v>
      </c>
      <c r="CL84" s="118">
        <f t="shared" si="14"/>
        <v>4</v>
      </c>
      <c r="CM84" s="118">
        <f t="shared" si="14"/>
        <v>4</v>
      </c>
      <c r="CN84" s="118">
        <f t="shared" si="14"/>
        <v>4</v>
      </c>
      <c r="CO84" s="118">
        <f t="shared" si="14"/>
        <v>4</v>
      </c>
      <c r="CP84" s="118">
        <f t="shared" si="14"/>
        <v>4</v>
      </c>
      <c r="CQ84" s="118">
        <f t="shared" si="14"/>
        <v>4</v>
      </c>
      <c r="CR84" s="118">
        <f t="shared" si="14"/>
        <v>4</v>
      </c>
      <c r="CS84" s="118">
        <f t="shared" si="14"/>
        <v>4</v>
      </c>
      <c r="CT84" s="118">
        <f t="shared" si="14"/>
        <v>4</v>
      </c>
      <c r="CU84" s="118">
        <f t="shared" si="14"/>
        <v>4</v>
      </c>
      <c r="CV84" s="119">
        <f t="shared" si="14"/>
        <v>4</v>
      </c>
    </row>
    <row r="85" spans="2:100">
      <c r="B85" s="67">
        <v>4</v>
      </c>
      <c r="C85" s="33" t="s">
        <v>824</v>
      </c>
      <c r="D85" s="33" t="s">
        <v>664</v>
      </c>
      <c r="E85" s="34" t="s">
        <v>897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7776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37314</v>
      </c>
      <c r="U85" s="35">
        <v>35696</v>
      </c>
      <c r="V85" s="35">
        <v>0</v>
      </c>
      <c r="W85" s="35">
        <v>2837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59380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35">
        <v>0</v>
      </c>
      <c r="AP85" s="35">
        <v>0</v>
      </c>
      <c r="AQ85" s="35">
        <v>0</v>
      </c>
      <c r="AR85" s="35">
        <v>0</v>
      </c>
      <c r="AS85" s="35">
        <v>0</v>
      </c>
      <c r="AT85" s="35">
        <v>0</v>
      </c>
      <c r="AU85" s="35">
        <v>2943</v>
      </c>
      <c r="AV85" s="35">
        <v>0</v>
      </c>
      <c r="AW85" s="35">
        <v>158723</v>
      </c>
      <c r="AX85" s="35">
        <v>226951</v>
      </c>
      <c r="AY85" s="35">
        <v>0</v>
      </c>
      <c r="BB85" s="6"/>
      <c r="BC85" s="117">
        <f t="shared" si="17"/>
        <v>4</v>
      </c>
      <c r="BD85" s="118">
        <f t="shared" si="17"/>
        <v>4</v>
      </c>
      <c r="BE85" s="118">
        <f t="shared" si="17"/>
        <v>4</v>
      </c>
      <c r="BF85" s="118">
        <f t="shared" si="17"/>
        <v>4</v>
      </c>
      <c r="BG85" s="118">
        <f t="shared" si="17"/>
        <v>4</v>
      </c>
      <c r="BH85" s="118">
        <f t="shared" si="17"/>
        <v>4</v>
      </c>
      <c r="BI85" s="118">
        <f t="shared" si="17"/>
        <v>4</v>
      </c>
      <c r="BJ85" s="118">
        <f t="shared" si="17"/>
        <v>4</v>
      </c>
      <c r="BK85" s="118">
        <f t="shared" si="17"/>
        <v>4</v>
      </c>
      <c r="BL85" s="118">
        <f t="shared" si="17"/>
        <v>4</v>
      </c>
      <c r="BM85" s="118">
        <f t="shared" si="17"/>
        <v>4</v>
      </c>
      <c r="BN85" s="118">
        <f t="shared" si="17"/>
        <v>4</v>
      </c>
      <c r="BO85" s="118">
        <f t="shared" si="17"/>
        <v>4</v>
      </c>
      <c r="BP85" s="118">
        <f t="shared" si="17"/>
        <v>4</v>
      </c>
      <c r="BQ85" s="118">
        <f t="shared" si="17"/>
        <v>4</v>
      </c>
      <c r="BR85" s="118">
        <f t="shared" si="15"/>
        <v>4</v>
      </c>
      <c r="BS85" s="118">
        <f t="shared" si="15"/>
        <v>4</v>
      </c>
      <c r="BT85" s="118">
        <f t="shared" si="15"/>
        <v>4</v>
      </c>
      <c r="BU85" s="118">
        <f t="shared" si="15"/>
        <v>4</v>
      </c>
      <c r="BV85" s="118">
        <f t="shared" si="15"/>
        <v>4</v>
      </c>
      <c r="BW85" s="118">
        <f t="shared" si="15"/>
        <v>4</v>
      </c>
      <c r="BX85" s="118">
        <f t="shared" si="15"/>
        <v>4</v>
      </c>
      <c r="BY85" s="118">
        <f t="shared" si="15"/>
        <v>4</v>
      </c>
      <c r="BZ85" s="118">
        <f t="shared" si="15"/>
        <v>4</v>
      </c>
      <c r="CA85" s="118">
        <f t="shared" si="15"/>
        <v>4</v>
      </c>
      <c r="CB85" s="118">
        <f t="shared" si="15"/>
        <v>4</v>
      </c>
      <c r="CC85" s="118">
        <f t="shared" si="15"/>
        <v>4</v>
      </c>
      <c r="CD85" s="118">
        <f t="shared" si="15"/>
        <v>4</v>
      </c>
      <c r="CE85" s="118">
        <f t="shared" si="15"/>
        <v>4</v>
      </c>
      <c r="CF85" s="118">
        <f t="shared" si="15"/>
        <v>4</v>
      </c>
      <c r="CG85" s="118">
        <f t="shared" si="15"/>
        <v>4</v>
      </c>
      <c r="CH85" s="118">
        <f t="shared" si="16"/>
        <v>4</v>
      </c>
      <c r="CI85" s="118">
        <f t="shared" si="14"/>
        <v>4</v>
      </c>
      <c r="CJ85" s="118">
        <f t="shared" si="14"/>
        <v>4</v>
      </c>
      <c r="CK85" s="118">
        <f t="shared" si="14"/>
        <v>4</v>
      </c>
      <c r="CL85" s="118">
        <f t="shared" si="14"/>
        <v>4</v>
      </c>
      <c r="CM85" s="118">
        <f t="shared" si="14"/>
        <v>4</v>
      </c>
      <c r="CN85" s="118">
        <f t="shared" si="14"/>
        <v>4</v>
      </c>
      <c r="CO85" s="118">
        <f t="shared" si="14"/>
        <v>4</v>
      </c>
      <c r="CP85" s="118">
        <f t="shared" si="14"/>
        <v>4</v>
      </c>
      <c r="CQ85" s="118">
        <f t="shared" si="14"/>
        <v>4</v>
      </c>
      <c r="CR85" s="118">
        <f t="shared" si="14"/>
        <v>4</v>
      </c>
      <c r="CS85" s="118">
        <f t="shared" si="14"/>
        <v>4</v>
      </c>
      <c r="CT85" s="118">
        <f t="shared" si="14"/>
        <v>4</v>
      </c>
      <c r="CU85" s="118">
        <f t="shared" si="14"/>
        <v>4</v>
      </c>
      <c r="CV85" s="119">
        <f t="shared" si="14"/>
        <v>4</v>
      </c>
    </row>
    <row r="86" spans="2:100">
      <c r="B86" s="67">
        <v>4</v>
      </c>
      <c r="C86" s="33" t="s">
        <v>824</v>
      </c>
      <c r="D86" s="33" t="s">
        <v>666</v>
      </c>
      <c r="E86" s="34" t="s">
        <v>898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8590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7541</v>
      </c>
      <c r="U86" s="35">
        <v>46031</v>
      </c>
      <c r="V86" s="35">
        <v>0</v>
      </c>
      <c r="W86" s="35">
        <v>573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12000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>
        <v>0</v>
      </c>
      <c r="AU86" s="35">
        <v>3745</v>
      </c>
      <c r="AV86" s="35">
        <v>0</v>
      </c>
      <c r="AW86" s="35">
        <v>32075</v>
      </c>
      <c r="AX86" s="35">
        <v>45863</v>
      </c>
      <c r="AY86" s="35">
        <v>0</v>
      </c>
      <c r="BB86" s="6"/>
      <c r="BC86" s="117">
        <f t="shared" si="17"/>
        <v>4</v>
      </c>
      <c r="BD86" s="118">
        <f t="shared" si="17"/>
        <v>4</v>
      </c>
      <c r="BE86" s="118">
        <f t="shared" si="17"/>
        <v>4</v>
      </c>
      <c r="BF86" s="118">
        <f t="shared" si="17"/>
        <v>4</v>
      </c>
      <c r="BG86" s="118">
        <f t="shared" si="17"/>
        <v>4</v>
      </c>
      <c r="BH86" s="118">
        <f t="shared" si="17"/>
        <v>4</v>
      </c>
      <c r="BI86" s="118">
        <f t="shared" si="17"/>
        <v>4</v>
      </c>
      <c r="BJ86" s="118">
        <f t="shared" si="17"/>
        <v>4</v>
      </c>
      <c r="BK86" s="118">
        <f t="shared" si="17"/>
        <v>4</v>
      </c>
      <c r="BL86" s="118">
        <f t="shared" si="17"/>
        <v>4</v>
      </c>
      <c r="BM86" s="118">
        <f t="shared" si="17"/>
        <v>4</v>
      </c>
      <c r="BN86" s="118">
        <f t="shared" si="17"/>
        <v>4</v>
      </c>
      <c r="BO86" s="118">
        <f t="shared" si="17"/>
        <v>4</v>
      </c>
      <c r="BP86" s="118">
        <f t="shared" si="17"/>
        <v>4</v>
      </c>
      <c r="BQ86" s="118">
        <f t="shared" si="17"/>
        <v>4</v>
      </c>
      <c r="BR86" s="118">
        <f t="shared" si="15"/>
        <v>4</v>
      </c>
      <c r="BS86" s="118">
        <f t="shared" si="15"/>
        <v>4</v>
      </c>
      <c r="BT86" s="118">
        <f t="shared" si="15"/>
        <v>4</v>
      </c>
      <c r="BU86" s="118">
        <f t="shared" si="15"/>
        <v>4</v>
      </c>
      <c r="BV86" s="118">
        <f t="shared" si="15"/>
        <v>4</v>
      </c>
      <c r="BW86" s="118">
        <f t="shared" si="15"/>
        <v>4</v>
      </c>
      <c r="BX86" s="118">
        <f t="shared" si="15"/>
        <v>4</v>
      </c>
      <c r="BY86" s="118">
        <f t="shared" si="15"/>
        <v>4</v>
      </c>
      <c r="BZ86" s="118">
        <f t="shared" si="15"/>
        <v>4</v>
      </c>
      <c r="CA86" s="118">
        <f t="shared" si="15"/>
        <v>4</v>
      </c>
      <c r="CB86" s="118">
        <f t="shared" si="15"/>
        <v>4</v>
      </c>
      <c r="CC86" s="118">
        <f t="shared" si="15"/>
        <v>4</v>
      </c>
      <c r="CD86" s="118">
        <f t="shared" si="15"/>
        <v>4</v>
      </c>
      <c r="CE86" s="118">
        <f t="shared" si="15"/>
        <v>4</v>
      </c>
      <c r="CF86" s="118">
        <f t="shared" si="15"/>
        <v>4</v>
      </c>
      <c r="CG86" s="118">
        <f t="shared" si="15"/>
        <v>4</v>
      </c>
      <c r="CH86" s="118">
        <f t="shared" si="16"/>
        <v>4</v>
      </c>
      <c r="CI86" s="118">
        <f t="shared" si="14"/>
        <v>4</v>
      </c>
      <c r="CJ86" s="118">
        <f t="shared" si="14"/>
        <v>4</v>
      </c>
      <c r="CK86" s="118">
        <f t="shared" si="14"/>
        <v>4</v>
      </c>
      <c r="CL86" s="118">
        <f t="shared" si="14"/>
        <v>4</v>
      </c>
      <c r="CM86" s="118">
        <f t="shared" si="14"/>
        <v>4</v>
      </c>
      <c r="CN86" s="118">
        <f t="shared" si="14"/>
        <v>4</v>
      </c>
      <c r="CO86" s="118">
        <f t="shared" si="14"/>
        <v>4</v>
      </c>
      <c r="CP86" s="118">
        <f t="shared" si="14"/>
        <v>4</v>
      </c>
      <c r="CQ86" s="118">
        <f t="shared" si="14"/>
        <v>4</v>
      </c>
      <c r="CR86" s="118">
        <f t="shared" si="14"/>
        <v>4</v>
      </c>
      <c r="CS86" s="118">
        <f t="shared" si="14"/>
        <v>4</v>
      </c>
      <c r="CT86" s="118">
        <f t="shared" si="14"/>
        <v>4</v>
      </c>
      <c r="CU86" s="118">
        <f t="shared" si="14"/>
        <v>4</v>
      </c>
      <c r="CV86" s="119">
        <f t="shared" si="14"/>
        <v>4</v>
      </c>
    </row>
    <row r="87" spans="2:100">
      <c r="B87" s="67">
        <v>4</v>
      </c>
      <c r="C87" s="33" t="s">
        <v>824</v>
      </c>
      <c r="D87" s="33" t="s">
        <v>668</v>
      </c>
      <c r="E87" s="34" t="s">
        <v>899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38377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169181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46854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35">
        <v>0</v>
      </c>
      <c r="AU87" s="35">
        <v>14004</v>
      </c>
      <c r="AV87" s="35">
        <v>0</v>
      </c>
      <c r="AW87" s="35">
        <v>132664</v>
      </c>
      <c r="AX87" s="35">
        <v>179075</v>
      </c>
      <c r="AY87" s="35">
        <v>0</v>
      </c>
      <c r="BB87" s="6"/>
      <c r="BC87" s="117">
        <f t="shared" si="17"/>
        <v>4</v>
      </c>
      <c r="BD87" s="118">
        <f t="shared" si="17"/>
        <v>4</v>
      </c>
      <c r="BE87" s="118">
        <f t="shared" si="17"/>
        <v>4</v>
      </c>
      <c r="BF87" s="118">
        <f t="shared" si="17"/>
        <v>4</v>
      </c>
      <c r="BG87" s="118">
        <f t="shared" si="17"/>
        <v>4</v>
      </c>
      <c r="BH87" s="118">
        <f t="shared" si="17"/>
        <v>4</v>
      </c>
      <c r="BI87" s="118">
        <f t="shared" si="17"/>
        <v>4</v>
      </c>
      <c r="BJ87" s="118">
        <f t="shared" si="17"/>
        <v>4</v>
      </c>
      <c r="BK87" s="118">
        <f t="shared" si="17"/>
        <v>4</v>
      </c>
      <c r="BL87" s="118">
        <f t="shared" si="17"/>
        <v>4</v>
      </c>
      <c r="BM87" s="118">
        <f t="shared" si="17"/>
        <v>4</v>
      </c>
      <c r="BN87" s="118">
        <f t="shared" si="17"/>
        <v>4</v>
      </c>
      <c r="BO87" s="118">
        <f t="shared" si="17"/>
        <v>4</v>
      </c>
      <c r="BP87" s="118">
        <f t="shared" si="17"/>
        <v>4</v>
      </c>
      <c r="BQ87" s="118">
        <f t="shared" si="17"/>
        <v>4</v>
      </c>
      <c r="BR87" s="118">
        <f t="shared" si="15"/>
        <v>4</v>
      </c>
      <c r="BS87" s="118">
        <f t="shared" si="15"/>
        <v>4</v>
      </c>
      <c r="BT87" s="118">
        <f t="shared" si="15"/>
        <v>4</v>
      </c>
      <c r="BU87" s="118">
        <f t="shared" si="15"/>
        <v>4</v>
      </c>
      <c r="BV87" s="118">
        <f t="shared" si="15"/>
        <v>4</v>
      </c>
      <c r="BW87" s="118">
        <f t="shared" si="15"/>
        <v>4</v>
      </c>
      <c r="BX87" s="118">
        <f t="shared" si="15"/>
        <v>4</v>
      </c>
      <c r="BY87" s="118">
        <f t="shared" si="15"/>
        <v>4</v>
      </c>
      <c r="BZ87" s="118">
        <f t="shared" si="15"/>
        <v>4</v>
      </c>
      <c r="CA87" s="118">
        <f t="shared" si="15"/>
        <v>4</v>
      </c>
      <c r="CB87" s="118">
        <f t="shared" si="15"/>
        <v>4</v>
      </c>
      <c r="CC87" s="118">
        <f t="shared" si="15"/>
        <v>4</v>
      </c>
      <c r="CD87" s="118">
        <f t="shared" si="15"/>
        <v>4</v>
      </c>
      <c r="CE87" s="118">
        <f t="shared" si="15"/>
        <v>4</v>
      </c>
      <c r="CF87" s="118">
        <f t="shared" si="15"/>
        <v>4</v>
      </c>
      <c r="CG87" s="118">
        <f t="shared" si="15"/>
        <v>4</v>
      </c>
      <c r="CH87" s="118">
        <f t="shared" si="16"/>
        <v>4</v>
      </c>
      <c r="CI87" s="118">
        <f t="shared" si="14"/>
        <v>4</v>
      </c>
      <c r="CJ87" s="118">
        <f t="shared" si="14"/>
        <v>4</v>
      </c>
      <c r="CK87" s="118">
        <f t="shared" si="14"/>
        <v>4</v>
      </c>
      <c r="CL87" s="118">
        <f t="shared" si="14"/>
        <v>4</v>
      </c>
      <c r="CM87" s="118">
        <f t="shared" si="14"/>
        <v>4</v>
      </c>
      <c r="CN87" s="118">
        <f t="shared" si="14"/>
        <v>4</v>
      </c>
      <c r="CO87" s="118">
        <f t="shared" si="14"/>
        <v>4</v>
      </c>
      <c r="CP87" s="118">
        <f t="shared" si="14"/>
        <v>4</v>
      </c>
      <c r="CQ87" s="118">
        <f t="shared" si="14"/>
        <v>4</v>
      </c>
      <c r="CR87" s="118">
        <f t="shared" si="14"/>
        <v>4</v>
      </c>
      <c r="CS87" s="118">
        <f t="shared" si="14"/>
        <v>4</v>
      </c>
      <c r="CT87" s="118">
        <f t="shared" si="14"/>
        <v>4</v>
      </c>
      <c r="CU87" s="118">
        <f t="shared" si="14"/>
        <v>4</v>
      </c>
      <c r="CV87" s="119">
        <f t="shared" si="14"/>
        <v>4</v>
      </c>
    </row>
    <row r="88" spans="2:100">
      <c r="B88" s="67">
        <v>4</v>
      </c>
      <c r="C88" s="33" t="s">
        <v>824</v>
      </c>
      <c r="D88" s="33" t="s">
        <v>670</v>
      </c>
      <c r="E88" s="34" t="s">
        <v>900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80978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4</v>
      </c>
      <c r="U88" s="35">
        <v>844147</v>
      </c>
      <c r="V88" s="35">
        <v>0</v>
      </c>
      <c r="W88" s="35">
        <v>28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47582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35">
        <v>0</v>
      </c>
      <c r="AL88" s="35">
        <v>0</v>
      </c>
      <c r="AM88" s="35">
        <v>0</v>
      </c>
      <c r="AN88" s="35">
        <v>0</v>
      </c>
      <c r="AO88" s="35">
        <v>0</v>
      </c>
      <c r="AP88" s="35">
        <v>0</v>
      </c>
      <c r="AQ88" s="35">
        <v>0</v>
      </c>
      <c r="AR88" s="35">
        <v>0</v>
      </c>
      <c r="AS88" s="35">
        <v>0</v>
      </c>
      <c r="AT88" s="35">
        <v>0</v>
      </c>
      <c r="AU88" s="35">
        <v>66011</v>
      </c>
      <c r="AV88" s="35">
        <v>0</v>
      </c>
      <c r="AW88" s="35">
        <v>468184</v>
      </c>
      <c r="AX88" s="35">
        <v>181856</v>
      </c>
      <c r="AY88" s="35">
        <v>0</v>
      </c>
      <c r="BB88" s="6"/>
      <c r="BC88" s="117">
        <f t="shared" si="17"/>
        <v>4</v>
      </c>
      <c r="BD88" s="118">
        <f t="shared" si="17"/>
        <v>4</v>
      </c>
      <c r="BE88" s="118">
        <f t="shared" si="17"/>
        <v>4</v>
      </c>
      <c r="BF88" s="118">
        <f t="shared" si="17"/>
        <v>4</v>
      </c>
      <c r="BG88" s="118">
        <f t="shared" si="17"/>
        <v>4</v>
      </c>
      <c r="BH88" s="118">
        <f t="shared" si="17"/>
        <v>4</v>
      </c>
      <c r="BI88" s="118">
        <f t="shared" si="17"/>
        <v>4</v>
      </c>
      <c r="BJ88" s="118">
        <f t="shared" si="17"/>
        <v>4</v>
      </c>
      <c r="BK88" s="118">
        <f t="shared" si="17"/>
        <v>4</v>
      </c>
      <c r="BL88" s="118">
        <f t="shared" si="17"/>
        <v>4</v>
      </c>
      <c r="BM88" s="118">
        <f t="shared" si="17"/>
        <v>4</v>
      </c>
      <c r="BN88" s="118">
        <f t="shared" si="17"/>
        <v>4</v>
      </c>
      <c r="BO88" s="118">
        <f t="shared" si="17"/>
        <v>4</v>
      </c>
      <c r="BP88" s="118">
        <f t="shared" si="17"/>
        <v>4</v>
      </c>
      <c r="BQ88" s="118">
        <f t="shared" si="17"/>
        <v>4</v>
      </c>
      <c r="BR88" s="118">
        <f t="shared" si="15"/>
        <v>4</v>
      </c>
      <c r="BS88" s="118">
        <f t="shared" si="15"/>
        <v>4</v>
      </c>
      <c r="BT88" s="118">
        <f t="shared" si="15"/>
        <v>4</v>
      </c>
      <c r="BU88" s="118">
        <f t="shared" si="15"/>
        <v>4</v>
      </c>
      <c r="BV88" s="118">
        <f t="shared" si="15"/>
        <v>4</v>
      </c>
      <c r="BW88" s="118">
        <f t="shared" si="15"/>
        <v>4</v>
      </c>
      <c r="BX88" s="118">
        <f t="shared" si="15"/>
        <v>4</v>
      </c>
      <c r="BY88" s="118">
        <f t="shared" si="15"/>
        <v>4</v>
      </c>
      <c r="BZ88" s="118">
        <f t="shared" si="15"/>
        <v>4</v>
      </c>
      <c r="CA88" s="118">
        <f t="shared" si="15"/>
        <v>4</v>
      </c>
      <c r="CB88" s="118">
        <f t="shared" si="15"/>
        <v>4</v>
      </c>
      <c r="CC88" s="118">
        <f t="shared" si="15"/>
        <v>4</v>
      </c>
      <c r="CD88" s="118">
        <f t="shared" si="15"/>
        <v>4</v>
      </c>
      <c r="CE88" s="118">
        <f t="shared" si="15"/>
        <v>4</v>
      </c>
      <c r="CF88" s="118">
        <f t="shared" si="15"/>
        <v>4</v>
      </c>
      <c r="CG88" s="118">
        <f t="shared" si="15"/>
        <v>4</v>
      </c>
      <c r="CH88" s="118">
        <f t="shared" si="16"/>
        <v>4</v>
      </c>
      <c r="CI88" s="118">
        <f t="shared" si="14"/>
        <v>4</v>
      </c>
      <c r="CJ88" s="118">
        <f t="shared" si="14"/>
        <v>4</v>
      </c>
      <c r="CK88" s="118">
        <f t="shared" si="14"/>
        <v>4</v>
      </c>
      <c r="CL88" s="118">
        <f t="shared" si="14"/>
        <v>4</v>
      </c>
      <c r="CM88" s="118">
        <f t="shared" si="14"/>
        <v>4</v>
      </c>
      <c r="CN88" s="118">
        <f t="shared" si="14"/>
        <v>4</v>
      </c>
      <c r="CO88" s="118">
        <f t="shared" si="14"/>
        <v>4</v>
      </c>
      <c r="CP88" s="118">
        <f t="shared" si="14"/>
        <v>4</v>
      </c>
      <c r="CQ88" s="118">
        <f t="shared" si="14"/>
        <v>4</v>
      </c>
      <c r="CR88" s="118">
        <f t="shared" si="14"/>
        <v>4</v>
      </c>
      <c r="CS88" s="118">
        <f t="shared" si="14"/>
        <v>4</v>
      </c>
      <c r="CT88" s="118">
        <f t="shared" si="14"/>
        <v>4</v>
      </c>
      <c r="CU88" s="118">
        <f t="shared" si="14"/>
        <v>4</v>
      </c>
      <c r="CV88" s="119">
        <f t="shared" si="14"/>
        <v>4</v>
      </c>
    </row>
    <row r="89" spans="2:100">
      <c r="B89" s="67">
        <v>13</v>
      </c>
      <c r="C89" s="33" t="s">
        <v>824</v>
      </c>
      <c r="D89" s="33" t="s">
        <v>672</v>
      </c>
      <c r="E89" s="34" t="s">
        <v>901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22664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296223</v>
      </c>
      <c r="V89" s="35">
        <v>0</v>
      </c>
      <c r="W89" s="35">
        <v>1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103023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>
        <v>0</v>
      </c>
      <c r="AU89" s="35">
        <v>22963</v>
      </c>
      <c r="AV89" s="35">
        <v>0</v>
      </c>
      <c r="AW89" s="35">
        <v>26191</v>
      </c>
      <c r="AX89" s="35">
        <v>393751</v>
      </c>
      <c r="AY89" s="35">
        <v>0</v>
      </c>
      <c r="BB89" s="6"/>
      <c r="BC89" s="117">
        <f t="shared" si="17"/>
        <v>13</v>
      </c>
      <c r="BD89" s="118">
        <f t="shared" si="17"/>
        <v>13</v>
      </c>
      <c r="BE89" s="118">
        <f t="shared" si="17"/>
        <v>13</v>
      </c>
      <c r="BF89" s="118">
        <f t="shared" si="17"/>
        <v>13</v>
      </c>
      <c r="BG89" s="118">
        <f t="shared" si="17"/>
        <v>13</v>
      </c>
      <c r="BH89" s="118">
        <f t="shared" si="17"/>
        <v>13</v>
      </c>
      <c r="BI89" s="118">
        <f t="shared" si="17"/>
        <v>13</v>
      </c>
      <c r="BJ89" s="118">
        <f t="shared" si="17"/>
        <v>13</v>
      </c>
      <c r="BK89" s="118">
        <f t="shared" si="17"/>
        <v>13</v>
      </c>
      <c r="BL89" s="118">
        <f t="shared" si="17"/>
        <v>13</v>
      </c>
      <c r="BM89" s="118">
        <f t="shared" si="17"/>
        <v>13</v>
      </c>
      <c r="BN89" s="118">
        <f t="shared" si="17"/>
        <v>13</v>
      </c>
      <c r="BO89" s="118">
        <f t="shared" si="17"/>
        <v>13</v>
      </c>
      <c r="BP89" s="118">
        <f t="shared" si="17"/>
        <v>13</v>
      </c>
      <c r="BQ89" s="118">
        <f t="shared" si="17"/>
        <v>13</v>
      </c>
      <c r="BR89" s="118">
        <f t="shared" si="15"/>
        <v>13</v>
      </c>
      <c r="BS89" s="118">
        <f t="shared" si="15"/>
        <v>13</v>
      </c>
      <c r="BT89" s="118">
        <f t="shared" si="15"/>
        <v>13</v>
      </c>
      <c r="BU89" s="118">
        <f t="shared" si="15"/>
        <v>13</v>
      </c>
      <c r="BV89" s="118">
        <f t="shared" si="15"/>
        <v>13</v>
      </c>
      <c r="BW89" s="118">
        <f t="shared" si="15"/>
        <v>13</v>
      </c>
      <c r="BX89" s="118">
        <f t="shared" si="15"/>
        <v>13</v>
      </c>
      <c r="BY89" s="118">
        <f t="shared" si="15"/>
        <v>13</v>
      </c>
      <c r="BZ89" s="118">
        <f t="shared" si="15"/>
        <v>13</v>
      </c>
      <c r="CA89" s="118">
        <f t="shared" si="15"/>
        <v>13</v>
      </c>
      <c r="CB89" s="118">
        <f t="shared" si="15"/>
        <v>13</v>
      </c>
      <c r="CC89" s="118">
        <f t="shared" si="15"/>
        <v>13</v>
      </c>
      <c r="CD89" s="118">
        <f t="shared" si="15"/>
        <v>13</v>
      </c>
      <c r="CE89" s="118">
        <f t="shared" si="15"/>
        <v>13</v>
      </c>
      <c r="CF89" s="118">
        <f t="shared" si="15"/>
        <v>13</v>
      </c>
      <c r="CG89" s="118">
        <f t="shared" si="15"/>
        <v>13</v>
      </c>
      <c r="CH89" s="118">
        <f t="shared" si="16"/>
        <v>13</v>
      </c>
      <c r="CI89" s="118">
        <f t="shared" si="14"/>
        <v>13</v>
      </c>
      <c r="CJ89" s="118">
        <f t="shared" si="14"/>
        <v>13</v>
      </c>
      <c r="CK89" s="118">
        <f t="shared" si="14"/>
        <v>13</v>
      </c>
      <c r="CL89" s="118">
        <f t="shared" si="14"/>
        <v>13</v>
      </c>
      <c r="CM89" s="118">
        <f t="shared" si="14"/>
        <v>13</v>
      </c>
      <c r="CN89" s="118">
        <f t="shared" si="14"/>
        <v>13</v>
      </c>
      <c r="CO89" s="118">
        <f t="shared" si="14"/>
        <v>13</v>
      </c>
      <c r="CP89" s="118">
        <f t="shared" si="14"/>
        <v>13</v>
      </c>
      <c r="CQ89" s="118">
        <f t="shared" si="14"/>
        <v>13</v>
      </c>
      <c r="CR89" s="118">
        <f t="shared" si="14"/>
        <v>13</v>
      </c>
      <c r="CS89" s="118">
        <f t="shared" si="14"/>
        <v>13</v>
      </c>
      <c r="CT89" s="118">
        <f t="shared" si="14"/>
        <v>13</v>
      </c>
      <c r="CU89" s="118">
        <f t="shared" si="14"/>
        <v>13</v>
      </c>
      <c r="CV89" s="119">
        <f t="shared" si="14"/>
        <v>13</v>
      </c>
    </row>
    <row r="90" spans="2:100">
      <c r="B90" s="67">
        <v>13</v>
      </c>
      <c r="C90" s="33" t="s">
        <v>824</v>
      </c>
      <c r="D90" s="33" t="s">
        <v>674</v>
      </c>
      <c r="E90" s="34" t="s">
        <v>902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6770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88482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10386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5">
        <v>0</v>
      </c>
      <c r="AL90" s="35">
        <v>0</v>
      </c>
      <c r="AM90" s="35">
        <v>0</v>
      </c>
      <c r="AN90" s="35">
        <v>0</v>
      </c>
      <c r="AO90" s="35">
        <v>0</v>
      </c>
      <c r="AP90" s="35">
        <v>0</v>
      </c>
      <c r="AQ90" s="35">
        <v>0</v>
      </c>
      <c r="AR90" s="35">
        <v>0</v>
      </c>
      <c r="AS90" s="35">
        <v>0</v>
      </c>
      <c r="AT90" s="35">
        <v>0</v>
      </c>
      <c r="AU90" s="35">
        <v>6859</v>
      </c>
      <c r="AV90" s="35">
        <v>0</v>
      </c>
      <c r="AW90" s="35">
        <v>7823</v>
      </c>
      <c r="AX90" s="35">
        <v>39695</v>
      </c>
      <c r="AY90" s="35">
        <v>0</v>
      </c>
      <c r="BB90" s="6"/>
      <c r="BC90" s="117">
        <f t="shared" si="17"/>
        <v>13</v>
      </c>
      <c r="BD90" s="118">
        <f t="shared" si="17"/>
        <v>13</v>
      </c>
      <c r="BE90" s="118">
        <f t="shared" si="17"/>
        <v>13</v>
      </c>
      <c r="BF90" s="118">
        <f t="shared" si="17"/>
        <v>13</v>
      </c>
      <c r="BG90" s="118">
        <f t="shared" si="17"/>
        <v>13</v>
      </c>
      <c r="BH90" s="118">
        <f t="shared" si="17"/>
        <v>13</v>
      </c>
      <c r="BI90" s="118">
        <f t="shared" si="17"/>
        <v>13</v>
      </c>
      <c r="BJ90" s="118">
        <f t="shared" si="17"/>
        <v>13</v>
      </c>
      <c r="BK90" s="118">
        <f t="shared" si="17"/>
        <v>13</v>
      </c>
      <c r="BL90" s="118">
        <f t="shared" si="17"/>
        <v>13</v>
      </c>
      <c r="BM90" s="118">
        <f t="shared" si="17"/>
        <v>13</v>
      </c>
      <c r="BN90" s="118">
        <f t="shared" si="17"/>
        <v>13</v>
      </c>
      <c r="BO90" s="118">
        <f t="shared" si="17"/>
        <v>13</v>
      </c>
      <c r="BP90" s="118">
        <f t="shared" si="17"/>
        <v>13</v>
      </c>
      <c r="BQ90" s="118">
        <f t="shared" si="17"/>
        <v>13</v>
      </c>
      <c r="BR90" s="118">
        <f t="shared" si="15"/>
        <v>13</v>
      </c>
      <c r="BS90" s="118">
        <f t="shared" si="15"/>
        <v>13</v>
      </c>
      <c r="BT90" s="118">
        <f t="shared" si="15"/>
        <v>13</v>
      </c>
      <c r="BU90" s="118">
        <f t="shared" si="15"/>
        <v>13</v>
      </c>
      <c r="BV90" s="118">
        <f t="shared" si="15"/>
        <v>13</v>
      </c>
      <c r="BW90" s="118">
        <f t="shared" si="15"/>
        <v>13</v>
      </c>
      <c r="BX90" s="118">
        <f t="shared" si="15"/>
        <v>13</v>
      </c>
      <c r="BY90" s="118">
        <f t="shared" si="15"/>
        <v>13</v>
      </c>
      <c r="BZ90" s="118">
        <f t="shared" si="15"/>
        <v>13</v>
      </c>
      <c r="CA90" s="118">
        <f t="shared" si="15"/>
        <v>13</v>
      </c>
      <c r="CB90" s="118">
        <f t="shared" si="15"/>
        <v>13</v>
      </c>
      <c r="CC90" s="118">
        <f t="shared" si="15"/>
        <v>13</v>
      </c>
      <c r="CD90" s="118">
        <f t="shared" si="15"/>
        <v>13</v>
      </c>
      <c r="CE90" s="118">
        <f t="shared" si="15"/>
        <v>13</v>
      </c>
      <c r="CF90" s="118">
        <f t="shared" si="15"/>
        <v>13</v>
      </c>
      <c r="CG90" s="118">
        <f t="shared" si="15"/>
        <v>13</v>
      </c>
      <c r="CH90" s="118">
        <f t="shared" si="16"/>
        <v>13</v>
      </c>
      <c r="CI90" s="118">
        <f t="shared" si="16"/>
        <v>13</v>
      </c>
      <c r="CJ90" s="118">
        <f t="shared" si="16"/>
        <v>13</v>
      </c>
      <c r="CK90" s="118">
        <f t="shared" si="16"/>
        <v>13</v>
      </c>
      <c r="CL90" s="118">
        <f t="shared" si="16"/>
        <v>13</v>
      </c>
      <c r="CM90" s="118">
        <f t="shared" si="16"/>
        <v>13</v>
      </c>
      <c r="CN90" s="118">
        <f t="shared" si="16"/>
        <v>13</v>
      </c>
      <c r="CO90" s="118">
        <f t="shared" si="16"/>
        <v>13</v>
      </c>
      <c r="CP90" s="118">
        <f t="shared" si="16"/>
        <v>13</v>
      </c>
      <c r="CQ90" s="118">
        <f t="shared" si="16"/>
        <v>13</v>
      </c>
      <c r="CR90" s="118">
        <f t="shared" si="16"/>
        <v>13</v>
      </c>
      <c r="CS90" s="118">
        <f t="shared" si="16"/>
        <v>13</v>
      </c>
      <c r="CT90" s="118">
        <f t="shared" si="16"/>
        <v>13</v>
      </c>
      <c r="CU90" s="118">
        <f t="shared" si="16"/>
        <v>13</v>
      </c>
      <c r="CV90" s="119">
        <f t="shared" si="16"/>
        <v>13</v>
      </c>
    </row>
    <row r="91" spans="2:100">
      <c r="B91" s="67">
        <v>4</v>
      </c>
      <c r="C91" s="33" t="s">
        <v>824</v>
      </c>
      <c r="D91" s="33" t="s">
        <v>676</v>
      </c>
      <c r="E91" s="34" t="s">
        <v>903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15595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24663</v>
      </c>
      <c r="U91" s="35">
        <v>22030</v>
      </c>
      <c r="V91" s="35">
        <v>0</v>
      </c>
      <c r="W91" s="35">
        <v>1875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39247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5">
        <v>0</v>
      </c>
      <c r="AK91" s="35">
        <v>0</v>
      </c>
      <c r="AL91" s="35">
        <v>0</v>
      </c>
      <c r="AM91" s="35">
        <v>0</v>
      </c>
      <c r="AN91" s="35">
        <v>0</v>
      </c>
      <c r="AO91" s="35">
        <v>0</v>
      </c>
      <c r="AP91" s="35">
        <v>0</v>
      </c>
      <c r="AQ91" s="35">
        <v>0</v>
      </c>
      <c r="AR91" s="35">
        <v>0</v>
      </c>
      <c r="AS91" s="35">
        <v>0</v>
      </c>
      <c r="AT91" s="35">
        <v>0</v>
      </c>
      <c r="AU91" s="35">
        <v>2194</v>
      </c>
      <c r="AV91" s="35">
        <v>0</v>
      </c>
      <c r="AW91" s="35">
        <v>104908</v>
      </c>
      <c r="AX91" s="35">
        <v>150003</v>
      </c>
      <c r="AY91" s="35">
        <v>0</v>
      </c>
      <c r="BB91" s="6"/>
      <c r="BC91" s="117">
        <f t="shared" si="17"/>
        <v>4</v>
      </c>
      <c r="BD91" s="118">
        <f t="shared" si="17"/>
        <v>4</v>
      </c>
      <c r="BE91" s="118">
        <f t="shared" si="17"/>
        <v>4</v>
      </c>
      <c r="BF91" s="118">
        <f t="shared" si="17"/>
        <v>4</v>
      </c>
      <c r="BG91" s="118">
        <f t="shared" si="17"/>
        <v>4</v>
      </c>
      <c r="BH91" s="118">
        <f t="shared" si="17"/>
        <v>4</v>
      </c>
      <c r="BI91" s="118">
        <f t="shared" si="17"/>
        <v>4</v>
      </c>
      <c r="BJ91" s="118">
        <f t="shared" si="17"/>
        <v>4</v>
      </c>
      <c r="BK91" s="118">
        <f t="shared" si="17"/>
        <v>4</v>
      </c>
      <c r="BL91" s="118">
        <f t="shared" si="17"/>
        <v>4</v>
      </c>
      <c r="BM91" s="118">
        <f t="shared" si="17"/>
        <v>4</v>
      </c>
      <c r="BN91" s="118">
        <f t="shared" si="17"/>
        <v>4</v>
      </c>
      <c r="BO91" s="118">
        <f t="shared" si="17"/>
        <v>4</v>
      </c>
      <c r="BP91" s="118">
        <f t="shared" si="17"/>
        <v>4</v>
      </c>
      <c r="BQ91" s="118">
        <f t="shared" si="17"/>
        <v>4</v>
      </c>
      <c r="BR91" s="118">
        <f t="shared" si="15"/>
        <v>4</v>
      </c>
      <c r="BS91" s="118">
        <f t="shared" si="15"/>
        <v>4</v>
      </c>
      <c r="BT91" s="118">
        <f t="shared" si="15"/>
        <v>4</v>
      </c>
      <c r="BU91" s="118">
        <f t="shared" si="15"/>
        <v>4</v>
      </c>
      <c r="BV91" s="118">
        <f t="shared" si="15"/>
        <v>4</v>
      </c>
      <c r="BW91" s="118">
        <f t="shared" si="15"/>
        <v>4</v>
      </c>
      <c r="BX91" s="118">
        <f t="shared" si="15"/>
        <v>4</v>
      </c>
      <c r="BY91" s="118">
        <f t="shared" si="15"/>
        <v>4</v>
      </c>
      <c r="BZ91" s="118">
        <f t="shared" si="15"/>
        <v>4</v>
      </c>
      <c r="CA91" s="118">
        <f t="shared" si="15"/>
        <v>4</v>
      </c>
      <c r="CB91" s="118">
        <f t="shared" si="15"/>
        <v>4</v>
      </c>
      <c r="CC91" s="118">
        <f t="shared" si="15"/>
        <v>4</v>
      </c>
      <c r="CD91" s="118">
        <f t="shared" si="15"/>
        <v>4</v>
      </c>
      <c r="CE91" s="118">
        <f t="shared" si="15"/>
        <v>4</v>
      </c>
      <c r="CF91" s="118">
        <f t="shared" si="15"/>
        <v>4</v>
      </c>
      <c r="CG91" s="118">
        <f t="shared" ref="CG91:CV106" si="18">$B91</f>
        <v>4</v>
      </c>
      <c r="CH91" s="118">
        <f t="shared" si="16"/>
        <v>4</v>
      </c>
      <c r="CI91" s="118">
        <f t="shared" si="16"/>
        <v>4</v>
      </c>
      <c r="CJ91" s="118">
        <f t="shared" si="16"/>
        <v>4</v>
      </c>
      <c r="CK91" s="118">
        <f t="shared" si="16"/>
        <v>4</v>
      </c>
      <c r="CL91" s="118">
        <f t="shared" si="16"/>
        <v>4</v>
      </c>
      <c r="CM91" s="118">
        <f t="shared" si="16"/>
        <v>4</v>
      </c>
      <c r="CN91" s="118">
        <f t="shared" si="16"/>
        <v>4</v>
      </c>
      <c r="CO91" s="118">
        <f t="shared" si="16"/>
        <v>4</v>
      </c>
      <c r="CP91" s="118">
        <f t="shared" si="16"/>
        <v>4</v>
      </c>
      <c r="CQ91" s="118">
        <f t="shared" si="16"/>
        <v>4</v>
      </c>
      <c r="CR91" s="118">
        <f t="shared" si="16"/>
        <v>4</v>
      </c>
      <c r="CS91" s="118">
        <f t="shared" si="16"/>
        <v>4</v>
      </c>
      <c r="CT91" s="118">
        <f t="shared" si="16"/>
        <v>4</v>
      </c>
      <c r="CU91" s="118">
        <f t="shared" si="16"/>
        <v>4</v>
      </c>
      <c r="CV91" s="119">
        <f t="shared" si="16"/>
        <v>4</v>
      </c>
    </row>
    <row r="92" spans="2:100">
      <c r="B92" s="67">
        <v>4</v>
      </c>
      <c r="C92" s="33" t="s">
        <v>824</v>
      </c>
      <c r="D92" s="33" t="s">
        <v>678</v>
      </c>
      <c r="E92" s="34" t="s">
        <v>904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35405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37295</v>
      </c>
      <c r="U92" s="35">
        <v>71212</v>
      </c>
      <c r="V92" s="35">
        <v>0</v>
      </c>
      <c r="W92" s="35">
        <v>2835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59350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>
        <v>0</v>
      </c>
      <c r="AU92" s="35">
        <v>6567</v>
      </c>
      <c r="AV92" s="35">
        <v>0</v>
      </c>
      <c r="AW92" s="35">
        <v>158642</v>
      </c>
      <c r="AX92" s="35">
        <v>226835</v>
      </c>
      <c r="AY92" s="35">
        <v>0</v>
      </c>
      <c r="BB92" s="6"/>
      <c r="BC92" s="117">
        <f t="shared" si="17"/>
        <v>4</v>
      </c>
      <c r="BD92" s="118">
        <f t="shared" si="17"/>
        <v>4</v>
      </c>
      <c r="BE92" s="118">
        <f t="shared" si="17"/>
        <v>4</v>
      </c>
      <c r="BF92" s="118">
        <f t="shared" si="17"/>
        <v>4</v>
      </c>
      <c r="BG92" s="118">
        <f t="shared" si="17"/>
        <v>4</v>
      </c>
      <c r="BH92" s="118">
        <f t="shared" si="17"/>
        <v>4</v>
      </c>
      <c r="BI92" s="118">
        <f t="shared" si="17"/>
        <v>4</v>
      </c>
      <c r="BJ92" s="118">
        <f t="shared" si="17"/>
        <v>4</v>
      </c>
      <c r="BK92" s="118">
        <f t="shared" si="17"/>
        <v>4</v>
      </c>
      <c r="BL92" s="118">
        <f t="shared" si="17"/>
        <v>4</v>
      </c>
      <c r="BM92" s="118">
        <f t="shared" si="17"/>
        <v>4</v>
      </c>
      <c r="BN92" s="118">
        <f t="shared" si="17"/>
        <v>4</v>
      </c>
      <c r="BO92" s="118">
        <f t="shared" si="17"/>
        <v>4</v>
      </c>
      <c r="BP92" s="118">
        <f t="shared" si="17"/>
        <v>4</v>
      </c>
      <c r="BQ92" s="118">
        <f t="shared" si="17"/>
        <v>4</v>
      </c>
      <c r="BR92" s="118">
        <f t="shared" si="17"/>
        <v>4</v>
      </c>
      <c r="BS92" s="118">
        <f t="shared" ref="BS92:CH107" si="19">$B92</f>
        <v>4</v>
      </c>
      <c r="BT92" s="118">
        <f t="shared" si="19"/>
        <v>4</v>
      </c>
      <c r="BU92" s="118">
        <f t="shared" si="19"/>
        <v>4</v>
      </c>
      <c r="BV92" s="118">
        <f t="shared" si="19"/>
        <v>4</v>
      </c>
      <c r="BW92" s="118">
        <f t="shared" si="19"/>
        <v>4</v>
      </c>
      <c r="BX92" s="118">
        <f t="shared" si="19"/>
        <v>4</v>
      </c>
      <c r="BY92" s="118">
        <f t="shared" si="19"/>
        <v>4</v>
      </c>
      <c r="BZ92" s="118">
        <f t="shared" si="19"/>
        <v>4</v>
      </c>
      <c r="CA92" s="118">
        <f t="shared" si="19"/>
        <v>4</v>
      </c>
      <c r="CB92" s="118">
        <f t="shared" si="19"/>
        <v>4</v>
      </c>
      <c r="CC92" s="118">
        <f t="shared" si="19"/>
        <v>4</v>
      </c>
      <c r="CD92" s="118">
        <f t="shared" si="19"/>
        <v>4</v>
      </c>
      <c r="CE92" s="118">
        <f t="shared" si="19"/>
        <v>4</v>
      </c>
      <c r="CF92" s="118">
        <f t="shared" si="19"/>
        <v>4</v>
      </c>
      <c r="CG92" s="118">
        <f t="shared" si="18"/>
        <v>4</v>
      </c>
      <c r="CH92" s="118">
        <f t="shared" si="18"/>
        <v>4</v>
      </c>
      <c r="CI92" s="118">
        <f t="shared" si="18"/>
        <v>4</v>
      </c>
      <c r="CJ92" s="118">
        <f t="shared" si="18"/>
        <v>4</v>
      </c>
      <c r="CK92" s="118">
        <f t="shared" si="18"/>
        <v>4</v>
      </c>
      <c r="CL92" s="118">
        <f t="shared" si="18"/>
        <v>4</v>
      </c>
      <c r="CM92" s="118">
        <f t="shared" si="18"/>
        <v>4</v>
      </c>
      <c r="CN92" s="118">
        <f t="shared" si="18"/>
        <v>4</v>
      </c>
      <c r="CO92" s="118">
        <f t="shared" si="18"/>
        <v>4</v>
      </c>
      <c r="CP92" s="118">
        <f t="shared" si="18"/>
        <v>4</v>
      </c>
      <c r="CQ92" s="118">
        <f t="shared" si="18"/>
        <v>4</v>
      </c>
      <c r="CR92" s="118">
        <f t="shared" si="18"/>
        <v>4</v>
      </c>
      <c r="CS92" s="118">
        <f t="shared" si="18"/>
        <v>4</v>
      </c>
      <c r="CT92" s="118">
        <f t="shared" si="18"/>
        <v>4</v>
      </c>
      <c r="CU92" s="118">
        <f t="shared" si="18"/>
        <v>4</v>
      </c>
      <c r="CV92" s="119">
        <f t="shared" si="18"/>
        <v>4</v>
      </c>
    </row>
    <row r="93" spans="2:100">
      <c r="B93" s="67">
        <v>4</v>
      </c>
      <c r="C93" s="33" t="s">
        <v>824</v>
      </c>
      <c r="D93" s="33" t="s">
        <v>680</v>
      </c>
      <c r="E93" s="34" t="s">
        <v>905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95918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9702</v>
      </c>
      <c r="U93" s="35">
        <v>397825</v>
      </c>
      <c r="V93" s="35">
        <v>0</v>
      </c>
      <c r="W93" s="35">
        <v>738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15440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v>0</v>
      </c>
      <c r="AQ93" s="35">
        <v>0</v>
      </c>
      <c r="AR93" s="35">
        <v>0</v>
      </c>
      <c r="AS93" s="35">
        <v>0</v>
      </c>
      <c r="AT93" s="35">
        <v>0</v>
      </c>
      <c r="AU93" s="35">
        <v>33127</v>
      </c>
      <c r="AV93" s="35">
        <v>0</v>
      </c>
      <c r="AW93" s="35">
        <v>41271</v>
      </c>
      <c r="AX93" s="35">
        <v>59011</v>
      </c>
      <c r="AY93" s="35">
        <v>0</v>
      </c>
      <c r="BB93" s="6"/>
      <c r="BC93" s="117">
        <f t="shared" ref="BC93:BR108" si="20">$B93</f>
        <v>4</v>
      </c>
      <c r="BD93" s="118">
        <f t="shared" si="20"/>
        <v>4</v>
      </c>
      <c r="BE93" s="118">
        <f t="shared" si="20"/>
        <v>4</v>
      </c>
      <c r="BF93" s="118">
        <f t="shared" si="20"/>
        <v>4</v>
      </c>
      <c r="BG93" s="118">
        <f t="shared" si="20"/>
        <v>4</v>
      </c>
      <c r="BH93" s="118">
        <f t="shared" si="20"/>
        <v>4</v>
      </c>
      <c r="BI93" s="118">
        <f t="shared" si="20"/>
        <v>4</v>
      </c>
      <c r="BJ93" s="118">
        <f t="shared" si="20"/>
        <v>4</v>
      </c>
      <c r="BK93" s="118">
        <f t="shared" si="20"/>
        <v>4</v>
      </c>
      <c r="BL93" s="118">
        <f t="shared" si="20"/>
        <v>4</v>
      </c>
      <c r="BM93" s="118">
        <f t="shared" si="20"/>
        <v>4</v>
      </c>
      <c r="BN93" s="118">
        <f t="shared" si="20"/>
        <v>4</v>
      </c>
      <c r="BO93" s="118">
        <f t="shared" si="20"/>
        <v>4</v>
      </c>
      <c r="BP93" s="118">
        <f t="shared" si="20"/>
        <v>4</v>
      </c>
      <c r="BQ93" s="118">
        <f t="shared" si="20"/>
        <v>4</v>
      </c>
      <c r="BR93" s="118">
        <f t="shared" si="20"/>
        <v>4</v>
      </c>
      <c r="BS93" s="118">
        <f t="shared" si="19"/>
        <v>4</v>
      </c>
      <c r="BT93" s="118">
        <f t="shared" si="19"/>
        <v>4</v>
      </c>
      <c r="BU93" s="118">
        <f t="shared" si="19"/>
        <v>4</v>
      </c>
      <c r="BV93" s="118">
        <f t="shared" si="19"/>
        <v>4</v>
      </c>
      <c r="BW93" s="118">
        <f t="shared" si="19"/>
        <v>4</v>
      </c>
      <c r="BX93" s="118">
        <f t="shared" si="19"/>
        <v>4</v>
      </c>
      <c r="BY93" s="118">
        <f t="shared" si="19"/>
        <v>4</v>
      </c>
      <c r="BZ93" s="118">
        <f t="shared" si="19"/>
        <v>4</v>
      </c>
      <c r="CA93" s="118">
        <f t="shared" si="19"/>
        <v>4</v>
      </c>
      <c r="CB93" s="118">
        <f t="shared" si="19"/>
        <v>4</v>
      </c>
      <c r="CC93" s="118">
        <f t="shared" si="19"/>
        <v>4</v>
      </c>
      <c r="CD93" s="118">
        <f t="shared" si="19"/>
        <v>4</v>
      </c>
      <c r="CE93" s="118">
        <f t="shared" si="19"/>
        <v>4</v>
      </c>
      <c r="CF93" s="118">
        <f t="shared" si="19"/>
        <v>4</v>
      </c>
      <c r="CG93" s="118">
        <f t="shared" si="18"/>
        <v>4</v>
      </c>
      <c r="CH93" s="118">
        <f t="shared" si="18"/>
        <v>4</v>
      </c>
      <c r="CI93" s="118">
        <f t="shared" si="18"/>
        <v>4</v>
      </c>
      <c r="CJ93" s="118">
        <f t="shared" si="18"/>
        <v>4</v>
      </c>
      <c r="CK93" s="118">
        <f t="shared" si="18"/>
        <v>4</v>
      </c>
      <c r="CL93" s="118">
        <f t="shared" si="18"/>
        <v>4</v>
      </c>
      <c r="CM93" s="118">
        <f t="shared" si="18"/>
        <v>4</v>
      </c>
      <c r="CN93" s="118">
        <f t="shared" si="18"/>
        <v>4</v>
      </c>
      <c r="CO93" s="118">
        <f t="shared" si="18"/>
        <v>4</v>
      </c>
      <c r="CP93" s="118">
        <f t="shared" si="18"/>
        <v>4</v>
      </c>
      <c r="CQ93" s="118">
        <f t="shared" si="18"/>
        <v>4</v>
      </c>
      <c r="CR93" s="118">
        <f t="shared" si="18"/>
        <v>4</v>
      </c>
      <c r="CS93" s="118">
        <f t="shared" si="18"/>
        <v>4</v>
      </c>
      <c r="CT93" s="118">
        <f t="shared" si="18"/>
        <v>4</v>
      </c>
      <c r="CU93" s="118">
        <f t="shared" si="18"/>
        <v>4</v>
      </c>
      <c r="CV93" s="119">
        <f t="shared" si="18"/>
        <v>4</v>
      </c>
    </row>
    <row r="94" spans="2:100">
      <c r="B94" s="68">
        <v>4</v>
      </c>
      <c r="C94" s="33" t="s">
        <v>824</v>
      </c>
      <c r="D94" s="33" t="s">
        <v>682</v>
      </c>
      <c r="E94" s="34" t="s">
        <v>906</v>
      </c>
      <c r="F94" s="35">
        <v>0</v>
      </c>
      <c r="G94" s="35">
        <v>0</v>
      </c>
      <c r="H94" s="35">
        <v>0</v>
      </c>
      <c r="I94" s="35">
        <v>14</v>
      </c>
      <c r="J94" s="35">
        <v>0</v>
      </c>
      <c r="K94" s="35">
        <v>0</v>
      </c>
      <c r="L94" s="35">
        <v>0</v>
      </c>
      <c r="M94" s="35">
        <v>82938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454468</v>
      </c>
      <c r="V94" s="35">
        <v>0</v>
      </c>
      <c r="W94" s="35">
        <v>1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175884</v>
      </c>
      <c r="AE94" s="35">
        <v>0</v>
      </c>
      <c r="AF94" s="35">
        <v>0</v>
      </c>
      <c r="AG94" s="35">
        <v>0</v>
      </c>
      <c r="AH94" s="35">
        <v>0</v>
      </c>
      <c r="AI94" s="35">
        <v>0</v>
      </c>
      <c r="AJ94" s="35">
        <v>0</v>
      </c>
      <c r="AK94" s="35">
        <v>0</v>
      </c>
      <c r="AL94" s="35">
        <v>0</v>
      </c>
      <c r="AM94" s="35">
        <v>0</v>
      </c>
      <c r="AN94" s="35">
        <v>0</v>
      </c>
      <c r="AO94" s="35">
        <v>0</v>
      </c>
      <c r="AP94" s="35">
        <v>0</v>
      </c>
      <c r="AQ94" s="35">
        <v>0</v>
      </c>
      <c r="AR94" s="35">
        <v>0</v>
      </c>
      <c r="AS94" s="35">
        <v>0</v>
      </c>
      <c r="AT94" s="35">
        <v>0</v>
      </c>
      <c r="AU94" s="35">
        <v>36913</v>
      </c>
      <c r="AV94" s="35">
        <v>0</v>
      </c>
      <c r="AW94" s="35">
        <v>585591</v>
      </c>
      <c r="AX94" s="35">
        <v>672225</v>
      </c>
      <c r="AY94" s="35">
        <v>0</v>
      </c>
      <c r="BB94" s="6"/>
      <c r="BC94" s="117">
        <f t="shared" si="20"/>
        <v>4</v>
      </c>
      <c r="BD94" s="118">
        <f t="shared" si="20"/>
        <v>4</v>
      </c>
      <c r="BE94" s="118">
        <f t="shared" si="20"/>
        <v>4</v>
      </c>
      <c r="BF94" s="118">
        <f t="shared" si="20"/>
        <v>4</v>
      </c>
      <c r="BG94" s="118">
        <f t="shared" si="20"/>
        <v>4</v>
      </c>
      <c r="BH94" s="118">
        <f t="shared" si="20"/>
        <v>4</v>
      </c>
      <c r="BI94" s="118">
        <f t="shared" si="20"/>
        <v>4</v>
      </c>
      <c r="BJ94" s="118">
        <f t="shared" si="20"/>
        <v>4</v>
      </c>
      <c r="BK94" s="118">
        <f t="shared" si="20"/>
        <v>4</v>
      </c>
      <c r="BL94" s="118">
        <f t="shared" si="20"/>
        <v>4</v>
      </c>
      <c r="BM94" s="118">
        <f t="shared" si="20"/>
        <v>4</v>
      </c>
      <c r="BN94" s="118">
        <f t="shared" si="20"/>
        <v>4</v>
      </c>
      <c r="BO94" s="118">
        <f t="shared" si="20"/>
        <v>4</v>
      </c>
      <c r="BP94" s="118">
        <f t="shared" si="20"/>
        <v>4</v>
      </c>
      <c r="BQ94" s="118">
        <f t="shared" si="20"/>
        <v>4</v>
      </c>
      <c r="BR94" s="118">
        <f t="shared" si="20"/>
        <v>4</v>
      </c>
      <c r="BS94" s="118">
        <f t="shared" si="19"/>
        <v>4</v>
      </c>
      <c r="BT94" s="118">
        <f t="shared" si="19"/>
        <v>4</v>
      </c>
      <c r="BU94" s="118">
        <f t="shared" si="19"/>
        <v>4</v>
      </c>
      <c r="BV94" s="118">
        <f t="shared" si="19"/>
        <v>4</v>
      </c>
      <c r="BW94" s="118">
        <f t="shared" si="19"/>
        <v>4</v>
      </c>
      <c r="BX94" s="118">
        <f t="shared" si="19"/>
        <v>4</v>
      </c>
      <c r="BY94" s="118">
        <f t="shared" si="19"/>
        <v>4</v>
      </c>
      <c r="BZ94" s="118">
        <f t="shared" si="19"/>
        <v>4</v>
      </c>
      <c r="CA94" s="118">
        <f t="shared" si="19"/>
        <v>4</v>
      </c>
      <c r="CB94" s="118">
        <f t="shared" si="19"/>
        <v>4</v>
      </c>
      <c r="CC94" s="118">
        <f t="shared" si="19"/>
        <v>4</v>
      </c>
      <c r="CD94" s="118">
        <f t="shared" si="19"/>
        <v>4</v>
      </c>
      <c r="CE94" s="118">
        <f t="shared" si="19"/>
        <v>4</v>
      </c>
      <c r="CF94" s="118">
        <f t="shared" si="19"/>
        <v>4</v>
      </c>
      <c r="CG94" s="118">
        <f t="shared" si="18"/>
        <v>4</v>
      </c>
      <c r="CH94" s="118">
        <f t="shared" si="18"/>
        <v>4</v>
      </c>
      <c r="CI94" s="118">
        <f t="shared" si="18"/>
        <v>4</v>
      </c>
      <c r="CJ94" s="118">
        <f t="shared" si="18"/>
        <v>4</v>
      </c>
      <c r="CK94" s="118">
        <f t="shared" si="18"/>
        <v>4</v>
      </c>
      <c r="CL94" s="118">
        <f t="shared" si="18"/>
        <v>4</v>
      </c>
      <c r="CM94" s="118">
        <f t="shared" si="18"/>
        <v>4</v>
      </c>
      <c r="CN94" s="118">
        <f t="shared" si="18"/>
        <v>4</v>
      </c>
      <c r="CO94" s="118">
        <f t="shared" si="18"/>
        <v>4</v>
      </c>
      <c r="CP94" s="118">
        <f t="shared" si="18"/>
        <v>4</v>
      </c>
      <c r="CQ94" s="118">
        <f t="shared" si="18"/>
        <v>4</v>
      </c>
      <c r="CR94" s="118">
        <f t="shared" si="18"/>
        <v>4</v>
      </c>
      <c r="CS94" s="118">
        <f t="shared" si="18"/>
        <v>4</v>
      </c>
      <c r="CT94" s="118">
        <f t="shared" si="18"/>
        <v>4</v>
      </c>
      <c r="CU94" s="118">
        <f t="shared" si="18"/>
        <v>4</v>
      </c>
      <c r="CV94" s="119">
        <f t="shared" si="18"/>
        <v>4</v>
      </c>
    </row>
    <row r="95" spans="2:100">
      <c r="B95" s="68">
        <v>4</v>
      </c>
      <c r="C95" s="33" t="s">
        <v>824</v>
      </c>
      <c r="D95" s="33" t="s">
        <v>684</v>
      </c>
      <c r="E95" s="34" t="s">
        <v>907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2713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15623</v>
      </c>
      <c r="U95" s="35">
        <v>16946</v>
      </c>
      <c r="V95" s="35">
        <v>0</v>
      </c>
      <c r="W95" s="35">
        <v>1188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24861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0</v>
      </c>
      <c r="AS95" s="35">
        <v>0</v>
      </c>
      <c r="AT95" s="35">
        <v>0</v>
      </c>
      <c r="AU95" s="35">
        <v>1363</v>
      </c>
      <c r="AV95" s="35">
        <v>0</v>
      </c>
      <c r="AW95" s="35">
        <v>66453</v>
      </c>
      <c r="AX95" s="35">
        <v>95019</v>
      </c>
      <c r="AY95" s="35">
        <v>0</v>
      </c>
      <c r="BB95" s="6"/>
      <c r="BC95" s="117">
        <f t="shared" si="20"/>
        <v>4</v>
      </c>
      <c r="BD95" s="118">
        <f t="shared" si="20"/>
        <v>4</v>
      </c>
      <c r="BE95" s="118">
        <f t="shared" si="20"/>
        <v>4</v>
      </c>
      <c r="BF95" s="118">
        <f t="shared" si="20"/>
        <v>4</v>
      </c>
      <c r="BG95" s="118">
        <f t="shared" si="20"/>
        <v>4</v>
      </c>
      <c r="BH95" s="118">
        <f t="shared" si="20"/>
        <v>4</v>
      </c>
      <c r="BI95" s="118">
        <f t="shared" si="20"/>
        <v>4</v>
      </c>
      <c r="BJ95" s="118">
        <f t="shared" si="20"/>
        <v>4</v>
      </c>
      <c r="BK95" s="118">
        <f t="shared" si="20"/>
        <v>4</v>
      </c>
      <c r="BL95" s="118">
        <f t="shared" si="20"/>
        <v>4</v>
      </c>
      <c r="BM95" s="118">
        <f t="shared" si="20"/>
        <v>4</v>
      </c>
      <c r="BN95" s="118">
        <f t="shared" si="20"/>
        <v>4</v>
      </c>
      <c r="BO95" s="118">
        <f t="shared" si="20"/>
        <v>4</v>
      </c>
      <c r="BP95" s="118">
        <f t="shared" si="20"/>
        <v>4</v>
      </c>
      <c r="BQ95" s="118">
        <f t="shared" si="20"/>
        <v>4</v>
      </c>
      <c r="BR95" s="118">
        <f t="shared" si="20"/>
        <v>4</v>
      </c>
      <c r="BS95" s="118">
        <f t="shared" si="19"/>
        <v>4</v>
      </c>
      <c r="BT95" s="118">
        <f t="shared" si="19"/>
        <v>4</v>
      </c>
      <c r="BU95" s="118">
        <f t="shared" si="19"/>
        <v>4</v>
      </c>
      <c r="BV95" s="118">
        <f t="shared" si="19"/>
        <v>4</v>
      </c>
      <c r="BW95" s="118">
        <f t="shared" si="19"/>
        <v>4</v>
      </c>
      <c r="BX95" s="118">
        <f t="shared" si="19"/>
        <v>4</v>
      </c>
      <c r="BY95" s="118">
        <f t="shared" si="19"/>
        <v>4</v>
      </c>
      <c r="BZ95" s="118">
        <f t="shared" si="19"/>
        <v>4</v>
      </c>
      <c r="CA95" s="118">
        <f t="shared" si="19"/>
        <v>4</v>
      </c>
      <c r="CB95" s="118">
        <f t="shared" si="19"/>
        <v>4</v>
      </c>
      <c r="CC95" s="118">
        <f t="shared" si="19"/>
        <v>4</v>
      </c>
      <c r="CD95" s="118">
        <f t="shared" si="19"/>
        <v>4</v>
      </c>
      <c r="CE95" s="118">
        <f t="shared" si="19"/>
        <v>4</v>
      </c>
      <c r="CF95" s="118">
        <f t="shared" si="19"/>
        <v>4</v>
      </c>
      <c r="CG95" s="118">
        <f t="shared" si="18"/>
        <v>4</v>
      </c>
      <c r="CH95" s="118">
        <f t="shared" si="18"/>
        <v>4</v>
      </c>
      <c r="CI95" s="118">
        <f t="shared" si="18"/>
        <v>4</v>
      </c>
      <c r="CJ95" s="118">
        <f t="shared" si="18"/>
        <v>4</v>
      </c>
      <c r="CK95" s="118">
        <f t="shared" si="18"/>
        <v>4</v>
      </c>
      <c r="CL95" s="118">
        <f t="shared" si="18"/>
        <v>4</v>
      </c>
      <c r="CM95" s="118">
        <f t="shared" si="18"/>
        <v>4</v>
      </c>
      <c r="CN95" s="118">
        <f t="shared" si="18"/>
        <v>4</v>
      </c>
      <c r="CO95" s="118">
        <f t="shared" si="18"/>
        <v>4</v>
      </c>
      <c r="CP95" s="118">
        <f t="shared" si="18"/>
        <v>4</v>
      </c>
      <c r="CQ95" s="118">
        <f t="shared" si="18"/>
        <v>4</v>
      </c>
      <c r="CR95" s="118">
        <f t="shared" si="18"/>
        <v>4</v>
      </c>
      <c r="CS95" s="118">
        <f t="shared" si="18"/>
        <v>4</v>
      </c>
      <c r="CT95" s="118">
        <f t="shared" si="18"/>
        <v>4</v>
      </c>
      <c r="CU95" s="118">
        <f t="shared" si="18"/>
        <v>4</v>
      </c>
      <c r="CV95" s="119">
        <f t="shared" si="18"/>
        <v>4</v>
      </c>
    </row>
    <row r="96" spans="2:100">
      <c r="B96" s="67">
        <v>5</v>
      </c>
      <c r="C96" s="33" t="s">
        <v>824</v>
      </c>
      <c r="D96" s="33" t="s">
        <v>686</v>
      </c>
      <c r="E96" s="34" t="s">
        <v>908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6331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6307</v>
      </c>
      <c r="U96" s="35">
        <v>39519</v>
      </c>
      <c r="V96" s="35">
        <v>0</v>
      </c>
      <c r="W96" s="35">
        <v>482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13527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5">
        <v>0</v>
      </c>
      <c r="AL96" s="35">
        <v>0</v>
      </c>
      <c r="AM96" s="35">
        <v>4809</v>
      </c>
      <c r="AN96" s="35">
        <v>0</v>
      </c>
      <c r="AO96" s="35">
        <v>0</v>
      </c>
      <c r="AP96" s="35">
        <v>0</v>
      </c>
      <c r="AQ96" s="35">
        <v>0</v>
      </c>
      <c r="AR96" s="35">
        <v>0</v>
      </c>
      <c r="AS96" s="35">
        <v>0</v>
      </c>
      <c r="AT96" s="35">
        <v>0</v>
      </c>
      <c r="AU96" s="35">
        <v>3179</v>
      </c>
      <c r="AV96" s="35">
        <v>0</v>
      </c>
      <c r="AW96" s="35">
        <v>42559</v>
      </c>
      <c r="AX96" s="35">
        <v>50567</v>
      </c>
      <c r="AY96" s="35">
        <v>0</v>
      </c>
      <c r="BB96" s="6"/>
      <c r="BC96" s="117">
        <f t="shared" si="20"/>
        <v>5</v>
      </c>
      <c r="BD96" s="118">
        <f t="shared" si="20"/>
        <v>5</v>
      </c>
      <c r="BE96" s="118">
        <f t="shared" si="20"/>
        <v>5</v>
      </c>
      <c r="BF96" s="118">
        <f t="shared" si="20"/>
        <v>5</v>
      </c>
      <c r="BG96" s="118">
        <f t="shared" si="20"/>
        <v>5</v>
      </c>
      <c r="BH96" s="118">
        <f t="shared" si="20"/>
        <v>5</v>
      </c>
      <c r="BI96" s="118">
        <f t="shared" si="20"/>
        <v>5</v>
      </c>
      <c r="BJ96" s="118">
        <f t="shared" si="20"/>
        <v>5</v>
      </c>
      <c r="BK96" s="118">
        <f t="shared" si="20"/>
        <v>5</v>
      </c>
      <c r="BL96" s="118">
        <f t="shared" si="20"/>
        <v>5</v>
      </c>
      <c r="BM96" s="118">
        <f t="shared" si="20"/>
        <v>5</v>
      </c>
      <c r="BN96" s="118">
        <f t="shared" si="20"/>
        <v>5</v>
      </c>
      <c r="BO96" s="118">
        <f t="shared" si="20"/>
        <v>5</v>
      </c>
      <c r="BP96" s="118">
        <f t="shared" si="20"/>
        <v>5</v>
      </c>
      <c r="BQ96" s="118">
        <f t="shared" si="20"/>
        <v>5</v>
      </c>
      <c r="BR96" s="118">
        <f t="shared" si="20"/>
        <v>5</v>
      </c>
      <c r="BS96" s="118">
        <f t="shared" si="19"/>
        <v>5</v>
      </c>
      <c r="BT96" s="118">
        <f t="shared" si="19"/>
        <v>5</v>
      </c>
      <c r="BU96" s="118">
        <f t="shared" si="19"/>
        <v>5</v>
      </c>
      <c r="BV96" s="118">
        <f t="shared" si="19"/>
        <v>5</v>
      </c>
      <c r="BW96" s="118">
        <f t="shared" si="19"/>
        <v>5</v>
      </c>
      <c r="BX96" s="118">
        <f t="shared" si="19"/>
        <v>5</v>
      </c>
      <c r="BY96" s="118">
        <f t="shared" si="19"/>
        <v>5</v>
      </c>
      <c r="BZ96" s="118">
        <f t="shared" si="19"/>
        <v>5</v>
      </c>
      <c r="CA96" s="118">
        <f t="shared" si="19"/>
        <v>5</v>
      </c>
      <c r="CB96" s="118">
        <f t="shared" si="19"/>
        <v>5</v>
      </c>
      <c r="CC96" s="118">
        <f t="shared" si="19"/>
        <v>5</v>
      </c>
      <c r="CD96" s="118">
        <f t="shared" si="19"/>
        <v>5</v>
      </c>
      <c r="CE96" s="118">
        <f t="shared" si="19"/>
        <v>5</v>
      </c>
      <c r="CF96" s="118">
        <f t="shared" si="19"/>
        <v>5</v>
      </c>
      <c r="CG96" s="118">
        <f t="shared" si="18"/>
        <v>5</v>
      </c>
      <c r="CH96" s="118">
        <f t="shared" si="18"/>
        <v>5</v>
      </c>
      <c r="CI96" s="118">
        <f t="shared" si="18"/>
        <v>5</v>
      </c>
      <c r="CJ96" s="118">
        <f t="shared" si="18"/>
        <v>5</v>
      </c>
      <c r="CK96" s="118">
        <f t="shared" si="18"/>
        <v>5</v>
      </c>
      <c r="CL96" s="118">
        <f t="shared" si="18"/>
        <v>5</v>
      </c>
      <c r="CM96" s="118">
        <f t="shared" si="18"/>
        <v>5</v>
      </c>
      <c r="CN96" s="118">
        <f t="shared" si="18"/>
        <v>5</v>
      </c>
      <c r="CO96" s="118">
        <f t="shared" si="18"/>
        <v>5</v>
      </c>
      <c r="CP96" s="118">
        <f t="shared" si="18"/>
        <v>5</v>
      </c>
      <c r="CQ96" s="118">
        <f t="shared" si="18"/>
        <v>5</v>
      </c>
      <c r="CR96" s="118">
        <f t="shared" si="18"/>
        <v>5</v>
      </c>
      <c r="CS96" s="118">
        <f t="shared" si="18"/>
        <v>5</v>
      </c>
      <c r="CT96" s="118">
        <f t="shared" si="18"/>
        <v>5</v>
      </c>
      <c r="CU96" s="118">
        <f t="shared" si="18"/>
        <v>5</v>
      </c>
      <c r="CV96" s="119">
        <f t="shared" si="18"/>
        <v>5</v>
      </c>
    </row>
    <row r="97" spans="2:100">
      <c r="B97" s="67">
        <v>4</v>
      </c>
      <c r="C97" s="33" t="s">
        <v>824</v>
      </c>
      <c r="D97" s="33" t="s">
        <v>688</v>
      </c>
      <c r="E97" s="34" t="s">
        <v>909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32734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37520</v>
      </c>
      <c r="U97" s="35">
        <v>118950</v>
      </c>
      <c r="V97" s="35">
        <v>0</v>
      </c>
      <c r="W97" s="35">
        <v>2852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59708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5">
        <v>0</v>
      </c>
      <c r="AK97" s="35">
        <v>0</v>
      </c>
      <c r="AL97" s="35">
        <v>0</v>
      </c>
      <c r="AM97" s="35">
        <v>0</v>
      </c>
      <c r="AN97" s="35">
        <v>0</v>
      </c>
      <c r="AO97" s="35">
        <v>0</v>
      </c>
      <c r="AP97" s="35">
        <v>0</v>
      </c>
      <c r="AQ97" s="35">
        <v>0</v>
      </c>
      <c r="AR97" s="35">
        <v>0</v>
      </c>
      <c r="AS97" s="35">
        <v>0</v>
      </c>
      <c r="AT97" s="35">
        <v>0</v>
      </c>
      <c r="AU97" s="35">
        <v>10047</v>
      </c>
      <c r="AV97" s="35">
        <v>0</v>
      </c>
      <c r="AW97" s="35">
        <v>117038</v>
      </c>
      <c r="AX97" s="35">
        <v>228201</v>
      </c>
      <c r="AY97" s="35">
        <v>0</v>
      </c>
      <c r="BB97" s="6"/>
      <c r="BC97" s="117">
        <f t="shared" si="20"/>
        <v>4</v>
      </c>
      <c r="BD97" s="118">
        <f t="shared" si="20"/>
        <v>4</v>
      </c>
      <c r="BE97" s="118">
        <f t="shared" si="20"/>
        <v>4</v>
      </c>
      <c r="BF97" s="118">
        <f t="shared" si="20"/>
        <v>4</v>
      </c>
      <c r="BG97" s="118">
        <f t="shared" si="20"/>
        <v>4</v>
      </c>
      <c r="BH97" s="118">
        <f t="shared" si="20"/>
        <v>4</v>
      </c>
      <c r="BI97" s="118">
        <f t="shared" si="20"/>
        <v>4</v>
      </c>
      <c r="BJ97" s="118">
        <f t="shared" si="20"/>
        <v>4</v>
      </c>
      <c r="BK97" s="118">
        <f t="shared" si="20"/>
        <v>4</v>
      </c>
      <c r="BL97" s="118">
        <f t="shared" si="20"/>
        <v>4</v>
      </c>
      <c r="BM97" s="118">
        <f t="shared" si="20"/>
        <v>4</v>
      </c>
      <c r="BN97" s="118">
        <f t="shared" si="20"/>
        <v>4</v>
      </c>
      <c r="BO97" s="118">
        <f t="shared" si="20"/>
        <v>4</v>
      </c>
      <c r="BP97" s="118">
        <f t="shared" si="20"/>
        <v>4</v>
      </c>
      <c r="BQ97" s="118">
        <f t="shared" si="20"/>
        <v>4</v>
      </c>
      <c r="BR97" s="118">
        <f t="shared" si="20"/>
        <v>4</v>
      </c>
      <c r="BS97" s="118">
        <f t="shared" si="19"/>
        <v>4</v>
      </c>
      <c r="BT97" s="118">
        <f t="shared" si="19"/>
        <v>4</v>
      </c>
      <c r="BU97" s="118">
        <f t="shared" si="19"/>
        <v>4</v>
      </c>
      <c r="BV97" s="118">
        <f t="shared" si="19"/>
        <v>4</v>
      </c>
      <c r="BW97" s="118">
        <f t="shared" si="19"/>
        <v>4</v>
      </c>
      <c r="BX97" s="118">
        <f t="shared" si="19"/>
        <v>4</v>
      </c>
      <c r="BY97" s="118">
        <f t="shared" si="19"/>
        <v>4</v>
      </c>
      <c r="BZ97" s="118">
        <f t="shared" si="19"/>
        <v>4</v>
      </c>
      <c r="CA97" s="118">
        <f t="shared" si="19"/>
        <v>4</v>
      </c>
      <c r="CB97" s="118">
        <f t="shared" si="19"/>
        <v>4</v>
      </c>
      <c r="CC97" s="118">
        <f t="shared" si="19"/>
        <v>4</v>
      </c>
      <c r="CD97" s="118">
        <f t="shared" si="19"/>
        <v>4</v>
      </c>
      <c r="CE97" s="118">
        <f t="shared" si="19"/>
        <v>4</v>
      </c>
      <c r="CF97" s="118">
        <f t="shared" si="19"/>
        <v>4</v>
      </c>
      <c r="CG97" s="118">
        <f t="shared" si="18"/>
        <v>4</v>
      </c>
      <c r="CH97" s="118">
        <f t="shared" si="18"/>
        <v>4</v>
      </c>
      <c r="CI97" s="118">
        <f t="shared" si="18"/>
        <v>4</v>
      </c>
      <c r="CJ97" s="118">
        <f t="shared" si="18"/>
        <v>4</v>
      </c>
      <c r="CK97" s="118">
        <f t="shared" si="18"/>
        <v>4</v>
      </c>
      <c r="CL97" s="118">
        <f t="shared" si="18"/>
        <v>4</v>
      </c>
      <c r="CM97" s="118">
        <f t="shared" si="18"/>
        <v>4</v>
      </c>
      <c r="CN97" s="118">
        <f t="shared" si="18"/>
        <v>4</v>
      </c>
      <c r="CO97" s="118">
        <f t="shared" si="18"/>
        <v>4</v>
      </c>
      <c r="CP97" s="118">
        <f t="shared" si="18"/>
        <v>4</v>
      </c>
      <c r="CQ97" s="118">
        <f t="shared" si="18"/>
        <v>4</v>
      </c>
      <c r="CR97" s="118">
        <f t="shared" si="18"/>
        <v>4</v>
      </c>
      <c r="CS97" s="118">
        <f t="shared" si="18"/>
        <v>4</v>
      </c>
      <c r="CT97" s="118">
        <f t="shared" si="18"/>
        <v>4</v>
      </c>
      <c r="CU97" s="118">
        <f t="shared" si="18"/>
        <v>4</v>
      </c>
      <c r="CV97" s="119">
        <f t="shared" si="18"/>
        <v>4</v>
      </c>
    </row>
    <row r="98" spans="2:100">
      <c r="B98" s="69">
        <v>4</v>
      </c>
      <c r="C98" s="33" t="s">
        <v>824</v>
      </c>
      <c r="D98" s="33" t="s">
        <v>690</v>
      </c>
      <c r="E98" s="34" t="s">
        <v>910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35964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126437</v>
      </c>
      <c r="V98" s="35">
        <v>0</v>
      </c>
      <c r="W98" s="35">
        <v>1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58151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>
        <v>0</v>
      </c>
      <c r="AU98" s="35">
        <v>10720</v>
      </c>
      <c r="AV98" s="35">
        <v>0</v>
      </c>
      <c r="AW98" s="35">
        <v>36528</v>
      </c>
      <c r="AX98" s="35">
        <v>222253</v>
      </c>
      <c r="AY98" s="35">
        <v>0</v>
      </c>
      <c r="BB98" s="6"/>
      <c r="BC98" s="117">
        <f t="shared" si="20"/>
        <v>4</v>
      </c>
      <c r="BD98" s="118">
        <f t="shared" si="20"/>
        <v>4</v>
      </c>
      <c r="BE98" s="118">
        <f t="shared" si="20"/>
        <v>4</v>
      </c>
      <c r="BF98" s="118">
        <f t="shared" si="20"/>
        <v>4</v>
      </c>
      <c r="BG98" s="118">
        <f t="shared" si="20"/>
        <v>4</v>
      </c>
      <c r="BH98" s="118">
        <f t="shared" si="20"/>
        <v>4</v>
      </c>
      <c r="BI98" s="118">
        <f t="shared" si="20"/>
        <v>4</v>
      </c>
      <c r="BJ98" s="118">
        <f t="shared" si="20"/>
        <v>4</v>
      </c>
      <c r="BK98" s="118">
        <f t="shared" si="20"/>
        <v>4</v>
      </c>
      <c r="BL98" s="118">
        <f t="shared" si="20"/>
        <v>4</v>
      </c>
      <c r="BM98" s="118">
        <f t="shared" si="20"/>
        <v>4</v>
      </c>
      <c r="BN98" s="118">
        <f t="shared" si="20"/>
        <v>4</v>
      </c>
      <c r="BO98" s="118">
        <f t="shared" si="20"/>
        <v>4</v>
      </c>
      <c r="BP98" s="118">
        <f t="shared" si="20"/>
        <v>4</v>
      </c>
      <c r="BQ98" s="118">
        <f t="shared" si="20"/>
        <v>4</v>
      </c>
      <c r="BR98" s="118">
        <f t="shared" si="20"/>
        <v>4</v>
      </c>
      <c r="BS98" s="118">
        <f t="shared" si="19"/>
        <v>4</v>
      </c>
      <c r="BT98" s="118">
        <f t="shared" si="19"/>
        <v>4</v>
      </c>
      <c r="BU98" s="118">
        <f t="shared" si="19"/>
        <v>4</v>
      </c>
      <c r="BV98" s="118">
        <f t="shared" si="19"/>
        <v>4</v>
      </c>
      <c r="BW98" s="118">
        <f t="shared" si="19"/>
        <v>4</v>
      </c>
      <c r="BX98" s="118">
        <f t="shared" si="19"/>
        <v>4</v>
      </c>
      <c r="BY98" s="118">
        <f t="shared" si="19"/>
        <v>4</v>
      </c>
      <c r="BZ98" s="118">
        <f t="shared" si="19"/>
        <v>4</v>
      </c>
      <c r="CA98" s="118">
        <f t="shared" si="19"/>
        <v>4</v>
      </c>
      <c r="CB98" s="118">
        <f t="shared" si="19"/>
        <v>4</v>
      </c>
      <c r="CC98" s="118">
        <f t="shared" si="19"/>
        <v>4</v>
      </c>
      <c r="CD98" s="118">
        <f t="shared" si="19"/>
        <v>4</v>
      </c>
      <c r="CE98" s="118">
        <f t="shared" si="19"/>
        <v>4</v>
      </c>
      <c r="CF98" s="118">
        <f t="shared" si="19"/>
        <v>4</v>
      </c>
      <c r="CG98" s="118">
        <f t="shared" si="18"/>
        <v>4</v>
      </c>
      <c r="CH98" s="118">
        <f t="shared" si="18"/>
        <v>4</v>
      </c>
      <c r="CI98" s="118">
        <f t="shared" si="18"/>
        <v>4</v>
      </c>
      <c r="CJ98" s="118">
        <f t="shared" si="18"/>
        <v>4</v>
      </c>
      <c r="CK98" s="118">
        <f t="shared" si="18"/>
        <v>4</v>
      </c>
      <c r="CL98" s="118">
        <f t="shared" si="18"/>
        <v>4</v>
      </c>
      <c r="CM98" s="118">
        <f t="shared" si="18"/>
        <v>4</v>
      </c>
      <c r="CN98" s="118">
        <f t="shared" si="18"/>
        <v>4</v>
      </c>
      <c r="CO98" s="118">
        <f t="shared" si="18"/>
        <v>4</v>
      </c>
      <c r="CP98" s="118">
        <f t="shared" si="18"/>
        <v>4</v>
      </c>
      <c r="CQ98" s="118">
        <f t="shared" si="18"/>
        <v>4</v>
      </c>
      <c r="CR98" s="118">
        <f t="shared" si="18"/>
        <v>4</v>
      </c>
      <c r="CS98" s="118">
        <f t="shared" si="18"/>
        <v>4</v>
      </c>
      <c r="CT98" s="118">
        <f t="shared" si="18"/>
        <v>4</v>
      </c>
      <c r="CU98" s="118">
        <f t="shared" si="18"/>
        <v>4</v>
      </c>
      <c r="CV98" s="119">
        <f t="shared" si="18"/>
        <v>4</v>
      </c>
    </row>
    <row r="99" spans="2:100">
      <c r="B99" s="67">
        <v>4</v>
      </c>
      <c r="C99" s="33" t="s">
        <v>824</v>
      </c>
      <c r="D99" s="33" t="s">
        <v>692</v>
      </c>
      <c r="E99" s="34" t="s">
        <v>911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11378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10276</v>
      </c>
      <c r="U99" s="35">
        <v>66561</v>
      </c>
      <c r="V99" s="35">
        <v>0</v>
      </c>
      <c r="W99" s="35">
        <v>781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16353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R99" s="35">
        <v>0</v>
      </c>
      <c r="AS99" s="35">
        <v>0</v>
      </c>
      <c r="AT99" s="35">
        <v>0</v>
      </c>
      <c r="AU99" s="35">
        <v>5379</v>
      </c>
      <c r="AV99" s="35">
        <v>0</v>
      </c>
      <c r="AW99" s="35">
        <v>43712</v>
      </c>
      <c r="AX99" s="35">
        <v>62502</v>
      </c>
      <c r="AY99" s="35">
        <v>0</v>
      </c>
      <c r="BB99" s="6"/>
      <c r="BC99" s="117">
        <f t="shared" si="20"/>
        <v>4</v>
      </c>
      <c r="BD99" s="118">
        <f t="shared" si="20"/>
        <v>4</v>
      </c>
      <c r="BE99" s="118">
        <f t="shared" si="20"/>
        <v>4</v>
      </c>
      <c r="BF99" s="118">
        <f t="shared" si="20"/>
        <v>4</v>
      </c>
      <c r="BG99" s="118">
        <f t="shared" si="20"/>
        <v>4</v>
      </c>
      <c r="BH99" s="118">
        <f t="shared" si="20"/>
        <v>4</v>
      </c>
      <c r="BI99" s="118">
        <f t="shared" si="20"/>
        <v>4</v>
      </c>
      <c r="BJ99" s="118">
        <f t="shared" si="20"/>
        <v>4</v>
      </c>
      <c r="BK99" s="118">
        <f t="shared" si="20"/>
        <v>4</v>
      </c>
      <c r="BL99" s="118">
        <f t="shared" si="20"/>
        <v>4</v>
      </c>
      <c r="BM99" s="118">
        <f t="shared" si="20"/>
        <v>4</v>
      </c>
      <c r="BN99" s="118">
        <f t="shared" si="20"/>
        <v>4</v>
      </c>
      <c r="BO99" s="118">
        <f t="shared" si="20"/>
        <v>4</v>
      </c>
      <c r="BP99" s="118">
        <f t="shared" si="20"/>
        <v>4</v>
      </c>
      <c r="BQ99" s="118">
        <f t="shared" si="20"/>
        <v>4</v>
      </c>
      <c r="BR99" s="118">
        <f t="shared" si="20"/>
        <v>4</v>
      </c>
      <c r="BS99" s="118">
        <f t="shared" si="19"/>
        <v>4</v>
      </c>
      <c r="BT99" s="118">
        <f t="shared" si="19"/>
        <v>4</v>
      </c>
      <c r="BU99" s="118">
        <f t="shared" si="19"/>
        <v>4</v>
      </c>
      <c r="BV99" s="118">
        <f t="shared" si="19"/>
        <v>4</v>
      </c>
      <c r="BW99" s="118">
        <f t="shared" si="19"/>
        <v>4</v>
      </c>
      <c r="BX99" s="118">
        <f t="shared" si="19"/>
        <v>4</v>
      </c>
      <c r="BY99" s="118">
        <f t="shared" si="19"/>
        <v>4</v>
      </c>
      <c r="BZ99" s="118">
        <f t="shared" si="19"/>
        <v>4</v>
      </c>
      <c r="CA99" s="118">
        <f t="shared" si="19"/>
        <v>4</v>
      </c>
      <c r="CB99" s="118">
        <f t="shared" si="19"/>
        <v>4</v>
      </c>
      <c r="CC99" s="118">
        <f t="shared" si="19"/>
        <v>4</v>
      </c>
      <c r="CD99" s="118">
        <f t="shared" si="19"/>
        <v>4</v>
      </c>
      <c r="CE99" s="118">
        <f t="shared" si="19"/>
        <v>4</v>
      </c>
      <c r="CF99" s="118">
        <f t="shared" si="19"/>
        <v>4</v>
      </c>
      <c r="CG99" s="118">
        <f t="shared" si="18"/>
        <v>4</v>
      </c>
      <c r="CH99" s="118">
        <f t="shared" si="18"/>
        <v>4</v>
      </c>
      <c r="CI99" s="118">
        <f t="shared" si="18"/>
        <v>4</v>
      </c>
      <c r="CJ99" s="118">
        <f t="shared" si="18"/>
        <v>4</v>
      </c>
      <c r="CK99" s="118">
        <f t="shared" si="18"/>
        <v>4</v>
      </c>
      <c r="CL99" s="118">
        <f t="shared" si="18"/>
        <v>4</v>
      </c>
      <c r="CM99" s="118">
        <f t="shared" si="18"/>
        <v>4</v>
      </c>
      <c r="CN99" s="118">
        <f t="shared" si="18"/>
        <v>4</v>
      </c>
      <c r="CO99" s="118">
        <f t="shared" si="18"/>
        <v>4</v>
      </c>
      <c r="CP99" s="118">
        <f t="shared" si="18"/>
        <v>4</v>
      </c>
      <c r="CQ99" s="118">
        <f t="shared" si="18"/>
        <v>4</v>
      </c>
      <c r="CR99" s="118">
        <f t="shared" si="18"/>
        <v>4</v>
      </c>
      <c r="CS99" s="118">
        <f t="shared" si="18"/>
        <v>4</v>
      </c>
      <c r="CT99" s="118">
        <f t="shared" si="18"/>
        <v>4</v>
      </c>
      <c r="CU99" s="118">
        <f t="shared" si="18"/>
        <v>4</v>
      </c>
      <c r="CV99" s="119">
        <f t="shared" si="18"/>
        <v>4</v>
      </c>
    </row>
    <row r="100" spans="2:100">
      <c r="B100" s="67">
        <v>4</v>
      </c>
      <c r="C100" s="33" t="s">
        <v>824</v>
      </c>
      <c r="D100" s="33" t="s">
        <v>694</v>
      </c>
      <c r="E100" s="34" t="s">
        <v>912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15558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1</v>
      </c>
      <c r="U100" s="35">
        <v>290338</v>
      </c>
      <c r="V100" s="35">
        <v>0</v>
      </c>
      <c r="W100" s="35">
        <v>7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15745</v>
      </c>
      <c r="AE100" s="35">
        <v>0</v>
      </c>
      <c r="AF100" s="35">
        <v>0</v>
      </c>
      <c r="AG100" s="35">
        <v>0</v>
      </c>
      <c r="AH100" s="35">
        <v>0</v>
      </c>
      <c r="AI100" s="35">
        <v>0</v>
      </c>
      <c r="AJ100" s="35">
        <v>0</v>
      </c>
      <c r="AK100" s="35">
        <v>0</v>
      </c>
      <c r="AL100" s="35">
        <v>0</v>
      </c>
      <c r="AM100" s="35">
        <v>0</v>
      </c>
      <c r="AN100" s="35">
        <v>0</v>
      </c>
      <c r="AO100" s="35">
        <v>0</v>
      </c>
      <c r="AP100" s="35">
        <v>0</v>
      </c>
      <c r="AQ100" s="35">
        <v>0</v>
      </c>
      <c r="AR100" s="35">
        <v>0</v>
      </c>
      <c r="AS100" s="35">
        <v>0</v>
      </c>
      <c r="AT100" s="35">
        <v>0</v>
      </c>
      <c r="AU100" s="35">
        <v>22274</v>
      </c>
      <c r="AV100" s="35">
        <v>0</v>
      </c>
      <c r="AW100" s="35">
        <v>142429</v>
      </c>
      <c r="AX100" s="35">
        <v>60177</v>
      </c>
      <c r="AY100" s="35">
        <v>0</v>
      </c>
      <c r="BB100" s="6"/>
      <c r="BC100" s="117">
        <f t="shared" si="20"/>
        <v>4</v>
      </c>
      <c r="BD100" s="118">
        <f t="shared" si="20"/>
        <v>4</v>
      </c>
      <c r="BE100" s="118">
        <f t="shared" si="20"/>
        <v>4</v>
      </c>
      <c r="BF100" s="118">
        <f t="shared" si="20"/>
        <v>4</v>
      </c>
      <c r="BG100" s="118">
        <f t="shared" si="20"/>
        <v>4</v>
      </c>
      <c r="BH100" s="118">
        <f t="shared" si="20"/>
        <v>4</v>
      </c>
      <c r="BI100" s="118">
        <f t="shared" si="20"/>
        <v>4</v>
      </c>
      <c r="BJ100" s="118">
        <f t="shared" si="20"/>
        <v>4</v>
      </c>
      <c r="BK100" s="118">
        <f t="shared" si="20"/>
        <v>4</v>
      </c>
      <c r="BL100" s="118">
        <f t="shared" si="20"/>
        <v>4</v>
      </c>
      <c r="BM100" s="118">
        <f t="shared" si="20"/>
        <v>4</v>
      </c>
      <c r="BN100" s="118">
        <f t="shared" si="20"/>
        <v>4</v>
      </c>
      <c r="BO100" s="118">
        <f t="shared" si="20"/>
        <v>4</v>
      </c>
      <c r="BP100" s="118">
        <f t="shared" si="20"/>
        <v>4</v>
      </c>
      <c r="BQ100" s="118">
        <f t="shared" si="20"/>
        <v>4</v>
      </c>
      <c r="BR100" s="118">
        <f t="shared" si="20"/>
        <v>4</v>
      </c>
      <c r="BS100" s="118">
        <f t="shared" si="19"/>
        <v>4</v>
      </c>
      <c r="BT100" s="118">
        <f t="shared" si="19"/>
        <v>4</v>
      </c>
      <c r="BU100" s="118">
        <f t="shared" si="19"/>
        <v>4</v>
      </c>
      <c r="BV100" s="118">
        <f t="shared" si="19"/>
        <v>4</v>
      </c>
      <c r="BW100" s="118">
        <f t="shared" si="19"/>
        <v>4</v>
      </c>
      <c r="BX100" s="118">
        <f t="shared" si="19"/>
        <v>4</v>
      </c>
      <c r="BY100" s="118">
        <f t="shared" si="19"/>
        <v>4</v>
      </c>
      <c r="BZ100" s="118">
        <f t="shared" si="19"/>
        <v>4</v>
      </c>
      <c r="CA100" s="118">
        <f t="shared" si="19"/>
        <v>4</v>
      </c>
      <c r="CB100" s="118">
        <f t="shared" si="19"/>
        <v>4</v>
      </c>
      <c r="CC100" s="118">
        <f t="shared" si="19"/>
        <v>4</v>
      </c>
      <c r="CD100" s="118">
        <f t="shared" si="19"/>
        <v>4</v>
      </c>
      <c r="CE100" s="118">
        <f t="shared" si="19"/>
        <v>4</v>
      </c>
      <c r="CF100" s="118">
        <f t="shared" si="19"/>
        <v>4</v>
      </c>
      <c r="CG100" s="118">
        <f t="shared" si="18"/>
        <v>4</v>
      </c>
      <c r="CH100" s="118">
        <f t="shared" si="18"/>
        <v>4</v>
      </c>
      <c r="CI100" s="118">
        <f t="shared" si="18"/>
        <v>4</v>
      </c>
      <c r="CJ100" s="118">
        <f t="shared" si="18"/>
        <v>4</v>
      </c>
      <c r="CK100" s="118">
        <f t="shared" si="18"/>
        <v>4</v>
      </c>
      <c r="CL100" s="118">
        <f t="shared" si="18"/>
        <v>4</v>
      </c>
      <c r="CM100" s="118">
        <f t="shared" si="18"/>
        <v>4</v>
      </c>
      <c r="CN100" s="118">
        <f t="shared" si="18"/>
        <v>4</v>
      </c>
      <c r="CO100" s="118">
        <f t="shared" si="18"/>
        <v>4</v>
      </c>
      <c r="CP100" s="118">
        <f t="shared" si="18"/>
        <v>4</v>
      </c>
      <c r="CQ100" s="118">
        <f t="shared" si="18"/>
        <v>4</v>
      </c>
      <c r="CR100" s="118">
        <f t="shared" si="18"/>
        <v>4</v>
      </c>
      <c r="CS100" s="118">
        <f t="shared" si="18"/>
        <v>4</v>
      </c>
      <c r="CT100" s="118">
        <f t="shared" si="18"/>
        <v>4</v>
      </c>
      <c r="CU100" s="118">
        <f t="shared" si="18"/>
        <v>4</v>
      </c>
      <c r="CV100" s="119">
        <f t="shared" si="18"/>
        <v>4</v>
      </c>
    </row>
    <row r="101" spans="2:100">
      <c r="B101" s="67">
        <v>4</v>
      </c>
      <c r="C101" s="33" t="s">
        <v>824</v>
      </c>
      <c r="D101" s="33" t="s">
        <v>696</v>
      </c>
      <c r="E101" s="34" t="s">
        <v>913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14002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65082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109305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5360</v>
      </c>
      <c r="AV101" s="35">
        <v>0</v>
      </c>
      <c r="AW101" s="35">
        <v>106874</v>
      </c>
      <c r="AX101" s="35">
        <v>417761</v>
      </c>
      <c r="AY101" s="35">
        <v>0</v>
      </c>
      <c r="BB101" s="6"/>
      <c r="BC101" s="117">
        <f t="shared" si="20"/>
        <v>4</v>
      </c>
      <c r="BD101" s="118">
        <f t="shared" si="20"/>
        <v>4</v>
      </c>
      <c r="BE101" s="118">
        <f t="shared" si="20"/>
        <v>4</v>
      </c>
      <c r="BF101" s="118">
        <f t="shared" si="20"/>
        <v>4</v>
      </c>
      <c r="BG101" s="118">
        <f t="shared" si="20"/>
        <v>4</v>
      </c>
      <c r="BH101" s="118">
        <f t="shared" si="20"/>
        <v>4</v>
      </c>
      <c r="BI101" s="118">
        <f t="shared" si="20"/>
        <v>4</v>
      </c>
      <c r="BJ101" s="118">
        <f t="shared" si="20"/>
        <v>4</v>
      </c>
      <c r="BK101" s="118">
        <f t="shared" si="20"/>
        <v>4</v>
      </c>
      <c r="BL101" s="118">
        <f t="shared" si="20"/>
        <v>4</v>
      </c>
      <c r="BM101" s="118">
        <f t="shared" si="20"/>
        <v>4</v>
      </c>
      <c r="BN101" s="118">
        <f t="shared" si="20"/>
        <v>4</v>
      </c>
      <c r="BO101" s="118">
        <f t="shared" si="20"/>
        <v>4</v>
      </c>
      <c r="BP101" s="118">
        <f t="shared" si="20"/>
        <v>4</v>
      </c>
      <c r="BQ101" s="118">
        <f t="shared" si="20"/>
        <v>4</v>
      </c>
      <c r="BR101" s="118">
        <f t="shared" si="20"/>
        <v>4</v>
      </c>
      <c r="BS101" s="118">
        <f t="shared" si="19"/>
        <v>4</v>
      </c>
      <c r="BT101" s="118">
        <f t="shared" si="19"/>
        <v>4</v>
      </c>
      <c r="BU101" s="118">
        <f t="shared" si="19"/>
        <v>4</v>
      </c>
      <c r="BV101" s="118">
        <f t="shared" si="19"/>
        <v>4</v>
      </c>
      <c r="BW101" s="118">
        <f t="shared" si="19"/>
        <v>4</v>
      </c>
      <c r="BX101" s="118">
        <f t="shared" si="19"/>
        <v>4</v>
      </c>
      <c r="BY101" s="118">
        <f t="shared" si="19"/>
        <v>4</v>
      </c>
      <c r="BZ101" s="118">
        <f t="shared" si="19"/>
        <v>4</v>
      </c>
      <c r="CA101" s="118">
        <f t="shared" si="19"/>
        <v>4</v>
      </c>
      <c r="CB101" s="118">
        <f t="shared" si="19"/>
        <v>4</v>
      </c>
      <c r="CC101" s="118">
        <f t="shared" si="19"/>
        <v>4</v>
      </c>
      <c r="CD101" s="118">
        <f t="shared" si="19"/>
        <v>4</v>
      </c>
      <c r="CE101" s="118">
        <f t="shared" si="19"/>
        <v>4</v>
      </c>
      <c r="CF101" s="118">
        <f t="shared" si="19"/>
        <v>4</v>
      </c>
      <c r="CG101" s="118">
        <f t="shared" si="18"/>
        <v>4</v>
      </c>
      <c r="CH101" s="118">
        <f t="shared" si="18"/>
        <v>4</v>
      </c>
      <c r="CI101" s="118">
        <f t="shared" si="18"/>
        <v>4</v>
      </c>
      <c r="CJ101" s="118">
        <f t="shared" si="18"/>
        <v>4</v>
      </c>
      <c r="CK101" s="118">
        <f t="shared" si="18"/>
        <v>4</v>
      </c>
      <c r="CL101" s="118">
        <f t="shared" si="18"/>
        <v>4</v>
      </c>
      <c r="CM101" s="118">
        <f t="shared" si="18"/>
        <v>4</v>
      </c>
      <c r="CN101" s="118">
        <f t="shared" si="18"/>
        <v>4</v>
      </c>
      <c r="CO101" s="118">
        <f t="shared" si="18"/>
        <v>4</v>
      </c>
      <c r="CP101" s="118">
        <f t="shared" si="18"/>
        <v>4</v>
      </c>
      <c r="CQ101" s="118">
        <f t="shared" si="18"/>
        <v>4</v>
      </c>
      <c r="CR101" s="118">
        <f t="shared" si="18"/>
        <v>4</v>
      </c>
      <c r="CS101" s="118">
        <f t="shared" si="18"/>
        <v>4</v>
      </c>
      <c r="CT101" s="118">
        <f t="shared" si="18"/>
        <v>4</v>
      </c>
      <c r="CU101" s="118">
        <f t="shared" si="18"/>
        <v>4</v>
      </c>
      <c r="CV101" s="119">
        <f t="shared" si="18"/>
        <v>4</v>
      </c>
    </row>
    <row r="102" spans="2:100">
      <c r="B102" s="67">
        <v>4</v>
      </c>
      <c r="C102" s="33" t="s">
        <v>824</v>
      </c>
      <c r="D102" s="33" t="s">
        <v>698</v>
      </c>
      <c r="E102" s="34" t="s">
        <v>914</v>
      </c>
      <c r="F102" s="35">
        <v>0</v>
      </c>
      <c r="G102" s="35">
        <v>0</v>
      </c>
      <c r="H102" s="35">
        <v>0</v>
      </c>
      <c r="I102" s="35">
        <v>3080</v>
      </c>
      <c r="J102" s="35">
        <v>0</v>
      </c>
      <c r="K102" s="35">
        <v>0</v>
      </c>
      <c r="L102" s="35">
        <v>0</v>
      </c>
      <c r="M102" s="35">
        <v>6895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12868</v>
      </c>
      <c r="U102" s="35">
        <v>30208</v>
      </c>
      <c r="V102" s="35">
        <v>0</v>
      </c>
      <c r="W102" s="35">
        <v>978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20478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>
        <v>0</v>
      </c>
      <c r="AP102" s="35">
        <v>0</v>
      </c>
      <c r="AQ102" s="35">
        <v>0</v>
      </c>
      <c r="AR102" s="35">
        <v>0</v>
      </c>
      <c r="AS102" s="35">
        <v>0</v>
      </c>
      <c r="AT102" s="35">
        <v>0</v>
      </c>
      <c r="AU102" s="35">
        <v>2502</v>
      </c>
      <c r="AV102" s="35">
        <v>0</v>
      </c>
      <c r="AW102" s="35">
        <v>54738</v>
      </c>
      <c r="AX102" s="35">
        <v>78267</v>
      </c>
      <c r="AY102" s="35">
        <v>0</v>
      </c>
      <c r="BB102" s="6"/>
      <c r="BC102" s="117">
        <f t="shared" si="20"/>
        <v>4</v>
      </c>
      <c r="BD102" s="118">
        <f t="shared" si="20"/>
        <v>4</v>
      </c>
      <c r="BE102" s="118">
        <f t="shared" si="20"/>
        <v>4</v>
      </c>
      <c r="BF102" s="118">
        <f t="shared" si="20"/>
        <v>4</v>
      </c>
      <c r="BG102" s="118">
        <f t="shared" si="20"/>
        <v>4</v>
      </c>
      <c r="BH102" s="118">
        <f t="shared" si="20"/>
        <v>4</v>
      </c>
      <c r="BI102" s="118">
        <f t="shared" si="20"/>
        <v>4</v>
      </c>
      <c r="BJ102" s="118">
        <f t="shared" si="20"/>
        <v>4</v>
      </c>
      <c r="BK102" s="118">
        <f t="shared" si="20"/>
        <v>4</v>
      </c>
      <c r="BL102" s="118">
        <f t="shared" si="20"/>
        <v>4</v>
      </c>
      <c r="BM102" s="118">
        <f t="shared" si="20"/>
        <v>4</v>
      </c>
      <c r="BN102" s="118">
        <f t="shared" si="20"/>
        <v>4</v>
      </c>
      <c r="BO102" s="118">
        <f t="shared" si="20"/>
        <v>4</v>
      </c>
      <c r="BP102" s="118">
        <f t="shared" si="20"/>
        <v>4</v>
      </c>
      <c r="BQ102" s="118">
        <f t="shared" si="20"/>
        <v>4</v>
      </c>
      <c r="BR102" s="118">
        <f t="shared" si="20"/>
        <v>4</v>
      </c>
      <c r="BS102" s="118">
        <f t="shared" si="19"/>
        <v>4</v>
      </c>
      <c r="BT102" s="118">
        <f t="shared" si="19"/>
        <v>4</v>
      </c>
      <c r="BU102" s="118">
        <f t="shared" si="19"/>
        <v>4</v>
      </c>
      <c r="BV102" s="118">
        <f t="shared" si="19"/>
        <v>4</v>
      </c>
      <c r="BW102" s="118">
        <f t="shared" si="19"/>
        <v>4</v>
      </c>
      <c r="BX102" s="118">
        <f t="shared" si="19"/>
        <v>4</v>
      </c>
      <c r="BY102" s="118">
        <f t="shared" si="19"/>
        <v>4</v>
      </c>
      <c r="BZ102" s="118">
        <f t="shared" si="19"/>
        <v>4</v>
      </c>
      <c r="CA102" s="118">
        <f t="shared" si="19"/>
        <v>4</v>
      </c>
      <c r="CB102" s="118">
        <f t="shared" si="19"/>
        <v>4</v>
      </c>
      <c r="CC102" s="118">
        <f t="shared" si="19"/>
        <v>4</v>
      </c>
      <c r="CD102" s="118">
        <f t="shared" si="19"/>
        <v>4</v>
      </c>
      <c r="CE102" s="118">
        <f t="shared" si="19"/>
        <v>4</v>
      </c>
      <c r="CF102" s="118">
        <f t="shared" si="19"/>
        <v>4</v>
      </c>
      <c r="CG102" s="118">
        <f t="shared" si="18"/>
        <v>4</v>
      </c>
      <c r="CH102" s="118">
        <f t="shared" si="18"/>
        <v>4</v>
      </c>
      <c r="CI102" s="118">
        <f t="shared" si="18"/>
        <v>4</v>
      </c>
      <c r="CJ102" s="118">
        <f t="shared" si="18"/>
        <v>4</v>
      </c>
      <c r="CK102" s="118">
        <f t="shared" si="18"/>
        <v>4</v>
      </c>
      <c r="CL102" s="118">
        <f t="shared" si="18"/>
        <v>4</v>
      </c>
      <c r="CM102" s="118">
        <f t="shared" si="18"/>
        <v>4</v>
      </c>
      <c r="CN102" s="118">
        <f t="shared" si="18"/>
        <v>4</v>
      </c>
      <c r="CO102" s="118">
        <f t="shared" si="18"/>
        <v>4</v>
      </c>
      <c r="CP102" s="118">
        <f t="shared" si="18"/>
        <v>4</v>
      </c>
      <c r="CQ102" s="118">
        <f t="shared" si="18"/>
        <v>4</v>
      </c>
      <c r="CR102" s="118">
        <f t="shared" si="18"/>
        <v>4</v>
      </c>
      <c r="CS102" s="118">
        <f t="shared" si="18"/>
        <v>4</v>
      </c>
      <c r="CT102" s="118">
        <f t="shared" si="18"/>
        <v>4</v>
      </c>
      <c r="CU102" s="118">
        <f t="shared" si="18"/>
        <v>4</v>
      </c>
      <c r="CV102" s="119">
        <f t="shared" si="18"/>
        <v>4</v>
      </c>
    </row>
    <row r="103" spans="2:100">
      <c r="B103" s="67">
        <v>4</v>
      </c>
      <c r="C103" s="33" t="s">
        <v>824</v>
      </c>
      <c r="D103" s="33" t="s">
        <v>700</v>
      </c>
      <c r="E103" s="34" t="s">
        <v>915</v>
      </c>
      <c r="F103" s="35">
        <v>0</v>
      </c>
      <c r="G103" s="35">
        <v>0</v>
      </c>
      <c r="H103" s="35">
        <v>0</v>
      </c>
      <c r="I103" s="35">
        <v>1441</v>
      </c>
      <c r="J103" s="35">
        <v>0</v>
      </c>
      <c r="K103" s="35">
        <v>0</v>
      </c>
      <c r="L103" s="35">
        <v>0</v>
      </c>
      <c r="M103" s="35">
        <v>16549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6022</v>
      </c>
      <c r="U103" s="35">
        <v>231987</v>
      </c>
      <c r="V103" s="35">
        <v>0</v>
      </c>
      <c r="W103" s="35">
        <v>458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9583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35">
        <v>0</v>
      </c>
      <c r="AL103" s="35">
        <v>0</v>
      </c>
      <c r="AM103" s="35">
        <v>0</v>
      </c>
      <c r="AN103" s="35">
        <v>0</v>
      </c>
      <c r="AO103" s="35">
        <v>0</v>
      </c>
      <c r="AP103" s="35">
        <v>0</v>
      </c>
      <c r="AQ103" s="35">
        <v>0</v>
      </c>
      <c r="AR103" s="35">
        <v>0</v>
      </c>
      <c r="AS103" s="35">
        <v>0</v>
      </c>
      <c r="AT103" s="35">
        <v>0</v>
      </c>
      <c r="AU103" s="35">
        <v>17942</v>
      </c>
      <c r="AV103" s="35">
        <v>0</v>
      </c>
      <c r="AW103" s="35">
        <v>25615</v>
      </c>
      <c r="AX103" s="35">
        <v>36626</v>
      </c>
      <c r="AY103" s="35">
        <v>0</v>
      </c>
      <c r="BB103" s="6"/>
      <c r="BC103" s="117">
        <f t="shared" si="20"/>
        <v>4</v>
      </c>
      <c r="BD103" s="118">
        <f t="shared" si="20"/>
        <v>4</v>
      </c>
      <c r="BE103" s="118">
        <f t="shared" si="20"/>
        <v>4</v>
      </c>
      <c r="BF103" s="118">
        <f t="shared" si="20"/>
        <v>4</v>
      </c>
      <c r="BG103" s="118">
        <f t="shared" si="20"/>
        <v>4</v>
      </c>
      <c r="BH103" s="118">
        <f t="shared" si="20"/>
        <v>4</v>
      </c>
      <c r="BI103" s="118">
        <f t="shared" si="20"/>
        <v>4</v>
      </c>
      <c r="BJ103" s="118">
        <f t="shared" si="20"/>
        <v>4</v>
      </c>
      <c r="BK103" s="118">
        <f t="shared" si="20"/>
        <v>4</v>
      </c>
      <c r="BL103" s="118">
        <f t="shared" si="20"/>
        <v>4</v>
      </c>
      <c r="BM103" s="118">
        <f t="shared" si="20"/>
        <v>4</v>
      </c>
      <c r="BN103" s="118">
        <f t="shared" si="20"/>
        <v>4</v>
      </c>
      <c r="BO103" s="118">
        <f t="shared" si="20"/>
        <v>4</v>
      </c>
      <c r="BP103" s="118">
        <f t="shared" si="20"/>
        <v>4</v>
      </c>
      <c r="BQ103" s="118">
        <f t="shared" si="20"/>
        <v>4</v>
      </c>
      <c r="BR103" s="118">
        <f t="shared" si="20"/>
        <v>4</v>
      </c>
      <c r="BS103" s="118">
        <f t="shared" si="19"/>
        <v>4</v>
      </c>
      <c r="BT103" s="118">
        <f t="shared" si="19"/>
        <v>4</v>
      </c>
      <c r="BU103" s="118">
        <f t="shared" si="19"/>
        <v>4</v>
      </c>
      <c r="BV103" s="118">
        <f t="shared" si="19"/>
        <v>4</v>
      </c>
      <c r="BW103" s="118">
        <f t="shared" si="19"/>
        <v>4</v>
      </c>
      <c r="BX103" s="118">
        <f t="shared" si="19"/>
        <v>4</v>
      </c>
      <c r="BY103" s="118">
        <f t="shared" si="19"/>
        <v>4</v>
      </c>
      <c r="BZ103" s="118">
        <f t="shared" si="19"/>
        <v>4</v>
      </c>
      <c r="CA103" s="118">
        <f t="shared" si="19"/>
        <v>4</v>
      </c>
      <c r="CB103" s="118">
        <f t="shared" si="19"/>
        <v>4</v>
      </c>
      <c r="CC103" s="118">
        <f t="shared" si="19"/>
        <v>4</v>
      </c>
      <c r="CD103" s="118">
        <f t="shared" si="19"/>
        <v>4</v>
      </c>
      <c r="CE103" s="118">
        <f t="shared" si="19"/>
        <v>4</v>
      </c>
      <c r="CF103" s="118">
        <f t="shared" si="19"/>
        <v>4</v>
      </c>
      <c r="CG103" s="118">
        <f t="shared" si="18"/>
        <v>4</v>
      </c>
      <c r="CH103" s="118">
        <f t="shared" si="18"/>
        <v>4</v>
      </c>
      <c r="CI103" s="118">
        <f t="shared" si="18"/>
        <v>4</v>
      </c>
      <c r="CJ103" s="118">
        <f t="shared" si="18"/>
        <v>4</v>
      </c>
      <c r="CK103" s="118">
        <f t="shared" si="18"/>
        <v>4</v>
      </c>
      <c r="CL103" s="118">
        <f t="shared" si="18"/>
        <v>4</v>
      </c>
      <c r="CM103" s="118">
        <f t="shared" si="18"/>
        <v>4</v>
      </c>
      <c r="CN103" s="118">
        <f t="shared" si="18"/>
        <v>4</v>
      </c>
      <c r="CO103" s="118">
        <f t="shared" si="18"/>
        <v>4</v>
      </c>
      <c r="CP103" s="118">
        <f t="shared" si="18"/>
        <v>4</v>
      </c>
      <c r="CQ103" s="118">
        <f t="shared" si="18"/>
        <v>4</v>
      </c>
      <c r="CR103" s="118">
        <f t="shared" si="18"/>
        <v>4</v>
      </c>
      <c r="CS103" s="118">
        <f t="shared" si="18"/>
        <v>4</v>
      </c>
      <c r="CT103" s="118">
        <f t="shared" si="18"/>
        <v>4</v>
      </c>
      <c r="CU103" s="118">
        <f t="shared" si="18"/>
        <v>4</v>
      </c>
      <c r="CV103" s="119">
        <f t="shared" si="18"/>
        <v>4</v>
      </c>
    </row>
    <row r="104" spans="2:100">
      <c r="B104" s="67">
        <v>4</v>
      </c>
      <c r="C104" s="33" t="s">
        <v>824</v>
      </c>
      <c r="D104" s="33" t="s">
        <v>702</v>
      </c>
      <c r="E104" s="34" t="s">
        <v>916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194298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1</v>
      </c>
      <c r="U104" s="35">
        <v>1529617</v>
      </c>
      <c r="V104" s="35">
        <v>0</v>
      </c>
      <c r="W104" s="35">
        <v>5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215564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>
        <v>0</v>
      </c>
      <c r="AU104" s="35">
        <v>121276</v>
      </c>
      <c r="AV104" s="35">
        <v>0</v>
      </c>
      <c r="AW104" s="35">
        <v>130123</v>
      </c>
      <c r="AX104" s="35">
        <v>823882</v>
      </c>
      <c r="AY104" s="35">
        <v>0</v>
      </c>
      <c r="BB104" s="6"/>
      <c r="BC104" s="117">
        <f t="shared" si="20"/>
        <v>4</v>
      </c>
      <c r="BD104" s="118">
        <f t="shared" si="20"/>
        <v>4</v>
      </c>
      <c r="BE104" s="118">
        <f t="shared" si="20"/>
        <v>4</v>
      </c>
      <c r="BF104" s="118">
        <f t="shared" si="20"/>
        <v>4</v>
      </c>
      <c r="BG104" s="118">
        <f t="shared" si="20"/>
        <v>4</v>
      </c>
      <c r="BH104" s="118">
        <f t="shared" si="20"/>
        <v>4</v>
      </c>
      <c r="BI104" s="118">
        <f t="shared" si="20"/>
        <v>4</v>
      </c>
      <c r="BJ104" s="118">
        <f t="shared" si="20"/>
        <v>4</v>
      </c>
      <c r="BK104" s="118">
        <f t="shared" si="20"/>
        <v>4</v>
      </c>
      <c r="BL104" s="118">
        <f t="shared" si="20"/>
        <v>4</v>
      </c>
      <c r="BM104" s="118">
        <f t="shared" si="20"/>
        <v>4</v>
      </c>
      <c r="BN104" s="118">
        <f t="shared" si="20"/>
        <v>4</v>
      </c>
      <c r="BO104" s="118">
        <f t="shared" si="20"/>
        <v>4</v>
      </c>
      <c r="BP104" s="118">
        <f t="shared" si="20"/>
        <v>4</v>
      </c>
      <c r="BQ104" s="118">
        <f t="shared" si="20"/>
        <v>4</v>
      </c>
      <c r="BR104" s="118">
        <f t="shared" si="20"/>
        <v>4</v>
      </c>
      <c r="BS104" s="118">
        <f t="shared" si="19"/>
        <v>4</v>
      </c>
      <c r="BT104" s="118">
        <f t="shared" si="19"/>
        <v>4</v>
      </c>
      <c r="BU104" s="118">
        <f t="shared" si="19"/>
        <v>4</v>
      </c>
      <c r="BV104" s="118">
        <f t="shared" si="19"/>
        <v>4</v>
      </c>
      <c r="BW104" s="118">
        <f t="shared" si="19"/>
        <v>4</v>
      </c>
      <c r="BX104" s="118">
        <f t="shared" si="19"/>
        <v>4</v>
      </c>
      <c r="BY104" s="118">
        <f t="shared" si="19"/>
        <v>4</v>
      </c>
      <c r="BZ104" s="118">
        <f t="shared" si="19"/>
        <v>4</v>
      </c>
      <c r="CA104" s="118">
        <f t="shared" si="19"/>
        <v>4</v>
      </c>
      <c r="CB104" s="118">
        <f t="shared" si="19"/>
        <v>4</v>
      </c>
      <c r="CC104" s="118">
        <f t="shared" si="19"/>
        <v>4</v>
      </c>
      <c r="CD104" s="118">
        <f t="shared" si="19"/>
        <v>4</v>
      </c>
      <c r="CE104" s="118">
        <f t="shared" si="19"/>
        <v>4</v>
      </c>
      <c r="CF104" s="118">
        <f t="shared" si="19"/>
        <v>4</v>
      </c>
      <c r="CG104" s="118">
        <f t="shared" si="18"/>
        <v>4</v>
      </c>
      <c r="CH104" s="118">
        <f t="shared" si="18"/>
        <v>4</v>
      </c>
      <c r="CI104" s="118">
        <f t="shared" si="18"/>
        <v>4</v>
      </c>
      <c r="CJ104" s="118">
        <f t="shared" si="18"/>
        <v>4</v>
      </c>
      <c r="CK104" s="118">
        <f t="shared" si="18"/>
        <v>4</v>
      </c>
      <c r="CL104" s="118">
        <f t="shared" si="18"/>
        <v>4</v>
      </c>
      <c r="CM104" s="118">
        <f t="shared" si="18"/>
        <v>4</v>
      </c>
      <c r="CN104" s="118">
        <f t="shared" si="18"/>
        <v>4</v>
      </c>
      <c r="CO104" s="118">
        <f t="shared" si="18"/>
        <v>4</v>
      </c>
      <c r="CP104" s="118">
        <f t="shared" si="18"/>
        <v>4</v>
      </c>
      <c r="CQ104" s="118">
        <f t="shared" si="18"/>
        <v>4</v>
      </c>
      <c r="CR104" s="118">
        <f t="shared" si="18"/>
        <v>4</v>
      </c>
      <c r="CS104" s="118">
        <f t="shared" si="18"/>
        <v>4</v>
      </c>
      <c r="CT104" s="118">
        <f t="shared" si="18"/>
        <v>4</v>
      </c>
      <c r="CU104" s="118">
        <f t="shared" si="18"/>
        <v>4</v>
      </c>
      <c r="CV104" s="119">
        <f t="shared" si="18"/>
        <v>4</v>
      </c>
    </row>
    <row r="105" spans="2:100">
      <c r="B105" s="67">
        <v>4</v>
      </c>
      <c r="C105" s="33" t="s">
        <v>824</v>
      </c>
      <c r="D105" s="33" t="s">
        <v>704</v>
      </c>
      <c r="E105" s="34" t="s">
        <v>917</v>
      </c>
      <c r="F105" s="35">
        <v>0</v>
      </c>
      <c r="G105" s="35">
        <v>0</v>
      </c>
      <c r="H105" s="35">
        <v>0</v>
      </c>
      <c r="I105" s="35">
        <v>4529</v>
      </c>
      <c r="J105" s="35">
        <v>0</v>
      </c>
      <c r="K105" s="35">
        <v>0</v>
      </c>
      <c r="L105" s="35">
        <v>0</v>
      </c>
      <c r="M105" s="35">
        <v>32273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18920</v>
      </c>
      <c r="U105" s="35">
        <v>147464</v>
      </c>
      <c r="V105" s="35">
        <v>0</v>
      </c>
      <c r="W105" s="35">
        <v>1438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30109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5">
        <v>0</v>
      </c>
      <c r="AL105" s="35">
        <v>0</v>
      </c>
      <c r="AM105" s="35">
        <v>0</v>
      </c>
      <c r="AN105" s="35">
        <v>0</v>
      </c>
      <c r="AO105" s="35">
        <v>0</v>
      </c>
      <c r="AP105" s="35">
        <v>0</v>
      </c>
      <c r="AQ105" s="35">
        <v>0</v>
      </c>
      <c r="AR105" s="35">
        <v>0</v>
      </c>
      <c r="AS105" s="35">
        <v>0</v>
      </c>
      <c r="AT105" s="35">
        <v>0</v>
      </c>
      <c r="AU105" s="35">
        <v>12165</v>
      </c>
      <c r="AV105" s="35">
        <v>0</v>
      </c>
      <c r="AW105" s="35">
        <v>80481</v>
      </c>
      <c r="AX105" s="35">
        <v>115076</v>
      </c>
      <c r="AY105" s="35">
        <v>0</v>
      </c>
      <c r="BB105" s="6"/>
      <c r="BC105" s="117">
        <f t="shared" si="20"/>
        <v>4</v>
      </c>
      <c r="BD105" s="118">
        <f t="shared" si="20"/>
        <v>4</v>
      </c>
      <c r="BE105" s="118">
        <f t="shared" si="20"/>
        <v>4</v>
      </c>
      <c r="BF105" s="118">
        <f t="shared" si="20"/>
        <v>4</v>
      </c>
      <c r="BG105" s="118">
        <f t="shared" si="20"/>
        <v>4</v>
      </c>
      <c r="BH105" s="118">
        <f t="shared" si="20"/>
        <v>4</v>
      </c>
      <c r="BI105" s="118">
        <f t="shared" si="20"/>
        <v>4</v>
      </c>
      <c r="BJ105" s="118">
        <f t="shared" si="20"/>
        <v>4</v>
      </c>
      <c r="BK105" s="118">
        <f t="shared" si="20"/>
        <v>4</v>
      </c>
      <c r="BL105" s="118">
        <f t="shared" si="20"/>
        <v>4</v>
      </c>
      <c r="BM105" s="118">
        <f t="shared" si="20"/>
        <v>4</v>
      </c>
      <c r="BN105" s="118">
        <f t="shared" si="20"/>
        <v>4</v>
      </c>
      <c r="BO105" s="118">
        <f t="shared" si="20"/>
        <v>4</v>
      </c>
      <c r="BP105" s="118">
        <f t="shared" si="20"/>
        <v>4</v>
      </c>
      <c r="BQ105" s="118">
        <f t="shared" si="20"/>
        <v>4</v>
      </c>
      <c r="BR105" s="118">
        <f t="shared" si="20"/>
        <v>4</v>
      </c>
      <c r="BS105" s="118">
        <f t="shared" si="19"/>
        <v>4</v>
      </c>
      <c r="BT105" s="118">
        <f t="shared" si="19"/>
        <v>4</v>
      </c>
      <c r="BU105" s="118">
        <f t="shared" si="19"/>
        <v>4</v>
      </c>
      <c r="BV105" s="118">
        <f t="shared" si="19"/>
        <v>4</v>
      </c>
      <c r="BW105" s="118">
        <f t="shared" si="19"/>
        <v>4</v>
      </c>
      <c r="BX105" s="118">
        <f t="shared" si="19"/>
        <v>4</v>
      </c>
      <c r="BY105" s="118">
        <f t="shared" si="19"/>
        <v>4</v>
      </c>
      <c r="BZ105" s="118">
        <f t="shared" si="19"/>
        <v>4</v>
      </c>
      <c r="CA105" s="118">
        <f t="shared" si="19"/>
        <v>4</v>
      </c>
      <c r="CB105" s="118">
        <f t="shared" si="19"/>
        <v>4</v>
      </c>
      <c r="CC105" s="118">
        <f t="shared" si="19"/>
        <v>4</v>
      </c>
      <c r="CD105" s="118">
        <f t="shared" si="19"/>
        <v>4</v>
      </c>
      <c r="CE105" s="118">
        <f t="shared" si="19"/>
        <v>4</v>
      </c>
      <c r="CF105" s="118">
        <f t="shared" si="19"/>
        <v>4</v>
      </c>
      <c r="CG105" s="118">
        <f t="shared" si="18"/>
        <v>4</v>
      </c>
      <c r="CH105" s="118">
        <f t="shared" si="18"/>
        <v>4</v>
      </c>
      <c r="CI105" s="118">
        <f t="shared" si="18"/>
        <v>4</v>
      </c>
      <c r="CJ105" s="118">
        <f t="shared" si="18"/>
        <v>4</v>
      </c>
      <c r="CK105" s="118">
        <f t="shared" si="18"/>
        <v>4</v>
      </c>
      <c r="CL105" s="118">
        <f t="shared" si="18"/>
        <v>4</v>
      </c>
      <c r="CM105" s="118">
        <f t="shared" si="18"/>
        <v>4</v>
      </c>
      <c r="CN105" s="118">
        <f t="shared" si="18"/>
        <v>4</v>
      </c>
      <c r="CO105" s="118">
        <f t="shared" si="18"/>
        <v>4</v>
      </c>
      <c r="CP105" s="118">
        <f t="shared" si="18"/>
        <v>4</v>
      </c>
      <c r="CQ105" s="118">
        <f t="shared" si="18"/>
        <v>4</v>
      </c>
      <c r="CR105" s="118">
        <f t="shared" si="18"/>
        <v>4</v>
      </c>
      <c r="CS105" s="118">
        <f t="shared" si="18"/>
        <v>4</v>
      </c>
      <c r="CT105" s="118">
        <f t="shared" si="18"/>
        <v>4</v>
      </c>
      <c r="CU105" s="118">
        <f t="shared" si="18"/>
        <v>4</v>
      </c>
      <c r="CV105" s="119">
        <f t="shared" si="18"/>
        <v>4</v>
      </c>
    </row>
    <row r="106" spans="2:100">
      <c r="B106" s="69">
        <v>5</v>
      </c>
      <c r="C106" s="33" t="s">
        <v>824</v>
      </c>
      <c r="D106" s="33" t="s">
        <v>706</v>
      </c>
      <c r="E106" s="34" t="s">
        <v>918</v>
      </c>
      <c r="F106" s="35">
        <v>0</v>
      </c>
      <c r="G106" s="35">
        <v>0</v>
      </c>
      <c r="H106" s="35">
        <v>0</v>
      </c>
      <c r="I106" s="35">
        <v>12393</v>
      </c>
      <c r="J106" s="35">
        <v>0</v>
      </c>
      <c r="K106" s="35">
        <v>0</v>
      </c>
      <c r="L106" s="35">
        <v>0</v>
      </c>
      <c r="M106" s="35">
        <v>289897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80092</v>
      </c>
      <c r="U106" s="35">
        <v>1972546</v>
      </c>
      <c r="V106" s="35">
        <v>0</v>
      </c>
      <c r="W106" s="35">
        <v>6117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171784</v>
      </c>
      <c r="AE106" s="35">
        <v>0</v>
      </c>
      <c r="AF106" s="35">
        <v>0</v>
      </c>
      <c r="AG106" s="35">
        <v>0</v>
      </c>
      <c r="AH106" s="35">
        <v>0</v>
      </c>
      <c r="AI106" s="35">
        <v>0</v>
      </c>
      <c r="AJ106" s="35">
        <v>0</v>
      </c>
      <c r="AK106" s="35">
        <v>0</v>
      </c>
      <c r="AL106" s="35">
        <v>0</v>
      </c>
      <c r="AM106" s="35">
        <v>6412</v>
      </c>
      <c r="AN106" s="35">
        <v>0</v>
      </c>
      <c r="AO106" s="35">
        <v>0</v>
      </c>
      <c r="AP106" s="35">
        <v>0</v>
      </c>
      <c r="AQ106" s="35">
        <v>0</v>
      </c>
      <c r="AR106" s="35">
        <v>0</v>
      </c>
      <c r="AS106" s="35">
        <v>0</v>
      </c>
      <c r="AT106" s="35">
        <v>0</v>
      </c>
      <c r="AU106" s="35">
        <v>157768</v>
      </c>
      <c r="AV106" s="35">
        <v>0</v>
      </c>
      <c r="AW106" s="35">
        <v>540468</v>
      </c>
      <c r="AX106" s="35">
        <v>642166</v>
      </c>
      <c r="AY106" s="35">
        <v>16068</v>
      </c>
      <c r="BB106" s="6"/>
      <c r="BC106" s="117">
        <f t="shared" si="20"/>
        <v>5</v>
      </c>
      <c r="BD106" s="118">
        <f t="shared" si="20"/>
        <v>5</v>
      </c>
      <c r="BE106" s="118">
        <f t="shared" si="20"/>
        <v>5</v>
      </c>
      <c r="BF106" s="118">
        <f t="shared" si="20"/>
        <v>5</v>
      </c>
      <c r="BG106" s="118">
        <f t="shared" si="20"/>
        <v>5</v>
      </c>
      <c r="BH106" s="118">
        <f t="shared" si="20"/>
        <v>5</v>
      </c>
      <c r="BI106" s="118">
        <f t="shared" si="20"/>
        <v>5</v>
      </c>
      <c r="BJ106" s="118">
        <f t="shared" si="20"/>
        <v>5</v>
      </c>
      <c r="BK106" s="118">
        <f t="shared" si="20"/>
        <v>5</v>
      </c>
      <c r="BL106" s="118">
        <f t="shared" si="20"/>
        <v>5</v>
      </c>
      <c r="BM106" s="118">
        <f t="shared" si="20"/>
        <v>5</v>
      </c>
      <c r="BN106" s="118">
        <f t="shared" si="20"/>
        <v>5</v>
      </c>
      <c r="BO106" s="118">
        <f t="shared" si="20"/>
        <v>5</v>
      </c>
      <c r="BP106" s="118">
        <f t="shared" si="20"/>
        <v>5</v>
      </c>
      <c r="BQ106" s="118">
        <f t="shared" si="20"/>
        <v>5</v>
      </c>
      <c r="BR106" s="118">
        <f t="shared" si="20"/>
        <v>5</v>
      </c>
      <c r="BS106" s="118">
        <f t="shared" si="19"/>
        <v>5</v>
      </c>
      <c r="BT106" s="118">
        <f t="shared" si="19"/>
        <v>5</v>
      </c>
      <c r="BU106" s="118">
        <f t="shared" si="19"/>
        <v>5</v>
      </c>
      <c r="BV106" s="118">
        <f t="shared" si="19"/>
        <v>5</v>
      </c>
      <c r="BW106" s="118">
        <f t="shared" si="19"/>
        <v>5</v>
      </c>
      <c r="BX106" s="118">
        <f t="shared" si="19"/>
        <v>5</v>
      </c>
      <c r="BY106" s="118">
        <f t="shared" si="19"/>
        <v>5</v>
      </c>
      <c r="BZ106" s="118">
        <f t="shared" si="19"/>
        <v>5</v>
      </c>
      <c r="CA106" s="118">
        <f t="shared" si="19"/>
        <v>5</v>
      </c>
      <c r="CB106" s="118">
        <f t="shared" si="19"/>
        <v>5</v>
      </c>
      <c r="CC106" s="118">
        <f t="shared" si="19"/>
        <v>5</v>
      </c>
      <c r="CD106" s="118">
        <f t="shared" si="19"/>
        <v>5</v>
      </c>
      <c r="CE106" s="118">
        <f t="shared" si="19"/>
        <v>5</v>
      </c>
      <c r="CF106" s="118">
        <f t="shared" si="19"/>
        <v>5</v>
      </c>
      <c r="CG106" s="118">
        <f t="shared" si="18"/>
        <v>5</v>
      </c>
      <c r="CH106" s="118">
        <f t="shared" si="18"/>
        <v>5</v>
      </c>
      <c r="CI106" s="118">
        <f t="shared" si="18"/>
        <v>5</v>
      </c>
      <c r="CJ106" s="118">
        <f t="shared" si="18"/>
        <v>5</v>
      </c>
      <c r="CK106" s="118">
        <f t="shared" si="18"/>
        <v>5</v>
      </c>
      <c r="CL106" s="118">
        <f t="shared" si="18"/>
        <v>5</v>
      </c>
      <c r="CM106" s="118">
        <f t="shared" si="18"/>
        <v>5</v>
      </c>
      <c r="CN106" s="118">
        <f t="shared" si="18"/>
        <v>5</v>
      </c>
      <c r="CO106" s="118">
        <f t="shared" si="18"/>
        <v>5</v>
      </c>
      <c r="CP106" s="118">
        <f t="shared" si="18"/>
        <v>5</v>
      </c>
      <c r="CQ106" s="118">
        <f t="shared" si="18"/>
        <v>5</v>
      </c>
      <c r="CR106" s="118">
        <f t="shared" si="18"/>
        <v>5</v>
      </c>
      <c r="CS106" s="118">
        <f t="shared" si="18"/>
        <v>5</v>
      </c>
      <c r="CT106" s="118">
        <f t="shared" si="18"/>
        <v>5</v>
      </c>
      <c r="CU106" s="118">
        <f t="shared" si="18"/>
        <v>5</v>
      </c>
      <c r="CV106" s="119">
        <f t="shared" si="18"/>
        <v>5</v>
      </c>
    </row>
    <row r="107" spans="2:100">
      <c r="B107" s="67">
        <v>5</v>
      </c>
      <c r="C107" s="33" t="s">
        <v>824</v>
      </c>
      <c r="D107" s="33" t="s">
        <v>708</v>
      </c>
      <c r="E107" s="34" t="s">
        <v>919</v>
      </c>
      <c r="F107" s="35">
        <v>0</v>
      </c>
      <c r="G107" s="35">
        <v>0</v>
      </c>
      <c r="H107" s="35">
        <v>0</v>
      </c>
      <c r="I107" s="35">
        <v>13489</v>
      </c>
      <c r="J107" s="35">
        <v>0</v>
      </c>
      <c r="K107" s="35">
        <v>0</v>
      </c>
      <c r="L107" s="35">
        <v>1511</v>
      </c>
      <c r="M107" s="35">
        <v>103863</v>
      </c>
      <c r="N107" s="35">
        <v>0</v>
      </c>
      <c r="O107" s="35">
        <v>0</v>
      </c>
      <c r="P107" s="35">
        <v>167</v>
      </c>
      <c r="Q107" s="35">
        <v>3631</v>
      </c>
      <c r="R107" s="35">
        <v>679138</v>
      </c>
      <c r="S107" s="35">
        <v>0</v>
      </c>
      <c r="T107" s="35">
        <v>879699</v>
      </c>
      <c r="U107" s="35">
        <v>557390</v>
      </c>
      <c r="V107" s="35">
        <v>0</v>
      </c>
      <c r="W107" s="35">
        <v>6658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186970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13625</v>
      </c>
      <c r="AN107" s="35">
        <v>0</v>
      </c>
      <c r="AO107" s="35">
        <v>0</v>
      </c>
      <c r="AP107" s="35">
        <v>0</v>
      </c>
      <c r="AQ107" s="35">
        <v>17466</v>
      </c>
      <c r="AR107" s="35">
        <v>86088</v>
      </c>
      <c r="AS107" s="35">
        <v>0</v>
      </c>
      <c r="AT107" s="35">
        <v>0</v>
      </c>
      <c r="AU107" s="35">
        <v>45348</v>
      </c>
      <c r="AV107" s="35">
        <v>0</v>
      </c>
      <c r="AW107" s="35">
        <v>539226</v>
      </c>
      <c r="AX107" s="35">
        <v>698935</v>
      </c>
      <c r="AY107" s="35">
        <v>6852</v>
      </c>
      <c r="BB107" s="6"/>
      <c r="BC107" s="117">
        <f t="shared" si="20"/>
        <v>5</v>
      </c>
      <c r="BD107" s="118">
        <f t="shared" si="20"/>
        <v>5</v>
      </c>
      <c r="BE107" s="118">
        <f t="shared" si="20"/>
        <v>5</v>
      </c>
      <c r="BF107" s="118">
        <f t="shared" si="20"/>
        <v>5</v>
      </c>
      <c r="BG107" s="118">
        <f t="shared" si="20"/>
        <v>5</v>
      </c>
      <c r="BH107" s="118">
        <f t="shared" si="20"/>
        <v>5</v>
      </c>
      <c r="BI107" s="118">
        <f t="shared" si="20"/>
        <v>5</v>
      </c>
      <c r="BJ107" s="118">
        <f t="shared" si="20"/>
        <v>5</v>
      </c>
      <c r="BK107" s="118">
        <f t="shared" si="20"/>
        <v>5</v>
      </c>
      <c r="BL107" s="118">
        <f t="shared" si="20"/>
        <v>5</v>
      </c>
      <c r="BM107" s="118">
        <f t="shared" si="20"/>
        <v>5</v>
      </c>
      <c r="BN107" s="118">
        <f t="shared" si="20"/>
        <v>5</v>
      </c>
      <c r="BO107" s="118">
        <f t="shared" si="20"/>
        <v>5</v>
      </c>
      <c r="BP107" s="118">
        <f t="shared" si="20"/>
        <v>5</v>
      </c>
      <c r="BQ107" s="118">
        <f t="shared" si="20"/>
        <v>5</v>
      </c>
      <c r="BR107" s="118">
        <f t="shared" si="20"/>
        <v>5</v>
      </c>
      <c r="BS107" s="118">
        <f t="shared" si="19"/>
        <v>5</v>
      </c>
      <c r="BT107" s="118">
        <f t="shared" si="19"/>
        <v>5</v>
      </c>
      <c r="BU107" s="118">
        <f t="shared" si="19"/>
        <v>5</v>
      </c>
      <c r="BV107" s="118">
        <f t="shared" si="19"/>
        <v>5</v>
      </c>
      <c r="BW107" s="118">
        <f t="shared" si="19"/>
        <v>5</v>
      </c>
      <c r="BX107" s="118">
        <f t="shared" si="19"/>
        <v>5</v>
      </c>
      <c r="BY107" s="118">
        <f t="shared" si="19"/>
        <v>5</v>
      </c>
      <c r="BZ107" s="118">
        <f t="shared" si="19"/>
        <v>5</v>
      </c>
      <c r="CA107" s="118">
        <f t="shared" si="19"/>
        <v>5</v>
      </c>
      <c r="CB107" s="118">
        <f t="shared" si="19"/>
        <v>5</v>
      </c>
      <c r="CC107" s="118">
        <f t="shared" si="19"/>
        <v>5</v>
      </c>
      <c r="CD107" s="118">
        <f t="shared" si="19"/>
        <v>5</v>
      </c>
      <c r="CE107" s="118">
        <f t="shared" si="19"/>
        <v>5</v>
      </c>
      <c r="CF107" s="118">
        <f t="shared" si="19"/>
        <v>5</v>
      </c>
      <c r="CG107" s="118">
        <f t="shared" si="19"/>
        <v>5</v>
      </c>
      <c r="CH107" s="118">
        <f t="shared" si="19"/>
        <v>5</v>
      </c>
      <c r="CI107" s="118">
        <f t="shared" ref="CI107:CV122" si="21">$B107</f>
        <v>5</v>
      </c>
      <c r="CJ107" s="118">
        <f t="shared" si="21"/>
        <v>5</v>
      </c>
      <c r="CK107" s="118">
        <f t="shared" si="21"/>
        <v>5</v>
      </c>
      <c r="CL107" s="118">
        <f t="shared" si="21"/>
        <v>5</v>
      </c>
      <c r="CM107" s="118">
        <f t="shared" si="21"/>
        <v>5</v>
      </c>
      <c r="CN107" s="118">
        <f t="shared" si="21"/>
        <v>5</v>
      </c>
      <c r="CO107" s="118">
        <f t="shared" si="21"/>
        <v>5</v>
      </c>
      <c r="CP107" s="118">
        <f t="shared" si="21"/>
        <v>5</v>
      </c>
      <c r="CQ107" s="118">
        <f t="shared" si="21"/>
        <v>5</v>
      </c>
      <c r="CR107" s="118">
        <f t="shared" si="21"/>
        <v>5</v>
      </c>
      <c r="CS107" s="118">
        <f t="shared" si="21"/>
        <v>5</v>
      </c>
      <c r="CT107" s="118">
        <f t="shared" si="21"/>
        <v>5</v>
      </c>
      <c r="CU107" s="118">
        <f t="shared" si="21"/>
        <v>5</v>
      </c>
      <c r="CV107" s="119">
        <f t="shared" si="21"/>
        <v>5</v>
      </c>
    </row>
    <row r="108" spans="2:100">
      <c r="B108" s="67">
        <v>4</v>
      </c>
      <c r="C108" s="33" t="s">
        <v>824</v>
      </c>
      <c r="D108" s="33" t="s">
        <v>710</v>
      </c>
      <c r="E108" s="34" t="s">
        <v>920</v>
      </c>
      <c r="F108" s="35">
        <v>0</v>
      </c>
      <c r="G108" s="35">
        <v>0</v>
      </c>
      <c r="H108" s="35">
        <v>0</v>
      </c>
      <c r="I108" s="35">
        <v>3132</v>
      </c>
      <c r="J108" s="35">
        <v>0</v>
      </c>
      <c r="K108" s="35">
        <v>0</v>
      </c>
      <c r="L108" s="35">
        <v>0</v>
      </c>
      <c r="M108" s="35">
        <v>2983</v>
      </c>
      <c r="N108" s="35">
        <v>0</v>
      </c>
      <c r="O108" s="35">
        <v>0</v>
      </c>
      <c r="P108" s="35">
        <v>0</v>
      </c>
      <c r="Q108" s="35">
        <v>101</v>
      </c>
      <c r="R108" s="35">
        <v>18846</v>
      </c>
      <c r="S108" s="35">
        <v>0</v>
      </c>
      <c r="T108" s="35">
        <v>13087</v>
      </c>
      <c r="U108" s="35">
        <v>16011</v>
      </c>
      <c r="V108" s="35">
        <v>0</v>
      </c>
      <c r="W108" s="35">
        <v>995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9282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1535</v>
      </c>
      <c r="AR108" s="35">
        <v>7565</v>
      </c>
      <c r="AS108" s="35">
        <v>0</v>
      </c>
      <c r="AT108" s="35">
        <v>0</v>
      </c>
      <c r="AU108" s="35">
        <v>1303</v>
      </c>
      <c r="AV108" s="35">
        <v>0</v>
      </c>
      <c r="AW108" s="35">
        <v>51028</v>
      </c>
      <c r="AX108" s="35">
        <v>35476</v>
      </c>
      <c r="AY108" s="35">
        <v>709</v>
      </c>
      <c r="BB108" s="6"/>
      <c r="BC108" s="117">
        <f t="shared" si="20"/>
        <v>4</v>
      </c>
      <c r="BD108" s="118">
        <f t="shared" si="20"/>
        <v>4</v>
      </c>
      <c r="BE108" s="118">
        <f t="shared" si="20"/>
        <v>4</v>
      </c>
      <c r="BF108" s="118">
        <f t="shared" si="20"/>
        <v>4</v>
      </c>
      <c r="BG108" s="118">
        <f t="shared" si="20"/>
        <v>4</v>
      </c>
      <c r="BH108" s="118">
        <f t="shared" si="20"/>
        <v>4</v>
      </c>
      <c r="BI108" s="118">
        <f t="shared" si="20"/>
        <v>4</v>
      </c>
      <c r="BJ108" s="118">
        <f t="shared" si="20"/>
        <v>4</v>
      </c>
      <c r="BK108" s="118">
        <f t="shared" si="20"/>
        <v>4</v>
      </c>
      <c r="BL108" s="118">
        <f t="shared" si="20"/>
        <v>4</v>
      </c>
      <c r="BM108" s="118">
        <f t="shared" si="20"/>
        <v>4</v>
      </c>
      <c r="BN108" s="118">
        <f t="shared" si="20"/>
        <v>4</v>
      </c>
      <c r="BO108" s="118">
        <f t="shared" si="20"/>
        <v>4</v>
      </c>
      <c r="BP108" s="118">
        <f t="shared" si="20"/>
        <v>4</v>
      </c>
      <c r="BQ108" s="118">
        <f t="shared" si="20"/>
        <v>4</v>
      </c>
      <c r="BR108" s="118">
        <f t="shared" ref="BR108:CG123" si="22">$B108</f>
        <v>4</v>
      </c>
      <c r="BS108" s="118">
        <f t="shared" si="22"/>
        <v>4</v>
      </c>
      <c r="BT108" s="118">
        <f t="shared" si="22"/>
        <v>4</v>
      </c>
      <c r="BU108" s="118">
        <f t="shared" si="22"/>
        <v>4</v>
      </c>
      <c r="BV108" s="118">
        <f t="shared" si="22"/>
        <v>4</v>
      </c>
      <c r="BW108" s="118">
        <f t="shared" si="22"/>
        <v>4</v>
      </c>
      <c r="BX108" s="118">
        <f t="shared" si="22"/>
        <v>4</v>
      </c>
      <c r="BY108" s="118">
        <f t="shared" si="22"/>
        <v>4</v>
      </c>
      <c r="BZ108" s="118">
        <f t="shared" si="22"/>
        <v>4</v>
      </c>
      <c r="CA108" s="118">
        <f t="shared" si="22"/>
        <v>4</v>
      </c>
      <c r="CB108" s="118">
        <f t="shared" si="22"/>
        <v>4</v>
      </c>
      <c r="CC108" s="118">
        <f t="shared" si="22"/>
        <v>4</v>
      </c>
      <c r="CD108" s="118">
        <f t="shared" si="22"/>
        <v>4</v>
      </c>
      <c r="CE108" s="118">
        <f t="shared" si="22"/>
        <v>4</v>
      </c>
      <c r="CF108" s="118">
        <f t="shared" si="22"/>
        <v>4</v>
      </c>
      <c r="CG108" s="118">
        <f t="shared" si="22"/>
        <v>4</v>
      </c>
      <c r="CH108" s="118">
        <f t="shared" ref="CH108:CV123" si="23">$B108</f>
        <v>4</v>
      </c>
      <c r="CI108" s="118">
        <f t="shared" si="21"/>
        <v>4</v>
      </c>
      <c r="CJ108" s="118">
        <f t="shared" si="21"/>
        <v>4</v>
      </c>
      <c r="CK108" s="118">
        <f t="shared" si="21"/>
        <v>4</v>
      </c>
      <c r="CL108" s="118">
        <f t="shared" si="21"/>
        <v>4</v>
      </c>
      <c r="CM108" s="118">
        <f t="shared" si="21"/>
        <v>4</v>
      </c>
      <c r="CN108" s="118">
        <f t="shared" si="21"/>
        <v>4</v>
      </c>
      <c r="CO108" s="118">
        <f t="shared" si="21"/>
        <v>4</v>
      </c>
      <c r="CP108" s="118">
        <f t="shared" si="21"/>
        <v>4</v>
      </c>
      <c r="CQ108" s="118">
        <f t="shared" si="21"/>
        <v>4</v>
      </c>
      <c r="CR108" s="118">
        <f t="shared" si="21"/>
        <v>4</v>
      </c>
      <c r="CS108" s="118">
        <f t="shared" si="21"/>
        <v>4</v>
      </c>
      <c r="CT108" s="118">
        <f t="shared" si="21"/>
        <v>4</v>
      </c>
      <c r="CU108" s="118">
        <f t="shared" si="21"/>
        <v>4</v>
      </c>
      <c r="CV108" s="119">
        <f t="shared" si="21"/>
        <v>4</v>
      </c>
    </row>
    <row r="109" spans="2:100">
      <c r="B109" s="67">
        <v>5</v>
      </c>
      <c r="C109" s="33" t="s">
        <v>824</v>
      </c>
      <c r="D109" s="33" t="s">
        <v>712</v>
      </c>
      <c r="E109" s="34" t="s">
        <v>921</v>
      </c>
      <c r="F109" s="35">
        <v>0</v>
      </c>
      <c r="G109" s="35">
        <v>0</v>
      </c>
      <c r="H109" s="35">
        <v>0</v>
      </c>
      <c r="I109" s="35">
        <v>45750</v>
      </c>
      <c r="J109" s="35">
        <v>0</v>
      </c>
      <c r="K109" s="35">
        <v>0</v>
      </c>
      <c r="L109" s="35">
        <v>0</v>
      </c>
      <c r="M109" s="35">
        <v>2970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295656</v>
      </c>
      <c r="U109" s="35">
        <v>30186</v>
      </c>
      <c r="V109" s="35">
        <v>0</v>
      </c>
      <c r="W109" s="35">
        <v>22580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634133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5">
        <v>0</v>
      </c>
      <c r="AL109" s="35">
        <v>0</v>
      </c>
      <c r="AM109" s="35">
        <v>17632</v>
      </c>
      <c r="AN109" s="35">
        <v>0</v>
      </c>
      <c r="AO109" s="35">
        <v>0</v>
      </c>
      <c r="AP109" s="35">
        <v>0</v>
      </c>
      <c r="AQ109" s="35">
        <v>46771</v>
      </c>
      <c r="AR109" s="35">
        <v>230530</v>
      </c>
      <c r="AS109" s="35">
        <v>0</v>
      </c>
      <c r="AT109" s="35">
        <v>0</v>
      </c>
      <c r="AU109" s="35">
        <v>2363</v>
      </c>
      <c r="AV109" s="35">
        <v>0</v>
      </c>
      <c r="AW109" s="35">
        <v>1995109</v>
      </c>
      <c r="AX109" s="35">
        <v>2370524</v>
      </c>
      <c r="AY109" s="35">
        <v>0</v>
      </c>
      <c r="BB109" s="6"/>
      <c r="BC109" s="117">
        <f t="shared" ref="BC109:BR124" si="24">$B109</f>
        <v>5</v>
      </c>
      <c r="BD109" s="118">
        <f t="shared" si="24"/>
        <v>5</v>
      </c>
      <c r="BE109" s="118">
        <f t="shared" si="24"/>
        <v>5</v>
      </c>
      <c r="BF109" s="118">
        <f t="shared" si="24"/>
        <v>5</v>
      </c>
      <c r="BG109" s="118">
        <f t="shared" si="24"/>
        <v>5</v>
      </c>
      <c r="BH109" s="118">
        <f t="shared" si="24"/>
        <v>5</v>
      </c>
      <c r="BI109" s="118">
        <f t="shared" si="24"/>
        <v>5</v>
      </c>
      <c r="BJ109" s="118">
        <f t="shared" si="24"/>
        <v>5</v>
      </c>
      <c r="BK109" s="118">
        <f t="shared" si="24"/>
        <v>5</v>
      </c>
      <c r="BL109" s="118">
        <f t="shared" si="24"/>
        <v>5</v>
      </c>
      <c r="BM109" s="118">
        <f t="shared" si="24"/>
        <v>5</v>
      </c>
      <c r="BN109" s="118">
        <f t="shared" si="24"/>
        <v>5</v>
      </c>
      <c r="BO109" s="118">
        <f t="shared" si="24"/>
        <v>5</v>
      </c>
      <c r="BP109" s="118">
        <f t="shared" si="24"/>
        <v>5</v>
      </c>
      <c r="BQ109" s="118">
        <f t="shared" si="24"/>
        <v>5</v>
      </c>
      <c r="BR109" s="118">
        <f t="shared" si="22"/>
        <v>5</v>
      </c>
      <c r="BS109" s="118">
        <f t="shared" si="22"/>
        <v>5</v>
      </c>
      <c r="BT109" s="118">
        <f t="shared" si="22"/>
        <v>5</v>
      </c>
      <c r="BU109" s="118">
        <f t="shared" si="22"/>
        <v>5</v>
      </c>
      <c r="BV109" s="118">
        <f t="shared" si="22"/>
        <v>5</v>
      </c>
      <c r="BW109" s="118">
        <f t="shared" si="22"/>
        <v>5</v>
      </c>
      <c r="BX109" s="118">
        <f t="shared" si="22"/>
        <v>5</v>
      </c>
      <c r="BY109" s="118">
        <f t="shared" si="22"/>
        <v>5</v>
      </c>
      <c r="BZ109" s="118">
        <f t="shared" si="22"/>
        <v>5</v>
      </c>
      <c r="CA109" s="118">
        <f t="shared" si="22"/>
        <v>5</v>
      </c>
      <c r="CB109" s="118">
        <f t="shared" si="22"/>
        <v>5</v>
      </c>
      <c r="CC109" s="118">
        <f t="shared" si="22"/>
        <v>5</v>
      </c>
      <c r="CD109" s="118">
        <f t="shared" si="22"/>
        <v>5</v>
      </c>
      <c r="CE109" s="118">
        <f t="shared" si="22"/>
        <v>5</v>
      </c>
      <c r="CF109" s="118">
        <f t="shared" si="22"/>
        <v>5</v>
      </c>
      <c r="CG109" s="118">
        <f t="shared" si="22"/>
        <v>5</v>
      </c>
      <c r="CH109" s="118">
        <f t="shared" si="23"/>
        <v>5</v>
      </c>
      <c r="CI109" s="118">
        <f t="shared" si="21"/>
        <v>5</v>
      </c>
      <c r="CJ109" s="118">
        <f t="shared" si="21"/>
        <v>5</v>
      </c>
      <c r="CK109" s="118">
        <f t="shared" si="21"/>
        <v>5</v>
      </c>
      <c r="CL109" s="118">
        <f t="shared" si="21"/>
        <v>5</v>
      </c>
      <c r="CM109" s="118">
        <f t="shared" si="21"/>
        <v>5</v>
      </c>
      <c r="CN109" s="118">
        <f t="shared" si="21"/>
        <v>5</v>
      </c>
      <c r="CO109" s="118">
        <f t="shared" si="21"/>
        <v>5</v>
      </c>
      <c r="CP109" s="118">
        <f t="shared" si="21"/>
        <v>5</v>
      </c>
      <c r="CQ109" s="118">
        <f t="shared" si="21"/>
        <v>5</v>
      </c>
      <c r="CR109" s="118">
        <f t="shared" si="21"/>
        <v>5</v>
      </c>
      <c r="CS109" s="118">
        <f t="shared" si="21"/>
        <v>5</v>
      </c>
      <c r="CT109" s="118">
        <f t="shared" si="21"/>
        <v>5</v>
      </c>
      <c r="CU109" s="118">
        <f t="shared" si="21"/>
        <v>5</v>
      </c>
      <c r="CV109" s="119">
        <f t="shared" si="21"/>
        <v>5</v>
      </c>
    </row>
    <row r="110" spans="2:100">
      <c r="B110" s="67">
        <v>5</v>
      </c>
      <c r="C110" s="33" t="s">
        <v>824</v>
      </c>
      <c r="D110" s="33" t="s">
        <v>714</v>
      </c>
      <c r="E110" s="34" t="s">
        <v>922</v>
      </c>
      <c r="F110" s="35">
        <v>0</v>
      </c>
      <c r="G110" s="35">
        <v>0</v>
      </c>
      <c r="H110" s="35">
        <v>0</v>
      </c>
      <c r="I110" s="35">
        <v>5943</v>
      </c>
      <c r="J110" s="35">
        <v>0</v>
      </c>
      <c r="K110" s="35">
        <v>0</v>
      </c>
      <c r="L110" s="35">
        <v>0</v>
      </c>
      <c r="M110" s="35">
        <v>22965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38404</v>
      </c>
      <c r="U110" s="35">
        <v>327091</v>
      </c>
      <c r="V110" s="35">
        <v>0</v>
      </c>
      <c r="W110" s="35">
        <v>2933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82369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4007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25284</v>
      </c>
      <c r="AV110" s="35">
        <v>0</v>
      </c>
      <c r="AW110" s="35">
        <v>259150</v>
      </c>
      <c r="AX110" s="35">
        <v>307914</v>
      </c>
      <c r="AY110" s="35">
        <v>0</v>
      </c>
      <c r="BB110" s="6"/>
      <c r="BC110" s="117">
        <f t="shared" si="24"/>
        <v>5</v>
      </c>
      <c r="BD110" s="118">
        <f t="shared" si="24"/>
        <v>5</v>
      </c>
      <c r="BE110" s="118">
        <f t="shared" si="24"/>
        <v>5</v>
      </c>
      <c r="BF110" s="118">
        <f t="shared" si="24"/>
        <v>5</v>
      </c>
      <c r="BG110" s="118">
        <f t="shared" si="24"/>
        <v>5</v>
      </c>
      <c r="BH110" s="118">
        <f t="shared" si="24"/>
        <v>5</v>
      </c>
      <c r="BI110" s="118">
        <f t="shared" si="24"/>
        <v>5</v>
      </c>
      <c r="BJ110" s="118">
        <f t="shared" si="24"/>
        <v>5</v>
      </c>
      <c r="BK110" s="118">
        <f t="shared" si="24"/>
        <v>5</v>
      </c>
      <c r="BL110" s="118">
        <f t="shared" si="24"/>
        <v>5</v>
      </c>
      <c r="BM110" s="118">
        <f t="shared" si="24"/>
        <v>5</v>
      </c>
      <c r="BN110" s="118">
        <f t="shared" si="24"/>
        <v>5</v>
      </c>
      <c r="BO110" s="118">
        <f t="shared" si="24"/>
        <v>5</v>
      </c>
      <c r="BP110" s="118">
        <f t="shared" si="24"/>
        <v>5</v>
      </c>
      <c r="BQ110" s="118">
        <f t="shared" si="24"/>
        <v>5</v>
      </c>
      <c r="BR110" s="118">
        <f t="shared" si="22"/>
        <v>5</v>
      </c>
      <c r="BS110" s="118">
        <f t="shared" si="22"/>
        <v>5</v>
      </c>
      <c r="BT110" s="118">
        <f t="shared" si="22"/>
        <v>5</v>
      </c>
      <c r="BU110" s="118">
        <f t="shared" si="22"/>
        <v>5</v>
      </c>
      <c r="BV110" s="118">
        <f t="shared" si="22"/>
        <v>5</v>
      </c>
      <c r="BW110" s="118">
        <f t="shared" si="22"/>
        <v>5</v>
      </c>
      <c r="BX110" s="118">
        <f t="shared" si="22"/>
        <v>5</v>
      </c>
      <c r="BY110" s="118">
        <f t="shared" si="22"/>
        <v>5</v>
      </c>
      <c r="BZ110" s="118">
        <f t="shared" si="22"/>
        <v>5</v>
      </c>
      <c r="CA110" s="118">
        <f t="shared" si="22"/>
        <v>5</v>
      </c>
      <c r="CB110" s="118">
        <f t="shared" si="22"/>
        <v>5</v>
      </c>
      <c r="CC110" s="118">
        <f t="shared" si="22"/>
        <v>5</v>
      </c>
      <c r="CD110" s="118">
        <f t="shared" si="22"/>
        <v>5</v>
      </c>
      <c r="CE110" s="118">
        <f t="shared" si="22"/>
        <v>5</v>
      </c>
      <c r="CF110" s="118">
        <f t="shared" si="22"/>
        <v>5</v>
      </c>
      <c r="CG110" s="118">
        <f t="shared" si="22"/>
        <v>5</v>
      </c>
      <c r="CH110" s="118">
        <f t="shared" si="23"/>
        <v>5</v>
      </c>
      <c r="CI110" s="118">
        <f t="shared" si="21"/>
        <v>5</v>
      </c>
      <c r="CJ110" s="118">
        <f t="shared" si="21"/>
        <v>5</v>
      </c>
      <c r="CK110" s="118">
        <f t="shared" si="21"/>
        <v>5</v>
      </c>
      <c r="CL110" s="118">
        <f t="shared" si="21"/>
        <v>5</v>
      </c>
      <c r="CM110" s="118">
        <f t="shared" si="21"/>
        <v>5</v>
      </c>
      <c r="CN110" s="118">
        <f t="shared" si="21"/>
        <v>5</v>
      </c>
      <c r="CO110" s="118">
        <f t="shared" si="21"/>
        <v>5</v>
      </c>
      <c r="CP110" s="118">
        <f t="shared" si="21"/>
        <v>5</v>
      </c>
      <c r="CQ110" s="118">
        <f t="shared" si="21"/>
        <v>5</v>
      </c>
      <c r="CR110" s="118">
        <f t="shared" si="21"/>
        <v>5</v>
      </c>
      <c r="CS110" s="118">
        <f t="shared" si="21"/>
        <v>5</v>
      </c>
      <c r="CT110" s="118">
        <f t="shared" si="21"/>
        <v>5</v>
      </c>
      <c r="CU110" s="118">
        <f t="shared" si="21"/>
        <v>5</v>
      </c>
      <c r="CV110" s="119">
        <f t="shared" si="21"/>
        <v>5</v>
      </c>
    </row>
    <row r="111" spans="2:100">
      <c r="B111" s="68">
        <v>5</v>
      </c>
      <c r="C111" s="33" t="s">
        <v>824</v>
      </c>
      <c r="D111" s="33" t="s">
        <v>716</v>
      </c>
      <c r="E111" s="34" t="s">
        <v>923</v>
      </c>
      <c r="F111" s="35">
        <v>0</v>
      </c>
      <c r="G111" s="35">
        <v>0</v>
      </c>
      <c r="H111" s="35">
        <v>0</v>
      </c>
      <c r="I111" s="35">
        <v>20857</v>
      </c>
      <c r="J111" s="35">
        <v>0</v>
      </c>
      <c r="K111" s="35">
        <v>0</v>
      </c>
      <c r="L111" s="35">
        <v>0</v>
      </c>
      <c r="M111" s="35">
        <v>12055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134787</v>
      </c>
      <c r="U111" s="35">
        <v>34166</v>
      </c>
      <c r="V111" s="35">
        <v>0</v>
      </c>
      <c r="W111" s="35">
        <v>10294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289097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5">
        <v>0</v>
      </c>
      <c r="AL111" s="35">
        <v>0</v>
      </c>
      <c r="AM111" s="35">
        <v>4809</v>
      </c>
      <c r="AN111" s="35">
        <v>0</v>
      </c>
      <c r="AO111" s="35">
        <v>0</v>
      </c>
      <c r="AP111" s="35">
        <v>0</v>
      </c>
      <c r="AQ111" s="35">
        <v>0</v>
      </c>
      <c r="AR111" s="35">
        <v>0</v>
      </c>
      <c r="AS111" s="35">
        <v>0</v>
      </c>
      <c r="AT111" s="35">
        <v>0</v>
      </c>
      <c r="AU111" s="35">
        <v>2978</v>
      </c>
      <c r="AV111" s="35">
        <v>0</v>
      </c>
      <c r="AW111" s="35">
        <v>909557</v>
      </c>
      <c r="AX111" s="35">
        <v>1080706</v>
      </c>
      <c r="AY111" s="35">
        <v>0</v>
      </c>
      <c r="BB111" s="6"/>
      <c r="BC111" s="117">
        <f t="shared" si="24"/>
        <v>5</v>
      </c>
      <c r="BD111" s="118">
        <f t="shared" si="24"/>
        <v>5</v>
      </c>
      <c r="BE111" s="118">
        <f t="shared" si="24"/>
        <v>5</v>
      </c>
      <c r="BF111" s="118">
        <f t="shared" si="24"/>
        <v>5</v>
      </c>
      <c r="BG111" s="118">
        <f t="shared" si="24"/>
        <v>5</v>
      </c>
      <c r="BH111" s="118">
        <f t="shared" si="24"/>
        <v>5</v>
      </c>
      <c r="BI111" s="118">
        <f t="shared" si="24"/>
        <v>5</v>
      </c>
      <c r="BJ111" s="118">
        <f t="shared" si="24"/>
        <v>5</v>
      </c>
      <c r="BK111" s="118">
        <f t="shared" si="24"/>
        <v>5</v>
      </c>
      <c r="BL111" s="118">
        <f t="shared" si="24"/>
        <v>5</v>
      </c>
      <c r="BM111" s="118">
        <f t="shared" si="24"/>
        <v>5</v>
      </c>
      <c r="BN111" s="118">
        <f t="shared" si="24"/>
        <v>5</v>
      </c>
      <c r="BO111" s="118">
        <f t="shared" si="24"/>
        <v>5</v>
      </c>
      <c r="BP111" s="118">
        <f t="shared" si="24"/>
        <v>5</v>
      </c>
      <c r="BQ111" s="118">
        <f t="shared" si="24"/>
        <v>5</v>
      </c>
      <c r="BR111" s="118">
        <f t="shared" si="22"/>
        <v>5</v>
      </c>
      <c r="BS111" s="118">
        <f t="shared" si="22"/>
        <v>5</v>
      </c>
      <c r="BT111" s="118">
        <f t="shared" si="22"/>
        <v>5</v>
      </c>
      <c r="BU111" s="118">
        <f t="shared" si="22"/>
        <v>5</v>
      </c>
      <c r="BV111" s="118">
        <f t="shared" si="22"/>
        <v>5</v>
      </c>
      <c r="BW111" s="118">
        <f t="shared" si="22"/>
        <v>5</v>
      </c>
      <c r="BX111" s="118">
        <f t="shared" si="22"/>
        <v>5</v>
      </c>
      <c r="BY111" s="118">
        <f t="shared" si="22"/>
        <v>5</v>
      </c>
      <c r="BZ111" s="118">
        <f t="shared" si="22"/>
        <v>5</v>
      </c>
      <c r="CA111" s="118">
        <f t="shared" si="22"/>
        <v>5</v>
      </c>
      <c r="CB111" s="118">
        <f t="shared" si="22"/>
        <v>5</v>
      </c>
      <c r="CC111" s="118">
        <f t="shared" si="22"/>
        <v>5</v>
      </c>
      <c r="CD111" s="118">
        <f t="shared" si="22"/>
        <v>5</v>
      </c>
      <c r="CE111" s="118">
        <f t="shared" si="22"/>
        <v>5</v>
      </c>
      <c r="CF111" s="118">
        <f t="shared" si="22"/>
        <v>5</v>
      </c>
      <c r="CG111" s="118">
        <f t="shared" si="22"/>
        <v>5</v>
      </c>
      <c r="CH111" s="118">
        <f t="shared" si="23"/>
        <v>5</v>
      </c>
      <c r="CI111" s="118">
        <f t="shared" si="21"/>
        <v>5</v>
      </c>
      <c r="CJ111" s="118">
        <f t="shared" si="21"/>
        <v>5</v>
      </c>
      <c r="CK111" s="118">
        <f t="shared" si="21"/>
        <v>5</v>
      </c>
      <c r="CL111" s="118">
        <f t="shared" si="21"/>
        <v>5</v>
      </c>
      <c r="CM111" s="118">
        <f t="shared" si="21"/>
        <v>5</v>
      </c>
      <c r="CN111" s="118">
        <f t="shared" si="21"/>
        <v>5</v>
      </c>
      <c r="CO111" s="118">
        <f t="shared" si="21"/>
        <v>5</v>
      </c>
      <c r="CP111" s="118">
        <f t="shared" si="21"/>
        <v>5</v>
      </c>
      <c r="CQ111" s="118">
        <f t="shared" si="21"/>
        <v>5</v>
      </c>
      <c r="CR111" s="118">
        <f t="shared" si="21"/>
        <v>5</v>
      </c>
      <c r="CS111" s="118">
        <f t="shared" si="21"/>
        <v>5</v>
      </c>
      <c r="CT111" s="118">
        <f t="shared" si="21"/>
        <v>5</v>
      </c>
      <c r="CU111" s="118">
        <f t="shared" si="21"/>
        <v>5</v>
      </c>
      <c r="CV111" s="119">
        <f t="shared" si="21"/>
        <v>5</v>
      </c>
    </row>
    <row r="112" spans="2:100">
      <c r="B112" s="68">
        <v>5</v>
      </c>
      <c r="C112" s="33" t="s">
        <v>824</v>
      </c>
      <c r="D112" s="33" t="s">
        <v>718</v>
      </c>
      <c r="E112" s="34" t="s">
        <v>924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24618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2993</v>
      </c>
      <c r="U112" s="35">
        <v>121461</v>
      </c>
      <c r="V112" s="35">
        <v>0</v>
      </c>
      <c r="W112" s="35">
        <v>229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6419</v>
      </c>
      <c r="AE112" s="35">
        <v>0</v>
      </c>
      <c r="AF112" s="35">
        <v>0</v>
      </c>
      <c r="AG112" s="35">
        <v>0</v>
      </c>
      <c r="AH112" s="35">
        <v>0</v>
      </c>
      <c r="AI112" s="35">
        <v>0</v>
      </c>
      <c r="AJ112" s="35">
        <v>0</v>
      </c>
      <c r="AK112" s="35">
        <v>0</v>
      </c>
      <c r="AL112" s="35">
        <v>0</v>
      </c>
      <c r="AM112" s="35">
        <v>0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>
        <v>0</v>
      </c>
      <c r="AU112" s="35">
        <v>9951</v>
      </c>
      <c r="AV112" s="35">
        <v>0</v>
      </c>
      <c r="AW112" s="35">
        <v>20196</v>
      </c>
      <c r="AX112" s="35">
        <v>23996</v>
      </c>
      <c r="AY112" s="35">
        <v>0</v>
      </c>
      <c r="BB112" s="6"/>
      <c r="BC112" s="117">
        <f t="shared" si="24"/>
        <v>5</v>
      </c>
      <c r="BD112" s="118">
        <f t="shared" si="24"/>
        <v>5</v>
      </c>
      <c r="BE112" s="118">
        <f t="shared" si="24"/>
        <v>5</v>
      </c>
      <c r="BF112" s="118">
        <f t="shared" si="24"/>
        <v>5</v>
      </c>
      <c r="BG112" s="118">
        <f t="shared" si="24"/>
        <v>5</v>
      </c>
      <c r="BH112" s="118">
        <f t="shared" si="24"/>
        <v>5</v>
      </c>
      <c r="BI112" s="118">
        <f t="shared" si="24"/>
        <v>5</v>
      </c>
      <c r="BJ112" s="118">
        <f t="shared" si="24"/>
        <v>5</v>
      </c>
      <c r="BK112" s="118">
        <f t="shared" si="24"/>
        <v>5</v>
      </c>
      <c r="BL112" s="118">
        <f t="shared" si="24"/>
        <v>5</v>
      </c>
      <c r="BM112" s="118">
        <f t="shared" si="24"/>
        <v>5</v>
      </c>
      <c r="BN112" s="118">
        <f t="shared" si="24"/>
        <v>5</v>
      </c>
      <c r="BO112" s="118">
        <f t="shared" si="24"/>
        <v>5</v>
      </c>
      <c r="BP112" s="118">
        <f t="shared" si="24"/>
        <v>5</v>
      </c>
      <c r="BQ112" s="118">
        <f t="shared" si="24"/>
        <v>5</v>
      </c>
      <c r="BR112" s="118">
        <f t="shared" si="22"/>
        <v>5</v>
      </c>
      <c r="BS112" s="118">
        <f t="shared" si="22"/>
        <v>5</v>
      </c>
      <c r="BT112" s="118">
        <f t="shared" si="22"/>
        <v>5</v>
      </c>
      <c r="BU112" s="118">
        <f t="shared" si="22"/>
        <v>5</v>
      </c>
      <c r="BV112" s="118">
        <f t="shared" si="22"/>
        <v>5</v>
      </c>
      <c r="BW112" s="118">
        <f t="shared" si="22"/>
        <v>5</v>
      </c>
      <c r="BX112" s="118">
        <f t="shared" si="22"/>
        <v>5</v>
      </c>
      <c r="BY112" s="118">
        <f t="shared" si="22"/>
        <v>5</v>
      </c>
      <c r="BZ112" s="118">
        <f t="shared" si="22"/>
        <v>5</v>
      </c>
      <c r="CA112" s="118">
        <f t="shared" si="22"/>
        <v>5</v>
      </c>
      <c r="CB112" s="118">
        <f t="shared" si="22"/>
        <v>5</v>
      </c>
      <c r="CC112" s="118">
        <f t="shared" si="22"/>
        <v>5</v>
      </c>
      <c r="CD112" s="118">
        <f t="shared" si="22"/>
        <v>5</v>
      </c>
      <c r="CE112" s="118">
        <f t="shared" si="22"/>
        <v>5</v>
      </c>
      <c r="CF112" s="118">
        <f t="shared" si="22"/>
        <v>5</v>
      </c>
      <c r="CG112" s="118">
        <f t="shared" si="22"/>
        <v>5</v>
      </c>
      <c r="CH112" s="118">
        <f t="shared" si="23"/>
        <v>5</v>
      </c>
      <c r="CI112" s="118">
        <f t="shared" si="21"/>
        <v>5</v>
      </c>
      <c r="CJ112" s="118">
        <f t="shared" si="21"/>
        <v>5</v>
      </c>
      <c r="CK112" s="118">
        <f t="shared" si="21"/>
        <v>5</v>
      </c>
      <c r="CL112" s="118">
        <f t="shared" si="21"/>
        <v>5</v>
      </c>
      <c r="CM112" s="118">
        <f t="shared" si="21"/>
        <v>5</v>
      </c>
      <c r="CN112" s="118">
        <f t="shared" si="21"/>
        <v>5</v>
      </c>
      <c r="CO112" s="118">
        <f t="shared" si="21"/>
        <v>5</v>
      </c>
      <c r="CP112" s="118">
        <f t="shared" si="21"/>
        <v>5</v>
      </c>
      <c r="CQ112" s="118">
        <f t="shared" si="21"/>
        <v>5</v>
      </c>
      <c r="CR112" s="118">
        <f t="shared" si="21"/>
        <v>5</v>
      </c>
      <c r="CS112" s="118">
        <f t="shared" si="21"/>
        <v>5</v>
      </c>
      <c r="CT112" s="118">
        <f t="shared" si="21"/>
        <v>5</v>
      </c>
      <c r="CU112" s="118">
        <f t="shared" si="21"/>
        <v>5</v>
      </c>
      <c r="CV112" s="119">
        <f t="shared" si="21"/>
        <v>5</v>
      </c>
    </row>
    <row r="113" spans="2:100">
      <c r="B113" s="67">
        <v>4</v>
      </c>
      <c r="C113" s="33" t="s">
        <v>824</v>
      </c>
      <c r="D113" s="33" t="s">
        <v>720</v>
      </c>
      <c r="E113" s="34" t="s">
        <v>925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8561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2720</v>
      </c>
      <c r="U113" s="35">
        <v>42325</v>
      </c>
      <c r="V113" s="35">
        <v>0</v>
      </c>
      <c r="W113" s="35">
        <v>207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4328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3467</v>
      </c>
      <c r="AV113" s="35">
        <v>0</v>
      </c>
      <c r="AW113" s="35">
        <v>11568</v>
      </c>
      <c r="AX113" s="35">
        <v>16541</v>
      </c>
      <c r="AY113" s="35">
        <v>0</v>
      </c>
      <c r="BB113" s="6"/>
      <c r="BC113" s="117">
        <f t="shared" si="24"/>
        <v>4</v>
      </c>
      <c r="BD113" s="118">
        <f t="shared" si="24"/>
        <v>4</v>
      </c>
      <c r="BE113" s="118">
        <f t="shared" si="24"/>
        <v>4</v>
      </c>
      <c r="BF113" s="118">
        <f t="shared" si="24"/>
        <v>4</v>
      </c>
      <c r="BG113" s="118">
        <f t="shared" si="24"/>
        <v>4</v>
      </c>
      <c r="BH113" s="118">
        <f t="shared" si="24"/>
        <v>4</v>
      </c>
      <c r="BI113" s="118">
        <f t="shared" si="24"/>
        <v>4</v>
      </c>
      <c r="BJ113" s="118">
        <f t="shared" si="24"/>
        <v>4</v>
      </c>
      <c r="BK113" s="118">
        <f t="shared" si="24"/>
        <v>4</v>
      </c>
      <c r="BL113" s="118">
        <f t="shared" si="24"/>
        <v>4</v>
      </c>
      <c r="BM113" s="118">
        <f t="shared" si="24"/>
        <v>4</v>
      </c>
      <c r="BN113" s="118">
        <f t="shared" si="24"/>
        <v>4</v>
      </c>
      <c r="BO113" s="118">
        <f t="shared" si="24"/>
        <v>4</v>
      </c>
      <c r="BP113" s="118">
        <f t="shared" si="24"/>
        <v>4</v>
      </c>
      <c r="BQ113" s="118">
        <f t="shared" si="24"/>
        <v>4</v>
      </c>
      <c r="BR113" s="118">
        <f t="shared" si="22"/>
        <v>4</v>
      </c>
      <c r="BS113" s="118">
        <f t="shared" si="22"/>
        <v>4</v>
      </c>
      <c r="BT113" s="118">
        <f t="shared" si="22"/>
        <v>4</v>
      </c>
      <c r="BU113" s="118">
        <f t="shared" si="22"/>
        <v>4</v>
      </c>
      <c r="BV113" s="118">
        <f t="shared" si="22"/>
        <v>4</v>
      </c>
      <c r="BW113" s="118">
        <f t="shared" si="22"/>
        <v>4</v>
      </c>
      <c r="BX113" s="118">
        <f t="shared" si="22"/>
        <v>4</v>
      </c>
      <c r="BY113" s="118">
        <f t="shared" si="22"/>
        <v>4</v>
      </c>
      <c r="BZ113" s="118">
        <f t="shared" si="22"/>
        <v>4</v>
      </c>
      <c r="CA113" s="118">
        <f t="shared" si="22"/>
        <v>4</v>
      </c>
      <c r="CB113" s="118">
        <f t="shared" si="22"/>
        <v>4</v>
      </c>
      <c r="CC113" s="118">
        <f t="shared" si="22"/>
        <v>4</v>
      </c>
      <c r="CD113" s="118">
        <f t="shared" si="22"/>
        <v>4</v>
      </c>
      <c r="CE113" s="118">
        <f t="shared" si="22"/>
        <v>4</v>
      </c>
      <c r="CF113" s="118">
        <f t="shared" si="22"/>
        <v>4</v>
      </c>
      <c r="CG113" s="118">
        <f t="shared" si="22"/>
        <v>4</v>
      </c>
      <c r="CH113" s="118">
        <f t="shared" si="23"/>
        <v>4</v>
      </c>
      <c r="CI113" s="118">
        <f t="shared" si="21"/>
        <v>4</v>
      </c>
      <c r="CJ113" s="118">
        <f t="shared" si="21"/>
        <v>4</v>
      </c>
      <c r="CK113" s="118">
        <f t="shared" si="21"/>
        <v>4</v>
      </c>
      <c r="CL113" s="118">
        <f t="shared" si="21"/>
        <v>4</v>
      </c>
      <c r="CM113" s="118">
        <f t="shared" si="21"/>
        <v>4</v>
      </c>
      <c r="CN113" s="118">
        <f t="shared" si="21"/>
        <v>4</v>
      </c>
      <c r="CO113" s="118">
        <f t="shared" si="21"/>
        <v>4</v>
      </c>
      <c r="CP113" s="118">
        <f t="shared" si="21"/>
        <v>4</v>
      </c>
      <c r="CQ113" s="118">
        <f t="shared" si="21"/>
        <v>4</v>
      </c>
      <c r="CR113" s="118">
        <f t="shared" si="21"/>
        <v>4</v>
      </c>
      <c r="CS113" s="118">
        <f t="shared" si="21"/>
        <v>4</v>
      </c>
      <c r="CT113" s="118">
        <f t="shared" si="21"/>
        <v>4</v>
      </c>
      <c r="CU113" s="118">
        <f t="shared" si="21"/>
        <v>4</v>
      </c>
      <c r="CV113" s="119">
        <f t="shared" si="21"/>
        <v>4</v>
      </c>
    </row>
    <row r="114" spans="2:100">
      <c r="B114" s="69">
        <v>5</v>
      </c>
      <c r="C114" s="33" t="s">
        <v>824</v>
      </c>
      <c r="D114" s="33" t="s">
        <v>722</v>
      </c>
      <c r="E114" s="34" t="s">
        <v>926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507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193617</v>
      </c>
      <c r="U114" s="35">
        <v>3218</v>
      </c>
      <c r="V114" s="35">
        <v>0</v>
      </c>
      <c r="W114" s="35">
        <v>14787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415276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v>0</v>
      </c>
      <c r="AQ114" s="35">
        <v>29232</v>
      </c>
      <c r="AR114" s="35">
        <v>144081</v>
      </c>
      <c r="AS114" s="35">
        <v>0</v>
      </c>
      <c r="AT114" s="35">
        <v>0</v>
      </c>
      <c r="AU114" s="35">
        <v>259</v>
      </c>
      <c r="AV114" s="35">
        <v>0</v>
      </c>
      <c r="AW114" s="35">
        <v>1306542</v>
      </c>
      <c r="AX114" s="35">
        <v>1552391</v>
      </c>
      <c r="AY114" s="35">
        <v>0</v>
      </c>
      <c r="BB114" s="6"/>
      <c r="BC114" s="117">
        <f t="shared" si="24"/>
        <v>5</v>
      </c>
      <c r="BD114" s="118">
        <f t="shared" si="24"/>
        <v>5</v>
      </c>
      <c r="BE114" s="118">
        <f t="shared" si="24"/>
        <v>5</v>
      </c>
      <c r="BF114" s="118">
        <f t="shared" si="24"/>
        <v>5</v>
      </c>
      <c r="BG114" s="118">
        <f t="shared" si="24"/>
        <v>5</v>
      </c>
      <c r="BH114" s="118">
        <f t="shared" si="24"/>
        <v>5</v>
      </c>
      <c r="BI114" s="118">
        <f t="shared" si="24"/>
        <v>5</v>
      </c>
      <c r="BJ114" s="118">
        <f t="shared" si="24"/>
        <v>5</v>
      </c>
      <c r="BK114" s="118">
        <f t="shared" si="24"/>
        <v>5</v>
      </c>
      <c r="BL114" s="118">
        <f t="shared" si="24"/>
        <v>5</v>
      </c>
      <c r="BM114" s="118">
        <f t="shared" si="24"/>
        <v>5</v>
      </c>
      <c r="BN114" s="118">
        <f t="shared" si="24"/>
        <v>5</v>
      </c>
      <c r="BO114" s="118">
        <f t="shared" si="24"/>
        <v>5</v>
      </c>
      <c r="BP114" s="118">
        <f t="shared" si="24"/>
        <v>5</v>
      </c>
      <c r="BQ114" s="118">
        <f t="shared" si="24"/>
        <v>5</v>
      </c>
      <c r="BR114" s="118">
        <f t="shared" si="22"/>
        <v>5</v>
      </c>
      <c r="BS114" s="118">
        <f t="shared" si="22"/>
        <v>5</v>
      </c>
      <c r="BT114" s="118">
        <f t="shared" si="22"/>
        <v>5</v>
      </c>
      <c r="BU114" s="118">
        <f t="shared" si="22"/>
        <v>5</v>
      </c>
      <c r="BV114" s="118">
        <f t="shared" si="22"/>
        <v>5</v>
      </c>
      <c r="BW114" s="118">
        <f t="shared" si="22"/>
        <v>5</v>
      </c>
      <c r="BX114" s="118">
        <f t="shared" si="22"/>
        <v>5</v>
      </c>
      <c r="BY114" s="118">
        <f t="shared" si="22"/>
        <v>5</v>
      </c>
      <c r="BZ114" s="118">
        <f t="shared" si="22"/>
        <v>5</v>
      </c>
      <c r="CA114" s="118">
        <f t="shared" si="22"/>
        <v>5</v>
      </c>
      <c r="CB114" s="118">
        <f t="shared" si="22"/>
        <v>5</v>
      </c>
      <c r="CC114" s="118">
        <f t="shared" si="22"/>
        <v>5</v>
      </c>
      <c r="CD114" s="118">
        <f t="shared" si="22"/>
        <v>5</v>
      </c>
      <c r="CE114" s="118">
        <f t="shared" si="22"/>
        <v>5</v>
      </c>
      <c r="CF114" s="118">
        <f t="shared" si="22"/>
        <v>5</v>
      </c>
      <c r="CG114" s="118">
        <f t="shared" si="22"/>
        <v>5</v>
      </c>
      <c r="CH114" s="118">
        <f t="shared" si="23"/>
        <v>5</v>
      </c>
      <c r="CI114" s="118">
        <f t="shared" si="21"/>
        <v>5</v>
      </c>
      <c r="CJ114" s="118">
        <f t="shared" si="21"/>
        <v>5</v>
      </c>
      <c r="CK114" s="118">
        <f t="shared" si="21"/>
        <v>5</v>
      </c>
      <c r="CL114" s="118">
        <f t="shared" si="21"/>
        <v>5</v>
      </c>
      <c r="CM114" s="118">
        <f t="shared" si="21"/>
        <v>5</v>
      </c>
      <c r="CN114" s="118">
        <f t="shared" si="21"/>
        <v>5</v>
      </c>
      <c r="CO114" s="118">
        <f t="shared" si="21"/>
        <v>5</v>
      </c>
      <c r="CP114" s="118">
        <f t="shared" si="21"/>
        <v>5</v>
      </c>
      <c r="CQ114" s="118">
        <f t="shared" si="21"/>
        <v>5</v>
      </c>
      <c r="CR114" s="118">
        <f t="shared" si="21"/>
        <v>5</v>
      </c>
      <c r="CS114" s="118">
        <f t="shared" si="21"/>
        <v>5</v>
      </c>
      <c r="CT114" s="118">
        <f t="shared" si="21"/>
        <v>5</v>
      </c>
      <c r="CU114" s="118">
        <f t="shared" si="21"/>
        <v>5</v>
      </c>
      <c r="CV114" s="119">
        <f t="shared" si="21"/>
        <v>5</v>
      </c>
    </row>
    <row r="115" spans="2:100">
      <c r="B115" s="67">
        <v>5</v>
      </c>
      <c r="C115" s="33" t="s">
        <v>824</v>
      </c>
      <c r="D115" s="33" t="s">
        <v>724</v>
      </c>
      <c r="E115" s="34" t="s">
        <v>927</v>
      </c>
      <c r="F115" s="35">
        <v>0</v>
      </c>
      <c r="G115" s="35">
        <v>0</v>
      </c>
      <c r="H115" s="35">
        <v>0</v>
      </c>
      <c r="I115" s="35">
        <v>25535</v>
      </c>
      <c r="J115" s="35">
        <v>0</v>
      </c>
      <c r="K115" s="35">
        <v>0</v>
      </c>
      <c r="L115" s="35">
        <v>0</v>
      </c>
      <c r="M115" s="35">
        <v>78357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106680</v>
      </c>
      <c r="U115" s="35">
        <v>176674</v>
      </c>
      <c r="V115" s="35">
        <v>0</v>
      </c>
      <c r="W115" s="35">
        <v>8110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169767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>
        <v>0</v>
      </c>
      <c r="AP115" s="35">
        <v>0</v>
      </c>
      <c r="AQ115" s="35">
        <v>0</v>
      </c>
      <c r="AR115" s="35">
        <v>0</v>
      </c>
      <c r="AS115" s="35">
        <v>0</v>
      </c>
      <c r="AT115" s="35">
        <v>0</v>
      </c>
      <c r="AU115" s="35">
        <v>15962</v>
      </c>
      <c r="AV115" s="35">
        <v>0</v>
      </c>
      <c r="AW115" s="35">
        <v>453784</v>
      </c>
      <c r="AX115" s="35">
        <v>648844</v>
      </c>
      <c r="AY115" s="35">
        <v>0</v>
      </c>
      <c r="BB115" s="6"/>
      <c r="BC115" s="117">
        <f t="shared" si="24"/>
        <v>5</v>
      </c>
      <c r="BD115" s="118">
        <f t="shared" si="24"/>
        <v>5</v>
      </c>
      <c r="BE115" s="118">
        <f t="shared" si="24"/>
        <v>5</v>
      </c>
      <c r="BF115" s="118">
        <f t="shared" si="24"/>
        <v>5</v>
      </c>
      <c r="BG115" s="118">
        <f t="shared" si="24"/>
        <v>5</v>
      </c>
      <c r="BH115" s="118">
        <f t="shared" si="24"/>
        <v>5</v>
      </c>
      <c r="BI115" s="118">
        <f t="shared" si="24"/>
        <v>5</v>
      </c>
      <c r="BJ115" s="118">
        <f t="shared" si="24"/>
        <v>5</v>
      </c>
      <c r="BK115" s="118">
        <f t="shared" si="24"/>
        <v>5</v>
      </c>
      <c r="BL115" s="118">
        <f t="shared" si="24"/>
        <v>5</v>
      </c>
      <c r="BM115" s="118">
        <f t="shared" si="24"/>
        <v>5</v>
      </c>
      <c r="BN115" s="118">
        <f t="shared" si="24"/>
        <v>5</v>
      </c>
      <c r="BO115" s="118">
        <f t="shared" si="24"/>
        <v>5</v>
      </c>
      <c r="BP115" s="118">
        <f t="shared" si="24"/>
        <v>5</v>
      </c>
      <c r="BQ115" s="118">
        <f t="shared" si="24"/>
        <v>5</v>
      </c>
      <c r="BR115" s="118">
        <f t="shared" si="22"/>
        <v>5</v>
      </c>
      <c r="BS115" s="118">
        <f t="shared" si="22"/>
        <v>5</v>
      </c>
      <c r="BT115" s="118">
        <f t="shared" si="22"/>
        <v>5</v>
      </c>
      <c r="BU115" s="118">
        <f t="shared" si="22"/>
        <v>5</v>
      </c>
      <c r="BV115" s="118">
        <f t="shared" si="22"/>
        <v>5</v>
      </c>
      <c r="BW115" s="118">
        <f t="shared" si="22"/>
        <v>5</v>
      </c>
      <c r="BX115" s="118">
        <f t="shared" si="22"/>
        <v>5</v>
      </c>
      <c r="BY115" s="118">
        <f t="shared" si="22"/>
        <v>5</v>
      </c>
      <c r="BZ115" s="118">
        <f t="shared" si="22"/>
        <v>5</v>
      </c>
      <c r="CA115" s="118">
        <f t="shared" si="22"/>
        <v>5</v>
      </c>
      <c r="CB115" s="118">
        <f t="shared" si="22"/>
        <v>5</v>
      </c>
      <c r="CC115" s="118">
        <f t="shared" si="22"/>
        <v>5</v>
      </c>
      <c r="CD115" s="118">
        <f t="shared" si="22"/>
        <v>5</v>
      </c>
      <c r="CE115" s="118">
        <f t="shared" si="22"/>
        <v>5</v>
      </c>
      <c r="CF115" s="118">
        <f t="shared" si="22"/>
        <v>5</v>
      </c>
      <c r="CG115" s="118">
        <f t="shared" si="22"/>
        <v>5</v>
      </c>
      <c r="CH115" s="118">
        <f t="shared" si="23"/>
        <v>5</v>
      </c>
      <c r="CI115" s="118">
        <f t="shared" si="21"/>
        <v>5</v>
      </c>
      <c r="CJ115" s="118">
        <f t="shared" si="21"/>
        <v>5</v>
      </c>
      <c r="CK115" s="118">
        <f t="shared" si="21"/>
        <v>5</v>
      </c>
      <c r="CL115" s="118">
        <f t="shared" si="21"/>
        <v>5</v>
      </c>
      <c r="CM115" s="118">
        <f t="shared" si="21"/>
        <v>5</v>
      </c>
      <c r="CN115" s="118">
        <f t="shared" si="21"/>
        <v>5</v>
      </c>
      <c r="CO115" s="118">
        <f t="shared" si="21"/>
        <v>5</v>
      </c>
      <c r="CP115" s="118">
        <f t="shared" si="21"/>
        <v>5</v>
      </c>
      <c r="CQ115" s="118">
        <f t="shared" si="21"/>
        <v>5</v>
      </c>
      <c r="CR115" s="118">
        <f t="shared" si="21"/>
        <v>5</v>
      </c>
      <c r="CS115" s="118">
        <f t="shared" si="21"/>
        <v>5</v>
      </c>
      <c r="CT115" s="118">
        <f t="shared" si="21"/>
        <v>5</v>
      </c>
      <c r="CU115" s="118">
        <f t="shared" si="21"/>
        <v>5</v>
      </c>
      <c r="CV115" s="119">
        <f t="shared" si="21"/>
        <v>5</v>
      </c>
    </row>
    <row r="116" spans="2:100">
      <c r="B116" s="67">
        <v>5</v>
      </c>
      <c r="C116" s="33" t="s">
        <v>824</v>
      </c>
      <c r="D116" s="33" t="s">
        <v>726</v>
      </c>
      <c r="E116" s="34" t="s">
        <v>928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24791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50829</v>
      </c>
      <c r="U116" s="35">
        <v>93626</v>
      </c>
      <c r="V116" s="35">
        <v>0</v>
      </c>
      <c r="W116" s="35">
        <v>3882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109019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5610</v>
      </c>
      <c r="AN116" s="35">
        <v>0</v>
      </c>
      <c r="AO116" s="35">
        <v>0</v>
      </c>
      <c r="AP116" s="35">
        <v>0</v>
      </c>
      <c r="AQ116" s="35">
        <v>7673</v>
      </c>
      <c r="AR116" s="35">
        <v>37821</v>
      </c>
      <c r="AS116" s="35">
        <v>0</v>
      </c>
      <c r="AT116" s="35">
        <v>0</v>
      </c>
      <c r="AU116" s="35">
        <v>7874</v>
      </c>
      <c r="AV116" s="35">
        <v>0</v>
      </c>
      <c r="AW116" s="35">
        <v>342997</v>
      </c>
      <c r="AX116" s="35">
        <v>407538</v>
      </c>
      <c r="AY116" s="35">
        <v>0</v>
      </c>
      <c r="BB116" s="6"/>
      <c r="BC116" s="117">
        <f t="shared" si="24"/>
        <v>5</v>
      </c>
      <c r="BD116" s="118">
        <f t="shared" si="24"/>
        <v>5</v>
      </c>
      <c r="BE116" s="118">
        <f t="shared" si="24"/>
        <v>5</v>
      </c>
      <c r="BF116" s="118">
        <f t="shared" si="24"/>
        <v>5</v>
      </c>
      <c r="BG116" s="118">
        <f t="shared" si="24"/>
        <v>5</v>
      </c>
      <c r="BH116" s="118">
        <f t="shared" si="24"/>
        <v>5</v>
      </c>
      <c r="BI116" s="118">
        <f t="shared" si="24"/>
        <v>5</v>
      </c>
      <c r="BJ116" s="118">
        <f t="shared" si="24"/>
        <v>5</v>
      </c>
      <c r="BK116" s="118">
        <f t="shared" si="24"/>
        <v>5</v>
      </c>
      <c r="BL116" s="118">
        <f t="shared" si="24"/>
        <v>5</v>
      </c>
      <c r="BM116" s="118">
        <f t="shared" si="24"/>
        <v>5</v>
      </c>
      <c r="BN116" s="118">
        <f t="shared" si="24"/>
        <v>5</v>
      </c>
      <c r="BO116" s="118">
        <f t="shared" si="24"/>
        <v>5</v>
      </c>
      <c r="BP116" s="118">
        <f t="shared" si="24"/>
        <v>5</v>
      </c>
      <c r="BQ116" s="118">
        <f t="shared" si="24"/>
        <v>5</v>
      </c>
      <c r="BR116" s="118">
        <f t="shared" si="22"/>
        <v>5</v>
      </c>
      <c r="BS116" s="118">
        <f t="shared" si="22"/>
        <v>5</v>
      </c>
      <c r="BT116" s="118">
        <f t="shared" si="22"/>
        <v>5</v>
      </c>
      <c r="BU116" s="118">
        <f t="shared" si="22"/>
        <v>5</v>
      </c>
      <c r="BV116" s="118">
        <f t="shared" si="22"/>
        <v>5</v>
      </c>
      <c r="BW116" s="118">
        <f t="shared" si="22"/>
        <v>5</v>
      </c>
      <c r="BX116" s="118">
        <f t="shared" si="22"/>
        <v>5</v>
      </c>
      <c r="BY116" s="118">
        <f t="shared" si="22"/>
        <v>5</v>
      </c>
      <c r="BZ116" s="118">
        <f t="shared" si="22"/>
        <v>5</v>
      </c>
      <c r="CA116" s="118">
        <f t="shared" si="22"/>
        <v>5</v>
      </c>
      <c r="CB116" s="118">
        <f t="shared" si="22"/>
        <v>5</v>
      </c>
      <c r="CC116" s="118">
        <f t="shared" si="22"/>
        <v>5</v>
      </c>
      <c r="CD116" s="118">
        <f t="shared" si="22"/>
        <v>5</v>
      </c>
      <c r="CE116" s="118">
        <f t="shared" si="22"/>
        <v>5</v>
      </c>
      <c r="CF116" s="118">
        <f t="shared" si="22"/>
        <v>5</v>
      </c>
      <c r="CG116" s="118">
        <f t="shared" si="22"/>
        <v>5</v>
      </c>
      <c r="CH116" s="118">
        <f t="shared" si="23"/>
        <v>5</v>
      </c>
      <c r="CI116" s="118">
        <f t="shared" si="21"/>
        <v>5</v>
      </c>
      <c r="CJ116" s="118">
        <f t="shared" si="21"/>
        <v>5</v>
      </c>
      <c r="CK116" s="118">
        <f t="shared" si="21"/>
        <v>5</v>
      </c>
      <c r="CL116" s="118">
        <f t="shared" si="21"/>
        <v>5</v>
      </c>
      <c r="CM116" s="118">
        <f t="shared" si="21"/>
        <v>5</v>
      </c>
      <c r="CN116" s="118">
        <f t="shared" si="21"/>
        <v>5</v>
      </c>
      <c r="CO116" s="118">
        <f t="shared" si="21"/>
        <v>5</v>
      </c>
      <c r="CP116" s="118">
        <f t="shared" si="21"/>
        <v>5</v>
      </c>
      <c r="CQ116" s="118">
        <f t="shared" si="21"/>
        <v>5</v>
      </c>
      <c r="CR116" s="118">
        <f t="shared" si="21"/>
        <v>5</v>
      </c>
      <c r="CS116" s="118">
        <f t="shared" si="21"/>
        <v>5</v>
      </c>
      <c r="CT116" s="118">
        <f t="shared" si="21"/>
        <v>5</v>
      </c>
      <c r="CU116" s="118">
        <f t="shared" si="21"/>
        <v>5</v>
      </c>
      <c r="CV116" s="119">
        <f t="shared" si="21"/>
        <v>5</v>
      </c>
    </row>
    <row r="117" spans="2:100">
      <c r="B117" s="67">
        <v>5</v>
      </c>
      <c r="C117" s="33" t="s">
        <v>824</v>
      </c>
      <c r="D117" s="33" t="s">
        <v>728</v>
      </c>
      <c r="E117" s="34" t="s">
        <v>929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39474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293394</v>
      </c>
      <c r="U117" s="35">
        <v>138221</v>
      </c>
      <c r="V117" s="35">
        <v>0</v>
      </c>
      <c r="W117" s="35">
        <v>22407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629282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35">
        <v>3206</v>
      </c>
      <c r="AN117" s="35">
        <v>0</v>
      </c>
      <c r="AO117" s="35">
        <v>0</v>
      </c>
      <c r="AP117" s="35">
        <v>0</v>
      </c>
      <c r="AQ117" s="35">
        <v>43483</v>
      </c>
      <c r="AR117" s="35">
        <v>214320</v>
      </c>
      <c r="AS117" s="35">
        <v>0</v>
      </c>
      <c r="AT117" s="35">
        <v>0</v>
      </c>
      <c r="AU117" s="35">
        <v>11725</v>
      </c>
      <c r="AV117" s="35">
        <v>0</v>
      </c>
      <c r="AW117" s="35">
        <v>1979847</v>
      </c>
      <c r="AX117" s="35">
        <v>2352389</v>
      </c>
      <c r="AY117" s="35">
        <v>0</v>
      </c>
      <c r="BB117" s="6"/>
      <c r="BC117" s="117">
        <f t="shared" si="24"/>
        <v>5</v>
      </c>
      <c r="BD117" s="118">
        <f t="shared" si="24"/>
        <v>5</v>
      </c>
      <c r="BE117" s="118">
        <f t="shared" si="24"/>
        <v>5</v>
      </c>
      <c r="BF117" s="118">
        <f t="shared" si="24"/>
        <v>5</v>
      </c>
      <c r="BG117" s="118">
        <f t="shared" si="24"/>
        <v>5</v>
      </c>
      <c r="BH117" s="118">
        <f t="shared" si="24"/>
        <v>5</v>
      </c>
      <c r="BI117" s="118">
        <f t="shared" si="24"/>
        <v>5</v>
      </c>
      <c r="BJ117" s="118">
        <f t="shared" si="24"/>
        <v>5</v>
      </c>
      <c r="BK117" s="118">
        <f t="shared" si="24"/>
        <v>5</v>
      </c>
      <c r="BL117" s="118">
        <f t="shared" si="24"/>
        <v>5</v>
      </c>
      <c r="BM117" s="118">
        <f t="shared" si="24"/>
        <v>5</v>
      </c>
      <c r="BN117" s="118">
        <f t="shared" si="24"/>
        <v>5</v>
      </c>
      <c r="BO117" s="118">
        <f t="shared" si="24"/>
        <v>5</v>
      </c>
      <c r="BP117" s="118">
        <f t="shared" si="24"/>
        <v>5</v>
      </c>
      <c r="BQ117" s="118">
        <f t="shared" si="24"/>
        <v>5</v>
      </c>
      <c r="BR117" s="118">
        <f t="shared" si="22"/>
        <v>5</v>
      </c>
      <c r="BS117" s="118">
        <f t="shared" si="22"/>
        <v>5</v>
      </c>
      <c r="BT117" s="118">
        <f t="shared" si="22"/>
        <v>5</v>
      </c>
      <c r="BU117" s="118">
        <f t="shared" si="22"/>
        <v>5</v>
      </c>
      <c r="BV117" s="118">
        <f t="shared" si="22"/>
        <v>5</v>
      </c>
      <c r="BW117" s="118">
        <f t="shared" si="22"/>
        <v>5</v>
      </c>
      <c r="BX117" s="118">
        <f t="shared" si="22"/>
        <v>5</v>
      </c>
      <c r="BY117" s="118">
        <f t="shared" si="22"/>
        <v>5</v>
      </c>
      <c r="BZ117" s="118">
        <f t="shared" si="22"/>
        <v>5</v>
      </c>
      <c r="CA117" s="118">
        <f t="shared" si="22"/>
        <v>5</v>
      </c>
      <c r="CB117" s="118">
        <f t="shared" si="22"/>
        <v>5</v>
      </c>
      <c r="CC117" s="118">
        <f t="shared" si="22"/>
        <v>5</v>
      </c>
      <c r="CD117" s="118">
        <f t="shared" si="22"/>
        <v>5</v>
      </c>
      <c r="CE117" s="118">
        <f t="shared" si="22"/>
        <v>5</v>
      </c>
      <c r="CF117" s="118">
        <f t="shared" si="22"/>
        <v>5</v>
      </c>
      <c r="CG117" s="118">
        <f t="shared" si="22"/>
        <v>5</v>
      </c>
      <c r="CH117" s="118">
        <f t="shared" si="23"/>
        <v>5</v>
      </c>
      <c r="CI117" s="118">
        <f t="shared" si="21"/>
        <v>5</v>
      </c>
      <c r="CJ117" s="118">
        <f t="shared" si="21"/>
        <v>5</v>
      </c>
      <c r="CK117" s="118">
        <f t="shared" si="21"/>
        <v>5</v>
      </c>
      <c r="CL117" s="118">
        <f t="shared" si="21"/>
        <v>5</v>
      </c>
      <c r="CM117" s="118">
        <f t="shared" si="21"/>
        <v>5</v>
      </c>
      <c r="CN117" s="118">
        <f t="shared" si="21"/>
        <v>5</v>
      </c>
      <c r="CO117" s="118">
        <f t="shared" si="21"/>
        <v>5</v>
      </c>
      <c r="CP117" s="118">
        <f t="shared" si="21"/>
        <v>5</v>
      </c>
      <c r="CQ117" s="118">
        <f t="shared" si="21"/>
        <v>5</v>
      </c>
      <c r="CR117" s="118">
        <f t="shared" si="21"/>
        <v>5</v>
      </c>
      <c r="CS117" s="118">
        <f t="shared" si="21"/>
        <v>5</v>
      </c>
      <c r="CT117" s="118">
        <f t="shared" si="21"/>
        <v>5</v>
      </c>
      <c r="CU117" s="118">
        <f t="shared" si="21"/>
        <v>5</v>
      </c>
      <c r="CV117" s="119">
        <f t="shared" si="21"/>
        <v>5</v>
      </c>
    </row>
    <row r="118" spans="2:100">
      <c r="B118" s="68">
        <v>4</v>
      </c>
      <c r="C118" s="33" t="s">
        <v>824</v>
      </c>
      <c r="D118" s="33" t="s">
        <v>730</v>
      </c>
      <c r="E118" s="34" t="s">
        <v>930</v>
      </c>
      <c r="F118" s="35">
        <v>0</v>
      </c>
      <c r="G118" s="35">
        <v>0</v>
      </c>
      <c r="H118" s="35">
        <v>0</v>
      </c>
      <c r="I118" s="35">
        <v>14066</v>
      </c>
      <c r="J118" s="35">
        <v>0</v>
      </c>
      <c r="K118" s="35">
        <v>0</v>
      </c>
      <c r="L118" s="35">
        <v>0</v>
      </c>
      <c r="M118" s="35">
        <v>12752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58763</v>
      </c>
      <c r="U118" s="35">
        <v>110684</v>
      </c>
      <c r="V118" s="35">
        <v>0</v>
      </c>
      <c r="W118" s="35">
        <v>4467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93513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>
        <v>0</v>
      </c>
      <c r="AP118" s="35">
        <v>0</v>
      </c>
      <c r="AQ118" s="35">
        <v>0</v>
      </c>
      <c r="AR118" s="35">
        <v>0</v>
      </c>
      <c r="AS118" s="35">
        <v>0</v>
      </c>
      <c r="AT118" s="35">
        <v>0</v>
      </c>
      <c r="AU118" s="35">
        <v>8730</v>
      </c>
      <c r="AV118" s="35">
        <v>0</v>
      </c>
      <c r="AW118" s="35">
        <v>312448</v>
      </c>
      <c r="AX118" s="35">
        <v>357403</v>
      </c>
      <c r="AY118" s="35">
        <v>0</v>
      </c>
      <c r="BB118" s="6"/>
      <c r="BC118" s="117">
        <f t="shared" si="24"/>
        <v>4</v>
      </c>
      <c r="BD118" s="118">
        <f t="shared" si="24"/>
        <v>4</v>
      </c>
      <c r="BE118" s="118">
        <f t="shared" si="24"/>
        <v>4</v>
      </c>
      <c r="BF118" s="118">
        <f t="shared" si="24"/>
        <v>4</v>
      </c>
      <c r="BG118" s="118">
        <f t="shared" si="24"/>
        <v>4</v>
      </c>
      <c r="BH118" s="118">
        <f t="shared" si="24"/>
        <v>4</v>
      </c>
      <c r="BI118" s="118">
        <f t="shared" si="24"/>
        <v>4</v>
      </c>
      <c r="BJ118" s="118">
        <f t="shared" si="24"/>
        <v>4</v>
      </c>
      <c r="BK118" s="118">
        <f t="shared" si="24"/>
        <v>4</v>
      </c>
      <c r="BL118" s="118">
        <f t="shared" si="24"/>
        <v>4</v>
      </c>
      <c r="BM118" s="118">
        <f t="shared" si="24"/>
        <v>4</v>
      </c>
      <c r="BN118" s="118">
        <f t="shared" si="24"/>
        <v>4</v>
      </c>
      <c r="BO118" s="118">
        <f t="shared" si="24"/>
        <v>4</v>
      </c>
      <c r="BP118" s="118">
        <f t="shared" si="24"/>
        <v>4</v>
      </c>
      <c r="BQ118" s="118">
        <f t="shared" si="24"/>
        <v>4</v>
      </c>
      <c r="BR118" s="118">
        <f t="shared" si="22"/>
        <v>4</v>
      </c>
      <c r="BS118" s="118">
        <f t="shared" si="22"/>
        <v>4</v>
      </c>
      <c r="BT118" s="118">
        <f t="shared" si="22"/>
        <v>4</v>
      </c>
      <c r="BU118" s="118">
        <f t="shared" si="22"/>
        <v>4</v>
      </c>
      <c r="BV118" s="118">
        <f t="shared" si="22"/>
        <v>4</v>
      </c>
      <c r="BW118" s="118">
        <f t="shared" si="22"/>
        <v>4</v>
      </c>
      <c r="BX118" s="118">
        <f t="shared" si="22"/>
        <v>4</v>
      </c>
      <c r="BY118" s="118">
        <f t="shared" si="22"/>
        <v>4</v>
      </c>
      <c r="BZ118" s="118">
        <f t="shared" si="22"/>
        <v>4</v>
      </c>
      <c r="CA118" s="118">
        <f t="shared" si="22"/>
        <v>4</v>
      </c>
      <c r="CB118" s="118">
        <f t="shared" si="22"/>
        <v>4</v>
      </c>
      <c r="CC118" s="118">
        <f t="shared" si="22"/>
        <v>4</v>
      </c>
      <c r="CD118" s="118">
        <f t="shared" si="22"/>
        <v>4</v>
      </c>
      <c r="CE118" s="118">
        <f t="shared" si="22"/>
        <v>4</v>
      </c>
      <c r="CF118" s="118">
        <f t="shared" si="22"/>
        <v>4</v>
      </c>
      <c r="CG118" s="118">
        <f t="shared" si="22"/>
        <v>4</v>
      </c>
      <c r="CH118" s="118">
        <f t="shared" si="23"/>
        <v>4</v>
      </c>
      <c r="CI118" s="118">
        <f t="shared" si="21"/>
        <v>4</v>
      </c>
      <c r="CJ118" s="118">
        <f t="shared" si="21"/>
        <v>4</v>
      </c>
      <c r="CK118" s="118">
        <f t="shared" si="21"/>
        <v>4</v>
      </c>
      <c r="CL118" s="118">
        <f t="shared" si="21"/>
        <v>4</v>
      </c>
      <c r="CM118" s="118">
        <f t="shared" si="21"/>
        <v>4</v>
      </c>
      <c r="CN118" s="118">
        <f t="shared" si="21"/>
        <v>4</v>
      </c>
      <c r="CO118" s="118">
        <f t="shared" si="21"/>
        <v>4</v>
      </c>
      <c r="CP118" s="118">
        <f t="shared" si="21"/>
        <v>4</v>
      </c>
      <c r="CQ118" s="118">
        <f t="shared" si="21"/>
        <v>4</v>
      </c>
      <c r="CR118" s="118">
        <f t="shared" si="21"/>
        <v>4</v>
      </c>
      <c r="CS118" s="118">
        <f t="shared" si="21"/>
        <v>4</v>
      </c>
      <c r="CT118" s="118">
        <f t="shared" si="21"/>
        <v>4</v>
      </c>
      <c r="CU118" s="118">
        <f t="shared" si="21"/>
        <v>4</v>
      </c>
      <c r="CV118" s="119">
        <f t="shared" si="21"/>
        <v>4</v>
      </c>
    </row>
    <row r="119" spans="2:100">
      <c r="B119" s="68">
        <v>4</v>
      </c>
      <c r="C119" s="33" t="s">
        <v>824</v>
      </c>
      <c r="D119" s="33" t="s">
        <v>732</v>
      </c>
      <c r="E119" s="34" t="s">
        <v>931</v>
      </c>
      <c r="F119" s="35">
        <v>0</v>
      </c>
      <c r="G119" s="35">
        <v>0</v>
      </c>
      <c r="H119" s="35">
        <v>0</v>
      </c>
      <c r="I119" s="35">
        <v>3004</v>
      </c>
      <c r="J119" s="35">
        <v>0</v>
      </c>
      <c r="K119" s="35">
        <v>0</v>
      </c>
      <c r="L119" s="35">
        <v>0</v>
      </c>
      <c r="M119" s="35">
        <v>682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12551</v>
      </c>
      <c r="U119" s="35">
        <v>2553</v>
      </c>
      <c r="V119" s="35">
        <v>0</v>
      </c>
      <c r="W119" s="35">
        <v>954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19972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215</v>
      </c>
      <c r="AV119" s="35">
        <v>0</v>
      </c>
      <c r="AW119" s="35">
        <v>53386</v>
      </c>
      <c r="AX119" s="35">
        <v>76334</v>
      </c>
      <c r="AY119" s="35">
        <v>0</v>
      </c>
      <c r="BB119" s="6"/>
      <c r="BC119" s="117">
        <f t="shared" si="24"/>
        <v>4</v>
      </c>
      <c r="BD119" s="118">
        <f t="shared" si="24"/>
        <v>4</v>
      </c>
      <c r="BE119" s="118">
        <f t="shared" si="24"/>
        <v>4</v>
      </c>
      <c r="BF119" s="118">
        <f t="shared" si="24"/>
        <v>4</v>
      </c>
      <c r="BG119" s="118">
        <f t="shared" si="24"/>
        <v>4</v>
      </c>
      <c r="BH119" s="118">
        <f t="shared" si="24"/>
        <v>4</v>
      </c>
      <c r="BI119" s="118">
        <f t="shared" si="24"/>
        <v>4</v>
      </c>
      <c r="BJ119" s="118">
        <f t="shared" si="24"/>
        <v>4</v>
      </c>
      <c r="BK119" s="118">
        <f t="shared" si="24"/>
        <v>4</v>
      </c>
      <c r="BL119" s="118">
        <f t="shared" si="24"/>
        <v>4</v>
      </c>
      <c r="BM119" s="118">
        <f t="shared" si="24"/>
        <v>4</v>
      </c>
      <c r="BN119" s="118">
        <f t="shared" si="24"/>
        <v>4</v>
      </c>
      <c r="BO119" s="118">
        <f t="shared" si="24"/>
        <v>4</v>
      </c>
      <c r="BP119" s="118">
        <f t="shared" si="24"/>
        <v>4</v>
      </c>
      <c r="BQ119" s="118">
        <f t="shared" si="24"/>
        <v>4</v>
      </c>
      <c r="BR119" s="118">
        <f t="shared" si="22"/>
        <v>4</v>
      </c>
      <c r="BS119" s="118">
        <f t="shared" si="22"/>
        <v>4</v>
      </c>
      <c r="BT119" s="118">
        <f t="shared" si="22"/>
        <v>4</v>
      </c>
      <c r="BU119" s="118">
        <f t="shared" si="22"/>
        <v>4</v>
      </c>
      <c r="BV119" s="118">
        <f t="shared" si="22"/>
        <v>4</v>
      </c>
      <c r="BW119" s="118">
        <f t="shared" si="22"/>
        <v>4</v>
      </c>
      <c r="BX119" s="118">
        <f t="shared" si="22"/>
        <v>4</v>
      </c>
      <c r="BY119" s="118">
        <f t="shared" si="22"/>
        <v>4</v>
      </c>
      <c r="BZ119" s="118">
        <f t="shared" si="22"/>
        <v>4</v>
      </c>
      <c r="CA119" s="118">
        <f t="shared" si="22"/>
        <v>4</v>
      </c>
      <c r="CB119" s="118">
        <f t="shared" si="22"/>
        <v>4</v>
      </c>
      <c r="CC119" s="118">
        <f t="shared" si="22"/>
        <v>4</v>
      </c>
      <c r="CD119" s="118">
        <f t="shared" si="22"/>
        <v>4</v>
      </c>
      <c r="CE119" s="118">
        <f t="shared" si="22"/>
        <v>4</v>
      </c>
      <c r="CF119" s="118">
        <f t="shared" si="22"/>
        <v>4</v>
      </c>
      <c r="CG119" s="118">
        <f t="shared" si="22"/>
        <v>4</v>
      </c>
      <c r="CH119" s="118">
        <f t="shared" si="23"/>
        <v>4</v>
      </c>
      <c r="CI119" s="118">
        <f t="shared" si="21"/>
        <v>4</v>
      </c>
      <c r="CJ119" s="118">
        <f t="shared" si="21"/>
        <v>4</v>
      </c>
      <c r="CK119" s="118">
        <f t="shared" si="21"/>
        <v>4</v>
      </c>
      <c r="CL119" s="118">
        <f t="shared" si="21"/>
        <v>4</v>
      </c>
      <c r="CM119" s="118">
        <f t="shared" si="21"/>
        <v>4</v>
      </c>
      <c r="CN119" s="118">
        <f t="shared" si="21"/>
        <v>4</v>
      </c>
      <c r="CO119" s="118">
        <f t="shared" si="21"/>
        <v>4</v>
      </c>
      <c r="CP119" s="118">
        <f t="shared" si="21"/>
        <v>4</v>
      </c>
      <c r="CQ119" s="118">
        <f t="shared" si="21"/>
        <v>4</v>
      </c>
      <c r="CR119" s="118">
        <f t="shared" si="21"/>
        <v>4</v>
      </c>
      <c r="CS119" s="118">
        <f t="shared" si="21"/>
        <v>4</v>
      </c>
      <c r="CT119" s="118">
        <f t="shared" si="21"/>
        <v>4</v>
      </c>
      <c r="CU119" s="118">
        <f t="shared" si="21"/>
        <v>4</v>
      </c>
      <c r="CV119" s="119">
        <f t="shared" si="21"/>
        <v>4</v>
      </c>
    </row>
    <row r="120" spans="2:100">
      <c r="B120" s="67">
        <v>5</v>
      </c>
      <c r="C120" s="33" t="s">
        <v>824</v>
      </c>
      <c r="D120" s="33" t="s">
        <v>734</v>
      </c>
      <c r="E120" s="34" t="s">
        <v>932</v>
      </c>
      <c r="F120" s="35">
        <v>0</v>
      </c>
      <c r="G120" s="35">
        <v>0</v>
      </c>
      <c r="H120" s="35">
        <v>0</v>
      </c>
      <c r="I120" s="35">
        <v>11700</v>
      </c>
      <c r="J120" s="35">
        <v>0</v>
      </c>
      <c r="K120" s="35">
        <v>0</v>
      </c>
      <c r="L120" s="35">
        <v>0</v>
      </c>
      <c r="M120" s="35">
        <v>6941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75609</v>
      </c>
      <c r="U120" s="35">
        <v>26192</v>
      </c>
      <c r="V120" s="35">
        <v>0</v>
      </c>
      <c r="W120" s="35">
        <v>5774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162169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5">
        <v>0</v>
      </c>
      <c r="AK120" s="35">
        <v>0</v>
      </c>
      <c r="AL120" s="35">
        <v>0</v>
      </c>
      <c r="AM120" s="35">
        <v>0</v>
      </c>
      <c r="AN120" s="35">
        <v>0</v>
      </c>
      <c r="AO120" s="35">
        <v>0</v>
      </c>
      <c r="AP120" s="35">
        <v>0</v>
      </c>
      <c r="AQ120" s="35">
        <v>0</v>
      </c>
      <c r="AR120" s="35">
        <v>0</v>
      </c>
      <c r="AS120" s="35">
        <v>0</v>
      </c>
      <c r="AT120" s="35">
        <v>0</v>
      </c>
      <c r="AU120" s="35">
        <v>2203</v>
      </c>
      <c r="AV120" s="35">
        <v>0</v>
      </c>
      <c r="AW120" s="35">
        <v>510215</v>
      </c>
      <c r="AX120" s="35">
        <v>606221</v>
      </c>
      <c r="AY120" s="35">
        <v>0</v>
      </c>
      <c r="BB120" s="6"/>
      <c r="BC120" s="117">
        <f t="shared" si="24"/>
        <v>5</v>
      </c>
      <c r="BD120" s="118">
        <f t="shared" si="24"/>
        <v>5</v>
      </c>
      <c r="BE120" s="118">
        <f t="shared" si="24"/>
        <v>5</v>
      </c>
      <c r="BF120" s="118">
        <f t="shared" si="24"/>
        <v>5</v>
      </c>
      <c r="BG120" s="118">
        <f t="shared" si="24"/>
        <v>5</v>
      </c>
      <c r="BH120" s="118">
        <f t="shared" si="24"/>
        <v>5</v>
      </c>
      <c r="BI120" s="118">
        <f t="shared" si="24"/>
        <v>5</v>
      </c>
      <c r="BJ120" s="118">
        <f t="shared" si="24"/>
        <v>5</v>
      </c>
      <c r="BK120" s="118">
        <f t="shared" si="24"/>
        <v>5</v>
      </c>
      <c r="BL120" s="118">
        <f t="shared" si="24"/>
        <v>5</v>
      </c>
      <c r="BM120" s="118">
        <f t="shared" si="24"/>
        <v>5</v>
      </c>
      <c r="BN120" s="118">
        <f t="shared" si="24"/>
        <v>5</v>
      </c>
      <c r="BO120" s="118">
        <f t="shared" si="24"/>
        <v>5</v>
      </c>
      <c r="BP120" s="118">
        <f t="shared" si="24"/>
        <v>5</v>
      </c>
      <c r="BQ120" s="118">
        <f t="shared" si="24"/>
        <v>5</v>
      </c>
      <c r="BR120" s="118">
        <f t="shared" si="22"/>
        <v>5</v>
      </c>
      <c r="BS120" s="118">
        <f t="shared" si="22"/>
        <v>5</v>
      </c>
      <c r="BT120" s="118">
        <f t="shared" si="22"/>
        <v>5</v>
      </c>
      <c r="BU120" s="118">
        <f t="shared" si="22"/>
        <v>5</v>
      </c>
      <c r="BV120" s="118">
        <f t="shared" si="22"/>
        <v>5</v>
      </c>
      <c r="BW120" s="118">
        <f t="shared" si="22"/>
        <v>5</v>
      </c>
      <c r="BX120" s="118">
        <f t="shared" si="22"/>
        <v>5</v>
      </c>
      <c r="BY120" s="118">
        <f t="shared" si="22"/>
        <v>5</v>
      </c>
      <c r="BZ120" s="118">
        <f t="shared" si="22"/>
        <v>5</v>
      </c>
      <c r="CA120" s="118">
        <f t="shared" si="22"/>
        <v>5</v>
      </c>
      <c r="CB120" s="118">
        <f t="shared" si="22"/>
        <v>5</v>
      </c>
      <c r="CC120" s="118">
        <f t="shared" si="22"/>
        <v>5</v>
      </c>
      <c r="CD120" s="118">
        <f t="shared" si="22"/>
        <v>5</v>
      </c>
      <c r="CE120" s="118">
        <f t="shared" si="22"/>
        <v>5</v>
      </c>
      <c r="CF120" s="118">
        <f t="shared" si="22"/>
        <v>5</v>
      </c>
      <c r="CG120" s="118">
        <f t="shared" si="22"/>
        <v>5</v>
      </c>
      <c r="CH120" s="118">
        <f t="shared" si="23"/>
        <v>5</v>
      </c>
      <c r="CI120" s="118">
        <f t="shared" si="21"/>
        <v>5</v>
      </c>
      <c r="CJ120" s="118">
        <f t="shared" si="21"/>
        <v>5</v>
      </c>
      <c r="CK120" s="118">
        <f t="shared" si="21"/>
        <v>5</v>
      </c>
      <c r="CL120" s="118">
        <f t="shared" si="21"/>
        <v>5</v>
      </c>
      <c r="CM120" s="118">
        <f t="shared" si="21"/>
        <v>5</v>
      </c>
      <c r="CN120" s="118">
        <f t="shared" si="21"/>
        <v>5</v>
      </c>
      <c r="CO120" s="118">
        <f t="shared" si="21"/>
        <v>5</v>
      </c>
      <c r="CP120" s="118">
        <f t="shared" si="21"/>
        <v>5</v>
      </c>
      <c r="CQ120" s="118">
        <f t="shared" si="21"/>
        <v>5</v>
      </c>
      <c r="CR120" s="118">
        <f t="shared" si="21"/>
        <v>5</v>
      </c>
      <c r="CS120" s="118">
        <f t="shared" si="21"/>
        <v>5</v>
      </c>
      <c r="CT120" s="118">
        <f t="shared" si="21"/>
        <v>5</v>
      </c>
      <c r="CU120" s="118">
        <f t="shared" si="21"/>
        <v>5</v>
      </c>
      <c r="CV120" s="119">
        <f t="shared" si="21"/>
        <v>5</v>
      </c>
    </row>
    <row r="121" spans="2:100">
      <c r="B121" s="68">
        <v>4</v>
      </c>
      <c r="C121" s="33" t="s">
        <v>824</v>
      </c>
      <c r="D121" s="33" t="s">
        <v>736</v>
      </c>
      <c r="E121" s="34" t="s">
        <v>933</v>
      </c>
      <c r="F121" s="35">
        <v>0</v>
      </c>
      <c r="G121" s="35">
        <v>0</v>
      </c>
      <c r="H121" s="35">
        <v>0</v>
      </c>
      <c r="I121" s="35">
        <v>508</v>
      </c>
      <c r="J121" s="35">
        <v>0</v>
      </c>
      <c r="K121" s="35">
        <v>0</v>
      </c>
      <c r="L121" s="35">
        <v>0</v>
      </c>
      <c r="M121" s="35">
        <v>3565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2124</v>
      </c>
      <c r="U121" s="35">
        <v>10935</v>
      </c>
      <c r="V121" s="35">
        <v>0</v>
      </c>
      <c r="W121" s="35">
        <v>161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3379</v>
      </c>
      <c r="AE121" s="35">
        <v>0</v>
      </c>
      <c r="AF121" s="35">
        <v>0</v>
      </c>
      <c r="AG121" s="35">
        <v>0</v>
      </c>
      <c r="AH121" s="35">
        <v>0</v>
      </c>
      <c r="AI121" s="35">
        <v>0</v>
      </c>
      <c r="AJ121" s="35">
        <v>0</v>
      </c>
      <c r="AK121" s="35">
        <v>0</v>
      </c>
      <c r="AL121" s="35">
        <v>0</v>
      </c>
      <c r="AM121" s="35">
        <v>0</v>
      </c>
      <c r="AN121" s="35">
        <v>0</v>
      </c>
      <c r="AO121" s="35">
        <v>0</v>
      </c>
      <c r="AP121" s="35">
        <v>0</v>
      </c>
      <c r="AQ121" s="35">
        <v>0</v>
      </c>
      <c r="AR121" s="35">
        <v>0</v>
      </c>
      <c r="AS121" s="35">
        <v>0</v>
      </c>
      <c r="AT121" s="35">
        <v>0</v>
      </c>
      <c r="AU121" s="35">
        <v>943</v>
      </c>
      <c r="AV121" s="35">
        <v>0</v>
      </c>
      <c r="AW121" s="35">
        <v>13550</v>
      </c>
      <c r="AX121" s="35">
        <v>12916</v>
      </c>
      <c r="AY121" s="35">
        <v>0</v>
      </c>
      <c r="BB121" s="6"/>
      <c r="BC121" s="117">
        <f t="shared" si="24"/>
        <v>4</v>
      </c>
      <c r="BD121" s="118">
        <f t="shared" si="24"/>
        <v>4</v>
      </c>
      <c r="BE121" s="118">
        <f t="shared" si="24"/>
        <v>4</v>
      </c>
      <c r="BF121" s="118">
        <f t="shared" si="24"/>
        <v>4</v>
      </c>
      <c r="BG121" s="118">
        <f t="shared" si="24"/>
        <v>4</v>
      </c>
      <c r="BH121" s="118">
        <f t="shared" si="24"/>
        <v>4</v>
      </c>
      <c r="BI121" s="118">
        <f t="shared" si="24"/>
        <v>4</v>
      </c>
      <c r="BJ121" s="118">
        <f t="shared" si="24"/>
        <v>4</v>
      </c>
      <c r="BK121" s="118">
        <f t="shared" si="24"/>
        <v>4</v>
      </c>
      <c r="BL121" s="118">
        <f t="shared" si="24"/>
        <v>4</v>
      </c>
      <c r="BM121" s="118">
        <f t="shared" si="24"/>
        <v>4</v>
      </c>
      <c r="BN121" s="118">
        <f t="shared" si="24"/>
        <v>4</v>
      </c>
      <c r="BO121" s="118">
        <f t="shared" si="24"/>
        <v>4</v>
      </c>
      <c r="BP121" s="118">
        <f t="shared" si="24"/>
        <v>4</v>
      </c>
      <c r="BQ121" s="118">
        <f t="shared" si="24"/>
        <v>4</v>
      </c>
      <c r="BR121" s="118">
        <f t="shared" si="22"/>
        <v>4</v>
      </c>
      <c r="BS121" s="118">
        <f t="shared" si="22"/>
        <v>4</v>
      </c>
      <c r="BT121" s="118">
        <f t="shared" si="22"/>
        <v>4</v>
      </c>
      <c r="BU121" s="118">
        <f t="shared" si="22"/>
        <v>4</v>
      </c>
      <c r="BV121" s="118">
        <f t="shared" si="22"/>
        <v>4</v>
      </c>
      <c r="BW121" s="118">
        <f t="shared" si="22"/>
        <v>4</v>
      </c>
      <c r="BX121" s="118">
        <f t="shared" si="22"/>
        <v>4</v>
      </c>
      <c r="BY121" s="118">
        <f t="shared" si="22"/>
        <v>4</v>
      </c>
      <c r="BZ121" s="118">
        <f t="shared" si="22"/>
        <v>4</v>
      </c>
      <c r="CA121" s="118">
        <f t="shared" si="22"/>
        <v>4</v>
      </c>
      <c r="CB121" s="118">
        <f t="shared" si="22"/>
        <v>4</v>
      </c>
      <c r="CC121" s="118">
        <f t="shared" si="22"/>
        <v>4</v>
      </c>
      <c r="CD121" s="118">
        <f t="shared" si="22"/>
        <v>4</v>
      </c>
      <c r="CE121" s="118">
        <f t="shared" si="22"/>
        <v>4</v>
      </c>
      <c r="CF121" s="118">
        <f t="shared" si="22"/>
        <v>4</v>
      </c>
      <c r="CG121" s="118">
        <f t="shared" si="22"/>
        <v>4</v>
      </c>
      <c r="CH121" s="118">
        <f t="shared" si="23"/>
        <v>4</v>
      </c>
      <c r="CI121" s="118">
        <f t="shared" si="21"/>
        <v>4</v>
      </c>
      <c r="CJ121" s="118">
        <f t="shared" si="21"/>
        <v>4</v>
      </c>
      <c r="CK121" s="118">
        <f t="shared" si="21"/>
        <v>4</v>
      </c>
      <c r="CL121" s="118">
        <f t="shared" si="21"/>
        <v>4</v>
      </c>
      <c r="CM121" s="118">
        <f t="shared" si="21"/>
        <v>4</v>
      </c>
      <c r="CN121" s="118">
        <f t="shared" si="21"/>
        <v>4</v>
      </c>
      <c r="CO121" s="118">
        <f t="shared" si="21"/>
        <v>4</v>
      </c>
      <c r="CP121" s="118">
        <f t="shared" si="21"/>
        <v>4</v>
      </c>
      <c r="CQ121" s="118">
        <f t="shared" si="21"/>
        <v>4</v>
      </c>
      <c r="CR121" s="118">
        <f t="shared" si="21"/>
        <v>4</v>
      </c>
      <c r="CS121" s="118">
        <f t="shared" si="21"/>
        <v>4</v>
      </c>
      <c r="CT121" s="118">
        <f t="shared" si="21"/>
        <v>4</v>
      </c>
      <c r="CU121" s="118">
        <f t="shared" si="21"/>
        <v>4</v>
      </c>
      <c r="CV121" s="119">
        <f t="shared" si="21"/>
        <v>4</v>
      </c>
    </row>
    <row r="122" spans="2:100">
      <c r="B122" s="68">
        <v>4</v>
      </c>
      <c r="C122" s="33" t="s">
        <v>824</v>
      </c>
      <c r="D122" s="33" t="s">
        <v>738</v>
      </c>
      <c r="E122" s="34" t="s">
        <v>934</v>
      </c>
      <c r="F122" s="35">
        <v>0</v>
      </c>
      <c r="G122" s="35">
        <v>0</v>
      </c>
      <c r="H122" s="35">
        <v>0</v>
      </c>
      <c r="I122" s="35">
        <v>18403</v>
      </c>
      <c r="J122" s="35">
        <v>0</v>
      </c>
      <c r="K122" s="35">
        <v>0</v>
      </c>
      <c r="L122" s="35">
        <v>0</v>
      </c>
      <c r="M122" s="35">
        <v>6685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66761</v>
      </c>
      <c r="U122" s="35">
        <v>32786</v>
      </c>
      <c r="V122" s="35">
        <v>0</v>
      </c>
      <c r="W122" s="35">
        <v>5845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155198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3078</v>
      </c>
      <c r="AV122" s="35">
        <v>0</v>
      </c>
      <c r="AW122" s="35">
        <v>442149</v>
      </c>
      <c r="AX122" s="35">
        <v>558194</v>
      </c>
      <c r="AY122" s="35">
        <v>0</v>
      </c>
      <c r="BB122" s="6"/>
      <c r="BC122" s="117">
        <f t="shared" si="24"/>
        <v>4</v>
      </c>
      <c r="BD122" s="118">
        <f t="shared" si="24"/>
        <v>4</v>
      </c>
      <c r="BE122" s="118">
        <f t="shared" si="24"/>
        <v>4</v>
      </c>
      <c r="BF122" s="118">
        <f t="shared" si="24"/>
        <v>4</v>
      </c>
      <c r="BG122" s="118">
        <f t="shared" si="24"/>
        <v>4</v>
      </c>
      <c r="BH122" s="118">
        <f t="shared" si="24"/>
        <v>4</v>
      </c>
      <c r="BI122" s="118">
        <f t="shared" si="24"/>
        <v>4</v>
      </c>
      <c r="BJ122" s="118">
        <f t="shared" si="24"/>
        <v>4</v>
      </c>
      <c r="BK122" s="118">
        <f t="shared" si="24"/>
        <v>4</v>
      </c>
      <c r="BL122" s="118">
        <f t="shared" si="24"/>
        <v>4</v>
      </c>
      <c r="BM122" s="118">
        <f t="shared" si="24"/>
        <v>4</v>
      </c>
      <c r="BN122" s="118">
        <f t="shared" si="24"/>
        <v>4</v>
      </c>
      <c r="BO122" s="118">
        <f t="shared" si="24"/>
        <v>4</v>
      </c>
      <c r="BP122" s="118">
        <f t="shared" si="24"/>
        <v>4</v>
      </c>
      <c r="BQ122" s="118">
        <f t="shared" si="24"/>
        <v>4</v>
      </c>
      <c r="BR122" s="118">
        <f t="shared" si="22"/>
        <v>4</v>
      </c>
      <c r="BS122" s="118">
        <f t="shared" si="22"/>
        <v>4</v>
      </c>
      <c r="BT122" s="118">
        <f t="shared" si="22"/>
        <v>4</v>
      </c>
      <c r="BU122" s="118">
        <f t="shared" si="22"/>
        <v>4</v>
      </c>
      <c r="BV122" s="118">
        <f t="shared" si="22"/>
        <v>4</v>
      </c>
      <c r="BW122" s="118">
        <f t="shared" si="22"/>
        <v>4</v>
      </c>
      <c r="BX122" s="118">
        <f t="shared" si="22"/>
        <v>4</v>
      </c>
      <c r="BY122" s="118">
        <f t="shared" si="22"/>
        <v>4</v>
      </c>
      <c r="BZ122" s="118">
        <f t="shared" si="22"/>
        <v>4</v>
      </c>
      <c r="CA122" s="118">
        <f t="shared" si="22"/>
        <v>4</v>
      </c>
      <c r="CB122" s="118">
        <f t="shared" si="22"/>
        <v>4</v>
      </c>
      <c r="CC122" s="118">
        <f t="shared" si="22"/>
        <v>4</v>
      </c>
      <c r="CD122" s="118">
        <f t="shared" si="22"/>
        <v>4</v>
      </c>
      <c r="CE122" s="118">
        <f t="shared" si="22"/>
        <v>4</v>
      </c>
      <c r="CF122" s="118">
        <f t="shared" si="22"/>
        <v>4</v>
      </c>
      <c r="CG122" s="118">
        <f t="shared" si="22"/>
        <v>4</v>
      </c>
      <c r="CH122" s="118">
        <f t="shared" si="23"/>
        <v>4</v>
      </c>
      <c r="CI122" s="118">
        <f t="shared" si="21"/>
        <v>4</v>
      </c>
      <c r="CJ122" s="118">
        <f t="shared" si="21"/>
        <v>4</v>
      </c>
      <c r="CK122" s="118">
        <f t="shared" si="21"/>
        <v>4</v>
      </c>
      <c r="CL122" s="118">
        <f t="shared" si="21"/>
        <v>4</v>
      </c>
      <c r="CM122" s="118">
        <f t="shared" si="21"/>
        <v>4</v>
      </c>
      <c r="CN122" s="118">
        <f t="shared" si="21"/>
        <v>4</v>
      </c>
      <c r="CO122" s="118">
        <f t="shared" si="21"/>
        <v>4</v>
      </c>
      <c r="CP122" s="118">
        <f t="shared" si="21"/>
        <v>4</v>
      </c>
      <c r="CQ122" s="118">
        <f t="shared" si="21"/>
        <v>4</v>
      </c>
      <c r="CR122" s="118">
        <f t="shared" si="21"/>
        <v>4</v>
      </c>
      <c r="CS122" s="118">
        <f t="shared" si="21"/>
        <v>4</v>
      </c>
      <c r="CT122" s="118">
        <f t="shared" si="21"/>
        <v>4</v>
      </c>
      <c r="CU122" s="118">
        <f t="shared" si="21"/>
        <v>4</v>
      </c>
      <c r="CV122" s="119">
        <f t="shared" si="21"/>
        <v>4</v>
      </c>
    </row>
    <row r="123" spans="2:100">
      <c r="B123" s="67">
        <v>5</v>
      </c>
      <c r="C123" s="33" t="s">
        <v>824</v>
      </c>
      <c r="D123" s="33" t="s">
        <v>740</v>
      </c>
      <c r="E123" s="34" t="s">
        <v>935</v>
      </c>
      <c r="F123" s="35">
        <v>0</v>
      </c>
      <c r="G123" s="35">
        <v>0</v>
      </c>
      <c r="H123" s="35">
        <v>0</v>
      </c>
      <c r="I123" s="35">
        <v>8723</v>
      </c>
      <c r="J123" s="35">
        <v>0</v>
      </c>
      <c r="K123" s="35">
        <v>0</v>
      </c>
      <c r="L123" s="35">
        <v>0</v>
      </c>
      <c r="M123" s="35">
        <v>4501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66494</v>
      </c>
      <c r="U123" s="35">
        <v>48368</v>
      </c>
      <c r="V123" s="35">
        <v>0</v>
      </c>
      <c r="W123" s="35">
        <v>4305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88059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5">
        <v>0</v>
      </c>
      <c r="AL123" s="35">
        <v>0</v>
      </c>
      <c r="AM123" s="35">
        <v>20036</v>
      </c>
      <c r="AN123" s="35">
        <v>0</v>
      </c>
      <c r="AO123" s="35">
        <v>0</v>
      </c>
      <c r="AP123" s="35">
        <v>0</v>
      </c>
      <c r="AQ123" s="35">
        <v>0</v>
      </c>
      <c r="AR123" s="35">
        <v>0</v>
      </c>
      <c r="AS123" s="35">
        <v>0</v>
      </c>
      <c r="AT123" s="35">
        <v>0</v>
      </c>
      <c r="AU123" s="35">
        <v>3387</v>
      </c>
      <c r="AV123" s="35">
        <v>0</v>
      </c>
      <c r="AW123" s="35">
        <v>265289</v>
      </c>
      <c r="AX123" s="35">
        <v>361400</v>
      </c>
      <c r="AY123" s="35">
        <v>0</v>
      </c>
      <c r="BB123" s="6"/>
      <c r="BC123" s="117">
        <f t="shared" si="24"/>
        <v>5</v>
      </c>
      <c r="BD123" s="118">
        <f t="shared" si="24"/>
        <v>5</v>
      </c>
      <c r="BE123" s="118">
        <f t="shared" si="24"/>
        <v>5</v>
      </c>
      <c r="BF123" s="118">
        <f t="shared" si="24"/>
        <v>5</v>
      </c>
      <c r="BG123" s="118">
        <f t="shared" si="24"/>
        <v>5</v>
      </c>
      <c r="BH123" s="118">
        <f t="shared" si="24"/>
        <v>5</v>
      </c>
      <c r="BI123" s="118">
        <f t="shared" si="24"/>
        <v>5</v>
      </c>
      <c r="BJ123" s="118">
        <f t="shared" si="24"/>
        <v>5</v>
      </c>
      <c r="BK123" s="118">
        <f t="shared" si="24"/>
        <v>5</v>
      </c>
      <c r="BL123" s="118">
        <f t="shared" si="24"/>
        <v>5</v>
      </c>
      <c r="BM123" s="118">
        <f t="shared" si="24"/>
        <v>5</v>
      </c>
      <c r="BN123" s="118">
        <f t="shared" si="24"/>
        <v>5</v>
      </c>
      <c r="BO123" s="118">
        <f t="shared" si="24"/>
        <v>5</v>
      </c>
      <c r="BP123" s="118">
        <f t="shared" si="24"/>
        <v>5</v>
      </c>
      <c r="BQ123" s="118">
        <f t="shared" si="24"/>
        <v>5</v>
      </c>
      <c r="BR123" s="118">
        <f t="shared" si="22"/>
        <v>5</v>
      </c>
      <c r="BS123" s="118">
        <f t="shared" si="22"/>
        <v>5</v>
      </c>
      <c r="BT123" s="118">
        <f t="shared" si="22"/>
        <v>5</v>
      </c>
      <c r="BU123" s="118">
        <f t="shared" si="22"/>
        <v>5</v>
      </c>
      <c r="BV123" s="118">
        <f t="shared" si="22"/>
        <v>5</v>
      </c>
      <c r="BW123" s="118">
        <f t="shared" si="22"/>
        <v>5</v>
      </c>
      <c r="BX123" s="118">
        <f t="shared" si="22"/>
        <v>5</v>
      </c>
      <c r="BY123" s="118">
        <f t="shared" si="22"/>
        <v>5</v>
      </c>
      <c r="BZ123" s="118">
        <f t="shared" si="22"/>
        <v>5</v>
      </c>
      <c r="CA123" s="118">
        <f t="shared" si="22"/>
        <v>5</v>
      </c>
      <c r="CB123" s="118">
        <f t="shared" si="22"/>
        <v>5</v>
      </c>
      <c r="CC123" s="118">
        <f t="shared" si="22"/>
        <v>5</v>
      </c>
      <c r="CD123" s="118">
        <f t="shared" si="22"/>
        <v>5</v>
      </c>
      <c r="CE123" s="118">
        <f t="shared" si="22"/>
        <v>5</v>
      </c>
      <c r="CF123" s="118">
        <f t="shared" si="22"/>
        <v>5</v>
      </c>
      <c r="CG123" s="118">
        <f t="shared" ref="CG123:CV128" si="25">$B123</f>
        <v>5</v>
      </c>
      <c r="CH123" s="118">
        <f t="shared" si="23"/>
        <v>5</v>
      </c>
      <c r="CI123" s="118">
        <f t="shared" si="23"/>
        <v>5</v>
      </c>
      <c r="CJ123" s="118">
        <f t="shared" si="23"/>
        <v>5</v>
      </c>
      <c r="CK123" s="118">
        <f t="shared" si="23"/>
        <v>5</v>
      </c>
      <c r="CL123" s="118">
        <f t="shared" si="23"/>
        <v>5</v>
      </c>
      <c r="CM123" s="118">
        <f t="shared" si="23"/>
        <v>5</v>
      </c>
      <c r="CN123" s="118">
        <f t="shared" si="23"/>
        <v>5</v>
      </c>
      <c r="CO123" s="118">
        <f t="shared" si="23"/>
        <v>5</v>
      </c>
      <c r="CP123" s="118">
        <f t="shared" si="23"/>
        <v>5</v>
      </c>
      <c r="CQ123" s="118">
        <f t="shared" si="23"/>
        <v>5</v>
      </c>
      <c r="CR123" s="118">
        <f t="shared" si="23"/>
        <v>5</v>
      </c>
      <c r="CS123" s="118">
        <f t="shared" si="23"/>
        <v>5</v>
      </c>
      <c r="CT123" s="118">
        <f t="shared" si="23"/>
        <v>5</v>
      </c>
      <c r="CU123" s="118">
        <f t="shared" si="23"/>
        <v>5</v>
      </c>
      <c r="CV123" s="119">
        <f t="shared" si="23"/>
        <v>5</v>
      </c>
    </row>
    <row r="124" spans="2:100">
      <c r="B124" s="67">
        <v>4</v>
      </c>
      <c r="C124" s="33" t="s">
        <v>824</v>
      </c>
      <c r="D124" s="33" t="s">
        <v>742</v>
      </c>
      <c r="E124" s="34" t="s">
        <v>936</v>
      </c>
      <c r="F124" s="35">
        <v>0</v>
      </c>
      <c r="G124" s="35">
        <v>0</v>
      </c>
      <c r="H124" s="35">
        <v>0</v>
      </c>
      <c r="I124" s="35">
        <v>6449</v>
      </c>
      <c r="J124" s="35">
        <v>0</v>
      </c>
      <c r="K124" s="35">
        <v>0</v>
      </c>
      <c r="L124" s="35">
        <v>0</v>
      </c>
      <c r="M124" s="35">
        <v>5243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26941</v>
      </c>
      <c r="U124" s="35">
        <v>82507</v>
      </c>
      <c r="V124" s="35">
        <v>0</v>
      </c>
      <c r="W124" s="35">
        <v>2048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42873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>
        <v>0</v>
      </c>
      <c r="AP124" s="35">
        <v>0</v>
      </c>
      <c r="AQ124" s="35">
        <v>0</v>
      </c>
      <c r="AR124" s="35">
        <v>0</v>
      </c>
      <c r="AS124" s="35">
        <v>0</v>
      </c>
      <c r="AT124" s="35">
        <v>0</v>
      </c>
      <c r="AU124" s="35">
        <v>6359</v>
      </c>
      <c r="AV124" s="35">
        <v>0</v>
      </c>
      <c r="AW124" s="35">
        <v>127332</v>
      </c>
      <c r="AX124" s="35">
        <v>163859</v>
      </c>
      <c r="AY124" s="35">
        <v>0</v>
      </c>
      <c r="BB124" s="6"/>
      <c r="BC124" s="117">
        <f t="shared" si="24"/>
        <v>4</v>
      </c>
      <c r="BD124" s="118">
        <f t="shared" si="24"/>
        <v>4</v>
      </c>
      <c r="BE124" s="118">
        <f t="shared" si="24"/>
        <v>4</v>
      </c>
      <c r="BF124" s="118">
        <f t="shared" si="24"/>
        <v>4</v>
      </c>
      <c r="BG124" s="118">
        <f t="shared" si="24"/>
        <v>4</v>
      </c>
      <c r="BH124" s="118">
        <f t="shared" si="24"/>
        <v>4</v>
      </c>
      <c r="BI124" s="118">
        <f t="shared" si="24"/>
        <v>4</v>
      </c>
      <c r="BJ124" s="118">
        <f t="shared" si="24"/>
        <v>4</v>
      </c>
      <c r="BK124" s="118">
        <f t="shared" si="24"/>
        <v>4</v>
      </c>
      <c r="BL124" s="118">
        <f t="shared" si="24"/>
        <v>4</v>
      </c>
      <c r="BM124" s="118">
        <f t="shared" si="24"/>
        <v>4</v>
      </c>
      <c r="BN124" s="118">
        <f t="shared" si="24"/>
        <v>4</v>
      </c>
      <c r="BO124" s="118">
        <f t="shared" si="24"/>
        <v>4</v>
      </c>
      <c r="BP124" s="118">
        <f t="shared" si="24"/>
        <v>4</v>
      </c>
      <c r="BQ124" s="118">
        <f t="shared" si="24"/>
        <v>4</v>
      </c>
      <c r="BR124" s="118">
        <f t="shared" si="24"/>
        <v>4</v>
      </c>
      <c r="BS124" s="118">
        <f t="shared" ref="BS124:CF128" si="26">$B124</f>
        <v>4</v>
      </c>
      <c r="BT124" s="118">
        <f t="shared" si="26"/>
        <v>4</v>
      </c>
      <c r="BU124" s="118">
        <f t="shared" si="26"/>
        <v>4</v>
      </c>
      <c r="BV124" s="118">
        <f t="shared" si="26"/>
        <v>4</v>
      </c>
      <c r="BW124" s="118">
        <f t="shared" si="26"/>
        <v>4</v>
      </c>
      <c r="BX124" s="118">
        <f t="shared" si="26"/>
        <v>4</v>
      </c>
      <c r="BY124" s="118">
        <f t="shared" si="26"/>
        <v>4</v>
      </c>
      <c r="BZ124" s="118">
        <f t="shared" si="26"/>
        <v>4</v>
      </c>
      <c r="CA124" s="118">
        <f t="shared" si="26"/>
        <v>4</v>
      </c>
      <c r="CB124" s="118">
        <f t="shared" si="26"/>
        <v>4</v>
      </c>
      <c r="CC124" s="118">
        <f t="shared" si="26"/>
        <v>4</v>
      </c>
      <c r="CD124" s="118">
        <f t="shared" si="26"/>
        <v>4</v>
      </c>
      <c r="CE124" s="118">
        <f t="shared" si="26"/>
        <v>4</v>
      </c>
      <c r="CF124" s="118">
        <f t="shared" si="26"/>
        <v>4</v>
      </c>
      <c r="CG124" s="118">
        <f t="shared" si="25"/>
        <v>4</v>
      </c>
      <c r="CH124" s="118">
        <f t="shared" si="25"/>
        <v>4</v>
      </c>
      <c r="CI124" s="118">
        <f t="shared" si="25"/>
        <v>4</v>
      </c>
      <c r="CJ124" s="118">
        <f t="shared" si="25"/>
        <v>4</v>
      </c>
      <c r="CK124" s="118">
        <f t="shared" si="25"/>
        <v>4</v>
      </c>
      <c r="CL124" s="118">
        <f t="shared" si="25"/>
        <v>4</v>
      </c>
      <c r="CM124" s="118">
        <f t="shared" si="25"/>
        <v>4</v>
      </c>
      <c r="CN124" s="118">
        <f t="shared" si="25"/>
        <v>4</v>
      </c>
      <c r="CO124" s="118">
        <f t="shared" si="25"/>
        <v>4</v>
      </c>
      <c r="CP124" s="118">
        <f t="shared" si="25"/>
        <v>4</v>
      </c>
      <c r="CQ124" s="118">
        <f t="shared" si="25"/>
        <v>4</v>
      </c>
      <c r="CR124" s="118">
        <f t="shared" si="25"/>
        <v>4</v>
      </c>
      <c r="CS124" s="118">
        <f t="shared" si="25"/>
        <v>4</v>
      </c>
      <c r="CT124" s="118">
        <f t="shared" si="25"/>
        <v>4</v>
      </c>
      <c r="CU124" s="118">
        <f t="shared" si="25"/>
        <v>4</v>
      </c>
      <c r="CV124" s="119">
        <f t="shared" si="25"/>
        <v>4</v>
      </c>
    </row>
    <row r="125" spans="2:100">
      <c r="B125" s="67">
        <v>4</v>
      </c>
      <c r="C125" s="33" t="s">
        <v>824</v>
      </c>
      <c r="D125" s="33" t="s">
        <v>744</v>
      </c>
      <c r="E125" s="34" t="s">
        <v>937</v>
      </c>
      <c r="F125" s="35">
        <v>0</v>
      </c>
      <c r="G125" s="35">
        <v>0</v>
      </c>
      <c r="H125" s="35">
        <v>0</v>
      </c>
      <c r="I125" s="35">
        <v>11467</v>
      </c>
      <c r="J125" s="35">
        <v>0</v>
      </c>
      <c r="K125" s="35">
        <v>0</v>
      </c>
      <c r="L125" s="35">
        <v>0</v>
      </c>
      <c r="M125" s="35">
        <v>21219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47908</v>
      </c>
      <c r="U125" s="35">
        <v>115776</v>
      </c>
      <c r="V125" s="35">
        <v>0</v>
      </c>
      <c r="W125" s="35">
        <v>3642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76238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>
        <v>0</v>
      </c>
      <c r="AU125" s="35">
        <v>9407</v>
      </c>
      <c r="AV125" s="35">
        <v>0</v>
      </c>
      <c r="AW125" s="35">
        <v>203783</v>
      </c>
      <c r="AX125" s="35">
        <v>291380</v>
      </c>
      <c r="AY125" s="35">
        <v>0</v>
      </c>
      <c r="BB125" s="6"/>
      <c r="BC125" s="117">
        <f t="shared" ref="BC125:BR128" si="27">$B125</f>
        <v>4</v>
      </c>
      <c r="BD125" s="118">
        <f t="shared" si="27"/>
        <v>4</v>
      </c>
      <c r="BE125" s="118">
        <f t="shared" si="27"/>
        <v>4</v>
      </c>
      <c r="BF125" s="118">
        <f t="shared" si="27"/>
        <v>4</v>
      </c>
      <c r="BG125" s="118">
        <f t="shared" si="27"/>
        <v>4</v>
      </c>
      <c r="BH125" s="118">
        <f t="shared" si="27"/>
        <v>4</v>
      </c>
      <c r="BI125" s="118">
        <f t="shared" si="27"/>
        <v>4</v>
      </c>
      <c r="BJ125" s="118">
        <f t="shared" si="27"/>
        <v>4</v>
      </c>
      <c r="BK125" s="118">
        <f t="shared" si="27"/>
        <v>4</v>
      </c>
      <c r="BL125" s="118">
        <f t="shared" si="27"/>
        <v>4</v>
      </c>
      <c r="BM125" s="118">
        <f t="shared" si="27"/>
        <v>4</v>
      </c>
      <c r="BN125" s="118">
        <f t="shared" si="27"/>
        <v>4</v>
      </c>
      <c r="BO125" s="118">
        <f t="shared" si="27"/>
        <v>4</v>
      </c>
      <c r="BP125" s="118">
        <f t="shared" si="27"/>
        <v>4</v>
      </c>
      <c r="BQ125" s="118">
        <f t="shared" si="27"/>
        <v>4</v>
      </c>
      <c r="BR125" s="118">
        <f t="shared" si="27"/>
        <v>4</v>
      </c>
      <c r="BS125" s="118">
        <f t="shared" si="26"/>
        <v>4</v>
      </c>
      <c r="BT125" s="118">
        <f t="shared" si="26"/>
        <v>4</v>
      </c>
      <c r="BU125" s="118">
        <f t="shared" si="26"/>
        <v>4</v>
      </c>
      <c r="BV125" s="118">
        <f t="shared" si="26"/>
        <v>4</v>
      </c>
      <c r="BW125" s="118">
        <f t="shared" si="26"/>
        <v>4</v>
      </c>
      <c r="BX125" s="118">
        <f t="shared" si="26"/>
        <v>4</v>
      </c>
      <c r="BY125" s="118">
        <f t="shared" si="26"/>
        <v>4</v>
      </c>
      <c r="BZ125" s="118">
        <f t="shared" si="26"/>
        <v>4</v>
      </c>
      <c r="CA125" s="118">
        <f t="shared" si="26"/>
        <v>4</v>
      </c>
      <c r="CB125" s="118">
        <f t="shared" si="26"/>
        <v>4</v>
      </c>
      <c r="CC125" s="118">
        <f t="shared" si="26"/>
        <v>4</v>
      </c>
      <c r="CD125" s="118">
        <f t="shared" si="26"/>
        <v>4</v>
      </c>
      <c r="CE125" s="118">
        <f t="shared" si="26"/>
        <v>4</v>
      </c>
      <c r="CF125" s="118">
        <f t="shared" si="26"/>
        <v>4</v>
      </c>
      <c r="CG125" s="118">
        <f t="shared" si="25"/>
        <v>4</v>
      </c>
      <c r="CH125" s="118">
        <f t="shared" si="25"/>
        <v>4</v>
      </c>
      <c r="CI125" s="118">
        <f t="shared" si="25"/>
        <v>4</v>
      </c>
      <c r="CJ125" s="118">
        <f t="shared" si="25"/>
        <v>4</v>
      </c>
      <c r="CK125" s="118">
        <f t="shared" si="25"/>
        <v>4</v>
      </c>
      <c r="CL125" s="118">
        <f t="shared" si="25"/>
        <v>4</v>
      </c>
      <c r="CM125" s="118">
        <f t="shared" si="25"/>
        <v>4</v>
      </c>
      <c r="CN125" s="118">
        <f t="shared" si="25"/>
        <v>4</v>
      </c>
      <c r="CO125" s="118">
        <f t="shared" si="25"/>
        <v>4</v>
      </c>
      <c r="CP125" s="118">
        <f t="shared" si="25"/>
        <v>4</v>
      </c>
      <c r="CQ125" s="118">
        <f t="shared" si="25"/>
        <v>4</v>
      </c>
      <c r="CR125" s="118">
        <f t="shared" si="25"/>
        <v>4</v>
      </c>
      <c r="CS125" s="118">
        <f t="shared" si="25"/>
        <v>4</v>
      </c>
      <c r="CT125" s="118">
        <f t="shared" si="25"/>
        <v>4</v>
      </c>
      <c r="CU125" s="118">
        <f t="shared" si="25"/>
        <v>4</v>
      </c>
      <c r="CV125" s="119">
        <f t="shared" si="25"/>
        <v>4</v>
      </c>
    </row>
    <row r="126" spans="2:100">
      <c r="B126" s="67">
        <v>4</v>
      </c>
      <c r="C126" s="33" t="s">
        <v>824</v>
      </c>
      <c r="D126" s="33" t="s">
        <v>746</v>
      </c>
      <c r="E126" s="34" t="s">
        <v>938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24810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311102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22898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>
        <v>0</v>
      </c>
      <c r="AP126" s="35">
        <v>0</v>
      </c>
      <c r="AQ126" s="35">
        <v>0</v>
      </c>
      <c r="AR126" s="35">
        <v>0</v>
      </c>
      <c r="AS126" s="35">
        <v>0</v>
      </c>
      <c r="AT126" s="35">
        <v>0</v>
      </c>
      <c r="AU126" s="35">
        <v>24152</v>
      </c>
      <c r="AV126" s="35">
        <v>0</v>
      </c>
      <c r="AW126" s="35">
        <v>50117</v>
      </c>
      <c r="AX126" s="35">
        <v>87515</v>
      </c>
      <c r="AY126" s="35">
        <v>0</v>
      </c>
      <c r="BB126" s="6"/>
      <c r="BC126" s="117">
        <f t="shared" si="27"/>
        <v>4</v>
      </c>
      <c r="BD126" s="118">
        <f t="shared" si="27"/>
        <v>4</v>
      </c>
      <c r="BE126" s="118">
        <f t="shared" si="27"/>
        <v>4</v>
      </c>
      <c r="BF126" s="118">
        <f t="shared" si="27"/>
        <v>4</v>
      </c>
      <c r="BG126" s="118">
        <f t="shared" si="27"/>
        <v>4</v>
      </c>
      <c r="BH126" s="118">
        <f t="shared" si="27"/>
        <v>4</v>
      </c>
      <c r="BI126" s="118">
        <f t="shared" si="27"/>
        <v>4</v>
      </c>
      <c r="BJ126" s="118">
        <f t="shared" si="27"/>
        <v>4</v>
      </c>
      <c r="BK126" s="118">
        <f t="shared" si="27"/>
        <v>4</v>
      </c>
      <c r="BL126" s="118">
        <f t="shared" si="27"/>
        <v>4</v>
      </c>
      <c r="BM126" s="118">
        <f t="shared" si="27"/>
        <v>4</v>
      </c>
      <c r="BN126" s="118">
        <f t="shared" si="27"/>
        <v>4</v>
      </c>
      <c r="BO126" s="118">
        <f t="shared" si="27"/>
        <v>4</v>
      </c>
      <c r="BP126" s="118">
        <f t="shared" si="27"/>
        <v>4</v>
      </c>
      <c r="BQ126" s="118">
        <f t="shared" si="27"/>
        <v>4</v>
      </c>
      <c r="BR126" s="118">
        <f t="shared" si="27"/>
        <v>4</v>
      </c>
      <c r="BS126" s="118">
        <f t="shared" si="26"/>
        <v>4</v>
      </c>
      <c r="BT126" s="118">
        <f t="shared" si="26"/>
        <v>4</v>
      </c>
      <c r="BU126" s="118">
        <f t="shared" si="26"/>
        <v>4</v>
      </c>
      <c r="BV126" s="118">
        <f t="shared" si="26"/>
        <v>4</v>
      </c>
      <c r="BW126" s="118">
        <f t="shared" si="26"/>
        <v>4</v>
      </c>
      <c r="BX126" s="118">
        <f t="shared" si="26"/>
        <v>4</v>
      </c>
      <c r="BY126" s="118">
        <f t="shared" si="26"/>
        <v>4</v>
      </c>
      <c r="BZ126" s="118">
        <f t="shared" si="26"/>
        <v>4</v>
      </c>
      <c r="CA126" s="118">
        <f t="shared" si="26"/>
        <v>4</v>
      </c>
      <c r="CB126" s="118">
        <f t="shared" si="26"/>
        <v>4</v>
      </c>
      <c r="CC126" s="118">
        <f t="shared" si="26"/>
        <v>4</v>
      </c>
      <c r="CD126" s="118">
        <f t="shared" si="26"/>
        <v>4</v>
      </c>
      <c r="CE126" s="118">
        <f t="shared" si="26"/>
        <v>4</v>
      </c>
      <c r="CF126" s="118">
        <f t="shared" si="26"/>
        <v>4</v>
      </c>
      <c r="CG126" s="118">
        <f t="shared" si="25"/>
        <v>4</v>
      </c>
      <c r="CH126" s="118">
        <f t="shared" si="25"/>
        <v>4</v>
      </c>
      <c r="CI126" s="118">
        <f t="shared" si="25"/>
        <v>4</v>
      </c>
      <c r="CJ126" s="118">
        <f t="shared" si="25"/>
        <v>4</v>
      </c>
      <c r="CK126" s="118">
        <f t="shared" si="25"/>
        <v>4</v>
      </c>
      <c r="CL126" s="118">
        <f t="shared" si="25"/>
        <v>4</v>
      </c>
      <c r="CM126" s="118">
        <f t="shared" si="25"/>
        <v>4</v>
      </c>
      <c r="CN126" s="118">
        <f t="shared" si="25"/>
        <v>4</v>
      </c>
      <c r="CO126" s="118">
        <f t="shared" si="25"/>
        <v>4</v>
      </c>
      <c r="CP126" s="118">
        <f t="shared" si="25"/>
        <v>4</v>
      </c>
      <c r="CQ126" s="118">
        <f t="shared" si="25"/>
        <v>4</v>
      </c>
      <c r="CR126" s="118">
        <f t="shared" si="25"/>
        <v>4</v>
      </c>
      <c r="CS126" s="118">
        <f t="shared" si="25"/>
        <v>4</v>
      </c>
      <c r="CT126" s="118">
        <f t="shared" si="25"/>
        <v>4</v>
      </c>
      <c r="CU126" s="118">
        <f t="shared" si="25"/>
        <v>4</v>
      </c>
      <c r="CV126" s="119">
        <f t="shared" si="25"/>
        <v>4</v>
      </c>
    </row>
    <row r="127" spans="2:100">
      <c r="B127" s="70">
        <v>4</v>
      </c>
      <c r="C127" s="33" t="s">
        <v>824</v>
      </c>
      <c r="D127" s="33" t="s">
        <v>748</v>
      </c>
      <c r="E127" s="34" t="s">
        <v>939</v>
      </c>
      <c r="F127" s="35">
        <v>0</v>
      </c>
      <c r="G127" s="35">
        <v>0</v>
      </c>
      <c r="H127" s="35">
        <v>0</v>
      </c>
      <c r="I127" s="35">
        <v>9</v>
      </c>
      <c r="J127" s="35">
        <v>0</v>
      </c>
      <c r="K127" s="35">
        <v>0</v>
      </c>
      <c r="L127" s="35">
        <v>0</v>
      </c>
      <c r="M127" s="35">
        <v>47408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1</v>
      </c>
      <c r="U127" s="35">
        <v>226174</v>
      </c>
      <c r="V127" s="35">
        <v>0</v>
      </c>
      <c r="W127" s="35">
        <v>9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33586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0</v>
      </c>
      <c r="AO127" s="35">
        <v>0</v>
      </c>
      <c r="AP127" s="35">
        <v>0</v>
      </c>
      <c r="AQ127" s="35">
        <v>0</v>
      </c>
      <c r="AR127" s="35">
        <v>0</v>
      </c>
      <c r="AS127" s="35">
        <v>0</v>
      </c>
      <c r="AT127" s="35">
        <v>0</v>
      </c>
      <c r="AU127" s="35">
        <v>18585</v>
      </c>
      <c r="AV127" s="35">
        <v>0</v>
      </c>
      <c r="AW127" s="35">
        <v>340837</v>
      </c>
      <c r="AX127" s="35">
        <v>128365</v>
      </c>
      <c r="AY127" s="35">
        <v>0</v>
      </c>
      <c r="BB127" s="6"/>
      <c r="BC127" s="117">
        <f t="shared" si="27"/>
        <v>4</v>
      </c>
      <c r="BD127" s="118">
        <f t="shared" si="27"/>
        <v>4</v>
      </c>
      <c r="BE127" s="118">
        <f t="shared" si="27"/>
        <v>4</v>
      </c>
      <c r="BF127" s="118">
        <f t="shared" si="27"/>
        <v>4</v>
      </c>
      <c r="BG127" s="118">
        <f t="shared" si="27"/>
        <v>4</v>
      </c>
      <c r="BH127" s="118">
        <f t="shared" si="27"/>
        <v>4</v>
      </c>
      <c r="BI127" s="118">
        <f t="shared" si="27"/>
        <v>4</v>
      </c>
      <c r="BJ127" s="118">
        <f t="shared" si="27"/>
        <v>4</v>
      </c>
      <c r="BK127" s="118">
        <f t="shared" si="27"/>
        <v>4</v>
      </c>
      <c r="BL127" s="118">
        <f t="shared" si="27"/>
        <v>4</v>
      </c>
      <c r="BM127" s="118">
        <f t="shared" si="27"/>
        <v>4</v>
      </c>
      <c r="BN127" s="118">
        <f t="shared" si="27"/>
        <v>4</v>
      </c>
      <c r="BO127" s="118">
        <f t="shared" si="27"/>
        <v>4</v>
      </c>
      <c r="BP127" s="118">
        <f t="shared" si="27"/>
        <v>4</v>
      </c>
      <c r="BQ127" s="118">
        <f t="shared" si="27"/>
        <v>4</v>
      </c>
      <c r="BR127" s="118">
        <f t="shared" si="27"/>
        <v>4</v>
      </c>
      <c r="BS127" s="118">
        <f t="shared" si="26"/>
        <v>4</v>
      </c>
      <c r="BT127" s="118">
        <f t="shared" si="26"/>
        <v>4</v>
      </c>
      <c r="BU127" s="118">
        <f t="shared" si="26"/>
        <v>4</v>
      </c>
      <c r="BV127" s="118">
        <f t="shared" si="26"/>
        <v>4</v>
      </c>
      <c r="BW127" s="118">
        <f t="shared" si="26"/>
        <v>4</v>
      </c>
      <c r="BX127" s="118">
        <f t="shared" si="26"/>
        <v>4</v>
      </c>
      <c r="BY127" s="118">
        <f t="shared" si="26"/>
        <v>4</v>
      </c>
      <c r="BZ127" s="118">
        <f t="shared" si="26"/>
        <v>4</v>
      </c>
      <c r="CA127" s="118">
        <f t="shared" si="26"/>
        <v>4</v>
      </c>
      <c r="CB127" s="118">
        <f t="shared" si="26"/>
        <v>4</v>
      </c>
      <c r="CC127" s="118">
        <f t="shared" si="26"/>
        <v>4</v>
      </c>
      <c r="CD127" s="118">
        <f t="shared" si="26"/>
        <v>4</v>
      </c>
      <c r="CE127" s="118">
        <f t="shared" si="26"/>
        <v>4</v>
      </c>
      <c r="CF127" s="118">
        <f t="shared" si="26"/>
        <v>4</v>
      </c>
      <c r="CG127" s="118">
        <f t="shared" si="25"/>
        <v>4</v>
      </c>
      <c r="CH127" s="118">
        <f t="shared" si="25"/>
        <v>4</v>
      </c>
      <c r="CI127" s="118">
        <f t="shared" si="25"/>
        <v>4</v>
      </c>
      <c r="CJ127" s="118">
        <f t="shared" si="25"/>
        <v>4</v>
      </c>
      <c r="CK127" s="118">
        <f t="shared" si="25"/>
        <v>4</v>
      </c>
      <c r="CL127" s="118">
        <f t="shared" si="25"/>
        <v>4</v>
      </c>
      <c r="CM127" s="118">
        <f t="shared" si="25"/>
        <v>4</v>
      </c>
      <c r="CN127" s="118">
        <f t="shared" si="25"/>
        <v>4</v>
      </c>
      <c r="CO127" s="118">
        <f t="shared" si="25"/>
        <v>4</v>
      </c>
      <c r="CP127" s="118">
        <f t="shared" si="25"/>
        <v>4</v>
      </c>
      <c r="CQ127" s="118">
        <f t="shared" si="25"/>
        <v>4</v>
      </c>
      <c r="CR127" s="118">
        <f t="shared" si="25"/>
        <v>4</v>
      </c>
      <c r="CS127" s="118">
        <f t="shared" si="25"/>
        <v>4</v>
      </c>
      <c r="CT127" s="118">
        <f t="shared" si="25"/>
        <v>4</v>
      </c>
      <c r="CU127" s="118">
        <f t="shared" si="25"/>
        <v>4</v>
      </c>
      <c r="CV127" s="119">
        <f t="shared" si="25"/>
        <v>4</v>
      </c>
    </row>
    <row r="128" spans="2:100">
      <c r="B128" s="66">
        <v>4</v>
      </c>
      <c r="C128" s="33" t="s">
        <v>824</v>
      </c>
      <c r="D128" s="33" t="s">
        <v>750</v>
      </c>
      <c r="E128" s="34" t="s">
        <v>940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>
        <v>0</v>
      </c>
      <c r="AU128" s="35">
        <v>0</v>
      </c>
      <c r="AV128" s="35">
        <v>0</v>
      </c>
      <c r="AW128" s="35">
        <v>0</v>
      </c>
      <c r="AX128" s="35">
        <v>0</v>
      </c>
      <c r="AY128" s="35">
        <v>0</v>
      </c>
      <c r="BB128" s="6"/>
      <c r="BC128" s="120">
        <f t="shared" si="27"/>
        <v>4</v>
      </c>
      <c r="BD128" s="121">
        <f t="shared" si="27"/>
        <v>4</v>
      </c>
      <c r="BE128" s="121">
        <f t="shared" si="27"/>
        <v>4</v>
      </c>
      <c r="BF128" s="121">
        <f t="shared" si="27"/>
        <v>4</v>
      </c>
      <c r="BG128" s="121">
        <f t="shared" si="27"/>
        <v>4</v>
      </c>
      <c r="BH128" s="121">
        <f t="shared" si="27"/>
        <v>4</v>
      </c>
      <c r="BI128" s="121">
        <f t="shared" si="27"/>
        <v>4</v>
      </c>
      <c r="BJ128" s="121">
        <f t="shared" si="27"/>
        <v>4</v>
      </c>
      <c r="BK128" s="121">
        <f t="shared" si="27"/>
        <v>4</v>
      </c>
      <c r="BL128" s="121">
        <f t="shared" si="27"/>
        <v>4</v>
      </c>
      <c r="BM128" s="121">
        <f t="shared" si="27"/>
        <v>4</v>
      </c>
      <c r="BN128" s="121">
        <f t="shared" si="27"/>
        <v>4</v>
      </c>
      <c r="BO128" s="121">
        <f t="shared" si="27"/>
        <v>4</v>
      </c>
      <c r="BP128" s="121">
        <f t="shared" si="27"/>
        <v>4</v>
      </c>
      <c r="BQ128" s="121">
        <f t="shared" si="27"/>
        <v>4</v>
      </c>
      <c r="BR128" s="121">
        <f t="shared" si="27"/>
        <v>4</v>
      </c>
      <c r="BS128" s="121">
        <f t="shared" si="26"/>
        <v>4</v>
      </c>
      <c r="BT128" s="121">
        <f t="shared" si="26"/>
        <v>4</v>
      </c>
      <c r="BU128" s="121">
        <f t="shared" si="26"/>
        <v>4</v>
      </c>
      <c r="BV128" s="121">
        <f t="shared" si="26"/>
        <v>4</v>
      </c>
      <c r="BW128" s="121">
        <f t="shared" si="26"/>
        <v>4</v>
      </c>
      <c r="BX128" s="121">
        <f t="shared" si="26"/>
        <v>4</v>
      </c>
      <c r="BY128" s="121">
        <f t="shared" si="26"/>
        <v>4</v>
      </c>
      <c r="BZ128" s="121">
        <f t="shared" si="26"/>
        <v>4</v>
      </c>
      <c r="CA128" s="121">
        <f t="shared" si="26"/>
        <v>4</v>
      </c>
      <c r="CB128" s="121">
        <f t="shared" si="26"/>
        <v>4</v>
      </c>
      <c r="CC128" s="121">
        <f t="shared" si="26"/>
        <v>4</v>
      </c>
      <c r="CD128" s="121">
        <f t="shared" si="26"/>
        <v>4</v>
      </c>
      <c r="CE128" s="121">
        <f t="shared" si="26"/>
        <v>4</v>
      </c>
      <c r="CF128" s="121">
        <f t="shared" si="26"/>
        <v>4</v>
      </c>
      <c r="CG128" s="121">
        <f t="shared" si="25"/>
        <v>4</v>
      </c>
      <c r="CH128" s="121">
        <f t="shared" si="25"/>
        <v>4</v>
      </c>
      <c r="CI128" s="121">
        <f t="shared" si="25"/>
        <v>4</v>
      </c>
      <c r="CJ128" s="121">
        <f t="shared" si="25"/>
        <v>4</v>
      </c>
      <c r="CK128" s="121">
        <f t="shared" si="25"/>
        <v>4</v>
      </c>
      <c r="CL128" s="121">
        <f t="shared" si="25"/>
        <v>4</v>
      </c>
      <c r="CM128" s="121">
        <f t="shared" si="25"/>
        <v>4</v>
      </c>
      <c r="CN128" s="121">
        <f t="shared" si="25"/>
        <v>4</v>
      </c>
      <c r="CO128" s="121">
        <f t="shared" si="25"/>
        <v>4</v>
      </c>
      <c r="CP128" s="121">
        <f t="shared" si="25"/>
        <v>4</v>
      </c>
      <c r="CQ128" s="121">
        <f t="shared" si="25"/>
        <v>4</v>
      </c>
      <c r="CR128" s="121">
        <f t="shared" si="25"/>
        <v>4</v>
      </c>
      <c r="CS128" s="121">
        <f t="shared" si="25"/>
        <v>4</v>
      </c>
      <c r="CT128" s="121">
        <f t="shared" si="25"/>
        <v>4</v>
      </c>
      <c r="CU128" s="121">
        <f t="shared" si="25"/>
        <v>4</v>
      </c>
      <c r="CV128" s="122">
        <f t="shared" si="25"/>
        <v>4</v>
      </c>
    </row>
    <row r="129" spans="1:100" s="76" customFormat="1">
      <c r="B129" s="66"/>
      <c r="D129" s="33" t="s">
        <v>1064</v>
      </c>
      <c r="E129" s="36" t="s">
        <v>820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>
        <v>0</v>
      </c>
      <c r="AP129" s="35">
        <v>0</v>
      </c>
      <c r="AQ129" s="35">
        <v>0</v>
      </c>
      <c r="AR129" s="35">
        <v>0</v>
      </c>
      <c r="AS129" s="35">
        <v>0</v>
      </c>
      <c r="AT129" s="35">
        <v>0</v>
      </c>
      <c r="AU129" s="35">
        <v>0</v>
      </c>
      <c r="AV129" s="35">
        <v>0</v>
      </c>
      <c r="AW129" s="35">
        <v>36093483</v>
      </c>
      <c r="AX129" s="35">
        <v>0</v>
      </c>
      <c r="AY129" s="35">
        <v>0</v>
      </c>
      <c r="BB129" s="6"/>
      <c r="BC129" s="118"/>
      <c r="BD129" s="118"/>
      <c r="BE129" s="118"/>
      <c r="BF129" s="118"/>
      <c r="BG129" s="118"/>
      <c r="BH129" s="118"/>
      <c r="BI129" s="118"/>
      <c r="BJ129" s="118"/>
      <c r="BK129" s="118"/>
      <c r="BL129" s="118"/>
      <c r="BM129" s="118"/>
      <c r="BN129" s="118"/>
      <c r="BO129" s="118"/>
      <c r="BP129" s="118"/>
      <c r="BQ129" s="118"/>
      <c r="BR129" s="118"/>
      <c r="BS129" s="118"/>
      <c r="BT129" s="118"/>
      <c r="BU129" s="118"/>
      <c r="BV129" s="118"/>
      <c r="BW129" s="118"/>
      <c r="BX129" s="118"/>
      <c r="BY129" s="118"/>
      <c r="BZ129" s="118"/>
      <c r="CA129" s="118"/>
      <c r="CB129" s="118"/>
      <c r="CC129" s="118"/>
      <c r="CD129" s="118"/>
      <c r="CE129" s="118"/>
      <c r="CF129" s="118"/>
      <c r="CG129" s="118"/>
      <c r="CH129" s="118"/>
      <c r="CI129" s="118"/>
      <c r="CJ129" s="118"/>
      <c r="CK129" s="118"/>
      <c r="CL129" s="118"/>
      <c r="CM129" s="118"/>
      <c r="CN129" s="118"/>
      <c r="CO129" s="118"/>
      <c r="CP129" s="118"/>
      <c r="CQ129" s="118"/>
      <c r="CR129" s="118"/>
      <c r="CS129" s="118"/>
      <c r="CT129" s="118"/>
      <c r="CU129" s="118"/>
      <c r="CV129" s="118"/>
    </row>
    <row r="130" spans="1:100" s="76" customFormat="1">
      <c r="B130" s="66"/>
      <c r="D130" s="33" t="s">
        <v>1063</v>
      </c>
      <c r="E130" s="36" t="s">
        <v>1062</v>
      </c>
      <c r="F130" s="35">
        <v>0</v>
      </c>
      <c r="G130" s="35">
        <v>0</v>
      </c>
      <c r="H130" s="35">
        <v>0</v>
      </c>
      <c r="I130" s="35">
        <v>727175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26886281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5">
        <v>0</v>
      </c>
      <c r="AL130" s="35">
        <v>0</v>
      </c>
      <c r="AM130" s="35">
        <v>0</v>
      </c>
      <c r="AN130" s="35">
        <v>0</v>
      </c>
      <c r="AO130" s="35">
        <v>0</v>
      </c>
      <c r="AP130" s="35">
        <v>0</v>
      </c>
      <c r="AQ130" s="35">
        <v>0</v>
      </c>
      <c r="AR130" s="35">
        <v>0</v>
      </c>
      <c r="AS130" s="35">
        <v>0</v>
      </c>
      <c r="AT130" s="35">
        <v>0</v>
      </c>
      <c r="AU130" s="35">
        <v>0</v>
      </c>
      <c r="AV130" s="35">
        <v>0</v>
      </c>
      <c r="AW130" s="35">
        <v>0</v>
      </c>
      <c r="AX130" s="35">
        <v>0</v>
      </c>
      <c r="AY130" s="35">
        <v>448224</v>
      </c>
      <c r="BB130" s="6"/>
      <c r="BC130" s="118"/>
      <c r="BD130" s="118"/>
      <c r="BE130" s="118"/>
      <c r="BF130" s="118"/>
      <c r="BG130" s="118"/>
      <c r="BH130" s="118"/>
      <c r="BI130" s="118"/>
      <c r="BJ130" s="118"/>
      <c r="BK130" s="118"/>
      <c r="BL130" s="118"/>
      <c r="BM130" s="118"/>
      <c r="BN130" s="118"/>
      <c r="BO130" s="118"/>
      <c r="BP130" s="118"/>
      <c r="BQ130" s="118"/>
      <c r="BR130" s="118"/>
      <c r="BS130" s="118"/>
      <c r="BT130" s="118"/>
      <c r="BU130" s="118"/>
      <c r="BV130" s="118"/>
      <c r="BW130" s="118"/>
      <c r="BX130" s="118"/>
      <c r="BY130" s="118"/>
      <c r="BZ130" s="118"/>
      <c r="CA130" s="118"/>
      <c r="CB130" s="118"/>
      <c r="CC130" s="118"/>
      <c r="CD130" s="118"/>
      <c r="CE130" s="118"/>
      <c r="CF130" s="118"/>
      <c r="CG130" s="118"/>
      <c r="CH130" s="118"/>
      <c r="CI130" s="118"/>
      <c r="CJ130" s="118"/>
      <c r="CK130" s="118"/>
      <c r="CL130" s="118"/>
      <c r="CM130" s="118"/>
      <c r="CN130" s="118"/>
      <c r="CO130" s="118"/>
      <c r="CP130" s="118"/>
      <c r="CQ130" s="118"/>
      <c r="CR130" s="118"/>
      <c r="CS130" s="118"/>
      <c r="CT130" s="118"/>
      <c r="CU130" s="118"/>
      <c r="CV130" s="118"/>
    </row>
    <row r="131" spans="1:100" s="76" customFormat="1">
      <c r="B131" s="66"/>
      <c r="D131" s="33" t="s">
        <v>1061</v>
      </c>
      <c r="E131" s="36" t="s">
        <v>1060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908984</v>
      </c>
      <c r="N131" s="35">
        <v>0</v>
      </c>
      <c r="O131" s="35">
        <v>0</v>
      </c>
      <c r="P131" s="35">
        <v>12476</v>
      </c>
      <c r="Q131" s="35">
        <v>0</v>
      </c>
      <c r="R131" s="35">
        <v>0</v>
      </c>
      <c r="S131" s="35">
        <v>0</v>
      </c>
      <c r="T131" s="35">
        <v>12550247</v>
      </c>
      <c r="U131" s="35">
        <v>0</v>
      </c>
      <c r="V131" s="35">
        <v>0</v>
      </c>
      <c r="W131" s="35">
        <v>131238</v>
      </c>
      <c r="X131" s="35">
        <v>0</v>
      </c>
      <c r="Y131" s="35">
        <v>0</v>
      </c>
      <c r="Z131" s="35">
        <v>628000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v>0</v>
      </c>
      <c r="AQ131" s="35">
        <v>0</v>
      </c>
      <c r="AR131" s="35">
        <v>0</v>
      </c>
      <c r="AS131" s="35">
        <v>0</v>
      </c>
      <c r="AT131" s="35">
        <v>0</v>
      </c>
      <c r="AU131" s="35">
        <v>161639</v>
      </c>
      <c r="AV131" s="35">
        <v>0</v>
      </c>
      <c r="AW131" s="35">
        <v>0</v>
      </c>
      <c r="AX131" s="35">
        <v>0</v>
      </c>
      <c r="AY131" s="35">
        <v>0</v>
      </c>
      <c r="BB131" s="6"/>
      <c r="BC131" s="118"/>
      <c r="BD131" s="118"/>
      <c r="BE131" s="118"/>
      <c r="BF131" s="118"/>
      <c r="BG131" s="118"/>
      <c r="BH131" s="118"/>
      <c r="BI131" s="118"/>
      <c r="BJ131" s="118"/>
      <c r="BK131" s="118"/>
      <c r="BL131" s="118"/>
      <c r="BM131" s="118"/>
      <c r="BN131" s="118"/>
      <c r="BO131" s="118"/>
      <c r="BP131" s="118"/>
      <c r="BQ131" s="118"/>
      <c r="BR131" s="118"/>
      <c r="BS131" s="118"/>
      <c r="BT131" s="118"/>
      <c r="BU131" s="118"/>
      <c r="BV131" s="118"/>
      <c r="BW131" s="118"/>
      <c r="BX131" s="118"/>
      <c r="BY131" s="118"/>
      <c r="BZ131" s="118"/>
      <c r="CA131" s="118"/>
      <c r="CB131" s="118"/>
      <c r="CC131" s="118"/>
      <c r="CD131" s="118"/>
      <c r="CE131" s="118"/>
      <c r="CF131" s="118"/>
      <c r="CG131" s="118"/>
      <c r="CH131" s="118"/>
      <c r="CI131" s="118"/>
      <c r="CJ131" s="118"/>
      <c r="CK131" s="118"/>
      <c r="CL131" s="118"/>
      <c r="CM131" s="118"/>
      <c r="CN131" s="118"/>
      <c r="CO131" s="118"/>
      <c r="CP131" s="118"/>
      <c r="CQ131" s="118"/>
      <c r="CR131" s="118"/>
      <c r="CS131" s="118"/>
      <c r="CT131" s="118"/>
      <c r="CU131" s="118"/>
      <c r="CV131" s="118"/>
    </row>
    <row r="132" spans="1:100" s="76" customFormat="1">
      <c r="B132" s="66"/>
      <c r="D132" s="33" t="s">
        <v>1059</v>
      </c>
      <c r="E132" s="34" t="s">
        <v>1058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8892</v>
      </c>
      <c r="AF132" s="35">
        <v>29</v>
      </c>
      <c r="AG132" s="35">
        <v>14896</v>
      </c>
      <c r="AH132" s="35">
        <v>0</v>
      </c>
      <c r="AI132" s="35">
        <v>0</v>
      </c>
      <c r="AJ132" s="35">
        <v>0</v>
      </c>
      <c r="AK132" s="35">
        <v>0</v>
      </c>
      <c r="AL132" s="35">
        <v>0</v>
      </c>
      <c r="AM132" s="35">
        <v>828059</v>
      </c>
      <c r="AN132" s="35">
        <v>0</v>
      </c>
      <c r="AO132" s="35">
        <v>2891497</v>
      </c>
      <c r="AP132" s="35">
        <v>22860175</v>
      </c>
      <c r="AQ132" s="35">
        <v>80640</v>
      </c>
      <c r="AR132" s="35">
        <v>8747760</v>
      </c>
      <c r="AS132" s="35">
        <v>0</v>
      </c>
      <c r="AT132" s="35">
        <v>0</v>
      </c>
      <c r="AU132" s="35">
        <v>0</v>
      </c>
      <c r="AV132" s="35">
        <v>2830807</v>
      </c>
      <c r="AW132" s="35">
        <v>0</v>
      </c>
      <c r="AX132" s="35">
        <v>69638370</v>
      </c>
      <c r="AY132" s="35">
        <v>0</v>
      </c>
      <c r="BB132" s="6"/>
      <c r="BC132" s="118"/>
      <c r="BD132" s="118"/>
      <c r="BE132" s="118"/>
      <c r="BF132" s="118"/>
      <c r="BG132" s="118"/>
      <c r="BH132" s="118"/>
      <c r="BI132" s="118"/>
      <c r="BJ132" s="118"/>
      <c r="BK132" s="118"/>
      <c r="BL132" s="118"/>
      <c r="BM132" s="118"/>
      <c r="BN132" s="118"/>
      <c r="BO132" s="118"/>
      <c r="BP132" s="118"/>
      <c r="BQ132" s="118"/>
      <c r="BR132" s="118"/>
      <c r="BS132" s="118"/>
      <c r="BT132" s="118"/>
      <c r="BU132" s="118"/>
      <c r="BV132" s="118"/>
      <c r="BW132" s="118"/>
      <c r="BX132" s="118"/>
      <c r="BY132" s="118"/>
      <c r="BZ132" s="118"/>
      <c r="CA132" s="118"/>
      <c r="CB132" s="118"/>
      <c r="CC132" s="118"/>
      <c r="CD132" s="118"/>
      <c r="CE132" s="118"/>
      <c r="CF132" s="118"/>
      <c r="CG132" s="118"/>
      <c r="CH132" s="118"/>
      <c r="CI132" s="118"/>
      <c r="CJ132" s="118"/>
      <c r="CK132" s="118"/>
      <c r="CL132" s="118"/>
      <c r="CM132" s="118"/>
      <c r="CN132" s="118"/>
      <c r="CO132" s="118"/>
      <c r="CP132" s="118"/>
      <c r="CQ132" s="118"/>
      <c r="CR132" s="118"/>
      <c r="CS132" s="118"/>
      <c r="CT132" s="118"/>
      <c r="CU132" s="118"/>
      <c r="CV132" s="118"/>
    </row>
    <row r="133" spans="1:100" s="76" customFormat="1">
      <c r="B133" s="66"/>
      <c r="D133" s="33" t="s">
        <v>1057</v>
      </c>
      <c r="E133" s="34" t="s">
        <v>1056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53482232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25033101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5">
        <v>0</v>
      </c>
      <c r="AJ133" s="35">
        <v>0</v>
      </c>
      <c r="AK133" s="35">
        <v>0</v>
      </c>
      <c r="AL133" s="35">
        <v>0</v>
      </c>
      <c r="AM133" s="35">
        <v>0</v>
      </c>
      <c r="AN133" s="35">
        <v>0</v>
      </c>
      <c r="AO133" s="35">
        <v>0</v>
      </c>
      <c r="AP133" s="35">
        <v>0</v>
      </c>
      <c r="AQ133" s="35">
        <v>0</v>
      </c>
      <c r="AR133" s="35">
        <v>0</v>
      </c>
      <c r="AS133" s="35">
        <v>0</v>
      </c>
      <c r="AT133" s="35">
        <v>0</v>
      </c>
      <c r="AU133" s="35">
        <v>3742556</v>
      </c>
      <c r="AV133" s="35">
        <v>0</v>
      </c>
      <c r="AW133" s="35">
        <v>0</v>
      </c>
      <c r="AX133" s="35">
        <v>0</v>
      </c>
      <c r="AY133" s="35">
        <v>0</v>
      </c>
      <c r="BB133" s="6"/>
      <c r="BC133" s="118"/>
      <c r="BD133" s="118"/>
      <c r="BE133" s="118"/>
      <c r="BF133" s="118"/>
      <c r="BG133" s="118"/>
      <c r="BH133" s="118"/>
      <c r="BI133" s="118"/>
      <c r="BJ133" s="118"/>
      <c r="BK133" s="118"/>
      <c r="BL133" s="118"/>
      <c r="BM133" s="118"/>
      <c r="BN133" s="118"/>
      <c r="BO133" s="118"/>
      <c r="BP133" s="118"/>
      <c r="BQ133" s="118"/>
      <c r="BR133" s="118"/>
      <c r="BS133" s="118"/>
      <c r="BT133" s="118"/>
      <c r="BU133" s="118"/>
      <c r="BV133" s="118"/>
      <c r="BW133" s="118"/>
      <c r="BX133" s="118"/>
      <c r="BY133" s="118"/>
      <c r="BZ133" s="118"/>
      <c r="CA133" s="118"/>
      <c r="CB133" s="118"/>
      <c r="CC133" s="118"/>
      <c r="CD133" s="118"/>
      <c r="CE133" s="118"/>
      <c r="CF133" s="118"/>
      <c r="CG133" s="118"/>
      <c r="CH133" s="118"/>
      <c r="CI133" s="118"/>
      <c r="CJ133" s="118"/>
      <c r="CK133" s="118"/>
      <c r="CL133" s="118"/>
      <c r="CM133" s="118"/>
      <c r="CN133" s="118"/>
      <c r="CO133" s="118"/>
      <c r="CP133" s="118"/>
      <c r="CQ133" s="118"/>
      <c r="CR133" s="118"/>
      <c r="CS133" s="118"/>
      <c r="CT133" s="118"/>
      <c r="CU133" s="118"/>
      <c r="CV133" s="118"/>
    </row>
    <row r="134" spans="1:100" s="76" customFormat="1">
      <c r="B134" s="66"/>
      <c r="D134" s="33" t="s">
        <v>1055</v>
      </c>
      <c r="E134" s="34" t="s">
        <v>1054</v>
      </c>
      <c r="F134" s="35">
        <v>-60740985</v>
      </c>
      <c r="G134" s="35">
        <v>1495848</v>
      </c>
      <c r="H134" s="35">
        <v>0</v>
      </c>
      <c r="I134" s="35">
        <v>2124825</v>
      </c>
      <c r="J134" s="35">
        <v>0</v>
      </c>
      <c r="K134" s="35">
        <v>-2670000</v>
      </c>
      <c r="L134" s="35">
        <v>0</v>
      </c>
      <c r="M134" s="35">
        <v>12018516</v>
      </c>
      <c r="N134" s="35">
        <v>0</v>
      </c>
      <c r="O134" s="35">
        <v>0</v>
      </c>
      <c r="P134" s="35">
        <v>-1835978</v>
      </c>
      <c r="Q134" s="35">
        <v>-19114</v>
      </c>
      <c r="R134" s="35">
        <v>41381571</v>
      </c>
      <c r="S134" s="35">
        <v>0</v>
      </c>
      <c r="T134" s="35">
        <v>38424070</v>
      </c>
      <c r="U134" s="35">
        <v>-9430148</v>
      </c>
      <c r="V134" s="35">
        <v>0</v>
      </c>
      <c r="W134" s="35">
        <v>13866824</v>
      </c>
      <c r="X134" s="35">
        <v>0</v>
      </c>
      <c r="Y134" s="35">
        <v>0</v>
      </c>
      <c r="Z134" s="35">
        <v>-1248652</v>
      </c>
      <c r="AA134" s="35">
        <v>0</v>
      </c>
      <c r="AB134" s="35">
        <v>0</v>
      </c>
      <c r="AC134" s="35">
        <v>-7398518</v>
      </c>
      <c r="AD134" s="35">
        <v>-602509</v>
      </c>
      <c r="AE134" s="35">
        <v>-8847183</v>
      </c>
      <c r="AF134" s="35">
        <v>23938</v>
      </c>
      <c r="AG134" s="35">
        <v>0</v>
      </c>
      <c r="AH134" s="35">
        <v>0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>
        <v>0</v>
      </c>
      <c r="AU134" s="35">
        <v>476581</v>
      </c>
      <c r="AV134" s="35">
        <v>0</v>
      </c>
      <c r="AW134" s="35">
        <v>0</v>
      </c>
      <c r="AX134" s="35">
        <v>0</v>
      </c>
      <c r="AY134" s="35">
        <v>0</v>
      </c>
      <c r="BB134" s="6"/>
      <c r="BC134" s="118"/>
      <c r="BD134" s="118"/>
      <c r="BE134" s="118"/>
      <c r="BF134" s="118"/>
      <c r="BG134" s="118"/>
      <c r="BH134" s="118"/>
      <c r="BI134" s="118"/>
      <c r="BJ134" s="118"/>
      <c r="BK134" s="118"/>
      <c r="BL134" s="118"/>
      <c r="BM134" s="118"/>
      <c r="BN134" s="118"/>
      <c r="BO134" s="118"/>
      <c r="BP134" s="118"/>
      <c r="BQ134" s="118"/>
      <c r="BR134" s="118"/>
      <c r="BS134" s="118"/>
      <c r="BT134" s="118"/>
      <c r="BU134" s="118"/>
      <c r="BV134" s="118"/>
      <c r="BW134" s="118"/>
      <c r="BX134" s="118"/>
      <c r="BY134" s="118"/>
      <c r="BZ134" s="118"/>
      <c r="CA134" s="118"/>
      <c r="CB134" s="118"/>
      <c r="CC134" s="118"/>
      <c r="CD134" s="118"/>
      <c r="CE134" s="118"/>
      <c r="CF134" s="118"/>
      <c r="CG134" s="118"/>
      <c r="CH134" s="118"/>
      <c r="CI134" s="118"/>
      <c r="CJ134" s="118"/>
      <c r="CK134" s="118"/>
      <c r="CL134" s="118"/>
      <c r="CM134" s="118"/>
      <c r="CN134" s="118"/>
      <c r="CO134" s="118"/>
      <c r="CP134" s="118"/>
      <c r="CQ134" s="118"/>
      <c r="CR134" s="118"/>
      <c r="CS134" s="118"/>
      <c r="CT134" s="118"/>
      <c r="CU134" s="118"/>
      <c r="CV134" s="118"/>
    </row>
    <row r="135" spans="1:100" s="76" customFormat="1">
      <c r="B135" s="66"/>
      <c r="D135" s="33" t="s">
        <v>1053</v>
      </c>
      <c r="E135" s="34" t="s">
        <v>1052</v>
      </c>
      <c r="F135" s="35">
        <v>253531043</v>
      </c>
      <c r="G135" s="35">
        <v>1011819</v>
      </c>
      <c r="H135" s="35">
        <v>0</v>
      </c>
      <c r="I135" s="35">
        <v>6303920</v>
      </c>
      <c r="J135" s="35">
        <v>0</v>
      </c>
      <c r="K135" s="35">
        <v>20608690</v>
      </c>
      <c r="L135" s="35">
        <v>0</v>
      </c>
      <c r="M135" s="35">
        <v>40387572</v>
      </c>
      <c r="N135" s="35">
        <v>0</v>
      </c>
      <c r="O135" s="35">
        <v>0</v>
      </c>
      <c r="P135" s="35">
        <v>2460360</v>
      </c>
      <c r="Q135" s="35">
        <v>0</v>
      </c>
      <c r="R135" s="35">
        <v>13495872</v>
      </c>
      <c r="S135" s="35">
        <v>0</v>
      </c>
      <c r="T135" s="35">
        <v>46357992</v>
      </c>
      <c r="U135" s="35">
        <v>26406042</v>
      </c>
      <c r="V135" s="35">
        <v>0</v>
      </c>
      <c r="W135" s="35">
        <v>103535923</v>
      </c>
      <c r="X135" s="35">
        <v>0</v>
      </c>
      <c r="Y135" s="35">
        <v>0</v>
      </c>
      <c r="Z135" s="35">
        <v>214964</v>
      </c>
      <c r="AA135" s="35">
        <v>0</v>
      </c>
      <c r="AB135" s="35">
        <v>0</v>
      </c>
      <c r="AC135" s="35">
        <v>111918626</v>
      </c>
      <c r="AD135" s="35">
        <v>0</v>
      </c>
      <c r="AE135" s="35">
        <v>259183</v>
      </c>
      <c r="AF135" s="35">
        <v>27103</v>
      </c>
      <c r="AG135" s="35">
        <v>1226</v>
      </c>
      <c r="AH135" s="35">
        <v>0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>
        <v>0</v>
      </c>
      <c r="AP135" s="35">
        <v>0</v>
      </c>
      <c r="AQ135" s="35">
        <v>0</v>
      </c>
      <c r="AR135" s="35">
        <v>2822890</v>
      </c>
      <c r="AS135" s="35">
        <v>0</v>
      </c>
      <c r="AT135" s="35">
        <v>0</v>
      </c>
      <c r="AU135" s="35">
        <v>1299675</v>
      </c>
      <c r="AV135" s="35">
        <v>0</v>
      </c>
      <c r="AW135" s="35">
        <v>49564948</v>
      </c>
      <c r="AX135" s="35">
        <v>0</v>
      </c>
      <c r="AY135" s="35">
        <v>0</v>
      </c>
      <c r="BB135" s="6"/>
      <c r="BC135" s="118"/>
      <c r="BD135" s="118"/>
      <c r="BE135" s="118"/>
      <c r="BF135" s="118"/>
      <c r="BG135" s="118"/>
      <c r="BH135" s="118"/>
      <c r="BI135" s="118"/>
      <c r="BJ135" s="118"/>
      <c r="BK135" s="118"/>
      <c r="BL135" s="118"/>
      <c r="BM135" s="118"/>
      <c r="BN135" s="118"/>
      <c r="BO135" s="118"/>
      <c r="BP135" s="118"/>
      <c r="BQ135" s="118"/>
      <c r="BR135" s="118"/>
      <c r="BS135" s="118"/>
      <c r="BT135" s="118"/>
      <c r="BU135" s="118"/>
      <c r="BV135" s="118"/>
      <c r="BW135" s="118"/>
      <c r="BX135" s="118"/>
      <c r="BY135" s="118"/>
      <c r="BZ135" s="118"/>
      <c r="CA135" s="118"/>
      <c r="CB135" s="118"/>
      <c r="CC135" s="118"/>
      <c r="CD135" s="118"/>
      <c r="CE135" s="118"/>
      <c r="CF135" s="118"/>
      <c r="CG135" s="118"/>
      <c r="CH135" s="118"/>
      <c r="CI135" s="118"/>
      <c r="CJ135" s="118"/>
      <c r="CK135" s="118"/>
      <c r="CL135" s="118"/>
      <c r="CM135" s="118"/>
      <c r="CN135" s="118"/>
      <c r="CO135" s="118"/>
      <c r="CP135" s="118"/>
      <c r="CQ135" s="118"/>
      <c r="CR135" s="118"/>
      <c r="CS135" s="118"/>
      <c r="CT135" s="118"/>
      <c r="CU135" s="118"/>
      <c r="CV135" s="118"/>
    </row>
    <row r="136" spans="1:100" ht="15" thickBot="1">
      <c r="B136" s="37"/>
      <c r="C136" s="37"/>
      <c r="D136" s="37">
        <v>8000</v>
      </c>
      <c r="E136" s="38" t="s">
        <v>515</v>
      </c>
      <c r="F136" s="142">
        <v>0</v>
      </c>
      <c r="G136" s="142">
        <v>0</v>
      </c>
      <c r="H136" s="142">
        <v>0</v>
      </c>
      <c r="I136" s="142">
        <v>0</v>
      </c>
      <c r="J136" s="142">
        <v>0</v>
      </c>
      <c r="K136" s="142">
        <v>0</v>
      </c>
      <c r="L136" s="142">
        <v>0</v>
      </c>
      <c r="M136" s="142">
        <v>0</v>
      </c>
      <c r="N136" s="142">
        <v>0</v>
      </c>
      <c r="O136" s="142">
        <v>0</v>
      </c>
      <c r="P136" s="142">
        <v>0</v>
      </c>
      <c r="Q136" s="142">
        <v>0</v>
      </c>
      <c r="R136" s="142">
        <v>0</v>
      </c>
      <c r="S136" s="142">
        <v>0</v>
      </c>
      <c r="T136" s="142">
        <v>0</v>
      </c>
      <c r="U136" s="142">
        <v>0</v>
      </c>
      <c r="V136" s="142">
        <v>0</v>
      </c>
      <c r="W136" s="142">
        <v>0</v>
      </c>
      <c r="X136" s="142">
        <v>0</v>
      </c>
      <c r="Y136" s="142">
        <v>0</v>
      </c>
      <c r="Z136" s="142">
        <v>0</v>
      </c>
      <c r="AA136" s="142">
        <v>0</v>
      </c>
      <c r="AB136" s="142">
        <v>2768500</v>
      </c>
      <c r="AC136" s="142">
        <v>0</v>
      </c>
      <c r="AD136" s="142">
        <v>118650</v>
      </c>
      <c r="AE136" s="142">
        <v>0</v>
      </c>
      <c r="AF136" s="142">
        <v>0</v>
      </c>
      <c r="AG136" s="142">
        <v>0</v>
      </c>
      <c r="AH136" s="142">
        <v>0</v>
      </c>
      <c r="AI136" s="142">
        <v>0</v>
      </c>
      <c r="AJ136" s="142">
        <v>0</v>
      </c>
      <c r="AK136" s="142">
        <v>0</v>
      </c>
      <c r="AL136" s="142">
        <v>0</v>
      </c>
      <c r="AM136" s="142">
        <v>0</v>
      </c>
      <c r="AN136" s="142">
        <v>0</v>
      </c>
      <c r="AO136" s="142">
        <v>9117656</v>
      </c>
      <c r="AP136" s="142">
        <v>0</v>
      </c>
      <c r="AQ136" s="142">
        <v>0</v>
      </c>
      <c r="AR136" s="142">
        <v>0</v>
      </c>
      <c r="AS136" s="142">
        <v>0</v>
      </c>
      <c r="AT136" s="142">
        <v>0</v>
      </c>
      <c r="AU136" s="142">
        <v>0</v>
      </c>
      <c r="AV136" s="142">
        <v>0</v>
      </c>
      <c r="AW136" s="142">
        <v>7832879</v>
      </c>
      <c r="AX136" s="142">
        <v>26935522</v>
      </c>
      <c r="AY136" s="142">
        <v>22051</v>
      </c>
    </row>
    <row r="137" spans="1:100" s="76" customFormat="1">
      <c r="A137" s="2"/>
      <c r="B137" s="2"/>
      <c r="C137" s="33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/>
    </row>
    <row r="138" spans="1:100" s="76" customFormat="1">
      <c r="A138" s="35"/>
      <c r="B138" s="35"/>
      <c r="C138" s="35"/>
      <c r="D138" s="35"/>
      <c r="E138" s="35"/>
      <c r="F138" s="104" t="s">
        <v>1045</v>
      </c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</row>
    <row r="139" spans="1:100" s="13" customFormat="1">
      <c r="A139" s="35"/>
      <c r="B139" s="35"/>
      <c r="C139" s="35"/>
      <c r="D139" s="35"/>
      <c r="E139" s="35"/>
      <c r="F139" s="111" t="str">
        <f>F$9</f>
        <v>None</v>
      </c>
      <c r="G139" s="112" t="str">
        <f t="shared" ref="G139:V154" si="28">G$9</f>
        <v>HFO</v>
      </c>
      <c r="H139" s="112" t="str">
        <f t="shared" si="28"/>
        <v>NGA</v>
      </c>
      <c r="I139" s="112" t="str">
        <f t="shared" si="28"/>
        <v>LPG</v>
      </c>
      <c r="J139" s="112" t="str">
        <f t="shared" si="28"/>
        <v>LPG</v>
      </c>
      <c r="K139" s="112" t="str">
        <f t="shared" si="28"/>
        <v>LPG</v>
      </c>
      <c r="L139" s="112" t="str">
        <f t="shared" si="28"/>
        <v>GSL</v>
      </c>
      <c r="M139" s="112" t="str">
        <f t="shared" si="28"/>
        <v>GSL</v>
      </c>
      <c r="N139" s="112" t="str">
        <f t="shared" si="28"/>
        <v>GSL</v>
      </c>
      <c r="O139" s="112" t="str">
        <f t="shared" si="28"/>
        <v>None</v>
      </c>
      <c r="P139" s="112" t="str">
        <f t="shared" si="28"/>
        <v>DSL</v>
      </c>
      <c r="Q139" s="112" t="str">
        <f t="shared" si="28"/>
        <v>GSL</v>
      </c>
      <c r="R139" s="112" t="str">
        <f t="shared" si="28"/>
        <v>None</v>
      </c>
      <c r="S139" s="112" t="str">
        <f t="shared" si="28"/>
        <v>None</v>
      </c>
      <c r="T139" s="112" t="str">
        <f t="shared" si="28"/>
        <v>DSL</v>
      </c>
      <c r="U139" s="112" t="str">
        <f t="shared" si="28"/>
        <v>DSL</v>
      </c>
      <c r="V139" s="112" t="str">
        <f t="shared" si="28"/>
        <v>None</v>
      </c>
      <c r="W139" s="112" t="str">
        <f t="shared" ref="W139:AL154" si="29">W$9</f>
        <v>HFO</v>
      </c>
      <c r="X139" s="112" t="str">
        <f t="shared" si="29"/>
        <v>None</v>
      </c>
      <c r="Y139" s="112" t="str">
        <f t="shared" si="29"/>
        <v>HFO</v>
      </c>
      <c r="Z139" s="112" t="str">
        <f t="shared" si="29"/>
        <v>COA</v>
      </c>
      <c r="AA139" s="112" t="str">
        <f t="shared" si="29"/>
        <v>COA</v>
      </c>
      <c r="AB139" s="112" t="str">
        <f t="shared" si="29"/>
        <v>NGA</v>
      </c>
      <c r="AC139" s="112" t="str">
        <f t="shared" si="29"/>
        <v>NGA</v>
      </c>
      <c r="AD139" s="112" t="str">
        <f t="shared" si="29"/>
        <v>NGA</v>
      </c>
      <c r="AE139" s="112" t="str">
        <f t="shared" si="29"/>
        <v>COA</v>
      </c>
      <c r="AF139" s="112" t="str">
        <f t="shared" si="29"/>
        <v>COA</v>
      </c>
      <c r="AG139" s="112" t="str">
        <f t="shared" si="29"/>
        <v>COA</v>
      </c>
      <c r="AH139" s="112" t="str">
        <f t="shared" si="29"/>
        <v>WST</v>
      </c>
      <c r="AI139" s="112" t="str">
        <f t="shared" si="29"/>
        <v>WST</v>
      </c>
      <c r="AJ139" s="112" t="str">
        <f t="shared" si="29"/>
        <v>None</v>
      </c>
      <c r="AK139" s="112" t="str">
        <f t="shared" si="29"/>
        <v>None</v>
      </c>
      <c r="AL139" s="112" t="str">
        <f t="shared" si="29"/>
        <v>None</v>
      </c>
      <c r="AM139" s="112" t="str">
        <f t="shared" ref="AM139:AY154" si="30">AM$9</f>
        <v>None</v>
      </c>
      <c r="AN139" s="112" t="str">
        <f t="shared" si="30"/>
        <v>None</v>
      </c>
      <c r="AO139" s="112" t="str">
        <f t="shared" si="30"/>
        <v>None</v>
      </c>
      <c r="AP139" s="112" t="str">
        <f t="shared" si="30"/>
        <v>None</v>
      </c>
      <c r="AQ139" s="112" t="str">
        <f t="shared" si="30"/>
        <v>None</v>
      </c>
      <c r="AR139" s="112" t="str">
        <f t="shared" si="30"/>
        <v>None</v>
      </c>
      <c r="AS139" s="112" t="str">
        <f t="shared" si="30"/>
        <v>None</v>
      </c>
      <c r="AT139" s="112" t="str">
        <f t="shared" si="30"/>
        <v>None</v>
      </c>
      <c r="AU139" s="112" t="str">
        <f t="shared" si="30"/>
        <v>None</v>
      </c>
      <c r="AV139" s="112" t="str">
        <f t="shared" si="30"/>
        <v>None</v>
      </c>
      <c r="AW139" s="112" t="str">
        <f t="shared" si="30"/>
        <v>None</v>
      </c>
      <c r="AX139" s="112" t="str">
        <f t="shared" si="30"/>
        <v>None</v>
      </c>
      <c r="AY139" s="113" t="str">
        <f t="shared" si="30"/>
        <v>NGA</v>
      </c>
    </row>
    <row r="140" spans="1:100" s="13" customFormat="1">
      <c r="A140" s="35"/>
      <c r="B140" s="35"/>
      <c r="C140" s="35"/>
      <c r="D140" s="35"/>
      <c r="E140" s="35"/>
      <c r="F140" s="107" t="str">
        <f t="shared" ref="F140:U155" si="31">F$9</f>
        <v>None</v>
      </c>
      <c r="G140" s="108" t="str">
        <f t="shared" si="28"/>
        <v>HFO</v>
      </c>
      <c r="H140" s="108" t="str">
        <f t="shared" si="28"/>
        <v>NGA</v>
      </c>
      <c r="I140" s="108" t="str">
        <f t="shared" si="28"/>
        <v>LPG</v>
      </c>
      <c r="J140" s="108" t="str">
        <f t="shared" si="28"/>
        <v>LPG</v>
      </c>
      <c r="K140" s="108" t="str">
        <f t="shared" si="28"/>
        <v>LPG</v>
      </c>
      <c r="L140" s="108" t="str">
        <f t="shared" si="28"/>
        <v>GSL</v>
      </c>
      <c r="M140" s="108" t="str">
        <f t="shared" si="28"/>
        <v>GSL</v>
      </c>
      <c r="N140" s="108" t="str">
        <f t="shared" si="28"/>
        <v>GSL</v>
      </c>
      <c r="O140" s="108" t="str">
        <f t="shared" si="28"/>
        <v>None</v>
      </c>
      <c r="P140" s="108" t="str">
        <f t="shared" si="28"/>
        <v>DSL</v>
      </c>
      <c r="Q140" s="108" t="str">
        <f t="shared" si="28"/>
        <v>GSL</v>
      </c>
      <c r="R140" s="108" t="str">
        <f t="shared" si="28"/>
        <v>None</v>
      </c>
      <c r="S140" s="108" t="str">
        <f t="shared" si="28"/>
        <v>None</v>
      </c>
      <c r="T140" s="108" t="str">
        <f t="shared" si="28"/>
        <v>DSL</v>
      </c>
      <c r="U140" s="108" t="str">
        <f t="shared" si="28"/>
        <v>DSL</v>
      </c>
      <c r="V140" s="108" t="str">
        <f t="shared" si="28"/>
        <v>None</v>
      </c>
      <c r="W140" s="108" t="str">
        <f t="shared" si="29"/>
        <v>HFO</v>
      </c>
      <c r="X140" s="108" t="str">
        <f t="shared" si="29"/>
        <v>None</v>
      </c>
      <c r="Y140" s="108" t="str">
        <f t="shared" si="29"/>
        <v>HFO</v>
      </c>
      <c r="Z140" s="108" t="str">
        <f t="shared" si="29"/>
        <v>COA</v>
      </c>
      <c r="AA140" s="108" t="str">
        <f t="shared" si="29"/>
        <v>COA</v>
      </c>
      <c r="AB140" s="108" t="str">
        <f t="shared" si="29"/>
        <v>NGA</v>
      </c>
      <c r="AC140" s="108" t="str">
        <f t="shared" si="29"/>
        <v>NGA</v>
      </c>
      <c r="AD140" s="108" t="str">
        <f t="shared" si="29"/>
        <v>NGA</v>
      </c>
      <c r="AE140" s="108" t="str">
        <f t="shared" si="29"/>
        <v>COA</v>
      </c>
      <c r="AF140" s="108" t="str">
        <f t="shared" si="29"/>
        <v>COA</v>
      </c>
      <c r="AG140" s="108" t="str">
        <f t="shared" si="29"/>
        <v>COA</v>
      </c>
      <c r="AH140" s="108" t="str">
        <f t="shared" si="29"/>
        <v>WST</v>
      </c>
      <c r="AI140" s="108" t="str">
        <f t="shared" si="29"/>
        <v>WST</v>
      </c>
      <c r="AJ140" s="108" t="str">
        <f t="shared" si="29"/>
        <v>None</v>
      </c>
      <c r="AK140" s="108" t="str">
        <f t="shared" si="29"/>
        <v>None</v>
      </c>
      <c r="AL140" s="108" t="str">
        <f t="shared" si="29"/>
        <v>None</v>
      </c>
      <c r="AM140" s="108" t="str">
        <f t="shared" si="30"/>
        <v>None</v>
      </c>
      <c r="AN140" s="108" t="str">
        <f t="shared" si="30"/>
        <v>None</v>
      </c>
      <c r="AO140" s="108" t="str">
        <f t="shared" si="30"/>
        <v>None</v>
      </c>
      <c r="AP140" s="108" t="str">
        <f t="shared" si="30"/>
        <v>None</v>
      </c>
      <c r="AQ140" s="108" t="str">
        <f t="shared" si="30"/>
        <v>None</v>
      </c>
      <c r="AR140" s="108" t="str">
        <f t="shared" si="30"/>
        <v>None</v>
      </c>
      <c r="AS140" s="108" t="str">
        <f t="shared" si="30"/>
        <v>None</v>
      </c>
      <c r="AT140" s="108" t="str">
        <f t="shared" si="30"/>
        <v>None</v>
      </c>
      <c r="AU140" s="108" t="str">
        <f t="shared" si="30"/>
        <v>None</v>
      </c>
      <c r="AV140" s="108" t="str">
        <f t="shared" si="30"/>
        <v>None</v>
      </c>
      <c r="AW140" s="108" t="str">
        <f t="shared" si="30"/>
        <v>None</v>
      </c>
      <c r="AX140" s="108" t="str">
        <f t="shared" si="30"/>
        <v>None</v>
      </c>
      <c r="AY140" s="114" t="str">
        <f t="shared" si="30"/>
        <v>NGA</v>
      </c>
    </row>
    <row r="141" spans="1:100" s="13" customFormat="1">
      <c r="A141" s="35"/>
      <c r="B141" s="35"/>
      <c r="C141" s="35"/>
      <c r="D141" s="35"/>
      <c r="E141" s="35"/>
      <c r="F141" s="107" t="str">
        <f t="shared" si="31"/>
        <v>None</v>
      </c>
      <c r="G141" s="108" t="str">
        <f t="shared" si="28"/>
        <v>HFO</v>
      </c>
      <c r="H141" s="108" t="str">
        <f t="shared" si="28"/>
        <v>NGA</v>
      </c>
      <c r="I141" s="108" t="str">
        <f t="shared" si="28"/>
        <v>LPG</v>
      </c>
      <c r="J141" s="108" t="str">
        <f t="shared" si="28"/>
        <v>LPG</v>
      </c>
      <c r="K141" s="108" t="str">
        <f t="shared" si="28"/>
        <v>LPG</v>
      </c>
      <c r="L141" s="108" t="str">
        <f t="shared" si="28"/>
        <v>GSL</v>
      </c>
      <c r="M141" s="108" t="str">
        <f t="shared" si="28"/>
        <v>GSL</v>
      </c>
      <c r="N141" s="108" t="str">
        <f t="shared" si="28"/>
        <v>GSL</v>
      </c>
      <c r="O141" s="108" t="str">
        <f t="shared" si="28"/>
        <v>None</v>
      </c>
      <c r="P141" s="108" t="str">
        <f t="shared" si="28"/>
        <v>DSL</v>
      </c>
      <c r="Q141" s="108" t="str">
        <f t="shared" si="28"/>
        <v>GSL</v>
      </c>
      <c r="R141" s="108" t="str">
        <f t="shared" si="28"/>
        <v>None</v>
      </c>
      <c r="S141" s="108" t="str">
        <f t="shared" si="28"/>
        <v>None</v>
      </c>
      <c r="T141" s="108" t="str">
        <f t="shared" si="28"/>
        <v>DSL</v>
      </c>
      <c r="U141" s="108" t="str">
        <f t="shared" si="28"/>
        <v>DSL</v>
      </c>
      <c r="V141" s="108" t="str">
        <f t="shared" si="28"/>
        <v>None</v>
      </c>
      <c r="W141" s="108" t="str">
        <f t="shared" si="29"/>
        <v>HFO</v>
      </c>
      <c r="X141" s="108" t="str">
        <f t="shared" si="29"/>
        <v>None</v>
      </c>
      <c r="Y141" s="108" t="str">
        <f t="shared" si="29"/>
        <v>HFO</v>
      </c>
      <c r="Z141" s="108" t="str">
        <f t="shared" si="29"/>
        <v>COA</v>
      </c>
      <c r="AA141" s="108" t="str">
        <f t="shared" si="29"/>
        <v>COA</v>
      </c>
      <c r="AB141" s="108" t="str">
        <f t="shared" si="29"/>
        <v>NGA</v>
      </c>
      <c r="AC141" s="108" t="str">
        <f t="shared" si="29"/>
        <v>NGA</v>
      </c>
      <c r="AD141" s="108" t="str">
        <f t="shared" si="29"/>
        <v>NGA</v>
      </c>
      <c r="AE141" s="108" t="str">
        <f t="shared" si="29"/>
        <v>COA</v>
      </c>
      <c r="AF141" s="108" t="str">
        <f t="shared" si="29"/>
        <v>COA</v>
      </c>
      <c r="AG141" s="108" t="str">
        <f t="shared" si="29"/>
        <v>COA</v>
      </c>
      <c r="AH141" s="108" t="str">
        <f t="shared" si="29"/>
        <v>WST</v>
      </c>
      <c r="AI141" s="108" t="str">
        <f t="shared" si="29"/>
        <v>WST</v>
      </c>
      <c r="AJ141" s="108" t="str">
        <f t="shared" si="29"/>
        <v>None</v>
      </c>
      <c r="AK141" s="108" t="str">
        <f t="shared" si="29"/>
        <v>None</v>
      </c>
      <c r="AL141" s="108" t="str">
        <f t="shared" si="29"/>
        <v>None</v>
      </c>
      <c r="AM141" s="108" t="str">
        <f t="shared" si="30"/>
        <v>None</v>
      </c>
      <c r="AN141" s="108" t="str">
        <f t="shared" si="30"/>
        <v>None</v>
      </c>
      <c r="AO141" s="108" t="str">
        <f t="shared" si="30"/>
        <v>None</v>
      </c>
      <c r="AP141" s="108" t="str">
        <f t="shared" si="30"/>
        <v>None</v>
      </c>
      <c r="AQ141" s="108" t="str">
        <f t="shared" si="30"/>
        <v>None</v>
      </c>
      <c r="AR141" s="108" t="str">
        <f t="shared" si="30"/>
        <v>None</v>
      </c>
      <c r="AS141" s="108" t="str">
        <f t="shared" si="30"/>
        <v>None</v>
      </c>
      <c r="AT141" s="108" t="str">
        <f t="shared" si="30"/>
        <v>None</v>
      </c>
      <c r="AU141" s="108" t="str">
        <f t="shared" si="30"/>
        <v>None</v>
      </c>
      <c r="AV141" s="108" t="str">
        <f t="shared" si="30"/>
        <v>None</v>
      </c>
      <c r="AW141" s="108" t="str">
        <f t="shared" si="30"/>
        <v>None</v>
      </c>
      <c r="AX141" s="108" t="str">
        <f t="shared" si="30"/>
        <v>None</v>
      </c>
      <c r="AY141" s="114" t="str">
        <f t="shared" si="30"/>
        <v>NGA</v>
      </c>
    </row>
    <row r="142" spans="1:100" s="13" customFormat="1">
      <c r="A142" s="35"/>
      <c r="B142" s="35"/>
      <c r="C142" s="35"/>
      <c r="D142" s="35"/>
      <c r="E142" s="35"/>
      <c r="F142" s="107" t="str">
        <f t="shared" si="31"/>
        <v>None</v>
      </c>
      <c r="G142" s="108" t="str">
        <f t="shared" si="28"/>
        <v>HFO</v>
      </c>
      <c r="H142" s="108" t="str">
        <f t="shared" si="28"/>
        <v>NGA</v>
      </c>
      <c r="I142" s="108" t="str">
        <f t="shared" si="28"/>
        <v>LPG</v>
      </c>
      <c r="J142" s="108" t="str">
        <f t="shared" si="28"/>
        <v>LPG</v>
      </c>
      <c r="K142" s="108" t="str">
        <f t="shared" si="28"/>
        <v>LPG</v>
      </c>
      <c r="L142" s="108" t="str">
        <f t="shared" si="28"/>
        <v>GSL</v>
      </c>
      <c r="M142" s="108" t="str">
        <f t="shared" si="28"/>
        <v>GSL</v>
      </c>
      <c r="N142" s="108" t="str">
        <f t="shared" si="28"/>
        <v>GSL</v>
      </c>
      <c r="O142" s="108" t="str">
        <f t="shared" si="28"/>
        <v>None</v>
      </c>
      <c r="P142" s="108" t="str">
        <f t="shared" si="28"/>
        <v>DSL</v>
      </c>
      <c r="Q142" s="108" t="str">
        <f t="shared" si="28"/>
        <v>GSL</v>
      </c>
      <c r="R142" s="108" t="str">
        <f t="shared" si="28"/>
        <v>None</v>
      </c>
      <c r="S142" s="108" t="str">
        <f t="shared" si="28"/>
        <v>None</v>
      </c>
      <c r="T142" s="108" t="str">
        <f t="shared" si="28"/>
        <v>DSL</v>
      </c>
      <c r="U142" s="108" t="str">
        <f t="shared" si="28"/>
        <v>DSL</v>
      </c>
      <c r="V142" s="108" t="str">
        <f t="shared" si="28"/>
        <v>None</v>
      </c>
      <c r="W142" s="108" t="str">
        <f t="shared" si="29"/>
        <v>HFO</v>
      </c>
      <c r="X142" s="108" t="str">
        <f t="shared" si="29"/>
        <v>None</v>
      </c>
      <c r="Y142" s="108" t="str">
        <f t="shared" si="29"/>
        <v>HFO</v>
      </c>
      <c r="Z142" s="108" t="str">
        <f t="shared" si="29"/>
        <v>COA</v>
      </c>
      <c r="AA142" s="108" t="str">
        <f t="shared" si="29"/>
        <v>COA</v>
      </c>
      <c r="AB142" s="108" t="str">
        <f t="shared" si="29"/>
        <v>NGA</v>
      </c>
      <c r="AC142" s="108" t="str">
        <f t="shared" si="29"/>
        <v>NGA</v>
      </c>
      <c r="AD142" s="108" t="str">
        <f t="shared" si="29"/>
        <v>NGA</v>
      </c>
      <c r="AE142" s="108" t="str">
        <f t="shared" si="29"/>
        <v>COA</v>
      </c>
      <c r="AF142" s="108" t="str">
        <f t="shared" si="29"/>
        <v>COA</v>
      </c>
      <c r="AG142" s="108" t="str">
        <f t="shared" si="29"/>
        <v>COA</v>
      </c>
      <c r="AH142" s="108" t="str">
        <f t="shared" si="29"/>
        <v>WST</v>
      </c>
      <c r="AI142" s="108" t="str">
        <f t="shared" si="29"/>
        <v>WST</v>
      </c>
      <c r="AJ142" s="108" t="str">
        <f t="shared" si="29"/>
        <v>None</v>
      </c>
      <c r="AK142" s="108" t="str">
        <f t="shared" si="29"/>
        <v>None</v>
      </c>
      <c r="AL142" s="108" t="str">
        <f t="shared" si="29"/>
        <v>None</v>
      </c>
      <c r="AM142" s="108" t="str">
        <f t="shared" si="30"/>
        <v>None</v>
      </c>
      <c r="AN142" s="108" t="str">
        <f t="shared" si="30"/>
        <v>None</v>
      </c>
      <c r="AO142" s="108" t="str">
        <f t="shared" si="30"/>
        <v>None</v>
      </c>
      <c r="AP142" s="108" t="str">
        <f t="shared" si="30"/>
        <v>None</v>
      </c>
      <c r="AQ142" s="108" t="str">
        <f t="shared" si="30"/>
        <v>None</v>
      </c>
      <c r="AR142" s="108" t="str">
        <f t="shared" si="30"/>
        <v>None</v>
      </c>
      <c r="AS142" s="108" t="str">
        <f t="shared" si="30"/>
        <v>None</v>
      </c>
      <c r="AT142" s="108" t="str">
        <f t="shared" si="30"/>
        <v>None</v>
      </c>
      <c r="AU142" s="108" t="str">
        <f t="shared" si="30"/>
        <v>None</v>
      </c>
      <c r="AV142" s="108" t="str">
        <f t="shared" si="30"/>
        <v>None</v>
      </c>
      <c r="AW142" s="108" t="str">
        <f t="shared" si="30"/>
        <v>None</v>
      </c>
      <c r="AX142" s="108" t="str">
        <f t="shared" si="30"/>
        <v>None</v>
      </c>
      <c r="AY142" s="114" t="str">
        <f t="shared" si="30"/>
        <v>NGA</v>
      </c>
    </row>
    <row r="143" spans="1:100" s="13" customFormat="1">
      <c r="A143" s="35"/>
      <c r="B143" s="35"/>
      <c r="C143" s="35"/>
      <c r="D143" s="35"/>
      <c r="E143" s="35"/>
      <c r="F143" s="107" t="str">
        <f t="shared" si="31"/>
        <v>None</v>
      </c>
      <c r="G143" s="108" t="str">
        <f t="shared" si="28"/>
        <v>HFO</v>
      </c>
      <c r="H143" s="108" t="str">
        <f t="shared" si="28"/>
        <v>NGA</v>
      </c>
      <c r="I143" s="108" t="str">
        <f t="shared" si="28"/>
        <v>LPG</v>
      </c>
      <c r="J143" s="108" t="str">
        <f t="shared" si="28"/>
        <v>LPG</v>
      </c>
      <c r="K143" s="108" t="str">
        <f t="shared" si="28"/>
        <v>LPG</v>
      </c>
      <c r="L143" s="108" t="str">
        <f t="shared" si="28"/>
        <v>GSL</v>
      </c>
      <c r="M143" s="108" t="str">
        <f t="shared" si="28"/>
        <v>GSL</v>
      </c>
      <c r="N143" s="108" t="str">
        <f t="shared" si="28"/>
        <v>GSL</v>
      </c>
      <c r="O143" s="108" t="str">
        <f t="shared" si="28"/>
        <v>None</v>
      </c>
      <c r="P143" s="108" t="str">
        <f t="shared" si="28"/>
        <v>DSL</v>
      </c>
      <c r="Q143" s="108" t="str">
        <f t="shared" si="28"/>
        <v>GSL</v>
      </c>
      <c r="R143" s="108" t="str">
        <f t="shared" si="28"/>
        <v>None</v>
      </c>
      <c r="S143" s="108" t="str">
        <f t="shared" si="28"/>
        <v>None</v>
      </c>
      <c r="T143" s="108" t="str">
        <f t="shared" si="28"/>
        <v>DSL</v>
      </c>
      <c r="U143" s="108" t="str">
        <f t="shared" si="28"/>
        <v>DSL</v>
      </c>
      <c r="V143" s="108" t="str">
        <f t="shared" si="28"/>
        <v>None</v>
      </c>
      <c r="W143" s="108" t="str">
        <f t="shared" si="29"/>
        <v>HFO</v>
      </c>
      <c r="X143" s="108" t="str">
        <f t="shared" si="29"/>
        <v>None</v>
      </c>
      <c r="Y143" s="108" t="str">
        <f t="shared" si="29"/>
        <v>HFO</v>
      </c>
      <c r="Z143" s="108" t="str">
        <f t="shared" si="29"/>
        <v>COA</v>
      </c>
      <c r="AA143" s="108" t="str">
        <f t="shared" si="29"/>
        <v>COA</v>
      </c>
      <c r="AB143" s="108" t="str">
        <f t="shared" si="29"/>
        <v>NGA</v>
      </c>
      <c r="AC143" s="108" t="str">
        <f t="shared" si="29"/>
        <v>NGA</v>
      </c>
      <c r="AD143" s="108" t="str">
        <f t="shared" si="29"/>
        <v>NGA</v>
      </c>
      <c r="AE143" s="108" t="str">
        <f t="shared" si="29"/>
        <v>COA</v>
      </c>
      <c r="AF143" s="108" t="str">
        <f t="shared" si="29"/>
        <v>COA</v>
      </c>
      <c r="AG143" s="108" t="str">
        <f t="shared" si="29"/>
        <v>COA</v>
      </c>
      <c r="AH143" s="108" t="str">
        <f t="shared" si="29"/>
        <v>WST</v>
      </c>
      <c r="AI143" s="108" t="str">
        <f t="shared" si="29"/>
        <v>WST</v>
      </c>
      <c r="AJ143" s="108" t="str">
        <f t="shared" si="29"/>
        <v>None</v>
      </c>
      <c r="AK143" s="108" t="str">
        <f t="shared" si="29"/>
        <v>None</v>
      </c>
      <c r="AL143" s="108" t="str">
        <f t="shared" si="29"/>
        <v>None</v>
      </c>
      <c r="AM143" s="108" t="str">
        <f t="shared" si="30"/>
        <v>None</v>
      </c>
      <c r="AN143" s="108" t="str">
        <f t="shared" si="30"/>
        <v>None</v>
      </c>
      <c r="AO143" s="108" t="str">
        <f t="shared" si="30"/>
        <v>None</v>
      </c>
      <c r="AP143" s="108" t="str">
        <f t="shared" si="30"/>
        <v>None</v>
      </c>
      <c r="AQ143" s="108" t="str">
        <f t="shared" si="30"/>
        <v>None</v>
      </c>
      <c r="AR143" s="108" t="str">
        <f t="shared" si="30"/>
        <v>None</v>
      </c>
      <c r="AS143" s="108" t="str">
        <f t="shared" si="30"/>
        <v>None</v>
      </c>
      <c r="AT143" s="108" t="str">
        <f t="shared" si="30"/>
        <v>None</v>
      </c>
      <c r="AU143" s="108" t="str">
        <f t="shared" si="30"/>
        <v>None</v>
      </c>
      <c r="AV143" s="108" t="str">
        <f t="shared" si="30"/>
        <v>None</v>
      </c>
      <c r="AW143" s="108" t="str">
        <f t="shared" si="30"/>
        <v>None</v>
      </c>
      <c r="AX143" s="108" t="str">
        <f t="shared" si="30"/>
        <v>None</v>
      </c>
      <c r="AY143" s="114" t="str">
        <f t="shared" si="30"/>
        <v>NGA</v>
      </c>
    </row>
    <row r="144" spans="1:100" s="13" customFormat="1">
      <c r="A144" s="35"/>
      <c r="B144" s="35"/>
      <c r="C144" s="35"/>
      <c r="D144" s="35"/>
      <c r="E144" s="35"/>
      <c r="F144" s="107" t="str">
        <f t="shared" si="31"/>
        <v>None</v>
      </c>
      <c r="G144" s="108" t="str">
        <f t="shared" si="28"/>
        <v>HFO</v>
      </c>
      <c r="H144" s="108" t="str">
        <f t="shared" si="28"/>
        <v>NGA</v>
      </c>
      <c r="I144" s="108" t="str">
        <f t="shared" si="28"/>
        <v>LPG</v>
      </c>
      <c r="J144" s="108" t="str">
        <f t="shared" si="28"/>
        <v>LPG</v>
      </c>
      <c r="K144" s="108" t="str">
        <f t="shared" si="28"/>
        <v>LPG</v>
      </c>
      <c r="L144" s="108" t="str">
        <f t="shared" si="28"/>
        <v>GSL</v>
      </c>
      <c r="M144" s="108" t="str">
        <f t="shared" si="28"/>
        <v>GSL</v>
      </c>
      <c r="N144" s="108" t="str">
        <f t="shared" si="28"/>
        <v>GSL</v>
      </c>
      <c r="O144" s="108" t="str">
        <f t="shared" si="28"/>
        <v>None</v>
      </c>
      <c r="P144" s="108" t="str">
        <f t="shared" si="28"/>
        <v>DSL</v>
      </c>
      <c r="Q144" s="108" t="str">
        <f t="shared" si="28"/>
        <v>GSL</v>
      </c>
      <c r="R144" s="108" t="str">
        <f t="shared" si="28"/>
        <v>None</v>
      </c>
      <c r="S144" s="108" t="str">
        <f t="shared" si="28"/>
        <v>None</v>
      </c>
      <c r="T144" s="108" t="str">
        <f t="shared" si="28"/>
        <v>DSL</v>
      </c>
      <c r="U144" s="108" t="str">
        <f t="shared" si="28"/>
        <v>DSL</v>
      </c>
      <c r="V144" s="108" t="str">
        <f t="shared" si="28"/>
        <v>None</v>
      </c>
      <c r="W144" s="108" t="str">
        <f t="shared" si="29"/>
        <v>HFO</v>
      </c>
      <c r="X144" s="108" t="str">
        <f t="shared" si="29"/>
        <v>None</v>
      </c>
      <c r="Y144" s="108" t="str">
        <f t="shared" si="29"/>
        <v>HFO</v>
      </c>
      <c r="Z144" s="108" t="str">
        <f t="shared" si="29"/>
        <v>COA</v>
      </c>
      <c r="AA144" s="108" t="str">
        <f t="shared" si="29"/>
        <v>COA</v>
      </c>
      <c r="AB144" s="108" t="str">
        <f t="shared" si="29"/>
        <v>NGA</v>
      </c>
      <c r="AC144" s="108" t="str">
        <f t="shared" si="29"/>
        <v>NGA</v>
      </c>
      <c r="AD144" s="108" t="str">
        <f t="shared" si="29"/>
        <v>NGA</v>
      </c>
      <c r="AE144" s="108" t="str">
        <f t="shared" si="29"/>
        <v>COA</v>
      </c>
      <c r="AF144" s="108" t="str">
        <f t="shared" si="29"/>
        <v>COA</v>
      </c>
      <c r="AG144" s="108" t="str">
        <f t="shared" si="29"/>
        <v>COA</v>
      </c>
      <c r="AH144" s="108" t="str">
        <f t="shared" si="29"/>
        <v>WST</v>
      </c>
      <c r="AI144" s="108" t="str">
        <f t="shared" si="29"/>
        <v>WST</v>
      </c>
      <c r="AJ144" s="108" t="str">
        <f t="shared" si="29"/>
        <v>None</v>
      </c>
      <c r="AK144" s="108" t="str">
        <f t="shared" si="29"/>
        <v>None</v>
      </c>
      <c r="AL144" s="108" t="str">
        <f t="shared" si="29"/>
        <v>None</v>
      </c>
      <c r="AM144" s="108" t="str">
        <f t="shared" si="30"/>
        <v>None</v>
      </c>
      <c r="AN144" s="108" t="str">
        <f t="shared" si="30"/>
        <v>None</v>
      </c>
      <c r="AO144" s="108" t="str">
        <f t="shared" si="30"/>
        <v>None</v>
      </c>
      <c r="AP144" s="108" t="str">
        <f t="shared" si="30"/>
        <v>None</v>
      </c>
      <c r="AQ144" s="108" t="str">
        <f t="shared" si="30"/>
        <v>None</v>
      </c>
      <c r="AR144" s="108" t="str">
        <f t="shared" si="30"/>
        <v>None</v>
      </c>
      <c r="AS144" s="108" t="str">
        <f t="shared" si="30"/>
        <v>None</v>
      </c>
      <c r="AT144" s="108" t="str">
        <f t="shared" si="30"/>
        <v>None</v>
      </c>
      <c r="AU144" s="108" t="str">
        <f t="shared" si="30"/>
        <v>None</v>
      </c>
      <c r="AV144" s="108" t="str">
        <f t="shared" si="30"/>
        <v>None</v>
      </c>
      <c r="AW144" s="108" t="str">
        <f t="shared" si="30"/>
        <v>None</v>
      </c>
      <c r="AX144" s="108" t="str">
        <f t="shared" si="30"/>
        <v>None</v>
      </c>
      <c r="AY144" s="114" t="str">
        <f t="shared" si="30"/>
        <v>NGA</v>
      </c>
    </row>
    <row r="145" spans="1:51" s="13" customFormat="1">
      <c r="A145" s="35"/>
      <c r="B145" s="35"/>
      <c r="C145" s="35"/>
      <c r="D145" s="35"/>
      <c r="E145" s="35"/>
      <c r="F145" s="107" t="str">
        <f t="shared" si="31"/>
        <v>None</v>
      </c>
      <c r="G145" s="108" t="str">
        <f t="shared" si="28"/>
        <v>HFO</v>
      </c>
      <c r="H145" s="108" t="str">
        <f t="shared" si="28"/>
        <v>NGA</v>
      </c>
      <c r="I145" s="108" t="str">
        <f t="shared" si="28"/>
        <v>LPG</v>
      </c>
      <c r="J145" s="108" t="str">
        <f t="shared" si="28"/>
        <v>LPG</v>
      </c>
      <c r="K145" s="108" t="str">
        <f t="shared" si="28"/>
        <v>LPG</v>
      </c>
      <c r="L145" s="108" t="str">
        <f t="shared" si="28"/>
        <v>GSL</v>
      </c>
      <c r="M145" s="108" t="str">
        <f t="shared" si="28"/>
        <v>GSL</v>
      </c>
      <c r="N145" s="108" t="str">
        <f t="shared" si="28"/>
        <v>GSL</v>
      </c>
      <c r="O145" s="108" t="str">
        <f t="shared" si="28"/>
        <v>None</v>
      </c>
      <c r="P145" s="108" t="str">
        <f t="shared" si="28"/>
        <v>DSL</v>
      </c>
      <c r="Q145" s="108" t="str">
        <f t="shared" si="28"/>
        <v>GSL</v>
      </c>
      <c r="R145" s="108" t="str">
        <f t="shared" si="28"/>
        <v>None</v>
      </c>
      <c r="S145" s="108" t="str">
        <f t="shared" si="28"/>
        <v>None</v>
      </c>
      <c r="T145" s="108" t="str">
        <f t="shared" si="28"/>
        <v>DSL</v>
      </c>
      <c r="U145" s="108" t="str">
        <f t="shared" si="28"/>
        <v>DSL</v>
      </c>
      <c r="V145" s="108" t="str">
        <f t="shared" si="28"/>
        <v>None</v>
      </c>
      <c r="W145" s="108" t="str">
        <f t="shared" si="29"/>
        <v>HFO</v>
      </c>
      <c r="X145" s="108" t="str">
        <f t="shared" si="29"/>
        <v>None</v>
      </c>
      <c r="Y145" s="108" t="str">
        <f t="shared" si="29"/>
        <v>HFO</v>
      </c>
      <c r="Z145" s="108" t="str">
        <f t="shared" si="29"/>
        <v>COA</v>
      </c>
      <c r="AA145" s="108" t="str">
        <f t="shared" si="29"/>
        <v>COA</v>
      </c>
      <c r="AB145" s="108" t="str">
        <f t="shared" si="29"/>
        <v>NGA</v>
      </c>
      <c r="AC145" s="108" t="str">
        <f t="shared" si="29"/>
        <v>NGA</v>
      </c>
      <c r="AD145" s="108" t="str">
        <f t="shared" si="29"/>
        <v>NGA</v>
      </c>
      <c r="AE145" s="108" t="str">
        <f t="shared" si="29"/>
        <v>COA</v>
      </c>
      <c r="AF145" s="108" t="str">
        <f t="shared" si="29"/>
        <v>COA</v>
      </c>
      <c r="AG145" s="108" t="str">
        <f t="shared" si="29"/>
        <v>COA</v>
      </c>
      <c r="AH145" s="108" t="str">
        <f t="shared" si="29"/>
        <v>WST</v>
      </c>
      <c r="AI145" s="108" t="str">
        <f t="shared" si="29"/>
        <v>WST</v>
      </c>
      <c r="AJ145" s="108" t="str">
        <f t="shared" si="29"/>
        <v>None</v>
      </c>
      <c r="AK145" s="108" t="str">
        <f t="shared" si="29"/>
        <v>None</v>
      </c>
      <c r="AL145" s="108" t="str">
        <f t="shared" si="29"/>
        <v>None</v>
      </c>
      <c r="AM145" s="108" t="str">
        <f t="shared" si="30"/>
        <v>None</v>
      </c>
      <c r="AN145" s="108" t="str">
        <f t="shared" si="30"/>
        <v>None</v>
      </c>
      <c r="AO145" s="108" t="str">
        <f t="shared" si="30"/>
        <v>None</v>
      </c>
      <c r="AP145" s="108" t="str">
        <f t="shared" si="30"/>
        <v>None</v>
      </c>
      <c r="AQ145" s="108" t="str">
        <f t="shared" si="30"/>
        <v>None</v>
      </c>
      <c r="AR145" s="108" t="str">
        <f t="shared" si="30"/>
        <v>None</v>
      </c>
      <c r="AS145" s="108" t="str">
        <f t="shared" si="30"/>
        <v>None</v>
      </c>
      <c r="AT145" s="108" t="str">
        <f t="shared" si="30"/>
        <v>None</v>
      </c>
      <c r="AU145" s="108" t="str">
        <f t="shared" si="30"/>
        <v>None</v>
      </c>
      <c r="AV145" s="108" t="str">
        <f t="shared" si="30"/>
        <v>None</v>
      </c>
      <c r="AW145" s="108" t="str">
        <f t="shared" si="30"/>
        <v>None</v>
      </c>
      <c r="AX145" s="108" t="str">
        <f t="shared" si="30"/>
        <v>None</v>
      </c>
      <c r="AY145" s="114" t="str">
        <f t="shared" si="30"/>
        <v>NGA</v>
      </c>
    </row>
    <row r="146" spans="1:51" s="13" customFormat="1">
      <c r="A146" s="35"/>
      <c r="B146" s="35"/>
      <c r="C146" s="35"/>
      <c r="D146" s="35"/>
      <c r="E146" s="35"/>
      <c r="F146" s="107" t="str">
        <f t="shared" si="31"/>
        <v>None</v>
      </c>
      <c r="G146" s="108" t="str">
        <f t="shared" si="28"/>
        <v>HFO</v>
      </c>
      <c r="H146" s="108" t="str">
        <f t="shared" si="28"/>
        <v>NGA</v>
      </c>
      <c r="I146" s="108" t="str">
        <f t="shared" si="28"/>
        <v>LPG</v>
      </c>
      <c r="J146" s="108" t="str">
        <f t="shared" si="28"/>
        <v>LPG</v>
      </c>
      <c r="K146" s="108" t="str">
        <f t="shared" si="28"/>
        <v>LPG</v>
      </c>
      <c r="L146" s="108" t="str">
        <f t="shared" si="28"/>
        <v>GSL</v>
      </c>
      <c r="M146" s="108" t="str">
        <f t="shared" si="28"/>
        <v>GSL</v>
      </c>
      <c r="N146" s="108" t="str">
        <f t="shared" si="28"/>
        <v>GSL</v>
      </c>
      <c r="O146" s="108" t="str">
        <f t="shared" si="28"/>
        <v>None</v>
      </c>
      <c r="P146" s="108" t="str">
        <f t="shared" si="28"/>
        <v>DSL</v>
      </c>
      <c r="Q146" s="108" t="str">
        <f t="shared" si="28"/>
        <v>GSL</v>
      </c>
      <c r="R146" s="108" t="str">
        <f t="shared" si="28"/>
        <v>None</v>
      </c>
      <c r="S146" s="108" t="str">
        <f t="shared" si="28"/>
        <v>None</v>
      </c>
      <c r="T146" s="108" t="str">
        <f t="shared" si="28"/>
        <v>DSL</v>
      </c>
      <c r="U146" s="108" t="str">
        <f t="shared" si="28"/>
        <v>DSL</v>
      </c>
      <c r="V146" s="108" t="str">
        <f t="shared" si="28"/>
        <v>None</v>
      </c>
      <c r="W146" s="108" t="str">
        <f t="shared" si="29"/>
        <v>HFO</v>
      </c>
      <c r="X146" s="108" t="str">
        <f t="shared" si="29"/>
        <v>None</v>
      </c>
      <c r="Y146" s="108" t="str">
        <f t="shared" si="29"/>
        <v>HFO</v>
      </c>
      <c r="Z146" s="108" t="str">
        <f t="shared" si="29"/>
        <v>COA</v>
      </c>
      <c r="AA146" s="108" t="str">
        <f t="shared" si="29"/>
        <v>COA</v>
      </c>
      <c r="AB146" s="108" t="str">
        <f t="shared" si="29"/>
        <v>NGA</v>
      </c>
      <c r="AC146" s="108" t="str">
        <f t="shared" si="29"/>
        <v>NGA</v>
      </c>
      <c r="AD146" s="108" t="str">
        <f t="shared" si="29"/>
        <v>NGA</v>
      </c>
      <c r="AE146" s="108" t="str">
        <f t="shared" si="29"/>
        <v>COA</v>
      </c>
      <c r="AF146" s="108" t="str">
        <f t="shared" si="29"/>
        <v>COA</v>
      </c>
      <c r="AG146" s="108" t="str">
        <f t="shared" si="29"/>
        <v>COA</v>
      </c>
      <c r="AH146" s="108" t="str">
        <f t="shared" si="29"/>
        <v>WST</v>
      </c>
      <c r="AI146" s="108" t="str">
        <f t="shared" si="29"/>
        <v>WST</v>
      </c>
      <c r="AJ146" s="108" t="str">
        <f t="shared" si="29"/>
        <v>None</v>
      </c>
      <c r="AK146" s="108" t="str">
        <f t="shared" si="29"/>
        <v>None</v>
      </c>
      <c r="AL146" s="108" t="str">
        <f t="shared" si="29"/>
        <v>None</v>
      </c>
      <c r="AM146" s="108" t="str">
        <f t="shared" si="30"/>
        <v>None</v>
      </c>
      <c r="AN146" s="108" t="str">
        <f t="shared" si="30"/>
        <v>None</v>
      </c>
      <c r="AO146" s="108" t="str">
        <f t="shared" si="30"/>
        <v>None</v>
      </c>
      <c r="AP146" s="108" t="str">
        <f t="shared" si="30"/>
        <v>None</v>
      </c>
      <c r="AQ146" s="108" t="str">
        <f t="shared" si="30"/>
        <v>None</v>
      </c>
      <c r="AR146" s="108" t="str">
        <f t="shared" si="30"/>
        <v>None</v>
      </c>
      <c r="AS146" s="108" t="str">
        <f t="shared" si="30"/>
        <v>None</v>
      </c>
      <c r="AT146" s="108" t="str">
        <f t="shared" si="30"/>
        <v>None</v>
      </c>
      <c r="AU146" s="108" t="str">
        <f t="shared" si="30"/>
        <v>None</v>
      </c>
      <c r="AV146" s="108" t="str">
        <f t="shared" si="30"/>
        <v>None</v>
      </c>
      <c r="AW146" s="108" t="str">
        <f t="shared" si="30"/>
        <v>None</v>
      </c>
      <c r="AX146" s="108" t="str">
        <f t="shared" si="30"/>
        <v>None</v>
      </c>
      <c r="AY146" s="114" t="str">
        <f t="shared" si="30"/>
        <v>NGA</v>
      </c>
    </row>
    <row r="147" spans="1:51" s="13" customFormat="1">
      <c r="A147" s="35"/>
      <c r="B147" s="35"/>
      <c r="C147" s="35"/>
      <c r="D147" s="35"/>
      <c r="E147" s="35"/>
      <c r="F147" s="107" t="str">
        <f t="shared" si="31"/>
        <v>None</v>
      </c>
      <c r="G147" s="108" t="str">
        <f t="shared" si="28"/>
        <v>HFO</v>
      </c>
      <c r="H147" s="108" t="str">
        <f t="shared" si="28"/>
        <v>NGA</v>
      </c>
      <c r="I147" s="108" t="str">
        <f t="shared" si="28"/>
        <v>LPG</v>
      </c>
      <c r="J147" s="108" t="str">
        <f t="shared" si="28"/>
        <v>LPG</v>
      </c>
      <c r="K147" s="108" t="str">
        <f t="shared" si="28"/>
        <v>LPG</v>
      </c>
      <c r="L147" s="108" t="str">
        <f t="shared" si="28"/>
        <v>GSL</v>
      </c>
      <c r="M147" s="108" t="str">
        <f t="shared" si="28"/>
        <v>GSL</v>
      </c>
      <c r="N147" s="108" t="str">
        <f t="shared" si="28"/>
        <v>GSL</v>
      </c>
      <c r="O147" s="108" t="str">
        <f t="shared" si="28"/>
        <v>None</v>
      </c>
      <c r="P147" s="108" t="str">
        <f t="shared" si="28"/>
        <v>DSL</v>
      </c>
      <c r="Q147" s="108" t="str">
        <f t="shared" si="28"/>
        <v>GSL</v>
      </c>
      <c r="R147" s="108" t="str">
        <f t="shared" si="28"/>
        <v>None</v>
      </c>
      <c r="S147" s="108" t="str">
        <f t="shared" si="28"/>
        <v>None</v>
      </c>
      <c r="T147" s="108" t="str">
        <f t="shared" si="28"/>
        <v>DSL</v>
      </c>
      <c r="U147" s="108" t="str">
        <f t="shared" si="28"/>
        <v>DSL</v>
      </c>
      <c r="V147" s="108" t="str">
        <f t="shared" si="28"/>
        <v>None</v>
      </c>
      <c r="W147" s="108" t="str">
        <f t="shared" si="29"/>
        <v>HFO</v>
      </c>
      <c r="X147" s="108" t="str">
        <f t="shared" si="29"/>
        <v>None</v>
      </c>
      <c r="Y147" s="108" t="str">
        <f t="shared" si="29"/>
        <v>HFO</v>
      </c>
      <c r="Z147" s="108" t="str">
        <f t="shared" si="29"/>
        <v>COA</v>
      </c>
      <c r="AA147" s="108" t="str">
        <f t="shared" si="29"/>
        <v>COA</v>
      </c>
      <c r="AB147" s="108" t="str">
        <f t="shared" si="29"/>
        <v>NGA</v>
      </c>
      <c r="AC147" s="108" t="str">
        <f t="shared" si="29"/>
        <v>NGA</v>
      </c>
      <c r="AD147" s="108" t="str">
        <f t="shared" si="29"/>
        <v>NGA</v>
      </c>
      <c r="AE147" s="108" t="str">
        <f t="shared" si="29"/>
        <v>COA</v>
      </c>
      <c r="AF147" s="108" t="str">
        <f t="shared" si="29"/>
        <v>COA</v>
      </c>
      <c r="AG147" s="108" t="str">
        <f t="shared" si="29"/>
        <v>COA</v>
      </c>
      <c r="AH147" s="108" t="str">
        <f t="shared" si="29"/>
        <v>WST</v>
      </c>
      <c r="AI147" s="108" t="str">
        <f t="shared" si="29"/>
        <v>WST</v>
      </c>
      <c r="AJ147" s="108" t="str">
        <f t="shared" si="29"/>
        <v>None</v>
      </c>
      <c r="AK147" s="108" t="str">
        <f t="shared" si="29"/>
        <v>None</v>
      </c>
      <c r="AL147" s="108" t="str">
        <f t="shared" si="29"/>
        <v>None</v>
      </c>
      <c r="AM147" s="108" t="str">
        <f t="shared" si="30"/>
        <v>None</v>
      </c>
      <c r="AN147" s="108" t="str">
        <f t="shared" si="30"/>
        <v>None</v>
      </c>
      <c r="AO147" s="108" t="str">
        <f t="shared" si="30"/>
        <v>None</v>
      </c>
      <c r="AP147" s="108" t="str">
        <f t="shared" si="30"/>
        <v>None</v>
      </c>
      <c r="AQ147" s="108" t="str">
        <f t="shared" si="30"/>
        <v>None</v>
      </c>
      <c r="AR147" s="108" t="str">
        <f t="shared" si="30"/>
        <v>None</v>
      </c>
      <c r="AS147" s="108" t="str">
        <f t="shared" si="30"/>
        <v>None</v>
      </c>
      <c r="AT147" s="108" t="str">
        <f t="shared" si="30"/>
        <v>None</v>
      </c>
      <c r="AU147" s="108" t="str">
        <f t="shared" si="30"/>
        <v>None</v>
      </c>
      <c r="AV147" s="108" t="str">
        <f t="shared" si="30"/>
        <v>None</v>
      </c>
      <c r="AW147" s="108" t="str">
        <f t="shared" si="30"/>
        <v>None</v>
      </c>
      <c r="AX147" s="108" t="str">
        <f t="shared" si="30"/>
        <v>None</v>
      </c>
      <c r="AY147" s="114" t="str">
        <f t="shared" si="30"/>
        <v>NGA</v>
      </c>
    </row>
    <row r="148" spans="1:51" s="13" customFormat="1">
      <c r="A148" s="35"/>
      <c r="B148" s="35"/>
      <c r="C148" s="35"/>
      <c r="D148" s="35"/>
      <c r="E148" s="35"/>
      <c r="F148" s="107" t="str">
        <f t="shared" si="31"/>
        <v>None</v>
      </c>
      <c r="G148" s="108" t="str">
        <f t="shared" si="28"/>
        <v>HFO</v>
      </c>
      <c r="H148" s="108" t="str">
        <f t="shared" si="28"/>
        <v>NGA</v>
      </c>
      <c r="I148" s="108" t="str">
        <f t="shared" si="28"/>
        <v>LPG</v>
      </c>
      <c r="J148" s="108" t="str">
        <f t="shared" si="28"/>
        <v>LPG</v>
      </c>
      <c r="K148" s="108" t="str">
        <f t="shared" si="28"/>
        <v>LPG</v>
      </c>
      <c r="L148" s="108" t="str">
        <f t="shared" si="28"/>
        <v>GSL</v>
      </c>
      <c r="M148" s="108" t="str">
        <f t="shared" si="28"/>
        <v>GSL</v>
      </c>
      <c r="N148" s="108" t="str">
        <f t="shared" si="28"/>
        <v>GSL</v>
      </c>
      <c r="O148" s="108" t="str">
        <f t="shared" si="28"/>
        <v>None</v>
      </c>
      <c r="P148" s="108" t="str">
        <f t="shared" si="28"/>
        <v>DSL</v>
      </c>
      <c r="Q148" s="108" t="str">
        <f t="shared" si="28"/>
        <v>GSL</v>
      </c>
      <c r="R148" s="108" t="str">
        <f t="shared" si="28"/>
        <v>None</v>
      </c>
      <c r="S148" s="108" t="str">
        <f t="shared" si="28"/>
        <v>None</v>
      </c>
      <c r="T148" s="108" t="str">
        <f t="shared" si="28"/>
        <v>DSL</v>
      </c>
      <c r="U148" s="108" t="str">
        <f t="shared" si="28"/>
        <v>DSL</v>
      </c>
      <c r="V148" s="108" t="str">
        <f t="shared" si="28"/>
        <v>None</v>
      </c>
      <c r="W148" s="108" t="str">
        <f t="shared" si="29"/>
        <v>HFO</v>
      </c>
      <c r="X148" s="108" t="str">
        <f t="shared" si="29"/>
        <v>None</v>
      </c>
      <c r="Y148" s="108" t="str">
        <f t="shared" si="29"/>
        <v>HFO</v>
      </c>
      <c r="Z148" s="108" t="str">
        <f t="shared" si="29"/>
        <v>COA</v>
      </c>
      <c r="AA148" s="108" t="str">
        <f t="shared" si="29"/>
        <v>COA</v>
      </c>
      <c r="AB148" s="108" t="str">
        <f t="shared" si="29"/>
        <v>NGA</v>
      </c>
      <c r="AC148" s="108" t="str">
        <f t="shared" si="29"/>
        <v>NGA</v>
      </c>
      <c r="AD148" s="108" t="str">
        <f t="shared" si="29"/>
        <v>NGA</v>
      </c>
      <c r="AE148" s="108" t="str">
        <f t="shared" si="29"/>
        <v>COA</v>
      </c>
      <c r="AF148" s="108" t="str">
        <f t="shared" si="29"/>
        <v>COA</v>
      </c>
      <c r="AG148" s="108" t="str">
        <f t="shared" si="29"/>
        <v>COA</v>
      </c>
      <c r="AH148" s="108" t="str">
        <f t="shared" si="29"/>
        <v>WST</v>
      </c>
      <c r="AI148" s="108" t="str">
        <f t="shared" si="29"/>
        <v>WST</v>
      </c>
      <c r="AJ148" s="108" t="str">
        <f t="shared" si="29"/>
        <v>None</v>
      </c>
      <c r="AK148" s="108" t="str">
        <f t="shared" si="29"/>
        <v>None</v>
      </c>
      <c r="AL148" s="108" t="str">
        <f t="shared" si="29"/>
        <v>None</v>
      </c>
      <c r="AM148" s="108" t="str">
        <f t="shared" si="30"/>
        <v>None</v>
      </c>
      <c r="AN148" s="108" t="str">
        <f t="shared" si="30"/>
        <v>None</v>
      </c>
      <c r="AO148" s="108" t="str">
        <f t="shared" si="30"/>
        <v>None</v>
      </c>
      <c r="AP148" s="108" t="str">
        <f t="shared" si="30"/>
        <v>None</v>
      </c>
      <c r="AQ148" s="108" t="str">
        <f t="shared" si="30"/>
        <v>None</v>
      </c>
      <c r="AR148" s="108" t="str">
        <f t="shared" si="30"/>
        <v>None</v>
      </c>
      <c r="AS148" s="108" t="str">
        <f t="shared" si="30"/>
        <v>None</v>
      </c>
      <c r="AT148" s="108" t="str">
        <f t="shared" si="30"/>
        <v>None</v>
      </c>
      <c r="AU148" s="108" t="str">
        <f t="shared" si="30"/>
        <v>None</v>
      </c>
      <c r="AV148" s="108" t="str">
        <f t="shared" si="30"/>
        <v>None</v>
      </c>
      <c r="AW148" s="108" t="str">
        <f t="shared" si="30"/>
        <v>None</v>
      </c>
      <c r="AX148" s="108" t="str">
        <f t="shared" si="30"/>
        <v>None</v>
      </c>
      <c r="AY148" s="114" t="str">
        <f t="shared" si="30"/>
        <v>NGA</v>
      </c>
    </row>
    <row r="149" spans="1:51" s="13" customFormat="1">
      <c r="A149" s="2"/>
      <c r="B149" s="2"/>
      <c r="C149"/>
      <c r="D149"/>
      <c r="E149"/>
      <c r="F149" s="107" t="str">
        <f t="shared" si="31"/>
        <v>None</v>
      </c>
      <c r="G149" s="108" t="str">
        <f t="shared" si="28"/>
        <v>HFO</v>
      </c>
      <c r="H149" s="108" t="str">
        <f t="shared" si="28"/>
        <v>NGA</v>
      </c>
      <c r="I149" s="108" t="str">
        <f t="shared" si="28"/>
        <v>LPG</v>
      </c>
      <c r="J149" s="108" t="str">
        <f t="shared" si="28"/>
        <v>LPG</v>
      </c>
      <c r="K149" s="108" t="str">
        <f t="shared" si="28"/>
        <v>LPG</v>
      </c>
      <c r="L149" s="108" t="str">
        <f t="shared" si="28"/>
        <v>GSL</v>
      </c>
      <c r="M149" s="108" t="str">
        <f t="shared" si="28"/>
        <v>GSL</v>
      </c>
      <c r="N149" s="108" t="str">
        <f t="shared" si="28"/>
        <v>GSL</v>
      </c>
      <c r="O149" s="108" t="str">
        <f t="shared" si="28"/>
        <v>None</v>
      </c>
      <c r="P149" s="108" t="str">
        <f t="shared" si="28"/>
        <v>DSL</v>
      </c>
      <c r="Q149" s="108" t="str">
        <f t="shared" si="28"/>
        <v>GSL</v>
      </c>
      <c r="R149" s="108" t="str">
        <f t="shared" si="28"/>
        <v>None</v>
      </c>
      <c r="S149" s="108" t="str">
        <f t="shared" si="28"/>
        <v>None</v>
      </c>
      <c r="T149" s="108" t="str">
        <f t="shared" si="28"/>
        <v>DSL</v>
      </c>
      <c r="U149" s="108" t="str">
        <f t="shared" si="28"/>
        <v>DSL</v>
      </c>
      <c r="V149" s="108" t="str">
        <f t="shared" si="28"/>
        <v>None</v>
      </c>
      <c r="W149" s="108" t="str">
        <f t="shared" si="29"/>
        <v>HFO</v>
      </c>
      <c r="X149" s="108" t="str">
        <f t="shared" si="29"/>
        <v>None</v>
      </c>
      <c r="Y149" s="108" t="str">
        <f t="shared" si="29"/>
        <v>HFO</v>
      </c>
      <c r="Z149" s="108" t="str">
        <f t="shared" si="29"/>
        <v>COA</v>
      </c>
      <c r="AA149" s="108" t="str">
        <f t="shared" si="29"/>
        <v>COA</v>
      </c>
      <c r="AB149" s="108" t="str">
        <f t="shared" si="29"/>
        <v>NGA</v>
      </c>
      <c r="AC149" s="108" t="str">
        <f t="shared" si="29"/>
        <v>NGA</v>
      </c>
      <c r="AD149" s="108" t="str">
        <f t="shared" si="29"/>
        <v>NGA</v>
      </c>
      <c r="AE149" s="108" t="str">
        <f t="shared" si="29"/>
        <v>COA</v>
      </c>
      <c r="AF149" s="108" t="str">
        <f t="shared" si="29"/>
        <v>COA</v>
      </c>
      <c r="AG149" s="108" t="str">
        <f t="shared" si="29"/>
        <v>COA</v>
      </c>
      <c r="AH149" s="108" t="str">
        <f t="shared" si="29"/>
        <v>WST</v>
      </c>
      <c r="AI149" s="108" t="str">
        <f t="shared" si="29"/>
        <v>WST</v>
      </c>
      <c r="AJ149" s="108" t="str">
        <f t="shared" si="29"/>
        <v>None</v>
      </c>
      <c r="AK149" s="108" t="str">
        <f t="shared" si="29"/>
        <v>None</v>
      </c>
      <c r="AL149" s="108" t="str">
        <f t="shared" si="29"/>
        <v>None</v>
      </c>
      <c r="AM149" s="108" t="str">
        <f t="shared" si="30"/>
        <v>None</v>
      </c>
      <c r="AN149" s="108" t="str">
        <f t="shared" si="30"/>
        <v>None</v>
      </c>
      <c r="AO149" s="108" t="str">
        <f t="shared" si="30"/>
        <v>None</v>
      </c>
      <c r="AP149" s="108" t="str">
        <f t="shared" si="30"/>
        <v>None</v>
      </c>
      <c r="AQ149" s="108" t="str">
        <f t="shared" si="30"/>
        <v>None</v>
      </c>
      <c r="AR149" s="108" t="str">
        <f t="shared" si="30"/>
        <v>None</v>
      </c>
      <c r="AS149" s="108" t="str">
        <f t="shared" si="30"/>
        <v>None</v>
      </c>
      <c r="AT149" s="108" t="str">
        <f t="shared" si="30"/>
        <v>None</v>
      </c>
      <c r="AU149" s="108" t="str">
        <f t="shared" si="30"/>
        <v>None</v>
      </c>
      <c r="AV149" s="108" t="str">
        <f t="shared" si="30"/>
        <v>None</v>
      </c>
      <c r="AW149" s="108" t="str">
        <f t="shared" si="30"/>
        <v>None</v>
      </c>
      <c r="AX149" s="108" t="str">
        <f t="shared" si="30"/>
        <v>None</v>
      </c>
      <c r="AY149" s="114" t="str">
        <f t="shared" si="30"/>
        <v>NGA</v>
      </c>
    </row>
    <row r="150" spans="1:51" s="13" customFormat="1">
      <c r="A150" s="2"/>
      <c r="B150" s="2"/>
      <c r="C150"/>
      <c r="D150"/>
      <c r="E150"/>
      <c r="F150" s="107" t="str">
        <f t="shared" si="31"/>
        <v>None</v>
      </c>
      <c r="G150" s="108" t="str">
        <f t="shared" si="28"/>
        <v>HFO</v>
      </c>
      <c r="H150" s="108" t="str">
        <f t="shared" si="28"/>
        <v>NGA</v>
      </c>
      <c r="I150" s="108" t="str">
        <f t="shared" si="28"/>
        <v>LPG</v>
      </c>
      <c r="J150" s="108" t="str">
        <f t="shared" si="28"/>
        <v>LPG</v>
      </c>
      <c r="K150" s="108" t="str">
        <f t="shared" si="28"/>
        <v>LPG</v>
      </c>
      <c r="L150" s="108" t="str">
        <f t="shared" si="28"/>
        <v>GSL</v>
      </c>
      <c r="M150" s="108" t="str">
        <f t="shared" si="28"/>
        <v>GSL</v>
      </c>
      <c r="N150" s="108" t="str">
        <f t="shared" si="28"/>
        <v>GSL</v>
      </c>
      <c r="O150" s="108" t="str">
        <f t="shared" si="28"/>
        <v>None</v>
      </c>
      <c r="P150" s="108" t="str">
        <f t="shared" si="28"/>
        <v>DSL</v>
      </c>
      <c r="Q150" s="108" t="str">
        <f t="shared" si="28"/>
        <v>GSL</v>
      </c>
      <c r="R150" s="108" t="str">
        <f t="shared" si="28"/>
        <v>None</v>
      </c>
      <c r="S150" s="108" t="str">
        <f t="shared" si="28"/>
        <v>None</v>
      </c>
      <c r="T150" s="108" t="str">
        <f t="shared" si="28"/>
        <v>DSL</v>
      </c>
      <c r="U150" s="108" t="str">
        <f t="shared" si="28"/>
        <v>DSL</v>
      </c>
      <c r="V150" s="108" t="str">
        <f t="shared" si="28"/>
        <v>None</v>
      </c>
      <c r="W150" s="108" t="str">
        <f t="shared" si="29"/>
        <v>HFO</v>
      </c>
      <c r="X150" s="108" t="str">
        <f t="shared" si="29"/>
        <v>None</v>
      </c>
      <c r="Y150" s="108" t="str">
        <f t="shared" si="29"/>
        <v>HFO</v>
      </c>
      <c r="Z150" s="108" t="str">
        <f t="shared" si="29"/>
        <v>COA</v>
      </c>
      <c r="AA150" s="108" t="str">
        <f t="shared" si="29"/>
        <v>COA</v>
      </c>
      <c r="AB150" s="108" t="str">
        <f t="shared" si="29"/>
        <v>NGA</v>
      </c>
      <c r="AC150" s="108" t="str">
        <f t="shared" si="29"/>
        <v>NGA</v>
      </c>
      <c r="AD150" s="108" t="str">
        <f t="shared" si="29"/>
        <v>NGA</v>
      </c>
      <c r="AE150" s="108" t="str">
        <f t="shared" si="29"/>
        <v>COA</v>
      </c>
      <c r="AF150" s="108" t="str">
        <f t="shared" si="29"/>
        <v>COA</v>
      </c>
      <c r="AG150" s="108" t="str">
        <f t="shared" si="29"/>
        <v>COA</v>
      </c>
      <c r="AH150" s="108" t="str">
        <f t="shared" si="29"/>
        <v>WST</v>
      </c>
      <c r="AI150" s="108" t="str">
        <f t="shared" si="29"/>
        <v>WST</v>
      </c>
      <c r="AJ150" s="108" t="str">
        <f t="shared" si="29"/>
        <v>None</v>
      </c>
      <c r="AK150" s="108" t="str">
        <f t="shared" si="29"/>
        <v>None</v>
      </c>
      <c r="AL150" s="108" t="str">
        <f t="shared" si="29"/>
        <v>None</v>
      </c>
      <c r="AM150" s="108" t="str">
        <f t="shared" si="30"/>
        <v>None</v>
      </c>
      <c r="AN150" s="108" t="str">
        <f t="shared" si="30"/>
        <v>None</v>
      </c>
      <c r="AO150" s="108" t="str">
        <f t="shared" si="30"/>
        <v>None</v>
      </c>
      <c r="AP150" s="108" t="str">
        <f t="shared" si="30"/>
        <v>None</v>
      </c>
      <c r="AQ150" s="108" t="str">
        <f t="shared" si="30"/>
        <v>None</v>
      </c>
      <c r="AR150" s="108" t="str">
        <f t="shared" si="30"/>
        <v>None</v>
      </c>
      <c r="AS150" s="108" t="str">
        <f t="shared" si="30"/>
        <v>None</v>
      </c>
      <c r="AT150" s="108" t="str">
        <f t="shared" si="30"/>
        <v>None</v>
      </c>
      <c r="AU150" s="108" t="str">
        <f t="shared" si="30"/>
        <v>None</v>
      </c>
      <c r="AV150" s="108" t="str">
        <f t="shared" si="30"/>
        <v>None</v>
      </c>
      <c r="AW150" s="108" t="str">
        <f t="shared" si="30"/>
        <v>None</v>
      </c>
      <c r="AX150" s="108" t="str">
        <f t="shared" si="30"/>
        <v>None</v>
      </c>
      <c r="AY150" s="114" t="str">
        <f t="shared" si="30"/>
        <v>NGA</v>
      </c>
    </row>
    <row r="151" spans="1:51" s="13" customFormat="1">
      <c r="A151" s="2"/>
      <c r="B151" s="2"/>
      <c r="C151"/>
      <c r="D151"/>
      <c r="E151"/>
      <c r="F151" s="107" t="str">
        <f t="shared" si="31"/>
        <v>None</v>
      </c>
      <c r="G151" s="108" t="str">
        <f t="shared" si="28"/>
        <v>HFO</v>
      </c>
      <c r="H151" s="108" t="str">
        <f t="shared" si="28"/>
        <v>NGA</v>
      </c>
      <c r="I151" s="108" t="str">
        <f t="shared" si="28"/>
        <v>LPG</v>
      </c>
      <c r="J151" s="108" t="str">
        <f t="shared" si="28"/>
        <v>LPG</v>
      </c>
      <c r="K151" s="108" t="str">
        <f t="shared" si="28"/>
        <v>LPG</v>
      </c>
      <c r="L151" s="108" t="str">
        <f t="shared" si="28"/>
        <v>GSL</v>
      </c>
      <c r="M151" s="108" t="str">
        <f t="shared" si="28"/>
        <v>GSL</v>
      </c>
      <c r="N151" s="108" t="str">
        <f t="shared" si="28"/>
        <v>GSL</v>
      </c>
      <c r="O151" s="108" t="str">
        <f t="shared" si="28"/>
        <v>None</v>
      </c>
      <c r="P151" s="108" t="str">
        <f t="shared" si="28"/>
        <v>DSL</v>
      </c>
      <c r="Q151" s="108" t="str">
        <f t="shared" si="28"/>
        <v>GSL</v>
      </c>
      <c r="R151" s="108" t="str">
        <f t="shared" si="28"/>
        <v>None</v>
      </c>
      <c r="S151" s="108" t="str">
        <f t="shared" si="28"/>
        <v>None</v>
      </c>
      <c r="T151" s="108" t="str">
        <f t="shared" si="28"/>
        <v>DSL</v>
      </c>
      <c r="U151" s="108" t="str">
        <f t="shared" si="28"/>
        <v>DSL</v>
      </c>
      <c r="V151" s="108" t="str">
        <f t="shared" si="28"/>
        <v>None</v>
      </c>
      <c r="W151" s="108" t="str">
        <f t="shared" si="29"/>
        <v>HFO</v>
      </c>
      <c r="X151" s="108" t="str">
        <f t="shared" si="29"/>
        <v>None</v>
      </c>
      <c r="Y151" s="108" t="str">
        <f t="shared" si="29"/>
        <v>HFO</v>
      </c>
      <c r="Z151" s="108" t="str">
        <f t="shared" si="29"/>
        <v>COA</v>
      </c>
      <c r="AA151" s="108" t="str">
        <f t="shared" si="29"/>
        <v>COA</v>
      </c>
      <c r="AB151" s="108" t="str">
        <f t="shared" si="29"/>
        <v>NGA</v>
      </c>
      <c r="AC151" s="108" t="str">
        <f t="shared" si="29"/>
        <v>NGA</v>
      </c>
      <c r="AD151" s="108" t="str">
        <f t="shared" si="29"/>
        <v>NGA</v>
      </c>
      <c r="AE151" s="108" t="str">
        <f t="shared" si="29"/>
        <v>COA</v>
      </c>
      <c r="AF151" s="108" t="str">
        <f t="shared" si="29"/>
        <v>COA</v>
      </c>
      <c r="AG151" s="108" t="str">
        <f t="shared" si="29"/>
        <v>COA</v>
      </c>
      <c r="AH151" s="108" t="str">
        <f t="shared" si="29"/>
        <v>WST</v>
      </c>
      <c r="AI151" s="108" t="str">
        <f t="shared" si="29"/>
        <v>WST</v>
      </c>
      <c r="AJ151" s="108" t="str">
        <f t="shared" si="29"/>
        <v>None</v>
      </c>
      <c r="AK151" s="108" t="str">
        <f t="shared" si="29"/>
        <v>None</v>
      </c>
      <c r="AL151" s="108" t="str">
        <f t="shared" si="29"/>
        <v>None</v>
      </c>
      <c r="AM151" s="108" t="str">
        <f t="shared" si="30"/>
        <v>None</v>
      </c>
      <c r="AN151" s="108" t="str">
        <f t="shared" si="30"/>
        <v>None</v>
      </c>
      <c r="AO151" s="108" t="str">
        <f t="shared" si="30"/>
        <v>None</v>
      </c>
      <c r="AP151" s="108" t="str">
        <f t="shared" si="30"/>
        <v>None</v>
      </c>
      <c r="AQ151" s="108" t="str">
        <f t="shared" si="30"/>
        <v>None</v>
      </c>
      <c r="AR151" s="108" t="str">
        <f t="shared" si="30"/>
        <v>None</v>
      </c>
      <c r="AS151" s="108" t="str">
        <f t="shared" si="30"/>
        <v>None</v>
      </c>
      <c r="AT151" s="108" t="str">
        <f t="shared" si="30"/>
        <v>None</v>
      </c>
      <c r="AU151" s="108" t="str">
        <f t="shared" si="30"/>
        <v>None</v>
      </c>
      <c r="AV151" s="108" t="str">
        <f t="shared" si="30"/>
        <v>None</v>
      </c>
      <c r="AW151" s="108" t="str">
        <f t="shared" si="30"/>
        <v>None</v>
      </c>
      <c r="AX151" s="108" t="str">
        <f t="shared" si="30"/>
        <v>None</v>
      </c>
      <c r="AY151" s="114" t="str">
        <f t="shared" si="30"/>
        <v>NGA</v>
      </c>
    </row>
    <row r="152" spans="1:51" s="13" customFormat="1">
      <c r="A152" s="2"/>
      <c r="B152" s="2"/>
      <c r="C152"/>
      <c r="D152"/>
      <c r="E152"/>
      <c r="F152" s="107" t="str">
        <f t="shared" si="31"/>
        <v>None</v>
      </c>
      <c r="G152" s="108" t="str">
        <f t="shared" si="28"/>
        <v>HFO</v>
      </c>
      <c r="H152" s="108" t="str">
        <f t="shared" si="28"/>
        <v>NGA</v>
      </c>
      <c r="I152" s="108" t="str">
        <f t="shared" si="28"/>
        <v>LPG</v>
      </c>
      <c r="J152" s="108" t="str">
        <f t="shared" si="28"/>
        <v>LPG</v>
      </c>
      <c r="K152" s="108" t="str">
        <f t="shared" si="28"/>
        <v>LPG</v>
      </c>
      <c r="L152" s="108" t="str">
        <f t="shared" si="28"/>
        <v>GSL</v>
      </c>
      <c r="M152" s="108" t="str">
        <f t="shared" si="28"/>
        <v>GSL</v>
      </c>
      <c r="N152" s="108" t="str">
        <f t="shared" si="28"/>
        <v>GSL</v>
      </c>
      <c r="O152" s="108" t="str">
        <f t="shared" si="28"/>
        <v>None</v>
      </c>
      <c r="P152" s="108" t="str">
        <f t="shared" si="28"/>
        <v>DSL</v>
      </c>
      <c r="Q152" s="108" t="str">
        <f t="shared" si="28"/>
        <v>GSL</v>
      </c>
      <c r="R152" s="108" t="str">
        <f t="shared" si="28"/>
        <v>None</v>
      </c>
      <c r="S152" s="108" t="str">
        <f t="shared" si="28"/>
        <v>None</v>
      </c>
      <c r="T152" s="108" t="str">
        <f t="shared" si="28"/>
        <v>DSL</v>
      </c>
      <c r="U152" s="108" t="str">
        <f t="shared" si="28"/>
        <v>DSL</v>
      </c>
      <c r="V152" s="108" t="str">
        <f t="shared" si="28"/>
        <v>None</v>
      </c>
      <c r="W152" s="108" t="str">
        <f t="shared" si="29"/>
        <v>HFO</v>
      </c>
      <c r="X152" s="108" t="str">
        <f t="shared" si="29"/>
        <v>None</v>
      </c>
      <c r="Y152" s="108" t="str">
        <f t="shared" si="29"/>
        <v>HFO</v>
      </c>
      <c r="Z152" s="108" t="str">
        <f t="shared" si="29"/>
        <v>COA</v>
      </c>
      <c r="AA152" s="108" t="str">
        <f t="shared" si="29"/>
        <v>COA</v>
      </c>
      <c r="AB152" s="108" t="str">
        <f t="shared" si="29"/>
        <v>NGA</v>
      </c>
      <c r="AC152" s="108" t="str">
        <f t="shared" si="29"/>
        <v>NGA</v>
      </c>
      <c r="AD152" s="108" t="str">
        <f t="shared" si="29"/>
        <v>NGA</v>
      </c>
      <c r="AE152" s="108" t="str">
        <f t="shared" si="29"/>
        <v>COA</v>
      </c>
      <c r="AF152" s="108" t="str">
        <f t="shared" si="29"/>
        <v>COA</v>
      </c>
      <c r="AG152" s="108" t="str">
        <f t="shared" si="29"/>
        <v>COA</v>
      </c>
      <c r="AH152" s="108" t="str">
        <f t="shared" si="29"/>
        <v>WST</v>
      </c>
      <c r="AI152" s="108" t="str">
        <f t="shared" si="29"/>
        <v>WST</v>
      </c>
      <c r="AJ152" s="108" t="str">
        <f t="shared" si="29"/>
        <v>None</v>
      </c>
      <c r="AK152" s="108" t="str">
        <f t="shared" si="29"/>
        <v>None</v>
      </c>
      <c r="AL152" s="108" t="str">
        <f t="shared" si="29"/>
        <v>None</v>
      </c>
      <c r="AM152" s="108" t="str">
        <f t="shared" si="30"/>
        <v>None</v>
      </c>
      <c r="AN152" s="108" t="str">
        <f t="shared" si="30"/>
        <v>None</v>
      </c>
      <c r="AO152" s="108" t="str">
        <f t="shared" si="30"/>
        <v>None</v>
      </c>
      <c r="AP152" s="108" t="str">
        <f t="shared" si="30"/>
        <v>None</v>
      </c>
      <c r="AQ152" s="108" t="str">
        <f t="shared" si="30"/>
        <v>None</v>
      </c>
      <c r="AR152" s="108" t="str">
        <f t="shared" si="30"/>
        <v>None</v>
      </c>
      <c r="AS152" s="108" t="str">
        <f t="shared" si="30"/>
        <v>None</v>
      </c>
      <c r="AT152" s="108" t="str">
        <f t="shared" si="30"/>
        <v>None</v>
      </c>
      <c r="AU152" s="108" t="str">
        <f t="shared" si="30"/>
        <v>None</v>
      </c>
      <c r="AV152" s="108" t="str">
        <f t="shared" si="30"/>
        <v>None</v>
      </c>
      <c r="AW152" s="108" t="str">
        <f t="shared" si="30"/>
        <v>None</v>
      </c>
      <c r="AX152" s="108" t="str">
        <f t="shared" si="30"/>
        <v>None</v>
      </c>
      <c r="AY152" s="114" t="str">
        <f t="shared" si="30"/>
        <v>NGA</v>
      </c>
    </row>
    <row r="153" spans="1:51" s="13" customFormat="1">
      <c r="A153" s="2"/>
      <c r="B153" s="2"/>
      <c r="C153"/>
      <c r="D153"/>
      <c r="E153"/>
      <c r="F153" s="107" t="str">
        <f t="shared" si="31"/>
        <v>None</v>
      </c>
      <c r="G153" s="108" t="str">
        <f t="shared" si="28"/>
        <v>HFO</v>
      </c>
      <c r="H153" s="108" t="str">
        <f t="shared" si="28"/>
        <v>NGA</v>
      </c>
      <c r="I153" s="108" t="str">
        <f t="shared" si="28"/>
        <v>LPG</v>
      </c>
      <c r="J153" s="108" t="str">
        <f t="shared" si="28"/>
        <v>LPG</v>
      </c>
      <c r="K153" s="108" t="str">
        <f t="shared" si="28"/>
        <v>LPG</v>
      </c>
      <c r="L153" s="108" t="str">
        <f t="shared" si="28"/>
        <v>GSL</v>
      </c>
      <c r="M153" s="108" t="str">
        <f t="shared" si="28"/>
        <v>GSL</v>
      </c>
      <c r="N153" s="108" t="str">
        <f t="shared" si="28"/>
        <v>GSL</v>
      </c>
      <c r="O153" s="108" t="str">
        <f t="shared" si="28"/>
        <v>None</v>
      </c>
      <c r="P153" s="108" t="str">
        <f t="shared" si="28"/>
        <v>DSL</v>
      </c>
      <c r="Q153" s="108" t="str">
        <f t="shared" si="28"/>
        <v>GSL</v>
      </c>
      <c r="R153" s="108" t="str">
        <f t="shared" si="28"/>
        <v>None</v>
      </c>
      <c r="S153" s="108" t="str">
        <f t="shared" si="28"/>
        <v>None</v>
      </c>
      <c r="T153" s="108" t="str">
        <f t="shared" si="28"/>
        <v>DSL</v>
      </c>
      <c r="U153" s="108" t="str">
        <f t="shared" si="28"/>
        <v>DSL</v>
      </c>
      <c r="V153" s="108" t="str">
        <f t="shared" si="28"/>
        <v>None</v>
      </c>
      <c r="W153" s="108" t="str">
        <f t="shared" si="29"/>
        <v>HFO</v>
      </c>
      <c r="X153" s="108" t="str">
        <f t="shared" si="29"/>
        <v>None</v>
      </c>
      <c r="Y153" s="108" t="str">
        <f t="shared" si="29"/>
        <v>HFO</v>
      </c>
      <c r="Z153" s="108" t="str">
        <f t="shared" si="29"/>
        <v>COA</v>
      </c>
      <c r="AA153" s="108" t="str">
        <f t="shared" si="29"/>
        <v>COA</v>
      </c>
      <c r="AB153" s="108" t="str">
        <f t="shared" si="29"/>
        <v>NGA</v>
      </c>
      <c r="AC153" s="108" t="str">
        <f t="shared" si="29"/>
        <v>NGA</v>
      </c>
      <c r="AD153" s="108" t="str">
        <f t="shared" si="29"/>
        <v>NGA</v>
      </c>
      <c r="AE153" s="108" t="str">
        <f t="shared" si="29"/>
        <v>COA</v>
      </c>
      <c r="AF153" s="108" t="str">
        <f t="shared" si="29"/>
        <v>COA</v>
      </c>
      <c r="AG153" s="108" t="str">
        <f t="shared" si="29"/>
        <v>COA</v>
      </c>
      <c r="AH153" s="108" t="str">
        <f t="shared" si="29"/>
        <v>WST</v>
      </c>
      <c r="AI153" s="108" t="str">
        <f t="shared" si="29"/>
        <v>WST</v>
      </c>
      <c r="AJ153" s="108" t="str">
        <f t="shared" si="29"/>
        <v>None</v>
      </c>
      <c r="AK153" s="108" t="str">
        <f t="shared" si="29"/>
        <v>None</v>
      </c>
      <c r="AL153" s="108" t="str">
        <f t="shared" si="29"/>
        <v>None</v>
      </c>
      <c r="AM153" s="108" t="str">
        <f t="shared" si="30"/>
        <v>None</v>
      </c>
      <c r="AN153" s="108" t="str">
        <f t="shared" si="30"/>
        <v>None</v>
      </c>
      <c r="AO153" s="108" t="str">
        <f t="shared" si="30"/>
        <v>None</v>
      </c>
      <c r="AP153" s="108" t="str">
        <f t="shared" si="30"/>
        <v>None</v>
      </c>
      <c r="AQ153" s="108" t="str">
        <f t="shared" si="30"/>
        <v>None</v>
      </c>
      <c r="AR153" s="108" t="str">
        <f t="shared" si="30"/>
        <v>None</v>
      </c>
      <c r="AS153" s="108" t="str">
        <f t="shared" si="30"/>
        <v>None</v>
      </c>
      <c r="AT153" s="108" t="str">
        <f t="shared" si="30"/>
        <v>None</v>
      </c>
      <c r="AU153" s="108" t="str">
        <f t="shared" si="30"/>
        <v>None</v>
      </c>
      <c r="AV153" s="108" t="str">
        <f t="shared" si="30"/>
        <v>None</v>
      </c>
      <c r="AW153" s="108" t="str">
        <f t="shared" si="30"/>
        <v>None</v>
      </c>
      <c r="AX153" s="108" t="str">
        <f t="shared" si="30"/>
        <v>None</v>
      </c>
      <c r="AY153" s="114" t="str">
        <f t="shared" si="30"/>
        <v>NGA</v>
      </c>
    </row>
    <row r="154" spans="1:51" s="13" customFormat="1">
      <c r="A154" s="2"/>
      <c r="B154" s="2"/>
      <c r="C154"/>
      <c r="D154"/>
      <c r="E154"/>
      <c r="F154" s="107" t="str">
        <f t="shared" si="31"/>
        <v>None</v>
      </c>
      <c r="G154" s="108" t="str">
        <f t="shared" si="28"/>
        <v>HFO</v>
      </c>
      <c r="H154" s="108" t="str">
        <f t="shared" si="28"/>
        <v>NGA</v>
      </c>
      <c r="I154" s="108" t="str">
        <f t="shared" si="28"/>
        <v>LPG</v>
      </c>
      <c r="J154" s="108" t="str">
        <f t="shared" si="28"/>
        <v>LPG</v>
      </c>
      <c r="K154" s="108" t="str">
        <f t="shared" si="28"/>
        <v>LPG</v>
      </c>
      <c r="L154" s="108" t="str">
        <f t="shared" si="28"/>
        <v>GSL</v>
      </c>
      <c r="M154" s="108" t="str">
        <f t="shared" si="28"/>
        <v>GSL</v>
      </c>
      <c r="N154" s="108" t="str">
        <f t="shared" si="28"/>
        <v>GSL</v>
      </c>
      <c r="O154" s="108" t="str">
        <f t="shared" si="28"/>
        <v>None</v>
      </c>
      <c r="P154" s="108" t="str">
        <f t="shared" si="28"/>
        <v>DSL</v>
      </c>
      <c r="Q154" s="108" t="str">
        <f t="shared" si="28"/>
        <v>GSL</v>
      </c>
      <c r="R154" s="108" t="str">
        <f t="shared" si="28"/>
        <v>None</v>
      </c>
      <c r="S154" s="108" t="str">
        <f t="shared" si="28"/>
        <v>None</v>
      </c>
      <c r="T154" s="108" t="str">
        <f t="shared" si="28"/>
        <v>DSL</v>
      </c>
      <c r="U154" s="108" t="str">
        <f t="shared" si="28"/>
        <v>DSL</v>
      </c>
      <c r="V154" s="108" t="str">
        <f t="shared" ref="V154:AK169" si="32">V$9</f>
        <v>None</v>
      </c>
      <c r="W154" s="108" t="str">
        <f t="shared" si="29"/>
        <v>HFO</v>
      </c>
      <c r="X154" s="108" t="str">
        <f t="shared" si="29"/>
        <v>None</v>
      </c>
      <c r="Y154" s="108" t="str">
        <f t="shared" si="29"/>
        <v>HFO</v>
      </c>
      <c r="Z154" s="108" t="str">
        <f t="shared" si="29"/>
        <v>COA</v>
      </c>
      <c r="AA154" s="108" t="str">
        <f t="shared" si="29"/>
        <v>COA</v>
      </c>
      <c r="AB154" s="108" t="str">
        <f t="shared" si="29"/>
        <v>NGA</v>
      </c>
      <c r="AC154" s="108" t="str">
        <f t="shared" si="29"/>
        <v>NGA</v>
      </c>
      <c r="AD154" s="108" t="str">
        <f t="shared" si="29"/>
        <v>NGA</v>
      </c>
      <c r="AE154" s="108" t="str">
        <f t="shared" si="29"/>
        <v>COA</v>
      </c>
      <c r="AF154" s="108" t="str">
        <f t="shared" si="29"/>
        <v>COA</v>
      </c>
      <c r="AG154" s="108" t="str">
        <f t="shared" si="29"/>
        <v>COA</v>
      </c>
      <c r="AH154" s="108" t="str">
        <f t="shared" si="29"/>
        <v>WST</v>
      </c>
      <c r="AI154" s="108" t="str">
        <f t="shared" si="29"/>
        <v>WST</v>
      </c>
      <c r="AJ154" s="108" t="str">
        <f t="shared" si="29"/>
        <v>None</v>
      </c>
      <c r="AK154" s="108" t="str">
        <f t="shared" si="29"/>
        <v>None</v>
      </c>
      <c r="AL154" s="108" t="str">
        <f t="shared" ref="AL154:AY169" si="33">AL$9</f>
        <v>None</v>
      </c>
      <c r="AM154" s="108" t="str">
        <f t="shared" si="30"/>
        <v>None</v>
      </c>
      <c r="AN154" s="108" t="str">
        <f t="shared" si="30"/>
        <v>None</v>
      </c>
      <c r="AO154" s="108" t="str">
        <f t="shared" si="30"/>
        <v>None</v>
      </c>
      <c r="AP154" s="108" t="str">
        <f t="shared" si="30"/>
        <v>None</v>
      </c>
      <c r="AQ154" s="108" t="str">
        <f t="shared" si="30"/>
        <v>None</v>
      </c>
      <c r="AR154" s="108" t="str">
        <f t="shared" si="30"/>
        <v>None</v>
      </c>
      <c r="AS154" s="108" t="str">
        <f t="shared" si="30"/>
        <v>None</v>
      </c>
      <c r="AT154" s="108" t="str">
        <f t="shared" si="30"/>
        <v>None</v>
      </c>
      <c r="AU154" s="108" t="str">
        <f t="shared" si="30"/>
        <v>None</v>
      </c>
      <c r="AV154" s="108" t="str">
        <f t="shared" si="30"/>
        <v>None</v>
      </c>
      <c r="AW154" s="108" t="str">
        <f t="shared" si="30"/>
        <v>None</v>
      </c>
      <c r="AX154" s="108" t="str">
        <f t="shared" si="30"/>
        <v>None</v>
      </c>
      <c r="AY154" s="114" t="str">
        <f t="shared" si="30"/>
        <v>NGA</v>
      </c>
    </row>
    <row r="155" spans="1:51" s="13" customFormat="1">
      <c r="A155" s="2"/>
      <c r="B155" s="2"/>
      <c r="C155"/>
      <c r="D155"/>
      <c r="E155"/>
      <c r="F155" s="107" t="str">
        <f t="shared" si="31"/>
        <v>None</v>
      </c>
      <c r="G155" s="108" t="str">
        <f t="shared" si="31"/>
        <v>HFO</v>
      </c>
      <c r="H155" s="108" t="str">
        <f t="shared" si="31"/>
        <v>NGA</v>
      </c>
      <c r="I155" s="108" t="str">
        <f t="shared" si="31"/>
        <v>LPG</v>
      </c>
      <c r="J155" s="108" t="str">
        <f t="shared" si="31"/>
        <v>LPG</v>
      </c>
      <c r="K155" s="108" t="str">
        <f t="shared" si="31"/>
        <v>LPG</v>
      </c>
      <c r="L155" s="108" t="str">
        <f t="shared" si="31"/>
        <v>GSL</v>
      </c>
      <c r="M155" s="108" t="str">
        <f t="shared" si="31"/>
        <v>GSL</v>
      </c>
      <c r="N155" s="108" t="str">
        <f t="shared" si="31"/>
        <v>GSL</v>
      </c>
      <c r="O155" s="108" t="str">
        <f t="shared" si="31"/>
        <v>None</v>
      </c>
      <c r="P155" s="108" t="str">
        <f t="shared" si="31"/>
        <v>DSL</v>
      </c>
      <c r="Q155" s="108" t="str">
        <f t="shared" si="31"/>
        <v>GSL</v>
      </c>
      <c r="R155" s="108" t="str">
        <f t="shared" si="31"/>
        <v>None</v>
      </c>
      <c r="S155" s="108" t="str">
        <f t="shared" si="31"/>
        <v>None</v>
      </c>
      <c r="T155" s="108" t="str">
        <f t="shared" si="31"/>
        <v>DSL</v>
      </c>
      <c r="U155" s="108" t="str">
        <f t="shared" si="31"/>
        <v>DSL</v>
      </c>
      <c r="V155" s="108" t="str">
        <f t="shared" si="32"/>
        <v>None</v>
      </c>
      <c r="W155" s="108" t="str">
        <f t="shared" si="32"/>
        <v>HFO</v>
      </c>
      <c r="X155" s="108" t="str">
        <f t="shared" si="32"/>
        <v>None</v>
      </c>
      <c r="Y155" s="108" t="str">
        <f t="shared" si="32"/>
        <v>HFO</v>
      </c>
      <c r="Z155" s="108" t="str">
        <f t="shared" si="32"/>
        <v>COA</v>
      </c>
      <c r="AA155" s="108" t="str">
        <f t="shared" si="32"/>
        <v>COA</v>
      </c>
      <c r="AB155" s="108" t="str">
        <f t="shared" si="32"/>
        <v>NGA</v>
      </c>
      <c r="AC155" s="108" t="str">
        <f t="shared" si="32"/>
        <v>NGA</v>
      </c>
      <c r="AD155" s="108" t="str">
        <f t="shared" si="32"/>
        <v>NGA</v>
      </c>
      <c r="AE155" s="108" t="str">
        <f t="shared" si="32"/>
        <v>COA</v>
      </c>
      <c r="AF155" s="108" t="str">
        <f t="shared" si="32"/>
        <v>COA</v>
      </c>
      <c r="AG155" s="108" t="str">
        <f t="shared" si="32"/>
        <v>COA</v>
      </c>
      <c r="AH155" s="108" t="str">
        <f t="shared" si="32"/>
        <v>WST</v>
      </c>
      <c r="AI155" s="108" t="str">
        <f t="shared" si="32"/>
        <v>WST</v>
      </c>
      <c r="AJ155" s="108" t="str">
        <f t="shared" si="32"/>
        <v>None</v>
      </c>
      <c r="AK155" s="108" t="str">
        <f t="shared" si="32"/>
        <v>None</v>
      </c>
      <c r="AL155" s="108" t="str">
        <f t="shared" si="33"/>
        <v>None</v>
      </c>
      <c r="AM155" s="108" t="str">
        <f t="shared" si="33"/>
        <v>None</v>
      </c>
      <c r="AN155" s="108" t="str">
        <f t="shared" si="33"/>
        <v>None</v>
      </c>
      <c r="AO155" s="108" t="str">
        <f t="shared" si="33"/>
        <v>None</v>
      </c>
      <c r="AP155" s="108" t="str">
        <f t="shared" si="33"/>
        <v>None</v>
      </c>
      <c r="AQ155" s="108" t="str">
        <f t="shared" si="33"/>
        <v>None</v>
      </c>
      <c r="AR155" s="108" t="str">
        <f t="shared" si="33"/>
        <v>None</v>
      </c>
      <c r="AS155" s="108" t="str">
        <f t="shared" si="33"/>
        <v>None</v>
      </c>
      <c r="AT155" s="108" t="str">
        <f t="shared" si="33"/>
        <v>None</v>
      </c>
      <c r="AU155" s="108" t="str">
        <f t="shared" si="33"/>
        <v>None</v>
      </c>
      <c r="AV155" s="108" t="str">
        <f t="shared" si="33"/>
        <v>None</v>
      </c>
      <c r="AW155" s="108" t="str">
        <f t="shared" si="33"/>
        <v>None</v>
      </c>
      <c r="AX155" s="108" t="str">
        <f t="shared" si="33"/>
        <v>None</v>
      </c>
      <c r="AY155" s="114" t="str">
        <f t="shared" si="33"/>
        <v>NGA</v>
      </c>
    </row>
    <row r="156" spans="1:51" s="13" customFormat="1">
      <c r="A156" s="2"/>
      <c r="B156" s="2"/>
      <c r="C156"/>
      <c r="D156"/>
      <c r="E156"/>
      <c r="F156" s="107" t="str">
        <f t="shared" ref="F156:U171" si="34">F$9</f>
        <v>None</v>
      </c>
      <c r="G156" s="108" t="str">
        <f t="shared" si="34"/>
        <v>HFO</v>
      </c>
      <c r="H156" s="108" t="str">
        <f t="shared" si="34"/>
        <v>NGA</v>
      </c>
      <c r="I156" s="108" t="str">
        <f t="shared" si="34"/>
        <v>LPG</v>
      </c>
      <c r="J156" s="108" t="str">
        <f t="shared" si="34"/>
        <v>LPG</v>
      </c>
      <c r="K156" s="108" t="str">
        <f t="shared" si="34"/>
        <v>LPG</v>
      </c>
      <c r="L156" s="108" t="str">
        <f t="shared" si="34"/>
        <v>GSL</v>
      </c>
      <c r="M156" s="108" t="str">
        <f t="shared" si="34"/>
        <v>GSL</v>
      </c>
      <c r="N156" s="108" t="str">
        <f t="shared" si="34"/>
        <v>GSL</v>
      </c>
      <c r="O156" s="108" t="str">
        <f t="shared" si="34"/>
        <v>None</v>
      </c>
      <c r="P156" s="108" t="str">
        <f t="shared" si="34"/>
        <v>DSL</v>
      </c>
      <c r="Q156" s="108" t="str">
        <f t="shared" si="34"/>
        <v>GSL</v>
      </c>
      <c r="R156" s="108" t="str">
        <f t="shared" si="34"/>
        <v>None</v>
      </c>
      <c r="S156" s="108" t="str">
        <f t="shared" si="34"/>
        <v>None</v>
      </c>
      <c r="T156" s="108" t="str">
        <f t="shared" si="34"/>
        <v>DSL</v>
      </c>
      <c r="U156" s="108" t="str">
        <f t="shared" si="34"/>
        <v>DSL</v>
      </c>
      <c r="V156" s="108" t="str">
        <f t="shared" si="32"/>
        <v>None</v>
      </c>
      <c r="W156" s="108" t="str">
        <f t="shared" si="32"/>
        <v>HFO</v>
      </c>
      <c r="X156" s="108" t="str">
        <f t="shared" si="32"/>
        <v>None</v>
      </c>
      <c r="Y156" s="108" t="str">
        <f t="shared" si="32"/>
        <v>HFO</v>
      </c>
      <c r="Z156" s="108" t="str">
        <f t="shared" si="32"/>
        <v>COA</v>
      </c>
      <c r="AA156" s="108" t="str">
        <f t="shared" si="32"/>
        <v>COA</v>
      </c>
      <c r="AB156" s="108" t="str">
        <f t="shared" si="32"/>
        <v>NGA</v>
      </c>
      <c r="AC156" s="108" t="str">
        <f t="shared" si="32"/>
        <v>NGA</v>
      </c>
      <c r="AD156" s="108" t="str">
        <f t="shared" si="32"/>
        <v>NGA</v>
      </c>
      <c r="AE156" s="108" t="str">
        <f t="shared" si="32"/>
        <v>COA</v>
      </c>
      <c r="AF156" s="108" t="str">
        <f t="shared" si="32"/>
        <v>COA</v>
      </c>
      <c r="AG156" s="108" t="str">
        <f t="shared" si="32"/>
        <v>COA</v>
      </c>
      <c r="AH156" s="108" t="str">
        <f t="shared" si="32"/>
        <v>WST</v>
      </c>
      <c r="AI156" s="108" t="str">
        <f t="shared" si="32"/>
        <v>WST</v>
      </c>
      <c r="AJ156" s="108" t="str">
        <f t="shared" si="32"/>
        <v>None</v>
      </c>
      <c r="AK156" s="108" t="str">
        <f t="shared" si="32"/>
        <v>None</v>
      </c>
      <c r="AL156" s="108" t="str">
        <f t="shared" si="33"/>
        <v>None</v>
      </c>
      <c r="AM156" s="108" t="str">
        <f t="shared" si="33"/>
        <v>None</v>
      </c>
      <c r="AN156" s="108" t="str">
        <f t="shared" si="33"/>
        <v>None</v>
      </c>
      <c r="AO156" s="108" t="str">
        <f t="shared" si="33"/>
        <v>None</v>
      </c>
      <c r="AP156" s="108" t="str">
        <f t="shared" si="33"/>
        <v>None</v>
      </c>
      <c r="AQ156" s="108" t="str">
        <f t="shared" si="33"/>
        <v>None</v>
      </c>
      <c r="AR156" s="108" t="str">
        <f t="shared" si="33"/>
        <v>None</v>
      </c>
      <c r="AS156" s="108" t="str">
        <f t="shared" si="33"/>
        <v>None</v>
      </c>
      <c r="AT156" s="108" t="str">
        <f t="shared" si="33"/>
        <v>None</v>
      </c>
      <c r="AU156" s="108" t="str">
        <f t="shared" si="33"/>
        <v>None</v>
      </c>
      <c r="AV156" s="108" t="str">
        <f t="shared" si="33"/>
        <v>None</v>
      </c>
      <c r="AW156" s="108" t="str">
        <f t="shared" si="33"/>
        <v>None</v>
      </c>
      <c r="AX156" s="108" t="str">
        <f t="shared" si="33"/>
        <v>None</v>
      </c>
      <c r="AY156" s="114" t="str">
        <f t="shared" si="33"/>
        <v>NGA</v>
      </c>
    </row>
    <row r="157" spans="1:51" s="13" customFormat="1">
      <c r="A157" s="2"/>
      <c r="B157" s="2"/>
      <c r="C157"/>
      <c r="D157"/>
      <c r="E157"/>
      <c r="F157" s="107" t="str">
        <f t="shared" si="34"/>
        <v>None</v>
      </c>
      <c r="G157" s="108" t="str">
        <f t="shared" si="34"/>
        <v>HFO</v>
      </c>
      <c r="H157" s="108" t="str">
        <f t="shared" si="34"/>
        <v>NGA</v>
      </c>
      <c r="I157" s="108" t="str">
        <f t="shared" si="34"/>
        <v>LPG</v>
      </c>
      <c r="J157" s="108" t="str">
        <f t="shared" si="34"/>
        <v>LPG</v>
      </c>
      <c r="K157" s="108" t="str">
        <f t="shared" si="34"/>
        <v>LPG</v>
      </c>
      <c r="L157" s="108" t="str">
        <f t="shared" si="34"/>
        <v>GSL</v>
      </c>
      <c r="M157" s="108" t="str">
        <f t="shared" si="34"/>
        <v>GSL</v>
      </c>
      <c r="N157" s="108" t="str">
        <f t="shared" si="34"/>
        <v>GSL</v>
      </c>
      <c r="O157" s="108" t="str">
        <f t="shared" si="34"/>
        <v>None</v>
      </c>
      <c r="P157" s="108" t="str">
        <f t="shared" si="34"/>
        <v>DSL</v>
      </c>
      <c r="Q157" s="108" t="str">
        <f t="shared" si="34"/>
        <v>GSL</v>
      </c>
      <c r="R157" s="108" t="str">
        <f t="shared" si="34"/>
        <v>None</v>
      </c>
      <c r="S157" s="108" t="str">
        <f t="shared" si="34"/>
        <v>None</v>
      </c>
      <c r="T157" s="108" t="str">
        <f t="shared" si="34"/>
        <v>DSL</v>
      </c>
      <c r="U157" s="108" t="str">
        <f t="shared" si="34"/>
        <v>DSL</v>
      </c>
      <c r="V157" s="108" t="str">
        <f t="shared" si="32"/>
        <v>None</v>
      </c>
      <c r="W157" s="108" t="str">
        <f t="shared" si="32"/>
        <v>HFO</v>
      </c>
      <c r="X157" s="108" t="str">
        <f t="shared" si="32"/>
        <v>None</v>
      </c>
      <c r="Y157" s="108" t="str">
        <f t="shared" si="32"/>
        <v>HFO</v>
      </c>
      <c r="Z157" s="108" t="str">
        <f t="shared" si="32"/>
        <v>COA</v>
      </c>
      <c r="AA157" s="108" t="str">
        <f t="shared" si="32"/>
        <v>COA</v>
      </c>
      <c r="AB157" s="108" t="str">
        <f t="shared" si="32"/>
        <v>NGA</v>
      </c>
      <c r="AC157" s="108" t="str">
        <f t="shared" si="32"/>
        <v>NGA</v>
      </c>
      <c r="AD157" s="108" t="str">
        <f t="shared" si="32"/>
        <v>NGA</v>
      </c>
      <c r="AE157" s="108" t="str">
        <f t="shared" si="32"/>
        <v>COA</v>
      </c>
      <c r="AF157" s="108" t="str">
        <f t="shared" si="32"/>
        <v>COA</v>
      </c>
      <c r="AG157" s="108" t="str">
        <f t="shared" si="32"/>
        <v>COA</v>
      </c>
      <c r="AH157" s="108" t="str">
        <f t="shared" si="32"/>
        <v>WST</v>
      </c>
      <c r="AI157" s="108" t="str">
        <f t="shared" si="32"/>
        <v>WST</v>
      </c>
      <c r="AJ157" s="108" t="str">
        <f t="shared" si="32"/>
        <v>None</v>
      </c>
      <c r="AK157" s="108" t="str">
        <f t="shared" si="32"/>
        <v>None</v>
      </c>
      <c r="AL157" s="108" t="str">
        <f t="shared" si="33"/>
        <v>None</v>
      </c>
      <c r="AM157" s="108" t="str">
        <f t="shared" si="33"/>
        <v>None</v>
      </c>
      <c r="AN157" s="108" t="str">
        <f t="shared" si="33"/>
        <v>None</v>
      </c>
      <c r="AO157" s="108" t="str">
        <f t="shared" si="33"/>
        <v>None</v>
      </c>
      <c r="AP157" s="108" t="str">
        <f t="shared" si="33"/>
        <v>None</v>
      </c>
      <c r="AQ157" s="108" t="str">
        <f t="shared" si="33"/>
        <v>None</v>
      </c>
      <c r="AR157" s="108" t="str">
        <f t="shared" si="33"/>
        <v>None</v>
      </c>
      <c r="AS157" s="108" t="str">
        <f t="shared" si="33"/>
        <v>None</v>
      </c>
      <c r="AT157" s="108" t="str">
        <f t="shared" si="33"/>
        <v>None</v>
      </c>
      <c r="AU157" s="108" t="str">
        <f t="shared" si="33"/>
        <v>None</v>
      </c>
      <c r="AV157" s="108" t="str">
        <f t="shared" si="33"/>
        <v>None</v>
      </c>
      <c r="AW157" s="108" t="str">
        <f t="shared" si="33"/>
        <v>None</v>
      </c>
      <c r="AX157" s="108" t="str">
        <f t="shared" si="33"/>
        <v>None</v>
      </c>
      <c r="AY157" s="114" t="str">
        <f t="shared" si="33"/>
        <v>NGA</v>
      </c>
    </row>
    <row r="158" spans="1:51" s="13" customFormat="1">
      <c r="A158" s="2"/>
      <c r="B158" s="2"/>
      <c r="C158"/>
      <c r="D158"/>
      <c r="E158"/>
      <c r="F158" s="107" t="str">
        <f t="shared" si="34"/>
        <v>None</v>
      </c>
      <c r="G158" s="108" t="str">
        <f t="shared" si="34"/>
        <v>HFO</v>
      </c>
      <c r="H158" s="108" t="str">
        <f t="shared" si="34"/>
        <v>NGA</v>
      </c>
      <c r="I158" s="108" t="str">
        <f t="shared" si="34"/>
        <v>LPG</v>
      </c>
      <c r="J158" s="108" t="str">
        <f t="shared" si="34"/>
        <v>LPG</v>
      </c>
      <c r="K158" s="108" t="str">
        <f t="shared" si="34"/>
        <v>LPG</v>
      </c>
      <c r="L158" s="108" t="str">
        <f t="shared" si="34"/>
        <v>GSL</v>
      </c>
      <c r="M158" s="108" t="str">
        <f t="shared" si="34"/>
        <v>GSL</v>
      </c>
      <c r="N158" s="108" t="str">
        <f t="shared" si="34"/>
        <v>GSL</v>
      </c>
      <c r="O158" s="108" t="str">
        <f t="shared" si="34"/>
        <v>None</v>
      </c>
      <c r="P158" s="108" t="str">
        <f t="shared" si="34"/>
        <v>DSL</v>
      </c>
      <c r="Q158" s="108" t="str">
        <f t="shared" si="34"/>
        <v>GSL</v>
      </c>
      <c r="R158" s="108" t="str">
        <f t="shared" si="34"/>
        <v>None</v>
      </c>
      <c r="S158" s="108" t="str">
        <f t="shared" si="34"/>
        <v>None</v>
      </c>
      <c r="T158" s="108" t="str">
        <f t="shared" si="34"/>
        <v>DSL</v>
      </c>
      <c r="U158" s="108" t="str">
        <f t="shared" si="34"/>
        <v>DSL</v>
      </c>
      <c r="V158" s="108" t="str">
        <f t="shared" si="32"/>
        <v>None</v>
      </c>
      <c r="W158" s="108" t="str">
        <f t="shared" si="32"/>
        <v>HFO</v>
      </c>
      <c r="X158" s="108" t="str">
        <f t="shared" si="32"/>
        <v>None</v>
      </c>
      <c r="Y158" s="108" t="str">
        <f t="shared" si="32"/>
        <v>HFO</v>
      </c>
      <c r="Z158" s="108" t="str">
        <f t="shared" si="32"/>
        <v>COA</v>
      </c>
      <c r="AA158" s="108" t="str">
        <f t="shared" si="32"/>
        <v>COA</v>
      </c>
      <c r="AB158" s="108" t="str">
        <f t="shared" si="32"/>
        <v>NGA</v>
      </c>
      <c r="AC158" s="108" t="str">
        <f t="shared" si="32"/>
        <v>NGA</v>
      </c>
      <c r="AD158" s="108" t="str">
        <f t="shared" si="32"/>
        <v>NGA</v>
      </c>
      <c r="AE158" s="108" t="str">
        <f t="shared" si="32"/>
        <v>COA</v>
      </c>
      <c r="AF158" s="108" t="str">
        <f t="shared" si="32"/>
        <v>COA</v>
      </c>
      <c r="AG158" s="108" t="str">
        <f t="shared" si="32"/>
        <v>COA</v>
      </c>
      <c r="AH158" s="108" t="str">
        <f t="shared" si="32"/>
        <v>WST</v>
      </c>
      <c r="AI158" s="108" t="str">
        <f t="shared" si="32"/>
        <v>WST</v>
      </c>
      <c r="AJ158" s="108" t="str">
        <f t="shared" si="32"/>
        <v>None</v>
      </c>
      <c r="AK158" s="108" t="str">
        <f t="shared" si="32"/>
        <v>None</v>
      </c>
      <c r="AL158" s="108" t="str">
        <f t="shared" si="33"/>
        <v>None</v>
      </c>
      <c r="AM158" s="108" t="str">
        <f t="shared" si="33"/>
        <v>None</v>
      </c>
      <c r="AN158" s="108" t="str">
        <f t="shared" si="33"/>
        <v>None</v>
      </c>
      <c r="AO158" s="108" t="str">
        <f t="shared" si="33"/>
        <v>None</v>
      </c>
      <c r="AP158" s="108" t="str">
        <f t="shared" si="33"/>
        <v>None</v>
      </c>
      <c r="AQ158" s="108" t="str">
        <f t="shared" si="33"/>
        <v>None</v>
      </c>
      <c r="AR158" s="108" t="str">
        <f t="shared" si="33"/>
        <v>None</v>
      </c>
      <c r="AS158" s="108" t="str">
        <f t="shared" si="33"/>
        <v>None</v>
      </c>
      <c r="AT158" s="108" t="str">
        <f t="shared" si="33"/>
        <v>None</v>
      </c>
      <c r="AU158" s="108" t="str">
        <f t="shared" si="33"/>
        <v>None</v>
      </c>
      <c r="AV158" s="108" t="str">
        <f t="shared" si="33"/>
        <v>None</v>
      </c>
      <c r="AW158" s="108" t="str">
        <f t="shared" si="33"/>
        <v>None</v>
      </c>
      <c r="AX158" s="108" t="str">
        <f t="shared" si="33"/>
        <v>None</v>
      </c>
      <c r="AY158" s="114" t="str">
        <f t="shared" si="33"/>
        <v>NGA</v>
      </c>
    </row>
    <row r="159" spans="1:51" s="13" customFormat="1">
      <c r="A159" s="2"/>
      <c r="B159" s="2"/>
      <c r="C159"/>
      <c r="D159"/>
      <c r="E159"/>
      <c r="F159" s="107" t="str">
        <f t="shared" si="34"/>
        <v>None</v>
      </c>
      <c r="G159" s="108" t="str">
        <f t="shared" si="34"/>
        <v>HFO</v>
      </c>
      <c r="H159" s="108" t="str">
        <f t="shared" si="34"/>
        <v>NGA</v>
      </c>
      <c r="I159" s="108" t="str">
        <f t="shared" si="34"/>
        <v>LPG</v>
      </c>
      <c r="J159" s="108" t="str">
        <f t="shared" si="34"/>
        <v>LPG</v>
      </c>
      <c r="K159" s="108" t="str">
        <f t="shared" si="34"/>
        <v>LPG</v>
      </c>
      <c r="L159" s="108" t="str">
        <f t="shared" si="34"/>
        <v>GSL</v>
      </c>
      <c r="M159" s="108" t="str">
        <f t="shared" si="34"/>
        <v>GSL</v>
      </c>
      <c r="N159" s="108" t="str">
        <f t="shared" si="34"/>
        <v>GSL</v>
      </c>
      <c r="O159" s="108" t="str">
        <f t="shared" si="34"/>
        <v>None</v>
      </c>
      <c r="P159" s="108" t="str">
        <f t="shared" si="34"/>
        <v>DSL</v>
      </c>
      <c r="Q159" s="108" t="str">
        <f t="shared" si="34"/>
        <v>GSL</v>
      </c>
      <c r="R159" s="108" t="str">
        <f t="shared" si="34"/>
        <v>None</v>
      </c>
      <c r="S159" s="108" t="str">
        <f t="shared" si="34"/>
        <v>None</v>
      </c>
      <c r="T159" s="108" t="str">
        <f t="shared" si="34"/>
        <v>DSL</v>
      </c>
      <c r="U159" s="108" t="str">
        <f t="shared" si="34"/>
        <v>DSL</v>
      </c>
      <c r="V159" s="108" t="str">
        <f t="shared" si="32"/>
        <v>None</v>
      </c>
      <c r="W159" s="108" t="str">
        <f t="shared" si="32"/>
        <v>HFO</v>
      </c>
      <c r="X159" s="108" t="str">
        <f t="shared" si="32"/>
        <v>None</v>
      </c>
      <c r="Y159" s="108" t="str">
        <f t="shared" si="32"/>
        <v>HFO</v>
      </c>
      <c r="Z159" s="108" t="str">
        <f t="shared" si="32"/>
        <v>COA</v>
      </c>
      <c r="AA159" s="108" t="str">
        <f t="shared" si="32"/>
        <v>COA</v>
      </c>
      <c r="AB159" s="108" t="str">
        <f t="shared" si="32"/>
        <v>NGA</v>
      </c>
      <c r="AC159" s="108" t="str">
        <f t="shared" si="32"/>
        <v>NGA</v>
      </c>
      <c r="AD159" s="108" t="str">
        <f t="shared" si="32"/>
        <v>NGA</v>
      </c>
      <c r="AE159" s="108" t="str">
        <f t="shared" si="32"/>
        <v>COA</v>
      </c>
      <c r="AF159" s="108" t="str">
        <f t="shared" si="32"/>
        <v>COA</v>
      </c>
      <c r="AG159" s="108" t="str">
        <f t="shared" si="32"/>
        <v>COA</v>
      </c>
      <c r="AH159" s="108" t="str">
        <f t="shared" si="32"/>
        <v>WST</v>
      </c>
      <c r="AI159" s="108" t="str">
        <f t="shared" si="32"/>
        <v>WST</v>
      </c>
      <c r="AJ159" s="108" t="str">
        <f t="shared" si="32"/>
        <v>None</v>
      </c>
      <c r="AK159" s="108" t="str">
        <f t="shared" si="32"/>
        <v>None</v>
      </c>
      <c r="AL159" s="108" t="str">
        <f t="shared" si="33"/>
        <v>None</v>
      </c>
      <c r="AM159" s="108" t="str">
        <f t="shared" si="33"/>
        <v>None</v>
      </c>
      <c r="AN159" s="108" t="str">
        <f t="shared" si="33"/>
        <v>None</v>
      </c>
      <c r="AO159" s="108" t="str">
        <f t="shared" si="33"/>
        <v>None</v>
      </c>
      <c r="AP159" s="108" t="str">
        <f t="shared" si="33"/>
        <v>None</v>
      </c>
      <c r="AQ159" s="108" t="str">
        <f t="shared" si="33"/>
        <v>None</v>
      </c>
      <c r="AR159" s="108" t="str">
        <f t="shared" si="33"/>
        <v>None</v>
      </c>
      <c r="AS159" s="108" t="str">
        <f t="shared" si="33"/>
        <v>None</v>
      </c>
      <c r="AT159" s="108" t="str">
        <f t="shared" si="33"/>
        <v>None</v>
      </c>
      <c r="AU159" s="108" t="str">
        <f t="shared" si="33"/>
        <v>None</v>
      </c>
      <c r="AV159" s="108" t="str">
        <f t="shared" si="33"/>
        <v>None</v>
      </c>
      <c r="AW159" s="108" t="str">
        <f t="shared" si="33"/>
        <v>None</v>
      </c>
      <c r="AX159" s="108" t="str">
        <f t="shared" si="33"/>
        <v>None</v>
      </c>
      <c r="AY159" s="114" t="str">
        <f t="shared" si="33"/>
        <v>NGA</v>
      </c>
    </row>
    <row r="160" spans="1:51" s="13" customFormat="1">
      <c r="A160" s="2"/>
      <c r="B160" s="2"/>
      <c r="C160"/>
      <c r="D160"/>
      <c r="E160"/>
      <c r="F160" s="107" t="str">
        <f t="shared" si="34"/>
        <v>None</v>
      </c>
      <c r="G160" s="108" t="str">
        <f t="shared" si="34"/>
        <v>HFO</v>
      </c>
      <c r="H160" s="108" t="str">
        <f t="shared" si="34"/>
        <v>NGA</v>
      </c>
      <c r="I160" s="108" t="str">
        <f t="shared" si="34"/>
        <v>LPG</v>
      </c>
      <c r="J160" s="108" t="str">
        <f t="shared" si="34"/>
        <v>LPG</v>
      </c>
      <c r="K160" s="108" t="str">
        <f t="shared" si="34"/>
        <v>LPG</v>
      </c>
      <c r="L160" s="108" t="str">
        <f t="shared" si="34"/>
        <v>GSL</v>
      </c>
      <c r="M160" s="108" t="str">
        <f t="shared" si="34"/>
        <v>GSL</v>
      </c>
      <c r="N160" s="108" t="str">
        <f t="shared" si="34"/>
        <v>GSL</v>
      </c>
      <c r="O160" s="108" t="str">
        <f t="shared" si="34"/>
        <v>None</v>
      </c>
      <c r="P160" s="108" t="str">
        <f t="shared" si="34"/>
        <v>DSL</v>
      </c>
      <c r="Q160" s="108" t="str">
        <f t="shared" si="34"/>
        <v>GSL</v>
      </c>
      <c r="R160" s="108" t="str">
        <f t="shared" si="34"/>
        <v>None</v>
      </c>
      <c r="S160" s="108" t="str">
        <f t="shared" si="34"/>
        <v>None</v>
      </c>
      <c r="T160" s="108" t="str">
        <f t="shared" si="34"/>
        <v>DSL</v>
      </c>
      <c r="U160" s="108" t="str">
        <f t="shared" si="34"/>
        <v>DSL</v>
      </c>
      <c r="V160" s="108" t="str">
        <f t="shared" si="32"/>
        <v>None</v>
      </c>
      <c r="W160" s="108" t="str">
        <f t="shared" si="32"/>
        <v>HFO</v>
      </c>
      <c r="X160" s="108" t="str">
        <f t="shared" si="32"/>
        <v>None</v>
      </c>
      <c r="Y160" s="108" t="str">
        <f t="shared" si="32"/>
        <v>HFO</v>
      </c>
      <c r="Z160" s="108" t="str">
        <f t="shared" si="32"/>
        <v>COA</v>
      </c>
      <c r="AA160" s="108" t="str">
        <f t="shared" si="32"/>
        <v>COA</v>
      </c>
      <c r="AB160" s="108" t="str">
        <f t="shared" si="32"/>
        <v>NGA</v>
      </c>
      <c r="AC160" s="108" t="str">
        <f t="shared" si="32"/>
        <v>NGA</v>
      </c>
      <c r="AD160" s="108" t="str">
        <f t="shared" si="32"/>
        <v>NGA</v>
      </c>
      <c r="AE160" s="108" t="str">
        <f t="shared" si="32"/>
        <v>COA</v>
      </c>
      <c r="AF160" s="108" t="str">
        <f t="shared" si="32"/>
        <v>COA</v>
      </c>
      <c r="AG160" s="108" t="str">
        <f t="shared" si="32"/>
        <v>COA</v>
      </c>
      <c r="AH160" s="108" t="str">
        <f t="shared" si="32"/>
        <v>WST</v>
      </c>
      <c r="AI160" s="108" t="str">
        <f t="shared" si="32"/>
        <v>WST</v>
      </c>
      <c r="AJ160" s="108" t="str">
        <f t="shared" si="32"/>
        <v>None</v>
      </c>
      <c r="AK160" s="108" t="str">
        <f t="shared" si="32"/>
        <v>None</v>
      </c>
      <c r="AL160" s="108" t="str">
        <f t="shared" si="33"/>
        <v>None</v>
      </c>
      <c r="AM160" s="108" t="str">
        <f t="shared" si="33"/>
        <v>None</v>
      </c>
      <c r="AN160" s="108" t="str">
        <f t="shared" si="33"/>
        <v>None</v>
      </c>
      <c r="AO160" s="108" t="str">
        <f t="shared" si="33"/>
        <v>None</v>
      </c>
      <c r="AP160" s="108" t="str">
        <f t="shared" si="33"/>
        <v>None</v>
      </c>
      <c r="AQ160" s="108" t="str">
        <f t="shared" si="33"/>
        <v>None</v>
      </c>
      <c r="AR160" s="108" t="str">
        <f t="shared" si="33"/>
        <v>None</v>
      </c>
      <c r="AS160" s="108" t="str">
        <f t="shared" si="33"/>
        <v>None</v>
      </c>
      <c r="AT160" s="108" t="str">
        <f t="shared" si="33"/>
        <v>None</v>
      </c>
      <c r="AU160" s="108" t="str">
        <f t="shared" si="33"/>
        <v>None</v>
      </c>
      <c r="AV160" s="108" t="str">
        <f t="shared" si="33"/>
        <v>None</v>
      </c>
      <c r="AW160" s="108" t="str">
        <f t="shared" si="33"/>
        <v>None</v>
      </c>
      <c r="AX160" s="108" t="str">
        <f t="shared" si="33"/>
        <v>None</v>
      </c>
      <c r="AY160" s="114" t="str">
        <f t="shared" si="33"/>
        <v>NGA</v>
      </c>
    </row>
    <row r="161" spans="1:51" s="13" customFormat="1">
      <c r="A161" s="2"/>
      <c r="B161" s="2"/>
      <c r="C161"/>
      <c r="D161"/>
      <c r="E161"/>
      <c r="F161" s="107" t="str">
        <f t="shared" si="34"/>
        <v>None</v>
      </c>
      <c r="G161" s="108" t="str">
        <f t="shared" si="34"/>
        <v>HFO</v>
      </c>
      <c r="H161" s="108" t="str">
        <f t="shared" si="34"/>
        <v>NGA</v>
      </c>
      <c r="I161" s="108" t="str">
        <f t="shared" si="34"/>
        <v>LPG</v>
      </c>
      <c r="J161" s="108" t="str">
        <f t="shared" si="34"/>
        <v>LPG</v>
      </c>
      <c r="K161" s="108" t="str">
        <f t="shared" si="34"/>
        <v>LPG</v>
      </c>
      <c r="L161" s="108" t="str">
        <f t="shared" si="34"/>
        <v>GSL</v>
      </c>
      <c r="M161" s="108" t="str">
        <f t="shared" si="34"/>
        <v>GSL</v>
      </c>
      <c r="N161" s="108" t="str">
        <f t="shared" si="34"/>
        <v>GSL</v>
      </c>
      <c r="O161" s="108" t="str">
        <f t="shared" si="34"/>
        <v>None</v>
      </c>
      <c r="P161" s="108" t="str">
        <f t="shared" si="34"/>
        <v>DSL</v>
      </c>
      <c r="Q161" s="108" t="str">
        <f t="shared" si="34"/>
        <v>GSL</v>
      </c>
      <c r="R161" s="108" t="str">
        <f t="shared" si="34"/>
        <v>None</v>
      </c>
      <c r="S161" s="108" t="str">
        <f t="shared" si="34"/>
        <v>None</v>
      </c>
      <c r="T161" s="108" t="str">
        <f t="shared" si="34"/>
        <v>DSL</v>
      </c>
      <c r="U161" s="108" t="str">
        <f t="shared" si="34"/>
        <v>DSL</v>
      </c>
      <c r="V161" s="108" t="str">
        <f t="shared" si="32"/>
        <v>None</v>
      </c>
      <c r="W161" s="108" t="str">
        <f t="shared" si="32"/>
        <v>HFO</v>
      </c>
      <c r="X161" s="108" t="str">
        <f t="shared" si="32"/>
        <v>None</v>
      </c>
      <c r="Y161" s="108" t="str">
        <f t="shared" si="32"/>
        <v>HFO</v>
      </c>
      <c r="Z161" s="108" t="str">
        <f t="shared" si="32"/>
        <v>COA</v>
      </c>
      <c r="AA161" s="108" t="str">
        <f t="shared" si="32"/>
        <v>COA</v>
      </c>
      <c r="AB161" s="108" t="str">
        <f t="shared" si="32"/>
        <v>NGA</v>
      </c>
      <c r="AC161" s="108" t="str">
        <f t="shared" si="32"/>
        <v>NGA</v>
      </c>
      <c r="AD161" s="108" t="str">
        <f t="shared" si="32"/>
        <v>NGA</v>
      </c>
      <c r="AE161" s="108" t="str">
        <f t="shared" si="32"/>
        <v>COA</v>
      </c>
      <c r="AF161" s="108" t="str">
        <f t="shared" si="32"/>
        <v>COA</v>
      </c>
      <c r="AG161" s="108" t="str">
        <f t="shared" si="32"/>
        <v>COA</v>
      </c>
      <c r="AH161" s="108" t="str">
        <f t="shared" si="32"/>
        <v>WST</v>
      </c>
      <c r="AI161" s="108" t="str">
        <f t="shared" si="32"/>
        <v>WST</v>
      </c>
      <c r="AJ161" s="108" t="str">
        <f t="shared" si="32"/>
        <v>None</v>
      </c>
      <c r="AK161" s="108" t="str">
        <f t="shared" si="32"/>
        <v>None</v>
      </c>
      <c r="AL161" s="108" t="str">
        <f t="shared" si="33"/>
        <v>None</v>
      </c>
      <c r="AM161" s="108" t="str">
        <f t="shared" si="33"/>
        <v>None</v>
      </c>
      <c r="AN161" s="108" t="str">
        <f t="shared" si="33"/>
        <v>None</v>
      </c>
      <c r="AO161" s="108" t="str">
        <f t="shared" si="33"/>
        <v>None</v>
      </c>
      <c r="AP161" s="108" t="str">
        <f t="shared" si="33"/>
        <v>None</v>
      </c>
      <c r="AQ161" s="108" t="str">
        <f t="shared" si="33"/>
        <v>None</v>
      </c>
      <c r="AR161" s="108" t="str">
        <f t="shared" si="33"/>
        <v>None</v>
      </c>
      <c r="AS161" s="108" t="str">
        <f t="shared" si="33"/>
        <v>None</v>
      </c>
      <c r="AT161" s="108" t="str">
        <f t="shared" si="33"/>
        <v>None</v>
      </c>
      <c r="AU161" s="108" t="str">
        <f t="shared" si="33"/>
        <v>None</v>
      </c>
      <c r="AV161" s="108" t="str">
        <f t="shared" si="33"/>
        <v>None</v>
      </c>
      <c r="AW161" s="108" t="str">
        <f t="shared" si="33"/>
        <v>None</v>
      </c>
      <c r="AX161" s="108" t="str">
        <f t="shared" si="33"/>
        <v>None</v>
      </c>
      <c r="AY161" s="114" t="str">
        <f t="shared" si="33"/>
        <v>NGA</v>
      </c>
    </row>
    <row r="162" spans="1:51" s="13" customFormat="1">
      <c r="A162" s="2"/>
      <c r="B162" s="2"/>
      <c r="C162"/>
      <c r="D162"/>
      <c r="E162"/>
      <c r="F162" s="107" t="str">
        <f t="shared" si="34"/>
        <v>None</v>
      </c>
      <c r="G162" s="108" t="str">
        <f t="shared" si="34"/>
        <v>HFO</v>
      </c>
      <c r="H162" s="108" t="str">
        <f t="shared" si="34"/>
        <v>NGA</v>
      </c>
      <c r="I162" s="108" t="str">
        <f t="shared" si="34"/>
        <v>LPG</v>
      </c>
      <c r="J162" s="108" t="str">
        <f t="shared" si="34"/>
        <v>LPG</v>
      </c>
      <c r="K162" s="108" t="str">
        <f t="shared" si="34"/>
        <v>LPG</v>
      </c>
      <c r="L162" s="108" t="str">
        <f t="shared" si="34"/>
        <v>GSL</v>
      </c>
      <c r="M162" s="108" t="str">
        <f t="shared" si="34"/>
        <v>GSL</v>
      </c>
      <c r="N162" s="108" t="str">
        <f t="shared" si="34"/>
        <v>GSL</v>
      </c>
      <c r="O162" s="108" t="str">
        <f t="shared" si="34"/>
        <v>None</v>
      </c>
      <c r="P162" s="108" t="str">
        <f t="shared" si="34"/>
        <v>DSL</v>
      </c>
      <c r="Q162" s="108" t="str">
        <f t="shared" si="34"/>
        <v>GSL</v>
      </c>
      <c r="R162" s="108" t="str">
        <f t="shared" si="34"/>
        <v>None</v>
      </c>
      <c r="S162" s="108" t="str">
        <f t="shared" si="34"/>
        <v>None</v>
      </c>
      <c r="T162" s="108" t="str">
        <f t="shared" si="34"/>
        <v>DSL</v>
      </c>
      <c r="U162" s="108" t="str">
        <f t="shared" si="34"/>
        <v>DSL</v>
      </c>
      <c r="V162" s="108" t="str">
        <f t="shared" si="32"/>
        <v>None</v>
      </c>
      <c r="W162" s="108" t="str">
        <f t="shared" si="32"/>
        <v>HFO</v>
      </c>
      <c r="X162" s="108" t="str">
        <f t="shared" si="32"/>
        <v>None</v>
      </c>
      <c r="Y162" s="108" t="str">
        <f t="shared" si="32"/>
        <v>HFO</v>
      </c>
      <c r="Z162" s="108" t="str">
        <f t="shared" si="32"/>
        <v>COA</v>
      </c>
      <c r="AA162" s="108" t="str">
        <f t="shared" si="32"/>
        <v>COA</v>
      </c>
      <c r="AB162" s="108" t="str">
        <f t="shared" si="32"/>
        <v>NGA</v>
      </c>
      <c r="AC162" s="108" t="str">
        <f t="shared" si="32"/>
        <v>NGA</v>
      </c>
      <c r="AD162" s="108" t="str">
        <f t="shared" si="32"/>
        <v>NGA</v>
      </c>
      <c r="AE162" s="108" t="str">
        <f t="shared" si="32"/>
        <v>COA</v>
      </c>
      <c r="AF162" s="108" t="str">
        <f t="shared" si="32"/>
        <v>COA</v>
      </c>
      <c r="AG162" s="108" t="str">
        <f t="shared" si="32"/>
        <v>COA</v>
      </c>
      <c r="AH162" s="108" t="str">
        <f t="shared" si="32"/>
        <v>WST</v>
      </c>
      <c r="AI162" s="108" t="str">
        <f t="shared" si="32"/>
        <v>WST</v>
      </c>
      <c r="AJ162" s="108" t="str">
        <f t="shared" si="32"/>
        <v>None</v>
      </c>
      <c r="AK162" s="108" t="str">
        <f t="shared" si="32"/>
        <v>None</v>
      </c>
      <c r="AL162" s="108" t="str">
        <f t="shared" si="33"/>
        <v>None</v>
      </c>
      <c r="AM162" s="108" t="str">
        <f t="shared" si="33"/>
        <v>None</v>
      </c>
      <c r="AN162" s="108" t="str">
        <f t="shared" si="33"/>
        <v>None</v>
      </c>
      <c r="AO162" s="108" t="str">
        <f t="shared" si="33"/>
        <v>None</v>
      </c>
      <c r="AP162" s="108" t="str">
        <f t="shared" si="33"/>
        <v>None</v>
      </c>
      <c r="AQ162" s="108" t="str">
        <f t="shared" si="33"/>
        <v>None</v>
      </c>
      <c r="AR162" s="108" t="str">
        <f t="shared" si="33"/>
        <v>None</v>
      </c>
      <c r="AS162" s="108" t="str">
        <f t="shared" si="33"/>
        <v>None</v>
      </c>
      <c r="AT162" s="108" t="str">
        <f t="shared" si="33"/>
        <v>None</v>
      </c>
      <c r="AU162" s="108" t="str">
        <f t="shared" si="33"/>
        <v>None</v>
      </c>
      <c r="AV162" s="108" t="str">
        <f t="shared" si="33"/>
        <v>None</v>
      </c>
      <c r="AW162" s="108" t="str">
        <f t="shared" si="33"/>
        <v>None</v>
      </c>
      <c r="AX162" s="108" t="str">
        <f t="shared" si="33"/>
        <v>None</v>
      </c>
      <c r="AY162" s="114" t="str">
        <f t="shared" si="33"/>
        <v>NGA</v>
      </c>
    </row>
    <row r="163" spans="1:51" s="13" customFormat="1">
      <c r="A163" s="2"/>
      <c r="B163" s="2"/>
      <c r="C163"/>
      <c r="D163"/>
      <c r="E163"/>
      <c r="F163" s="107" t="str">
        <f t="shared" si="34"/>
        <v>None</v>
      </c>
      <c r="G163" s="108" t="str">
        <f t="shared" si="34"/>
        <v>HFO</v>
      </c>
      <c r="H163" s="108" t="str">
        <f t="shared" si="34"/>
        <v>NGA</v>
      </c>
      <c r="I163" s="108" t="str">
        <f t="shared" si="34"/>
        <v>LPG</v>
      </c>
      <c r="J163" s="108" t="str">
        <f t="shared" si="34"/>
        <v>LPG</v>
      </c>
      <c r="K163" s="108" t="str">
        <f t="shared" si="34"/>
        <v>LPG</v>
      </c>
      <c r="L163" s="108" t="str">
        <f t="shared" si="34"/>
        <v>GSL</v>
      </c>
      <c r="M163" s="108" t="str">
        <f t="shared" si="34"/>
        <v>GSL</v>
      </c>
      <c r="N163" s="108" t="str">
        <f t="shared" si="34"/>
        <v>GSL</v>
      </c>
      <c r="O163" s="108" t="str">
        <f t="shared" si="34"/>
        <v>None</v>
      </c>
      <c r="P163" s="108" t="str">
        <f t="shared" si="34"/>
        <v>DSL</v>
      </c>
      <c r="Q163" s="108" t="str">
        <f t="shared" si="34"/>
        <v>GSL</v>
      </c>
      <c r="R163" s="108" t="str">
        <f t="shared" si="34"/>
        <v>None</v>
      </c>
      <c r="S163" s="108" t="str">
        <f t="shared" si="34"/>
        <v>None</v>
      </c>
      <c r="T163" s="108" t="str">
        <f t="shared" si="34"/>
        <v>DSL</v>
      </c>
      <c r="U163" s="108" t="str">
        <f t="shared" si="34"/>
        <v>DSL</v>
      </c>
      <c r="V163" s="108" t="str">
        <f t="shared" si="32"/>
        <v>None</v>
      </c>
      <c r="W163" s="108" t="str">
        <f t="shared" si="32"/>
        <v>HFO</v>
      </c>
      <c r="X163" s="108" t="str">
        <f t="shared" si="32"/>
        <v>None</v>
      </c>
      <c r="Y163" s="108" t="str">
        <f t="shared" si="32"/>
        <v>HFO</v>
      </c>
      <c r="Z163" s="108" t="str">
        <f t="shared" si="32"/>
        <v>COA</v>
      </c>
      <c r="AA163" s="108" t="str">
        <f t="shared" si="32"/>
        <v>COA</v>
      </c>
      <c r="AB163" s="108" t="str">
        <f t="shared" si="32"/>
        <v>NGA</v>
      </c>
      <c r="AC163" s="108" t="str">
        <f t="shared" si="32"/>
        <v>NGA</v>
      </c>
      <c r="AD163" s="108" t="str">
        <f t="shared" si="32"/>
        <v>NGA</v>
      </c>
      <c r="AE163" s="108" t="str">
        <f t="shared" si="32"/>
        <v>COA</v>
      </c>
      <c r="AF163" s="108" t="str">
        <f t="shared" si="32"/>
        <v>COA</v>
      </c>
      <c r="AG163" s="108" t="str">
        <f t="shared" si="32"/>
        <v>COA</v>
      </c>
      <c r="AH163" s="108" t="str">
        <f t="shared" si="32"/>
        <v>WST</v>
      </c>
      <c r="AI163" s="108" t="str">
        <f t="shared" si="32"/>
        <v>WST</v>
      </c>
      <c r="AJ163" s="108" t="str">
        <f t="shared" si="32"/>
        <v>None</v>
      </c>
      <c r="AK163" s="108" t="str">
        <f t="shared" si="32"/>
        <v>None</v>
      </c>
      <c r="AL163" s="108" t="str">
        <f t="shared" si="33"/>
        <v>None</v>
      </c>
      <c r="AM163" s="108" t="str">
        <f t="shared" si="33"/>
        <v>None</v>
      </c>
      <c r="AN163" s="108" t="str">
        <f t="shared" si="33"/>
        <v>None</v>
      </c>
      <c r="AO163" s="108" t="str">
        <f t="shared" si="33"/>
        <v>None</v>
      </c>
      <c r="AP163" s="108" t="str">
        <f t="shared" si="33"/>
        <v>None</v>
      </c>
      <c r="AQ163" s="108" t="str">
        <f t="shared" si="33"/>
        <v>None</v>
      </c>
      <c r="AR163" s="108" t="str">
        <f t="shared" si="33"/>
        <v>None</v>
      </c>
      <c r="AS163" s="108" t="str">
        <f t="shared" si="33"/>
        <v>None</v>
      </c>
      <c r="AT163" s="108" t="str">
        <f t="shared" si="33"/>
        <v>None</v>
      </c>
      <c r="AU163" s="108" t="str">
        <f t="shared" si="33"/>
        <v>None</v>
      </c>
      <c r="AV163" s="108" t="str">
        <f t="shared" si="33"/>
        <v>None</v>
      </c>
      <c r="AW163" s="108" t="str">
        <f t="shared" si="33"/>
        <v>None</v>
      </c>
      <c r="AX163" s="108" t="str">
        <f t="shared" si="33"/>
        <v>None</v>
      </c>
      <c r="AY163" s="114" t="str">
        <f t="shared" si="33"/>
        <v>NGA</v>
      </c>
    </row>
    <row r="164" spans="1:51" s="13" customFormat="1">
      <c r="A164" s="2"/>
      <c r="B164" s="2"/>
      <c r="C164"/>
      <c r="D164"/>
      <c r="E164"/>
      <c r="F164" s="107" t="str">
        <f t="shared" si="34"/>
        <v>None</v>
      </c>
      <c r="G164" s="108" t="str">
        <f t="shared" si="34"/>
        <v>HFO</v>
      </c>
      <c r="H164" s="108" t="str">
        <f t="shared" si="34"/>
        <v>NGA</v>
      </c>
      <c r="I164" s="108" t="str">
        <f t="shared" si="34"/>
        <v>LPG</v>
      </c>
      <c r="J164" s="108" t="str">
        <f t="shared" si="34"/>
        <v>LPG</v>
      </c>
      <c r="K164" s="108" t="str">
        <f t="shared" si="34"/>
        <v>LPG</v>
      </c>
      <c r="L164" s="108" t="str">
        <f t="shared" si="34"/>
        <v>GSL</v>
      </c>
      <c r="M164" s="108" t="str">
        <f t="shared" si="34"/>
        <v>GSL</v>
      </c>
      <c r="N164" s="108" t="str">
        <f t="shared" si="34"/>
        <v>GSL</v>
      </c>
      <c r="O164" s="108" t="str">
        <f t="shared" si="34"/>
        <v>None</v>
      </c>
      <c r="P164" s="108" t="str">
        <f t="shared" si="34"/>
        <v>DSL</v>
      </c>
      <c r="Q164" s="108" t="str">
        <f t="shared" si="34"/>
        <v>GSL</v>
      </c>
      <c r="R164" s="108" t="str">
        <f t="shared" si="34"/>
        <v>None</v>
      </c>
      <c r="S164" s="108" t="str">
        <f t="shared" si="34"/>
        <v>None</v>
      </c>
      <c r="T164" s="108" t="str">
        <f t="shared" si="34"/>
        <v>DSL</v>
      </c>
      <c r="U164" s="108" t="str">
        <f t="shared" si="34"/>
        <v>DSL</v>
      </c>
      <c r="V164" s="108" t="str">
        <f t="shared" si="32"/>
        <v>None</v>
      </c>
      <c r="W164" s="108" t="str">
        <f t="shared" si="32"/>
        <v>HFO</v>
      </c>
      <c r="X164" s="108" t="str">
        <f t="shared" si="32"/>
        <v>None</v>
      </c>
      <c r="Y164" s="108" t="str">
        <f t="shared" si="32"/>
        <v>HFO</v>
      </c>
      <c r="Z164" s="108" t="str">
        <f t="shared" si="32"/>
        <v>COA</v>
      </c>
      <c r="AA164" s="108" t="str">
        <f t="shared" si="32"/>
        <v>COA</v>
      </c>
      <c r="AB164" s="108" t="str">
        <f t="shared" si="32"/>
        <v>NGA</v>
      </c>
      <c r="AC164" s="108" t="str">
        <f t="shared" si="32"/>
        <v>NGA</v>
      </c>
      <c r="AD164" s="108" t="str">
        <f t="shared" si="32"/>
        <v>NGA</v>
      </c>
      <c r="AE164" s="108" t="str">
        <f t="shared" si="32"/>
        <v>COA</v>
      </c>
      <c r="AF164" s="108" t="str">
        <f t="shared" si="32"/>
        <v>COA</v>
      </c>
      <c r="AG164" s="108" t="str">
        <f t="shared" si="32"/>
        <v>COA</v>
      </c>
      <c r="AH164" s="108" t="str">
        <f t="shared" si="32"/>
        <v>WST</v>
      </c>
      <c r="AI164" s="108" t="str">
        <f t="shared" si="32"/>
        <v>WST</v>
      </c>
      <c r="AJ164" s="108" t="str">
        <f t="shared" si="32"/>
        <v>None</v>
      </c>
      <c r="AK164" s="108" t="str">
        <f t="shared" si="32"/>
        <v>None</v>
      </c>
      <c r="AL164" s="108" t="str">
        <f t="shared" si="33"/>
        <v>None</v>
      </c>
      <c r="AM164" s="108" t="str">
        <f t="shared" si="33"/>
        <v>None</v>
      </c>
      <c r="AN164" s="108" t="str">
        <f t="shared" si="33"/>
        <v>None</v>
      </c>
      <c r="AO164" s="108" t="str">
        <f t="shared" si="33"/>
        <v>None</v>
      </c>
      <c r="AP164" s="108" t="str">
        <f t="shared" si="33"/>
        <v>None</v>
      </c>
      <c r="AQ164" s="108" t="str">
        <f t="shared" si="33"/>
        <v>None</v>
      </c>
      <c r="AR164" s="108" t="str">
        <f t="shared" si="33"/>
        <v>None</v>
      </c>
      <c r="AS164" s="108" t="str">
        <f t="shared" si="33"/>
        <v>None</v>
      </c>
      <c r="AT164" s="108" t="str">
        <f t="shared" si="33"/>
        <v>None</v>
      </c>
      <c r="AU164" s="108" t="str">
        <f t="shared" si="33"/>
        <v>None</v>
      </c>
      <c r="AV164" s="108" t="str">
        <f t="shared" si="33"/>
        <v>None</v>
      </c>
      <c r="AW164" s="108" t="str">
        <f t="shared" si="33"/>
        <v>None</v>
      </c>
      <c r="AX164" s="108" t="str">
        <f t="shared" si="33"/>
        <v>None</v>
      </c>
      <c r="AY164" s="114" t="str">
        <f t="shared" si="33"/>
        <v>NGA</v>
      </c>
    </row>
    <row r="165" spans="1:51" s="13" customFormat="1">
      <c r="A165" s="2"/>
      <c r="B165" s="2"/>
      <c r="C165"/>
      <c r="D165"/>
      <c r="E165"/>
      <c r="F165" s="107" t="str">
        <f t="shared" si="34"/>
        <v>None</v>
      </c>
      <c r="G165" s="108" t="str">
        <f t="shared" si="34"/>
        <v>HFO</v>
      </c>
      <c r="H165" s="108" t="str">
        <f t="shared" si="34"/>
        <v>NGA</v>
      </c>
      <c r="I165" s="108" t="str">
        <f t="shared" si="34"/>
        <v>LPG</v>
      </c>
      <c r="J165" s="108" t="str">
        <f t="shared" si="34"/>
        <v>LPG</v>
      </c>
      <c r="K165" s="108" t="str">
        <f t="shared" si="34"/>
        <v>LPG</v>
      </c>
      <c r="L165" s="108" t="str">
        <f t="shared" si="34"/>
        <v>GSL</v>
      </c>
      <c r="M165" s="108" t="str">
        <f t="shared" si="34"/>
        <v>GSL</v>
      </c>
      <c r="N165" s="108" t="str">
        <f t="shared" si="34"/>
        <v>GSL</v>
      </c>
      <c r="O165" s="108" t="str">
        <f t="shared" si="34"/>
        <v>None</v>
      </c>
      <c r="P165" s="108" t="str">
        <f t="shared" si="34"/>
        <v>DSL</v>
      </c>
      <c r="Q165" s="108" t="str">
        <f t="shared" si="34"/>
        <v>GSL</v>
      </c>
      <c r="R165" s="108" t="str">
        <f t="shared" si="34"/>
        <v>None</v>
      </c>
      <c r="S165" s="108" t="str">
        <f t="shared" si="34"/>
        <v>None</v>
      </c>
      <c r="T165" s="108" t="str">
        <f t="shared" si="34"/>
        <v>DSL</v>
      </c>
      <c r="U165" s="108" t="str">
        <f t="shared" si="34"/>
        <v>DSL</v>
      </c>
      <c r="V165" s="108" t="str">
        <f t="shared" si="32"/>
        <v>None</v>
      </c>
      <c r="W165" s="108" t="str">
        <f t="shared" si="32"/>
        <v>HFO</v>
      </c>
      <c r="X165" s="108" t="str">
        <f t="shared" si="32"/>
        <v>None</v>
      </c>
      <c r="Y165" s="108" t="str">
        <f t="shared" si="32"/>
        <v>HFO</v>
      </c>
      <c r="Z165" s="108" t="str">
        <f t="shared" si="32"/>
        <v>COA</v>
      </c>
      <c r="AA165" s="108" t="str">
        <f t="shared" si="32"/>
        <v>COA</v>
      </c>
      <c r="AB165" s="108" t="str">
        <f t="shared" si="32"/>
        <v>NGA</v>
      </c>
      <c r="AC165" s="108" t="str">
        <f t="shared" si="32"/>
        <v>NGA</v>
      </c>
      <c r="AD165" s="108" t="str">
        <f t="shared" si="32"/>
        <v>NGA</v>
      </c>
      <c r="AE165" s="108" t="str">
        <f t="shared" si="32"/>
        <v>COA</v>
      </c>
      <c r="AF165" s="108" t="str">
        <f t="shared" si="32"/>
        <v>COA</v>
      </c>
      <c r="AG165" s="108" t="str">
        <f t="shared" si="32"/>
        <v>COA</v>
      </c>
      <c r="AH165" s="108" t="str">
        <f t="shared" si="32"/>
        <v>WST</v>
      </c>
      <c r="AI165" s="108" t="str">
        <f t="shared" si="32"/>
        <v>WST</v>
      </c>
      <c r="AJ165" s="108" t="str">
        <f t="shared" si="32"/>
        <v>None</v>
      </c>
      <c r="AK165" s="108" t="str">
        <f t="shared" si="32"/>
        <v>None</v>
      </c>
      <c r="AL165" s="108" t="str">
        <f t="shared" si="33"/>
        <v>None</v>
      </c>
      <c r="AM165" s="108" t="str">
        <f t="shared" si="33"/>
        <v>None</v>
      </c>
      <c r="AN165" s="108" t="str">
        <f t="shared" si="33"/>
        <v>None</v>
      </c>
      <c r="AO165" s="108" t="str">
        <f t="shared" si="33"/>
        <v>None</v>
      </c>
      <c r="AP165" s="108" t="str">
        <f t="shared" si="33"/>
        <v>None</v>
      </c>
      <c r="AQ165" s="108" t="str">
        <f t="shared" si="33"/>
        <v>None</v>
      </c>
      <c r="AR165" s="108" t="str">
        <f t="shared" si="33"/>
        <v>None</v>
      </c>
      <c r="AS165" s="108" t="str">
        <f t="shared" si="33"/>
        <v>None</v>
      </c>
      <c r="AT165" s="108" t="str">
        <f t="shared" si="33"/>
        <v>None</v>
      </c>
      <c r="AU165" s="108" t="str">
        <f t="shared" si="33"/>
        <v>None</v>
      </c>
      <c r="AV165" s="108" t="str">
        <f t="shared" si="33"/>
        <v>None</v>
      </c>
      <c r="AW165" s="108" t="str">
        <f t="shared" si="33"/>
        <v>None</v>
      </c>
      <c r="AX165" s="108" t="str">
        <f t="shared" si="33"/>
        <v>None</v>
      </c>
      <c r="AY165" s="114" t="str">
        <f t="shared" si="33"/>
        <v>NGA</v>
      </c>
    </row>
    <row r="166" spans="1:51" s="13" customFormat="1">
      <c r="A166" s="2"/>
      <c r="B166" s="2"/>
      <c r="C166"/>
      <c r="D166"/>
      <c r="E166"/>
      <c r="F166" s="107" t="str">
        <f t="shared" si="34"/>
        <v>None</v>
      </c>
      <c r="G166" s="108" t="str">
        <f t="shared" si="34"/>
        <v>HFO</v>
      </c>
      <c r="H166" s="108" t="str">
        <f t="shared" si="34"/>
        <v>NGA</v>
      </c>
      <c r="I166" s="108" t="str">
        <f t="shared" si="34"/>
        <v>LPG</v>
      </c>
      <c r="J166" s="108" t="str">
        <f t="shared" si="34"/>
        <v>LPG</v>
      </c>
      <c r="K166" s="108" t="str">
        <f t="shared" si="34"/>
        <v>LPG</v>
      </c>
      <c r="L166" s="108" t="str">
        <f t="shared" si="34"/>
        <v>GSL</v>
      </c>
      <c r="M166" s="108" t="str">
        <f t="shared" si="34"/>
        <v>GSL</v>
      </c>
      <c r="N166" s="108" t="str">
        <f t="shared" si="34"/>
        <v>GSL</v>
      </c>
      <c r="O166" s="108" t="str">
        <f t="shared" si="34"/>
        <v>None</v>
      </c>
      <c r="P166" s="108" t="str">
        <f t="shared" si="34"/>
        <v>DSL</v>
      </c>
      <c r="Q166" s="108" t="str">
        <f t="shared" si="34"/>
        <v>GSL</v>
      </c>
      <c r="R166" s="108" t="str">
        <f t="shared" si="34"/>
        <v>None</v>
      </c>
      <c r="S166" s="108" t="str">
        <f t="shared" si="34"/>
        <v>None</v>
      </c>
      <c r="T166" s="108" t="str">
        <f t="shared" si="34"/>
        <v>DSL</v>
      </c>
      <c r="U166" s="108" t="str">
        <f t="shared" si="34"/>
        <v>DSL</v>
      </c>
      <c r="V166" s="108" t="str">
        <f t="shared" si="32"/>
        <v>None</v>
      </c>
      <c r="W166" s="108" t="str">
        <f t="shared" si="32"/>
        <v>HFO</v>
      </c>
      <c r="X166" s="108" t="str">
        <f t="shared" si="32"/>
        <v>None</v>
      </c>
      <c r="Y166" s="108" t="str">
        <f t="shared" si="32"/>
        <v>HFO</v>
      </c>
      <c r="Z166" s="108" t="str">
        <f t="shared" si="32"/>
        <v>COA</v>
      </c>
      <c r="AA166" s="108" t="str">
        <f t="shared" si="32"/>
        <v>COA</v>
      </c>
      <c r="AB166" s="108" t="str">
        <f t="shared" si="32"/>
        <v>NGA</v>
      </c>
      <c r="AC166" s="108" t="str">
        <f t="shared" si="32"/>
        <v>NGA</v>
      </c>
      <c r="AD166" s="108" t="str">
        <f t="shared" si="32"/>
        <v>NGA</v>
      </c>
      <c r="AE166" s="108" t="str">
        <f t="shared" si="32"/>
        <v>COA</v>
      </c>
      <c r="AF166" s="108" t="str">
        <f t="shared" si="32"/>
        <v>COA</v>
      </c>
      <c r="AG166" s="108" t="str">
        <f t="shared" si="32"/>
        <v>COA</v>
      </c>
      <c r="AH166" s="108" t="str">
        <f t="shared" si="32"/>
        <v>WST</v>
      </c>
      <c r="AI166" s="108" t="str">
        <f t="shared" si="32"/>
        <v>WST</v>
      </c>
      <c r="AJ166" s="108" t="str">
        <f t="shared" si="32"/>
        <v>None</v>
      </c>
      <c r="AK166" s="108" t="str">
        <f t="shared" si="32"/>
        <v>None</v>
      </c>
      <c r="AL166" s="108" t="str">
        <f t="shared" si="33"/>
        <v>None</v>
      </c>
      <c r="AM166" s="108" t="str">
        <f t="shared" si="33"/>
        <v>None</v>
      </c>
      <c r="AN166" s="108" t="str">
        <f t="shared" si="33"/>
        <v>None</v>
      </c>
      <c r="AO166" s="108" t="str">
        <f t="shared" si="33"/>
        <v>None</v>
      </c>
      <c r="AP166" s="108" t="str">
        <f t="shared" si="33"/>
        <v>None</v>
      </c>
      <c r="AQ166" s="108" t="str">
        <f t="shared" si="33"/>
        <v>None</v>
      </c>
      <c r="AR166" s="108" t="str">
        <f t="shared" si="33"/>
        <v>None</v>
      </c>
      <c r="AS166" s="108" t="str">
        <f t="shared" si="33"/>
        <v>None</v>
      </c>
      <c r="AT166" s="108" t="str">
        <f t="shared" si="33"/>
        <v>None</v>
      </c>
      <c r="AU166" s="108" t="str">
        <f t="shared" si="33"/>
        <v>None</v>
      </c>
      <c r="AV166" s="108" t="str">
        <f t="shared" si="33"/>
        <v>None</v>
      </c>
      <c r="AW166" s="108" t="str">
        <f t="shared" si="33"/>
        <v>None</v>
      </c>
      <c r="AX166" s="108" t="str">
        <f t="shared" si="33"/>
        <v>None</v>
      </c>
      <c r="AY166" s="114" t="str">
        <f t="shared" si="33"/>
        <v>NGA</v>
      </c>
    </row>
    <row r="167" spans="1:51" s="13" customFormat="1">
      <c r="A167" s="2"/>
      <c r="B167" s="2"/>
      <c r="C167"/>
      <c r="D167"/>
      <c r="E167"/>
      <c r="F167" s="107" t="str">
        <f t="shared" si="34"/>
        <v>None</v>
      </c>
      <c r="G167" s="108" t="str">
        <f t="shared" si="34"/>
        <v>HFO</v>
      </c>
      <c r="H167" s="108" t="str">
        <f t="shared" si="34"/>
        <v>NGA</v>
      </c>
      <c r="I167" s="108" t="str">
        <f t="shared" si="34"/>
        <v>LPG</v>
      </c>
      <c r="J167" s="108" t="str">
        <f t="shared" si="34"/>
        <v>LPG</v>
      </c>
      <c r="K167" s="108" t="str">
        <f t="shared" si="34"/>
        <v>LPG</v>
      </c>
      <c r="L167" s="108" t="str">
        <f t="shared" si="34"/>
        <v>GSL</v>
      </c>
      <c r="M167" s="108" t="str">
        <f t="shared" si="34"/>
        <v>GSL</v>
      </c>
      <c r="N167" s="108" t="str">
        <f t="shared" si="34"/>
        <v>GSL</v>
      </c>
      <c r="O167" s="108" t="str">
        <f t="shared" si="34"/>
        <v>None</v>
      </c>
      <c r="P167" s="108" t="str">
        <f t="shared" si="34"/>
        <v>DSL</v>
      </c>
      <c r="Q167" s="108" t="str">
        <f t="shared" si="34"/>
        <v>GSL</v>
      </c>
      <c r="R167" s="108" t="str">
        <f t="shared" si="34"/>
        <v>None</v>
      </c>
      <c r="S167" s="108" t="str">
        <f t="shared" si="34"/>
        <v>None</v>
      </c>
      <c r="T167" s="108" t="str">
        <f t="shared" si="34"/>
        <v>DSL</v>
      </c>
      <c r="U167" s="108" t="str">
        <f t="shared" si="34"/>
        <v>DSL</v>
      </c>
      <c r="V167" s="108" t="str">
        <f t="shared" si="32"/>
        <v>None</v>
      </c>
      <c r="W167" s="108" t="str">
        <f t="shared" si="32"/>
        <v>HFO</v>
      </c>
      <c r="X167" s="108" t="str">
        <f t="shared" si="32"/>
        <v>None</v>
      </c>
      <c r="Y167" s="108" t="str">
        <f t="shared" si="32"/>
        <v>HFO</v>
      </c>
      <c r="Z167" s="108" t="str">
        <f t="shared" si="32"/>
        <v>COA</v>
      </c>
      <c r="AA167" s="108" t="str">
        <f t="shared" si="32"/>
        <v>COA</v>
      </c>
      <c r="AB167" s="108" t="str">
        <f t="shared" si="32"/>
        <v>NGA</v>
      </c>
      <c r="AC167" s="108" t="str">
        <f t="shared" si="32"/>
        <v>NGA</v>
      </c>
      <c r="AD167" s="108" t="str">
        <f t="shared" si="32"/>
        <v>NGA</v>
      </c>
      <c r="AE167" s="108" t="str">
        <f t="shared" si="32"/>
        <v>COA</v>
      </c>
      <c r="AF167" s="108" t="str">
        <f t="shared" si="32"/>
        <v>COA</v>
      </c>
      <c r="AG167" s="108" t="str">
        <f t="shared" si="32"/>
        <v>COA</v>
      </c>
      <c r="AH167" s="108" t="str">
        <f t="shared" si="32"/>
        <v>WST</v>
      </c>
      <c r="AI167" s="108" t="str">
        <f t="shared" si="32"/>
        <v>WST</v>
      </c>
      <c r="AJ167" s="108" t="str">
        <f t="shared" si="32"/>
        <v>None</v>
      </c>
      <c r="AK167" s="108" t="str">
        <f t="shared" si="32"/>
        <v>None</v>
      </c>
      <c r="AL167" s="108" t="str">
        <f t="shared" si="33"/>
        <v>None</v>
      </c>
      <c r="AM167" s="108" t="str">
        <f t="shared" si="33"/>
        <v>None</v>
      </c>
      <c r="AN167" s="108" t="str">
        <f t="shared" si="33"/>
        <v>None</v>
      </c>
      <c r="AO167" s="108" t="str">
        <f t="shared" si="33"/>
        <v>None</v>
      </c>
      <c r="AP167" s="108" t="str">
        <f t="shared" si="33"/>
        <v>None</v>
      </c>
      <c r="AQ167" s="108" t="str">
        <f t="shared" si="33"/>
        <v>None</v>
      </c>
      <c r="AR167" s="108" t="str">
        <f t="shared" si="33"/>
        <v>None</v>
      </c>
      <c r="AS167" s="108" t="str">
        <f t="shared" si="33"/>
        <v>None</v>
      </c>
      <c r="AT167" s="108" t="str">
        <f t="shared" si="33"/>
        <v>None</v>
      </c>
      <c r="AU167" s="108" t="str">
        <f t="shared" si="33"/>
        <v>None</v>
      </c>
      <c r="AV167" s="108" t="str">
        <f t="shared" si="33"/>
        <v>None</v>
      </c>
      <c r="AW167" s="108" t="str">
        <f t="shared" si="33"/>
        <v>None</v>
      </c>
      <c r="AX167" s="108" t="str">
        <f t="shared" si="33"/>
        <v>None</v>
      </c>
      <c r="AY167" s="114" t="str">
        <f t="shared" si="33"/>
        <v>NGA</v>
      </c>
    </row>
    <row r="168" spans="1:51" s="13" customFormat="1">
      <c r="A168" s="2"/>
      <c r="B168" s="2"/>
      <c r="C168"/>
      <c r="D168"/>
      <c r="E168"/>
      <c r="F168" s="107" t="str">
        <f t="shared" si="34"/>
        <v>None</v>
      </c>
      <c r="G168" s="108" t="str">
        <f t="shared" si="34"/>
        <v>HFO</v>
      </c>
      <c r="H168" s="108" t="str">
        <f t="shared" si="34"/>
        <v>NGA</v>
      </c>
      <c r="I168" s="108" t="str">
        <f t="shared" si="34"/>
        <v>LPG</v>
      </c>
      <c r="J168" s="108" t="str">
        <f t="shared" si="34"/>
        <v>LPG</v>
      </c>
      <c r="K168" s="108" t="str">
        <f t="shared" si="34"/>
        <v>LPG</v>
      </c>
      <c r="L168" s="108" t="str">
        <f t="shared" si="34"/>
        <v>GSL</v>
      </c>
      <c r="M168" s="108" t="str">
        <f t="shared" si="34"/>
        <v>GSL</v>
      </c>
      <c r="N168" s="108" t="str">
        <f t="shared" si="34"/>
        <v>GSL</v>
      </c>
      <c r="O168" s="108" t="str">
        <f t="shared" si="34"/>
        <v>None</v>
      </c>
      <c r="P168" s="108" t="str">
        <f t="shared" si="34"/>
        <v>DSL</v>
      </c>
      <c r="Q168" s="108" t="str">
        <f t="shared" si="34"/>
        <v>GSL</v>
      </c>
      <c r="R168" s="108" t="str">
        <f t="shared" si="34"/>
        <v>None</v>
      </c>
      <c r="S168" s="108" t="str">
        <f t="shared" si="34"/>
        <v>None</v>
      </c>
      <c r="T168" s="108" t="str">
        <f t="shared" si="34"/>
        <v>DSL</v>
      </c>
      <c r="U168" s="108" t="str">
        <f t="shared" si="34"/>
        <v>DSL</v>
      </c>
      <c r="V168" s="108" t="str">
        <f t="shared" si="32"/>
        <v>None</v>
      </c>
      <c r="W168" s="108" t="str">
        <f t="shared" si="32"/>
        <v>HFO</v>
      </c>
      <c r="X168" s="108" t="str">
        <f t="shared" si="32"/>
        <v>None</v>
      </c>
      <c r="Y168" s="108" t="str">
        <f t="shared" si="32"/>
        <v>HFO</v>
      </c>
      <c r="Z168" s="108" t="str">
        <f t="shared" si="32"/>
        <v>COA</v>
      </c>
      <c r="AA168" s="108" t="str">
        <f t="shared" si="32"/>
        <v>COA</v>
      </c>
      <c r="AB168" s="108" t="str">
        <f t="shared" si="32"/>
        <v>NGA</v>
      </c>
      <c r="AC168" s="108" t="str">
        <f t="shared" si="32"/>
        <v>NGA</v>
      </c>
      <c r="AD168" s="108" t="str">
        <f t="shared" si="32"/>
        <v>NGA</v>
      </c>
      <c r="AE168" s="108" t="str">
        <f t="shared" si="32"/>
        <v>COA</v>
      </c>
      <c r="AF168" s="108" t="str">
        <f t="shared" si="32"/>
        <v>COA</v>
      </c>
      <c r="AG168" s="108" t="str">
        <f t="shared" si="32"/>
        <v>COA</v>
      </c>
      <c r="AH168" s="108" t="str">
        <f t="shared" si="32"/>
        <v>WST</v>
      </c>
      <c r="AI168" s="108" t="str">
        <f t="shared" si="32"/>
        <v>WST</v>
      </c>
      <c r="AJ168" s="108" t="str">
        <f t="shared" si="32"/>
        <v>None</v>
      </c>
      <c r="AK168" s="108" t="str">
        <f t="shared" si="32"/>
        <v>None</v>
      </c>
      <c r="AL168" s="108" t="str">
        <f t="shared" si="33"/>
        <v>None</v>
      </c>
      <c r="AM168" s="108" t="str">
        <f t="shared" si="33"/>
        <v>None</v>
      </c>
      <c r="AN168" s="108" t="str">
        <f t="shared" si="33"/>
        <v>None</v>
      </c>
      <c r="AO168" s="108" t="str">
        <f t="shared" si="33"/>
        <v>None</v>
      </c>
      <c r="AP168" s="108" t="str">
        <f t="shared" si="33"/>
        <v>None</v>
      </c>
      <c r="AQ168" s="108" t="str">
        <f t="shared" si="33"/>
        <v>None</v>
      </c>
      <c r="AR168" s="108" t="str">
        <f t="shared" si="33"/>
        <v>None</v>
      </c>
      <c r="AS168" s="108" t="str">
        <f t="shared" si="33"/>
        <v>None</v>
      </c>
      <c r="AT168" s="108" t="str">
        <f t="shared" si="33"/>
        <v>None</v>
      </c>
      <c r="AU168" s="108" t="str">
        <f t="shared" si="33"/>
        <v>None</v>
      </c>
      <c r="AV168" s="108" t="str">
        <f t="shared" si="33"/>
        <v>None</v>
      </c>
      <c r="AW168" s="108" t="str">
        <f t="shared" si="33"/>
        <v>None</v>
      </c>
      <c r="AX168" s="108" t="str">
        <f t="shared" si="33"/>
        <v>None</v>
      </c>
      <c r="AY168" s="114" t="str">
        <f t="shared" si="33"/>
        <v>NGA</v>
      </c>
    </row>
    <row r="169" spans="1:51" s="13" customFormat="1">
      <c r="A169" s="2"/>
      <c r="B169" s="2"/>
      <c r="C169"/>
      <c r="D169"/>
      <c r="E169"/>
      <c r="F169" s="107" t="str">
        <f t="shared" si="34"/>
        <v>None</v>
      </c>
      <c r="G169" s="108" t="str">
        <f t="shared" si="34"/>
        <v>HFO</v>
      </c>
      <c r="H169" s="108" t="str">
        <f t="shared" si="34"/>
        <v>NGA</v>
      </c>
      <c r="I169" s="108" t="str">
        <f t="shared" si="34"/>
        <v>LPG</v>
      </c>
      <c r="J169" s="108" t="str">
        <f t="shared" si="34"/>
        <v>LPG</v>
      </c>
      <c r="K169" s="108" t="str">
        <f t="shared" si="34"/>
        <v>LPG</v>
      </c>
      <c r="L169" s="108" t="str">
        <f t="shared" si="34"/>
        <v>GSL</v>
      </c>
      <c r="M169" s="108" t="str">
        <f t="shared" si="34"/>
        <v>GSL</v>
      </c>
      <c r="N169" s="108" t="str">
        <f t="shared" si="34"/>
        <v>GSL</v>
      </c>
      <c r="O169" s="108" t="str">
        <f t="shared" si="34"/>
        <v>None</v>
      </c>
      <c r="P169" s="108" t="str">
        <f t="shared" si="34"/>
        <v>DSL</v>
      </c>
      <c r="Q169" s="108" t="str">
        <f t="shared" si="34"/>
        <v>GSL</v>
      </c>
      <c r="R169" s="108" t="str">
        <f t="shared" si="34"/>
        <v>None</v>
      </c>
      <c r="S169" s="108" t="str">
        <f t="shared" si="34"/>
        <v>None</v>
      </c>
      <c r="T169" s="108" t="str">
        <f t="shared" si="34"/>
        <v>DSL</v>
      </c>
      <c r="U169" s="108" t="str">
        <f t="shared" si="34"/>
        <v>DSL</v>
      </c>
      <c r="V169" s="108" t="str">
        <f t="shared" si="32"/>
        <v>None</v>
      </c>
      <c r="W169" s="108" t="str">
        <f t="shared" si="32"/>
        <v>HFO</v>
      </c>
      <c r="X169" s="108" t="str">
        <f t="shared" si="32"/>
        <v>None</v>
      </c>
      <c r="Y169" s="108" t="str">
        <f t="shared" si="32"/>
        <v>HFO</v>
      </c>
      <c r="Z169" s="108" t="str">
        <f t="shared" si="32"/>
        <v>COA</v>
      </c>
      <c r="AA169" s="108" t="str">
        <f t="shared" si="32"/>
        <v>COA</v>
      </c>
      <c r="AB169" s="108" t="str">
        <f t="shared" si="32"/>
        <v>NGA</v>
      </c>
      <c r="AC169" s="108" t="str">
        <f t="shared" si="32"/>
        <v>NGA</v>
      </c>
      <c r="AD169" s="108" t="str">
        <f t="shared" si="32"/>
        <v>NGA</v>
      </c>
      <c r="AE169" s="108" t="str">
        <f t="shared" si="32"/>
        <v>COA</v>
      </c>
      <c r="AF169" s="108" t="str">
        <f t="shared" si="32"/>
        <v>COA</v>
      </c>
      <c r="AG169" s="108" t="str">
        <f t="shared" si="32"/>
        <v>COA</v>
      </c>
      <c r="AH169" s="108" t="str">
        <f t="shared" si="32"/>
        <v>WST</v>
      </c>
      <c r="AI169" s="108" t="str">
        <f t="shared" si="32"/>
        <v>WST</v>
      </c>
      <c r="AJ169" s="108" t="str">
        <f t="shared" si="32"/>
        <v>None</v>
      </c>
      <c r="AK169" s="108" t="str">
        <f t="shared" si="32"/>
        <v>None</v>
      </c>
      <c r="AL169" s="108" t="str">
        <f t="shared" si="33"/>
        <v>None</v>
      </c>
      <c r="AM169" s="108" t="str">
        <f t="shared" si="33"/>
        <v>None</v>
      </c>
      <c r="AN169" s="108" t="str">
        <f t="shared" si="33"/>
        <v>None</v>
      </c>
      <c r="AO169" s="108" t="str">
        <f t="shared" si="33"/>
        <v>None</v>
      </c>
      <c r="AP169" s="108" t="str">
        <f t="shared" si="33"/>
        <v>None</v>
      </c>
      <c r="AQ169" s="108" t="str">
        <f t="shared" si="33"/>
        <v>None</v>
      </c>
      <c r="AR169" s="108" t="str">
        <f t="shared" si="33"/>
        <v>None</v>
      </c>
      <c r="AS169" s="108" t="str">
        <f t="shared" si="33"/>
        <v>None</v>
      </c>
      <c r="AT169" s="108" t="str">
        <f t="shared" si="33"/>
        <v>None</v>
      </c>
      <c r="AU169" s="108" t="str">
        <f t="shared" si="33"/>
        <v>None</v>
      </c>
      <c r="AV169" s="108" t="str">
        <f t="shared" si="33"/>
        <v>None</v>
      </c>
      <c r="AW169" s="108" t="str">
        <f t="shared" si="33"/>
        <v>None</v>
      </c>
      <c r="AX169" s="108" t="str">
        <f t="shared" si="33"/>
        <v>None</v>
      </c>
      <c r="AY169" s="114" t="str">
        <f t="shared" si="33"/>
        <v>NGA</v>
      </c>
    </row>
    <row r="170" spans="1:51" s="13" customFormat="1">
      <c r="A170" s="2"/>
      <c r="B170" s="2"/>
      <c r="C170"/>
      <c r="D170"/>
      <c r="E170"/>
      <c r="F170" s="107" t="str">
        <f t="shared" si="34"/>
        <v>None</v>
      </c>
      <c r="G170" s="108" t="str">
        <f t="shared" si="34"/>
        <v>HFO</v>
      </c>
      <c r="H170" s="108" t="str">
        <f t="shared" si="34"/>
        <v>NGA</v>
      </c>
      <c r="I170" s="108" t="str">
        <f t="shared" si="34"/>
        <v>LPG</v>
      </c>
      <c r="J170" s="108" t="str">
        <f t="shared" si="34"/>
        <v>LPG</v>
      </c>
      <c r="K170" s="108" t="str">
        <f t="shared" si="34"/>
        <v>LPG</v>
      </c>
      <c r="L170" s="108" t="str">
        <f t="shared" si="34"/>
        <v>GSL</v>
      </c>
      <c r="M170" s="108" t="str">
        <f t="shared" si="34"/>
        <v>GSL</v>
      </c>
      <c r="N170" s="108" t="str">
        <f t="shared" si="34"/>
        <v>GSL</v>
      </c>
      <c r="O170" s="108" t="str">
        <f t="shared" si="34"/>
        <v>None</v>
      </c>
      <c r="P170" s="108" t="str">
        <f t="shared" si="34"/>
        <v>DSL</v>
      </c>
      <c r="Q170" s="108" t="str">
        <f t="shared" si="34"/>
        <v>GSL</v>
      </c>
      <c r="R170" s="108" t="str">
        <f t="shared" si="34"/>
        <v>None</v>
      </c>
      <c r="S170" s="108" t="str">
        <f t="shared" si="34"/>
        <v>None</v>
      </c>
      <c r="T170" s="108" t="str">
        <f t="shared" si="34"/>
        <v>DSL</v>
      </c>
      <c r="U170" s="108" t="str">
        <f t="shared" si="34"/>
        <v>DSL</v>
      </c>
      <c r="V170" s="108" t="str">
        <f t="shared" ref="V170:AK185" si="35">V$9</f>
        <v>None</v>
      </c>
      <c r="W170" s="108" t="str">
        <f t="shared" si="35"/>
        <v>HFO</v>
      </c>
      <c r="X170" s="108" t="str">
        <f t="shared" si="35"/>
        <v>None</v>
      </c>
      <c r="Y170" s="108" t="str">
        <f t="shared" si="35"/>
        <v>HFO</v>
      </c>
      <c r="Z170" s="108" t="str">
        <f t="shared" si="35"/>
        <v>COA</v>
      </c>
      <c r="AA170" s="108" t="str">
        <f t="shared" si="35"/>
        <v>COA</v>
      </c>
      <c r="AB170" s="108" t="str">
        <f t="shared" si="35"/>
        <v>NGA</v>
      </c>
      <c r="AC170" s="108" t="str">
        <f t="shared" si="35"/>
        <v>NGA</v>
      </c>
      <c r="AD170" s="108" t="str">
        <f t="shared" si="35"/>
        <v>NGA</v>
      </c>
      <c r="AE170" s="108" t="str">
        <f t="shared" si="35"/>
        <v>COA</v>
      </c>
      <c r="AF170" s="108" t="str">
        <f t="shared" si="35"/>
        <v>COA</v>
      </c>
      <c r="AG170" s="108" t="str">
        <f t="shared" si="35"/>
        <v>COA</v>
      </c>
      <c r="AH170" s="108" t="str">
        <f t="shared" si="35"/>
        <v>WST</v>
      </c>
      <c r="AI170" s="108" t="str">
        <f t="shared" si="35"/>
        <v>WST</v>
      </c>
      <c r="AJ170" s="108" t="str">
        <f t="shared" si="35"/>
        <v>None</v>
      </c>
      <c r="AK170" s="108" t="str">
        <f t="shared" si="35"/>
        <v>None</v>
      </c>
      <c r="AL170" s="108" t="str">
        <f t="shared" ref="AL170:AY185" si="36">AL$9</f>
        <v>None</v>
      </c>
      <c r="AM170" s="108" t="str">
        <f t="shared" si="36"/>
        <v>None</v>
      </c>
      <c r="AN170" s="108" t="str">
        <f t="shared" si="36"/>
        <v>None</v>
      </c>
      <c r="AO170" s="108" t="str">
        <f t="shared" si="36"/>
        <v>None</v>
      </c>
      <c r="AP170" s="108" t="str">
        <f t="shared" si="36"/>
        <v>None</v>
      </c>
      <c r="AQ170" s="108" t="str">
        <f t="shared" si="36"/>
        <v>None</v>
      </c>
      <c r="AR170" s="108" t="str">
        <f t="shared" si="36"/>
        <v>None</v>
      </c>
      <c r="AS170" s="108" t="str">
        <f t="shared" si="36"/>
        <v>None</v>
      </c>
      <c r="AT170" s="108" t="str">
        <f t="shared" si="36"/>
        <v>None</v>
      </c>
      <c r="AU170" s="108" t="str">
        <f t="shared" si="36"/>
        <v>None</v>
      </c>
      <c r="AV170" s="108" t="str">
        <f t="shared" si="36"/>
        <v>None</v>
      </c>
      <c r="AW170" s="108" t="str">
        <f t="shared" si="36"/>
        <v>None</v>
      </c>
      <c r="AX170" s="108" t="str">
        <f t="shared" si="36"/>
        <v>None</v>
      </c>
      <c r="AY170" s="114" t="str">
        <f t="shared" si="36"/>
        <v>NGA</v>
      </c>
    </row>
    <row r="171" spans="1:51" s="13" customFormat="1">
      <c r="A171" s="2"/>
      <c r="B171" s="2"/>
      <c r="C171"/>
      <c r="D171"/>
      <c r="E171"/>
      <c r="F171" s="107" t="str">
        <f t="shared" si="34"/>
        <v>None</v>
      </c>
      <c r="G171" s="108" t="str">
        <f t="shared" si="34"/>
        <v>HFO</v>
      </c>
      <c r="H171" s="108" t="str">
        <f t="shared" si="34"/>
        <v>NGA</v>
      </c>
      <c r="I171" s="108" t="str">
        <f t="shared" si="34"/>
        <v>LPG</v>
      </c>
      <c r="J171" s="108" t="str">
        <f t="shared" si="34"/>
        <v>LPG</v>
      </c>
      <c r="K171" s="108" t="str">
        <f t="shared" si="34"/>
        <v>LPG</v>
      </c>
      <c r="L171" s="108" t="str">
        <f t="shared" si="34"/>
        <v>GSL</v>
      </c>
      <c r="M171" s="108" t="str">
        <f t="shared" si="34"/>
        <v>GSL</v>
      </c>
      <c r="N171" s="108" t="str">
        <f t="shared" si="34"/>
        <v>GSL</v>
      </c>
      <c r="O171" s="108" t="str">
        <f t="shared" si="34"/>
        <v>None</v>
      </c>
      <c r="P171" s="108" t="str">
        <f t="shared" si="34"/>
        <v>DSL</v>
      </c>
      <c r="Q171" s="108" t="str">
        <f t="shared" si="34"/>
        <v>GSL</v>
      </c>
      <c r="R171" s="108" t="str">
        <f t="shared" si="34"/>
        <v>None</v>
      </c>
      <c r="S171" s="108" t="str">
        <f t="shared" si="34"/>
        <v>None</v>
      </c>
      <c r="T171" s="108" t="str">
        <f t="shared" si="34"/>
        <v>DSL</v>
      </c>
      <c r="U171" s="108" t="str">
        <f t="shared" ref="U171:AJ186" si="37">U$9</f>
        <v>DSL</v>
      </c>
      <c r="V171" s="108" t="str">
        <f t="shared" si="35"/>
        <v>None</v>
      </c>
      <c r="W171" s="108" t="str">
        <f t="shared" si="35"/>
        <v>HFO</v>
      </c>
      <c r="X171" s="108" t="str">
        <f t="shared" si="35"/>
        <v>None</v>
      </c>
      <c r="Y171" s="108" t="str">
        <f t="shared" si="35"/>
        <v>HFO</v>
      </c>
      <c r="Z171" s="108" t="str">
        <f t="shared" si="35"/>
        <v>COA</v>
      </c>
      <c r="AA171" s="108" t="str">
        <f t="shared" si="35"/>
        <v>COA</v>
      </c>
      <c r="AB171" s="108" t="str">
        <f t="shared" si="35"/>
        <v>NGA</v>
      </c>
      <c r="AC171" s="108" t="str">
        <f t="shared" si="35"/>
        <v>NGA</v>
      </c>
      <c r="AD171" s="108" t="str">
        <f t="shared" si="35"/>
        <v>NGA</v>
      </c>
      <c r="AE171" s="108" t="str">
        <f t="shared" si="35"/>
        <v>COA</v>
      </c>
      <c r="AF171" s="108" t="str">
        <f t="shared" si="35"/>
        <v>COA</v>
      </c>
      <c r="AG171" s="108" t="str">
        <f t="shared" si="35"/>
        <v>COA</v>
      </c>
      <c r="AH171" s="108" t="str">
        <f t="shared" si="35"/>
        <v>WST</v>
      </c>
      <c r="AI171" s="108" t="str">
        <f t="shared" si="35"/>
        <v>WST</v>
      </c>
      <c r="AJ171" s="108" t="str">
        <f t="shared" si="35"/>
        <v>None</v>
      </c>
      <c r="AK171" s="108" t="str">
        <f t="shared" si="35"/>
        <v>None</v>
      </c>
      <c r="AL171" s="108" t="str">
        <f t="shared" si="36"/>
        <v>None</v>
      </c>
      <c r="AM171" s="108" t="str">
        <f t="shared" si="36"/>
        <v>None</v>
      </c>
      <c r="AN171" s="108" t="str">
        <f t="shared" si="36"/>
        <v>None</v>
      </c>
      <c r="AO171" s="108" t="str">
        <f t="shared" si="36"/>
        <v>None</v>
      </c>
      <c r="AP171" s="108" t="str">
        <f t="shared" si="36"/>
        <v>None</v>
      </c>
      <c r="AQ171" s="108" t="str">
        <f t="shared" si="36"/>
        <v>None</v>
      </c>
      <c r="AR171" s="108" t="str">
        <f t="shared" si="36"/>
        <v>None</v>
      </c>
      <c r="AS171" s="108" t="str">
        <f t="shared" si="36"/>
        <v>None</v>
      </c>
      <c r="AT171" s="108" t="str">
        <f t="shared" si="36"/>
        <v>None</v>
      </c>
      <c r="AU171" s="108" t="str">
        <f t="shared" si="36"/>
        <v>None</v>
      </c>
      <c r="AV171" s="108" t="str">
        <f t="shared" si="36"/>
        <v>None</v>
      </c>
      <c r="AW171" s="108" t="str">
        <f t="shared" si="36"/>
        <v>None</v>
      </c>
      <c r="AX171" s="108" t="str">
        <f t="shared" si="36"/>
        <v>None</v>
      </c>
      <c r="AY171" s="114" t="str">
        <f t="shared" si="36"/>
        <v>NGA</v>
      </c>
    </row>
    <row r="172" spans="1:51" s="13" customFormat="1">
      <c r="A172" s="2"/>
      <c r="B172" s="2"/>
      <c r="C172"/>
      <c r="D172"/>
      <c r="E172"/>
      <c r="F172" s="107" t="str">
        <f t="shared" ref="F172:U187" si="38">F$9</f>
        <v>None</v>
      </c>
      <c r="G172" s="108" t="str">
        <f t="shared" si="38"/>
        <v>HFO</v>
      </c>
      <c r="H172" s="108" t="str">
        <f t="shared" si="38"/>
        <v>NGA</v>
      </c>
      <c r="I172" s="108" t="str">
        <f t="shared" si="38"/>
        <v>LPG</v>
      </c>
      <c r="J172" s="108" t="str">
        <f t="shared" si="38"/>
        <v>LPG</v>
      </c>
      <c r="K172" s="108" t="str">
        <f t="shared" si="38"/>
        <v>LPG</v>
      </c>
      <c r="L172" s="108" t="str">
        <f t="shared" si="38"/>
        <v>GSL</v>
      </c>
      <c r="M172" s="108" t="str">
        <f t="shared" si="38"/>
        <v>GSL</v>
      </c>
      <c r="N172" s="108" t="str">
        <f t="shared" si="38"/>
        <v>GSL</v>
      </c>
      <c r="O172" s="108" t="str">
        <f t="shared" si="38"/>
        <v>None</v>
      </c>
      <c r="P172" s="108" t="str">
        <f t="shared" si="38"/>
        <v>DSL</v>
      </c>
      <c r="Q172" s="108" t="str">
        <f t="shared" si="38"/>
        <v>GSL</v>
      </c>
      <c r="R172" s="108" t="str">
        <f t="shared" si="38"/>
        <v>None</v>
      </c>
      <c r="S172" s="108" t="str">
        <f t="shared" si="38"/>
        <v>None</v>
      </c>
      <c r="T172" s="108" t="str">
        <f t="shared" si="38"/>
        <v>DSL</v>
      </c>
      <c r="U172" s="108" t="str">
        <f t="shared" si="37"/>
        <v>DSL</v>
      </c>
      <c r="V172" s="108" t="str">
        <f t="shared" si="35"/>
        <v>None</v>
      </c>
      <c r="W172" s="108" t="str">
        <f t="shared" si="35"/>
        <v>HFO</v>
      </c>
      <c r="X172" s="108" t="str">
        <f t="shared" si="35"/>
        <v>None</v>
      </c>
      <c r="Y172" s="108" t="str">
        <f t="shared" si="35"/>
        <v>HFO</v>
      </c>
      <c r="Z172" s="108" t="str">
        <f t="shared" si="35"/>
        <v>COA</v>
      </c>
      <c r="AA172" s="108" t="str">
        <f t="shared" si="35"/>
        <v>COA</v>
      </c>
      <c r="AB172" s="108" t="str">
        <f t="shared" si="35"/>
        <v>NGA</v>
      </c>
      <c r="AC172" s="108" t="str">
        <f t="shared" si="35"/>
        <v>NGA</v>
      </c>
      <c r="AD172" s="108" t="str">
        <f t="shared" si="35"/>
        <v>NGA</v>
      </c>
      <c r="AE172" s="108" t="str">
        <f t="shared" si="35"/>
        <v>COA</v>
      </c>
      <c r="AF172" s="108" t="str">
        <f t="shared" si="35"/>
        <v>COA</v>
      </c>
      <c r="AG172" s="108" t="str">
        <f t="shared" si="35"/>
        <v>COA</v>
      </c>
      <c r="AH172" s="108" t="str">
        <f t="shared" si="35"/>
        <v>WST</v>
      </c>
      <c r="AI172" s="108" t="str">
        <f t="shared" si="35"/>
        <v>WST</v>
      </c>
      <c r="AJ172" s="108" t="str">
        <f t="shared" si="35"/>
        <v>None</v>
      </c>
      <c r="AK172" s="108" t="str">
        <f t="shared" si="35"/>
        <v>None</v>
      </c>
      <c r="AL172" s="108" t="str">
        <f t="shared" si="36"/>
        <v>None</v>
      </c>
      <c r="AM172" s="108" t="str">
        <f t="shared" si="36"/>
        <v>None</v>
      </c>
      <c r="AN172" s="108" t="str">
        <f t="shared" si="36"/>
        <v>None</v>
      </c>
      <c r="AO172" s="108" t="str">
        <f t="shared" si="36"/>
        <v>None</v>
      </c>
      <c r="AP172" s="108" t="str">
        <f t="shared" si="36"/>
        <v>None</v>
      </c>
      <c r="AQ172" s="108" t="str">
        <f t="shared" si="36"/>
        <v>None</v>
      </c>
      <c r="AR172" s="108" t="str">
        <f t="shared" si="36"/>
        <v>None</v>
      </c>
      <c r="AS172" s="108" t="str">
        <f t="shared" si="36"/>
        <v>None</v>
      </c>
      <c r="AT172" s="108" t="str">
        <f t="shared" si="36"/>
        <v>None</v>
      </c>
      <c r="AU172" s="108" t="str">
        <f t="shared" si="36"/>
        <v>None</v>
      </c>
      <c r="AV172" s="108" t="str">
        <f t="shared" si="36"/>
        <v>None</v>
      </c>
      <c r="AW172" s="108" t="str">
        <f t="shared" si="36"/>
        <v>None</v>
      </c>
      <c r="AX172" s="108" t="str">
        <f t="shared" si="36"/>
        <v>None</v>
      </c>
      <c r="AY172" s="114" t="str">
        <f t="shared" si="36"/>
        <v>NGA</v>
      </c>
    </row>
    <row r="173" spans="1:51" s="13" customFormat="1">
      <c r="A173" s="2"/>
      <c r="B173" s="2"/>
      <c r="C173"/>
      <c r="D173"/>
      <c r="E173"/>
      <c r="F173" s="107" t="str">
        <f t="shared" si="38"/>
        <v>None</v>
      </c>
      <c r="G173" s="108" t="str">
        <f t="shared" si="38"/>
        <v>HFO</v>
      </c>
      <c r="H173" s="108" t="str">
        <f t="shared" si="38"/>
        <v>NGA</v>
      </c>
      <c r="I173" s="108" t="str">
        <f t="shared" si="38"/>
        <v>LPG</v>
      </c>
      <c r="J173" s="108" t="str">
        <f t="shared" si="38"/>
        <v>LPG</v>
      </c>
      <c r="K173" s="108" t="str">
        <f t="shared" si="38"/>
        <v>LPG</v>
      </c>
      <c r="L173" s="108" t="str">
        <f t="shared" si="38"/>
        <v>GSL</v>
      </c>
      <c r="M173" s="108" t="str">
        <f t="shared" si="38"/>
        <v>GSL</v>
      </c>
      <c r="N173" s="108" t="str">
        <f t="shared" si="38"/>
        <v>GSL</v>
      </c>
      <c r="O173" s="108" t="str">
        <f t="shared" si="38"/>
        <v>None</v>
      </c>
      <c r="P173" s="108" t="str">
        <f t="shared" si="38"/>
        <v>DSL</v>
      </c>
      <c r="Q173" s="108" t="str">
        <f t="shared" si="38"/>
        <v>GSL</v>
      </c>
      <c r="R173" s="108" t="str">
        <f t="shared" si="38"/>
        <v>None</v>
      </c>
      <c r="S173" s="108" t="str">
        <f t="shared" si="38"/>
        <v>None</v>
      </c>
      <c r="T173" s="108" t="str">
        <f t="shared" si="38"/>
        <v>DSL</v>
      </c>
      <c r="U173" s="108" t="str">
        <f t="shared" si="37"/>
        <v>DSL</v>
      </c>
      <c r="V173" s="108" t="str">
        <f t="shared" si="35"/>
        <v>None</v>
      </c>
      <c r="W173" s="108" t="str">
        <f t="shared" si="35"/>
        <v>HFO</v>
      </c>
      <c r="X173" s="108" t="str">
        <f t="shared" si="35"/>
        <v>None</v>
      </c>
      <c r="Y173" s="108" t="str">
        <f t="shared" si="35"/>
        <v>HFO</v>
      </c>
      <c r="Z173" s="108" t="str">
        <f t="shared" si="35"/>
        <v>COA</v>
      </c>
      <c r="AA173" s="108" t="str">
        <f t="shared" si="35"/>
        <v>COA</v>
      </c>
      <c r="AB173" s="108" t="str">
        <f t="shared" si="35"/>
        <v>NGA</v>
      </c>
      <c r="AC173" s="108" t="str">
        <f t="shared" si="35"/>
        <v>NGA</v>
      </c>
      <c r="AD173" s="108" t="str">
        <f t="shared" si="35"/>
        <v>NGA</v>
      </c>
      <c r="AE173" s="108" t="str">
        <f t="shared" si="35"/>
        <v>COA</v>
      </c>
      <c r="AF173" s="108" t="str">
        <f t="shared" si="35"/>
        <v>COA</v>
      </c>
      <c r="AG173" s="108" t="str">
        <f t="shared" si="35"/>
        <v>COA</v>
      </c>
      <c r="AH173" s="108" t="str">
        <f t="shared" si="35"/>
        <v>WST</v>
      </c>
      <c r="AI173" s="108" t="str">
        <f t="shared" si="35"/>
        <v>WST</v>
      </c>
      <c r="AJ173" s="108" t="str">
        <f t="shared" si="35"/>
        <v>None</v>
      </c>
      <c r="AK173" s="108" t="str">
        <f t="shared" si="35"/>
        <v>None</v>
      </c>
      <c r="AL173" s="108" t="str">
        <f t="shared" si="36"/>
        <v>None</v>
      </c>
      <c r="AM173" s="108" t="str">
        <f t="shared" si="36"/>
        <v>None</v>
      </c>
      <c r="AN173" s="108" t="str">
        <f t="shared" si="36"/>
        <v>None</v>
      </c>
      <c r="AO173" s="108" t="str">
        <f t="shared" si="36"/>
        <v>None</v>
      </c>
      <c r="AP173" s="108" t="str">
        <f t="shared" si="36"/>
        <v>None</v>
      </c>
      <c r="AQ173" s="108" t="str">
        <f t="shared" si="36"/>
        <v>None</v>
      </c>
      <c r="AR173" s="108" t="str">
        <f t="shared" si="36"/>
        <v>None</v>
      </c>
      <c r="AS173" s="108" t="str">
        <f t="shared" si="36"/>
        <v>None</v>
      </c>
      <c r="AT173" s="108" t="str">
        <f t="shared" si="36"/>
        <v>None</v>
      </c>
      <c r="AU173" s="108" t="str">
        <f t="shared" si="36"/>
        <v>None</v>
      </c>
      <c r="AV173" s="108" t="str">
        <f t="shared" si="36"/>
        <v>None</v>
      </c>
      <c r="AW173" s="108" t="str">
        <f t="shared" si="36"/>
        <v>None</v>
      </c>
      <c r="AX173" s="108" t="str">
        <f t="shared" si="36"/>
        <v>None</v>
      </c>
      <c r="AY173" s="114" t="str">
        <f t="shared" si="36"/>
        <v>NGA</v>
      </c>
    </row>
    <row r="174" spans="1:51" s="13" customFormat="1">
      <c r="A174" s="2"/>
      <c r="B174" s="2"/>
      <c r="C174"/>
      <c r="D174"/>
      <c r="E174"/>
      <c r="F174" s="107" t="str">
        <f t="shared" si="38"/>
        <v>None</v>
      </c>
      <c r="G174" s="108" t="str">
        <f t="shared" si="38"/>
        <v>HFO</v>
      </c>
      <c r="H174" s="108" t="str">
        <f t="shared" si="38"/>
        <v>NGA</v>
      </c>
      <c r="I174" s="108" t="str">
        <f t="shared" si="38"/>
        <v>LPG</v>
      </c>
      <c r="J174" s="108" t="str">
        <f t="shared" si="38"/>
        <v>LPG</v>
      </c>
      <c r="K174" s="108" t="str">
        <f t="shared" si="38"/>
        <v>LPG</v>
      </c>
      <c r="L174" s="108" t="str">
        <f t="shared" si="38"/>
        <v>GSL</v>
      </c>
      <c r="M174" s="108" t="str">
        <f t="shared" si="38"/>
        <v>GSL</v>
      </c>
      <c r="N174" s="108" t="str">
        <f t="shared" si="38"/>
        <v>GSL</v>
      </c>
      <c r="O174" s="108" t="str">
        <f t="shared" si="38"/>
        <v>None</v>
      </c>
      <c r="P174" s="108" t="str">
        <f t="shared" si="38"/>
        <v>DSL</v>
      </c>
      <c r="Q174" s="108" t="str">
        <f t="shared" si="38"/>
        <v>GSL</v>
      </c>
      <c r="R174" s="108" t="str">
        <f t="shared" si="38"/>
        <v>None</v>
      </c>
      <c r="S174" s="108" t="str">
        <f t="shared" si="38"/>
        <v>None</v>
      </c>
      <c r="T174" s="108" t="str">
        <f t="shared" si="38"/>
        <v>DSL</v>
      </c>
      <c r="U174" s="108" t="str">
        <f t="shared" si="37"/>
        <v>DSL</v>
      </c>
      <c r="V174" s="108" t="str">
        <f t="shared" si="35"/>
        <v>None</v>
      </c>
      <c r="W174" s="108" t="str">
        <f t="shared" si="35"/>
        <v>HFO</v>
      </c>
      <c r="X174" s="108" t="str">
        <f t="shared" si="35"/>
        <v>None</v>
      </c>
      <c r="Y174" s="108" t="str">
        <f t="shared" si="35"/>
        <v>HFO</v>
      </c>
      <c r="Z174" s="108" t="str">
        <f t="shared" si="35"/>
        <v>COA</v>
      </c>
      <c r="AA174" s="108" t="str">
        <f t="shared" si="35"/>
        <v>COA</v>
      </c>
      <c r="AB174" s="108" t="str">
        <f t="shared" si="35"/>
        <v>NGA</v>
      </c>
      <c r="AC174" s="108" t="str">
        <f t="shared" si="35"/>
        <v>NGA</v>
      </c>
      <c r="AD174" s="108" t="str">
        <f t="shared" si="35"/>
        <v>NGA</v>
      </c>
      <c r="AE174" s="108" t="str">
        <f t="shared" si="35"/>
        <v>COA</v>
      </c>
      <c r="AF174" s="108" t="str">
        <f t="shared" si="35"/>
        <v>COA</v>
      </c>
      <c r="AG174" s="108" t="str">
        <f t="shared" si="35"/>
        <v>COA</v>
      </c>
      <c r="AH174" s="108" t="str">
        <f t="shared" si="35"/>
        <v>WST</v>
      </c>
      <c r="AI174" s="108" t="str">
        <f t="shared" si="35"/>
        <v>WST</v>
      </c>
      <c r="AJ174" s="108" t="str">
        <f t="shared" si="35"/>
        <v>None</v>
      </c>
      <c r="AK174" s="108" t="str">
        <f t="shared" si="35"/>
        <v>None</v>
      </c>
      <c r="AL174" s="108" t="str">
        <f t="shared" si="36"/>
        <v>None</v>
      </c>
      <c r="AM174" s="108" t="str">
        <f t="shared" si="36"/>
        <v>None</v>
      </c>
      <c r="AN174" s="108" t="str">
        <f t="shared" si="36"/>
        <v>None</v>
      </c>
      <c r="AO174" s="108" t="str">
        <f t="shared" si="36"/>
        <v>None</v>
      </c>
      <c r="AP174" s="108" t="str">
        <f t="shared" si="36"/>
        <v>None</v>
      </c>
      <c r="AQ174" s="108" t="str">
        <f t="shared" si="36"/>
        <v>None</v>
      </c>
      <c r="AR174" s="108" t="str">
        <f t="shared" si="36"/>
        <v>None</v>
      </c>
      <c r="AS174" s="108" t="str">
        <f t="shared" si="36"/>
        <v>None</v>
      </c>
      <c r="AT174" s="108" t="str">
        <f t="shared" si="36"/>
        <v>None</v>
      </c>
      <c r="AU174" s="108" t="str">
        <f t="shared" si="36"/>
        <v>None</v>
      </c>
      <c r="AV174" s="108" t="str">
        <f t="shared" si="36"/>
        <v>None</v>
      </c>
      <c r="AW174" s="108" t="str">
        <f t="shared" si="36"/>
        <v>None</v>
      </c>
      <c r="AX174" s="108" t="str">
        <f t="shared" si="36"/>
        <v>None</v>
      </c>
      <c r="AY174" s="114" t="str">
        <f t="shared" si="36"/>
        <v>NGA</v>
      </c>
    </row>
    <row r="175" spans="1:51" s="13" customFormat="1">
      <c r="A175" s="2"/>
      <c r="B175" s="2"/>
      <c r="C175"/>
      <c r="D175"/>
      <c r="E175"/>
      <c r="F175" s="107" t="str">
        <f t="shared" si="38"/>
        <v>None</v>
      </c>
      <c r="G175" s="108" t="str">
        <f t="shared" si="38"/>
        <v>HFO</v>
      </c>
      <c r="H175" s="108" t="str">
        <f t="shared" si="38"/>
        <v>NGA</v>
      </c>
      <c r="I175" s="108" t="str">
        <f t="shared" si="38"/>
        <v>LPG</v>
      </c>
      <c r="J175" s="108" t="str">
        <f t="shared" si="38"/>
        <v>LPG</v>
      </c>
      <c r="K175" s="108" t="str">
        <f t="shared" si="38"/>
        <v>LPG</v>
      </c>
      <c r="L175" s="108" t="str">
        <f t="shared" si="38"/>
        <v>GSL</v>
      </c>
      <c r="M175" s="108" t="str">
        <f t="shared" si="38"/>
        <v>GSL</v>
      </c>
      <c r="N175" s="108" t="str">
        <f t="shared" si="38"/>
        <v>GSL</v>
      </c>
      <c r="O175" s="108" t="str">
        <f t="shared" si="38"/>
        <v>None</v>
      </c>
      <c r="P175" s="108" t="str">
        <f t="shared" si="38"/>
        <v>DSL</v>
      </c>
      <c r="Q175" s="108" t="str">
        <f t="shared" si="38"/>
        <v>GSL</v>
      </c>
      <c r="R175" s="108" t="str">
        <f t="shared" si="38"/>
        <v>None</v>
      </c>
      <c r="S175" s="108" t="str">
        <f t="shared" si="38"/>
        <v>None</v>
      </c>
      <c r="T175" s="108" t="str">
        <f t="shared" si="38"/>
        <v>DSL</v>
      </c>
      <c r="U175" s="108" t="str">
        <f t="shared" si="37"/>
        <v>DSL</v>
      </c>
      <c r="V175" s="108" t="str">
        <f t="shared" si="35"/>
        <v>None</v>
      </c>
      <c r="W175" s="108" t="str">
        <f t="shared" si="35"/>
        <v>HFO</v>
      </c>
      <c r="X175" s="108" t="str">
        <f t="shared" si="35"/>
        <v>None</v>
      </c>
      <c r="Y175" s="108" t="str">
        <f t="shared" si="35"/>
        <v>HFO</v>
      </c>
      <c r="Z175" s="108" t="str">
        <f t="shared" si="35"/>
        <v>COA</v>
      </c>
      <c r="AA175" s="108" t="str">
        <f t="shared" si="35"/>
        <v>COA</v>
      </c>
      <c r="AB175" s="108" t="str">
        <f t="shared" si="35"/>
        <v>NGA</v>
      </c>
      <c r="AC175" s="108" t="str">
        <f t="shared" si="35"/>
        <v>NGA</v>
      </c>
      <c r="AD175" s="108" t="str">
        <f t="shared" si="35"/>
        <v>NGA</v>
      </c>
      <c r="AE175" s="108" t="str">
        <f t="shared" si="35"/>
        <v>COA</v>
      </c>
      <c r="AF175" s="108" t="str">
        <f t="shared" si="35"/>
        <v>COA</v>
      </c>
      <c r="AG175" s="108" t="str">
        <f t="shared" si="35"/>
        <v>COA</v>
      </c>
      <c r="AH175" s="108" t="str">
        <f t="shared" si="35"/>
        <v>WST</v>
      </c>
      <c r="AI175" s="108" t="str">
        <f t="shared" si="35"/>
        <v>WST</v>
      </c>
      <c r="AJ175" s="108" t="str">
        <f t="shared" si="35"/>
        <v>None</v>
      </c>
      <c r="AK175" s="108" t="str">
        <f t="shared" si="35"/>
        <v>None</v>
      </c>
      <c r="AL175" s="108" t="str">
        <f t="shared" si="36"/>
        <v>None</v>
      </c>
      <c r="AM175" s="108" t="str">
        <f t="shared" si="36"/>
        <v>None</v>
      </c>
      <c r="AN175" s="108" t="str">
        <f t="shared" si="36"/>
        <v>None</v>
      </c>
      <c r="AO175" s="108" t="str">
        <f t="shared" si="36"/>
        <v>None</v>
      </c>
      <c r="AP175" s="108" t="str">
        <f t="shared" si="36"/>
        <v>None</v>
      </c>
      <c r="AQ175" s="108" t="str">
        <f t="shared" si="36"/>
        <v>None</v>
      </c>
      <c r="AR175" s="108" t="str">
        <f t="shared" si="36"/>
        <v>None</v>
      </c>
      <c r="AS175" s="108" t="str">
        <f t="shared" si="36"/>
        <v>None</v>
      </c>
      <c r="AT175" s="108" t="str">
        <f t="shared" si="36"/>
        <v>None</v>
      </c>
      <c r="AU175" s="108" t="str">
        <f t="shared" si="36"/>
        <v>None</v>
      </c>
      <c r="AV175" s="108" t="str">
        <f t="shared" si="36"/>
        <v>None</v>
      </c>
      <c r="AW175" s="108" t="str">
        <f t="shared" si="36"/>
        <v>None</v>
      </c>
      <c r="AX175" s="108" t="str">
        <f t="shared" si="36"/>
        <v>None</v>
      </c>
      <c r="AY175" s="114" t="str">
        <f t="shared" si="36"/>
        <v>NGA</v>
      </c>
    </row>
    <row r="176" spans="1:51" s="13" customFormat="1">
      <c r="A176" s="2"/>
      <c r="B176" s="2"/>
      <c r="C176"/>
      <c r="D176"/>
      <c r="E176"/>
      <c r="F176" s="107" t="str">
        <f t="shared" si="38"/>
        <v>None</v>
      </c>
      <c r="G176" s="108" t="str">
        <f t="shared" si="38"/>
        <v>HFO</v>
      </c>
      <c r="H176" s="108" t="str">
        <f t="shared" si="38"/>
        <v>NGA</v>
      </c>
      <c r="I176" s="108" t="str">
        <f t="shared" si="38"/>
        <v>LPG</v>
      </c>
      <c r="J176" s="108" t="str">
        <f t="shared" si="38"/>
        <v>LPG</v>
      </c>
      <c r="K176" s="108" t="str">
        <f t="shared" si="38"/>
        <v>LPG</v>
      </c>
      <c r="L176" s="108" t="str">
        <f t="shared" si="38"/>
        <v>GSL</v>
      </c>
      <c r="M176" s="108" t="str">
        <f t="shared" si="38"/>
        <v>GSL</v>
      </c>
      <c r="N176" s="108" t="str">
        <f t="shared" si="38"/>
        <v>GSL</v>
      </c>
      <c r="O176" s="108" t="str">
        <f t="shared" si="38"/>
        <v>None</v>
      </c>
      <c r="P176" s="108" t="str">
        <f t="shared" si="38"/>
        <v>DSL</v>
      </c>
      <c r="Q176" s="108" t="str">
        <f t="shared" si="38"/>
        <v>GSL</v>
      </c>
      <c r="R176" s="108" t="str">
        <f t="shared" si="38"/>
        <v>None</v>
      </c>
      <c r="S176" s="108" t="str">
        <f t="shared" si="38"/>
        <v>None</v>
      </c>
      <c r="T176" s="108" t="str">
        <f t="shared" si="38"/>
        <v>DSL</v>
      </c>
      <c r="U176" s="108" t="str">
        <f t="shared" si="37"/>
        <v>DSL</v>
      </c>
      <c r="V176" s="108" t="str">
        <f t="shared" si="35"/>
        <v>None</v>
      </c>
      <c r="W176" s="108" t="str">
        <f t="shared" si="35"/>
        <v>HFO</v>
      </c>
      <c r="X176" s="108" t="str">
        <f t="shared" si="35"/>
        <v>None</v>
      </c>
      <c r="Y176" s="108" t="str">
        <f t="shared" si="35"/>
        <v>HFO</v>
      </c>
      <c r="Z176" s="108" t="str">
        <f t="shared" si="35"/>
        <v>COA</v>
      </c>
      <c r="AA176" s="108" t="str">
        <f t="shared" si="35"/>
        <v>COA</v>
      </c>
      <c r="AB176" s="108" t="str">
        <f t="shared" si="35"/>
        <v>NGA</v>
      </c>
      <c r="AC176" s="108" t="str">
        <f t="shared" si="35"/>
        <v>NGA</v>
      </c>
      <c r="AD176" s="108" t="str">
        <f t="shared" si="35"/>
        <v>NGA</v>
      </c>
      <c r="AE176" s="108" t="str">
        <f t="shared" si="35"/>
        <v>COA</v>
      </c>
      <c r="AF176" s="108" t="str">
        <f t="shared" si="35"/>
        <v>COA</v>
      </c>
      <c r="AG176" s="108" t="str">
        <f t="shared" si="35"/>
        <v>COA</v>
      </c>
      <c r="AH176" s="108" t="str">
        <f t="shared" si="35"/>
        <v>WST</v>
      </c>
      <c r="AI176" s="108" t="str">
        <f t="shared" si="35"/>
        <v>WST</v>
      </c>
      <c r="AJ176" s="108" t="str">
        <f t="shared" si="35"/>
        <v>None</v>
      </c>
      <c r="AK176" s="108" t="str">
        <f t="shared" si="35"/>
        <v>None</v>
      </c>
      <c r="AL176" s="108" t="str">
        <f t="shared" si="36"/>
        <v>None</v>
      </c>
      <c r="AM176" s="108" t="str">
        <f t="shared" si="36"/>
        <v>None</v>
      </c>
      <c r="AN176" s="108" t="str">
        <f t="shared" si="36"/>
        <v>None</v>
      </c>
      <c r="AO176" s="108" t="str">
        <f t="shared" si="36"/>
        <v>None</v>
      </c>
      <c r="AP176" s="108" t="str">
        <f t="shared" si="36"/>
        <v>None</v>
      </c>
      <c r="AQ176" s="108" t="str">
        <f t="shared" si="36"/>
        <v>None</v>
      </c>
      <c r="AR176" s="108" t="str">
        <f t="shared" si="36"/>
        <v>None</v>
      </c>
      <c r="AS176" s="108" t="str">
        <f t="shared" si="36"/>
        <v>None</v>
      </c>
      <c r="AT176" s="108" t="str">
        <f t="shared" si="36"/>
        <v>None</v>
      </c>
      <c r="AU176" s="108" t="str">
        <f t="shared" si="36"/>
        <v>None</v>
      </c>
      <c r="AV176" s="108" t="str">
        <f t="shared" si="36"/>
        <v>None</v>
      </c>
      <c r="AW176" s="108" t="str">
        <f t="shared" si="36"/>
        <v>None</v>
      </c>
      <c r="AX176" s="108" t="str">
        <f t="shared" si="36"/>
        <v>None</v>
      </c>
      <c r="AY176" s="114" t="str">
        <f t="shared" si="36"/>
        <v>NGA</v>
      </c>
    </row>
    <row r="177" spans="1:51" s="13" customFormat="1">
      <c r="A177" s="2"/>
      <c r="B177" s="2"/>
      <c r="C177"/>
      <c r="D177"/>
      <c r="E177"/>
      <c r="F177" s="107" t="str">
        <f t="shared" si="38"/>
        <v>None</v>
      </c>
      <c r="G177" s="108" t="str">
        <f t="shared" si="38"/>
        <v>HFO</v>
      </c>
      <c r="H177" s="108" t="str">
        <f t="shared" si="38"/>
        <v>NGA</v>
      </c>
      <c r="I177" s="108" t="str">
        <f t="shared" si="38"/>
        <v>LPG</v>
      </c>
      <c r="J177" s="108" t="str">
        <f t="shared" si="38"/>
        <v>LPG</v>
      </c>
      <c r="K177" s="108" t="str">
        <f t="shared" si="38"/>
        <v>LPG</v>
      </c>
      <c r="L177" s="108" t="str">
        <f t="shared" si="38"/>
        <v>GSL</v>
      </c>
      <c r="M177" s="108" t="str">
        <f t="shared" si="38"/>
        <v>GSL</v>
      </c>
      <c r="N177" s="108" t="str">
        <f t="shared" si="38"/>
        <v>GSL</v>
      </c>
      <c r="O177" s="108" t="str">
        <f t="shared" si="38"/>
        <v>None</v>
      </c>
      <c r="P177" s="108" t="str">
        <f t="shared" si="38"/>
        <v>DSL</v>
      </c>
      <c r="Q177" s="108" t="str">
        <f t="shared" si="38"/>
        <v>GSL</v>
      </c>
      <c r="R177" s="108" t="str">
        <f t="shared" si="38"/>
        <v>None</v>
      </c>
      <c r="S177" s="108" t="str">
        <f t="shared" si="38"/>
        <v>None</v>
      </c>
      <c r="T177" s="108" t="str">
        <f t="shared" si="38"/>
        <v>DSL</v>
      </c>
      <c r="U177" s="108" t="str">
        <f t="shared" si="37"/>
        <v>DSL</v>
      </c>
      <c r="V177" s="108" t="str">
        <f t="shared" si="35"/>
        <v>None</v>
      </c>
      <c r="W177" s="108" t="str">
        <f t="shared" si="35"/>
        <v>HFO</v>
      </c>
      <c r="X177" s="108" t="str">
        <f t="shared" si="35"/>
        <v>None</v>
      </c>
      <c r="Y177" s="108" t="str">
        <f t="shared" si="35"/>
        <v>HFO</v>
      </c>
      <c r="Z177" s="108" t="str">
        <f t="shared" si="35"/>
        <v>COA</v>
      </c>
      <c r="AA177" s="108" t="str">
        <f t="shared" si="35"/>
        <v>COA</v>
      </c>
      <c r="AB177" s="108" t="str">
        <f t="shared" si="35"/>
        <v>NGA</v>
      </c>
      <c r="AC177" s="108" t="str">
        <f t="shared" si="35"/>
        <v>NGA</v>
      </c>
      <c r="AD177" s="108" t="str">
        <f t="shared" si="35"/>
        <v>NGA</v>
      </c>
      <c r="AE177" s="108" t="str">
        <f t="shared" si="35"/>
        <v>COA</v>
      </c>
      <c r="AF177" s="108" t="str">
        <f t="shared" si="35"/>
        <v>COA</v>
      </c>
      <c r="AG177" s="108" t="str">
        <f t="shared" si="35"/>
        <v>COA</v>
      </c>
      <c r="AH177" s="108" t="str">
        <f t="shared" si="35"/>
        <v>WST</v>
      </c>
      <c r="AI177" s="108" t="str">
        <f t="shared" si="35"/>
        <v>WST</v>
      </c>
      <c r="AJ177" s="108" t="str">
        <f t="shared" si="35"/>
        <v>None</v>
      </c>
      <c r="AK177" s="108" t="str">
        <f t="shared" si="35"/>
        <v>None</v>
      </c>
      <c r="AL177" s="108" t="str">
        <f t="shared" si="36"/>
        <v>None</v>
      </c>
      <c r="AM177" s="108" t="str">
        <f t="shared" si="36"/>
        <v>None</v>
      </c>
      <c r="AN177" s="108" t="str">
        <f t="shared" si="36"/>
        <v>None</v>
      </c>
      <c r="AO177" s="108" t="str">
        <f t="shared" si="36"/>
        <v>None</v>
      </c>
      <c r="AP177" s="108" t="str">
        <f t="shared" si="36"/>
        <v>None</v>
      </c>
      <c r="AQ177" s="108" t="str">
        <f t="shared" si="36"/>
        <v>None</v>
      </c>
      <c r="AR177" s="108" t="str">
        <f t="shared" si="36"/>
        <v>None</v>
      </c>
      <c r="AS177" s="108" t="str">
        <f t="shared" si="36"/>
        <v>None</v>
      </c>
      <c r="AT177" s="108" t="str">
        <f t="shared" si="36"/>
        <v>None</v>
      </c>
      <c r="AU177" s="108" t="str">
        <f t="shared" si="36"/>
        <v>None</v>
      </c>
      <c r="AV177" s="108" t="str">
        <f t="shared" si="36"/>
        <v>None</v>
      </c>
      <c r="AW177" s="108" t="str">
        <f t="shared" si="36"/>
        <v>None</v>
      </c>
      <c r="AX177" s="108" t="str">
        <f t="shared" si="36"/>
        <v>None</v>
      </c>
      <c r="AY177" s="114" t="str">
        <f t="shared" si="36"/>
        <v>NGA</v>
      </c>
    </row>
    <row r="178" spans="1:51" s="13" customFormat="1">
      <c r="A178" s="2"/>
      <c r="B178" s="2"/>
      <c r="C178"/>
      <c r="D178"/>
      <c r="E178"/>
      <c r="F178" s="107" t="str">
        <f t="shared" si="38"/>
        <v>None</v>
      </c>
      <c r="G178" s="108" t="str">
        <f t="shared" si="38"/>
        <v>HFO</v>
      </c>
      <c r="H178" s="108" t="str">
        <f t="shared" si="38"/>
        <v>NGA</v>
      </c>
      <c r="I178" s="108" t="str">
        <f t="shared" si="38"/>
        <v>LPG</v>
      </c>
      <c r="J178" s="108" t="str">
        <f t="shared" si="38"/>
        <v>LPG</v>
      </c>
      <c r="K178" s="108" t="str">
        <f t="shared" si="38"/>
        <v>LPG</v>
      </c>
      <c r="L178" s="108" t="str">
        <f t="shared" si="38"/>
        <v>GSL</v>
      </c>
      <c r="M178" s="108" t="str">
        <f t="shared" si="38"/>
        <v>GSL</v>
      </c>
      <c r="N178" s="108" t="str">
        <f t="shared" si="38"/>
        <v>GSL</v>
      </c>
      <c r="O178" s="108" t="str">
        <f t="shared" si="38"/>
        <v>None</v>
      </c>
      <c r="P178" s="108" t="str">
        <f t="shared" si="38"/>
        <v>DSL</v>
      </c>
      <c r="Q178" s="108" t="str">
        <f t="shared" si="38"/>
        <v>GSL</v>
      </c>
      <c r="R178" s="108" t="str">
        <f t="shared" si="38"/>
        <v>None</v>
      </c>
      <c r="S178" s="108" t="str">
        <f t="shared" si="38"/>
        <v>None</v>
      </c>
      <c r="T178" s="108" t="str">
        <f t="shared" si="38"/>
        <v>DSL</v>
      </c>
      <c r="U178" s="108" t="str">
        <f t="shared" si="37"/>
        <v>DSL</v>
      </c>
      <c r="V178" s="108" t="str">
        <f t="shared" si="35"/>
        <v>None</v>
      </c>
      <c r="W178" s="108" t="str">
        <f t="shared" si="35"/>
        <v>HFO</v>
      </c>
      <c r="X178" s="108" t="str">
        <f t="shared" si="35"/>
        <v>None</v>
      </c>
      <c r="Y178" s="108" t="str">
        <f t="shared" si="35"/>
        <v>HFO</v>
      </c>
      <c r="Z178" s="108" t="str">
        <f t="shared" si="35"/>
        <v>COA</v>
      </c>
      <c r="AA178" s="108" t="str">
        <f t="shared" si="35"/>
        <v>COA</v>
      </c>
      <c r="AB178" s="108" t="str">
        <f t="shared" si="35"/>
        <v>NGA</v>
      </c>
      <c r="AC178" s="108" t="str">
        <f t="shared" si="35"/>
        <v>NGA</v>
      </c>
      <c r="AD178" s="108" t="str">
        <f t="shared" si="35"/>
        <v>NGA</v>
      </c>
      <c r="AE178" s="108" t="str">
        <f t="shared" si="35"/>
        <v>COA</v>
      </c>
      <c r="AF178" s="108" t="str">
        <f t="shared" si="35"/>
        <v>COA</v>
      </c>
      <c r="AG178" s="108" t="str">
        <f t="shared" si="35"/>
        <v>COA</v>
      </c>
      <c r="AH178" s="108" t="str">
        <f t="shared" si="35"/>
        <v>WST</v>
      </c>
      <c r="AI178" s="108" t="str">
        <f t="shared" si="35"/>
        <v>WST</v>
      </c>
      <c r="AJ178" s="108" t="str">
        <f t="shared" si="35"/>
        <v>None</v>
      </c>
      <c r="AK178" s="108" t="str">
        <f t="shared" si="35"/>
        <v>None</v>
      </c>
      <c r="AL178" s="108" t="str">
        <f t="shared" si="36"/>
        <v>None</v>
      </c>
      <c r="AM178" s="108" t="str">
        <f t="shared" si="36"/>
        <v>None</v>
      </c>
      <c r="AN178" s="108" t="str">
        <f t="shared" si="36"/>
        <v>None</v>
      </c>
      <c r="AO178" s="108" t="str">
        <f t="shared" si="36"/>
        <v>None</v>
      </c>
      <c r="AP178" s="108" t="str">
        <f t="shared" si="36"/>
        <v>None</v>
      </c>
      <c r="AQ178" s="108" t="str">
        <f t="shared" si="36"/>
        <v>None</v>
      </c>
      <c r="AR178" s="108" t="str">
        <f t="shared" si="36"/>
        <v>None</v>
      </c>
      <c r="AS178" s="108" t="str">
        <f t="shared" si="36"/>
        <v>None</v>
      </c>
      <c r="AT178" s="108" t="str">
        <f t="shared" si="36"/>
        <v>None</v>
      </c>
      <c r="AU178" s="108" t="str">
        <f t="shared" si="36"/>
        <v>None</v>
      </c>
      <c r="AV178" s="108" t="str">
        <f t="shared" si="36"/>
        <v>None</v>
      </c>
      <c r="AW178" s="108" t="str">
        <f t="shared" si="36"/>
        <v>None</v>
      </c>
      <c r="AX178" s="108" t="str">
        <f t="shared" si="36"/>
        <v>None</v>
      </c>
      <c r="AY178" s="114" t="str">
        <f t="shared" si="36"/>
        <v>NGA</v>
      </c>
    </row>
    <row r="179" spans="1:51" s="13" customFormat="1">
      <c r="A179" s="2"/>
      <c r="B179" s="2"/>
      <c r="C179"/>
      <c r="D179"/>
      <c r="E179"/>
      <c r="F179" s="107" t="str">
        <f t="shared" si="38"/>
        <v>None</v>
      </c>
      <c r="G179" s="108" t="str">
        <f t="shared" si="38"/>
        <v>HFO</v>
      </c>
      <c r="H179" s="108" t="str">
        <f t="shared" si="38"/>
        <v>NGA</v>
      </c>
      <c r="I179" s="108" t="str">
        <f t="shared" si="38"/>
        <v>LPG</v>
      </c>
      <c r="J179" s="108" t="str">
        <f t="shared" si="38"/>
        <v>LPG</v>
      </c>
      <c r="K179" s="108" t="str">
        <f t="shared" si="38"/>
        <v>LPG</v>
      </c>
      <c r="L179" s="108" t="str">
        <f t="shared" si="38"/>
        <v>GSL</v>
      </c>
      <c r="M179" s="108" t="str">
        <f t="shared" si="38"/>
        <v>GSL</v>
      </c>
      <c r="N179" s="108" t="str">
        <f t="shared" si="38"/>
        <v>GSL</v>
      </c>
      <c r="O179" s="108" t="str">
        <f t="shared" si="38"/>
        <v>None</v>
      </c>
      <c r="P179" s="108" t="str">
        <f t="shared" si="38"/>
        <v>DSL</v>
      </c>
      <c r="Q179" s="108" t="str">
        <f t="shared" si="38"/>
        <v>GSL</v>
      </c>
      <c r="R179" s="108" t="str">
        <f t="shared" si="38"/>
        <v>None</v>
      </c>
      <c r="S179" s="108" t="str">
        <f t="shared" si="38"/>
        <v>None</v>
      </c>
      <c r="T179" s="108" t="str">
        <f t="shared" si="38"/>
        <v>DSL</v>
      </c>
      <c r="U179" s="108" t="str">
        <f t="shared" si="37"/>
        <v>DSL</v>
      </c>
      <c r="V179" s="108" t="str">
        <f t="shared" si="35"/>
        <v>None</v>
      </c>
      <c r="W179" s="108" t="str">
        <f t="shared" si="35"/>
        <v>HFO</v>
      </c>
      <c r="X179" s="108" t="str">
        <f t="shared" si="35"/>
        <v>None</v>
      </c>
      <c r="Y179" s="108" t="str">
        <f t="shared" si="35"/>
        <v>HFO</v>
      </c>
      <c r="Z179" s="108" t="str">
        <f t="shared" si="35"/>
        <v>COA</v>
      </c>
      <c r="AA179" s="108" t="str">
        <f t="shared" si="35"/>
        <v>COA</v>
      </c>
      <c r="AB179" s="108" t="str">
        <f t="shared" si="35"/>
        <v>NGA</v>
      </c>
      <c r="AC179" s="108" t="str">
        <f t="shared" si="35"/>
        <v>NGA</v>
      </c>
      <c r="AD179" s="108" t="str">
        <f t="shared" si="35"/>
        <v>NGA</v>
      </c>
      <c r="AE179" s="108" t="str">
        <f t="shared" si="35"/>
        <v>COA</v>
      </c>
      <c r="AF179" s="108" t="str">
        <f t="shared" si="35"/>
        <v>COA</v>
      </c>
      <c r="AG179" s="108" t="str">
        <f t="shared" si="35"/>
        <v>COA</v>
      </c>
      <c r="AH179" s="108" t="str">
        <f t="shared" si="35"/>
        <v>WST</v>
      </c>
      <c r="AI179" s="108" t="str">
        <f t="shared" si="35"/>
        <v>WST</v>
      </c>
      <c r="AJ179" s="108" t="str">
        <f t="shared" si="35"/>
        <v>None</v>
      </c>
      <c r="AK179" s="108" t="str">
        <f t="shared" si="35"/>
        <v>None</v>
      </c>
      <c r="AL179" s="108" t="str">
        <f t="shared" si="36"/>
        <v>None</v>
      </c>
      <c r="AM179" s="108" t="str">
        <f t="shared" si="36"/>
        <v>None</v>
      </c>
      <c r="AN179" s="108" t="str">
        <f t="shared" si="36"/>
        <v>None</v>
      </c>
      <c r="AO179" s="108" t="str">
        <f t="shared" si="36"/>
        <v>None</v>
      </c>
      <c r="AP179" s="108" t="str">
        <f t="shared" si="36"/>
        <v>None</v>
      </c>
      <c r="AQ179" s="108" t="str">
        <f t="shared" si="36"/>
        <v>None</v>
      </c>
      <c r="AR179" s="108" t="str">
        <f t="shared" si="36"/>
        <v>None</v>
      </c>
      <c r="AS179" s="108" t="str">
        <f t="shared" si="36"/>
        <v>None</v>
      </c>
      <c r="AT179" s="108" t="str">
        <f t="shared" si="36"/>
        <v>None</v>
      </c>
      <c r="AU179" s="108" t="str">
        <f t="shared" si="36"/>
        <v>None</v>
      </c>
      <c r="AV179" s="108" t="str">
        <f t="shared" si="36"/>
        <v>None</v>
      </c>
      <c r="AW179" s="108" t="str">
        <f t="shared" si="36"/>
        <v>None</v>
      </c>
      <c r="AX179" s="108" t="str">
        <f t="shared" si="36"/>
        <v>None</v>
      </c>
      <c r="AY179" s="114" t="str">
        <f t="shared" si="36"/>
        <v>NGA</v>
      </c>
    </row>
    <row r="180" spans="1:51" s="13" customFormat="1">
      <c r="A180" s="2"/>
      <c r="B180" s="2"/>
      <c r="C180"/>
      <c r="D180"/>
      <c r="E180"/>
      <c r="F180" s="107" t="str">
        <f t="shared" si="38"/>
        <v>None</v>
      </c>
      <c r="G180" s="108" t="str">
        <f t="shared" si="38"/>
        <v>HFO</v>
      </c>
      <c r="H180" s="108" t="str">
        <f t="shared" si="38"/>
        <v>NGA</v>
      </c>
      <c r="I180" s="108" t="str">
        <f t="shared" si="38"/>
        <v>LPG</v>
      </c>
      <c r="J180" s="108" t="str">
        <f t="shared" si="38"/>
        <v>LPG</v>
      </c>
      <c r="K180" s="108" t="str">
        <f t="shared" si="38"/>
        <v>LPG</v>
      </c>
      <c r="L180" s="108" t="str">
        <f t="shared" si="38"/>
        <v>GSL</v>
      </c>
      <c r="M180" s="108" t="str">
        <f t="shared" si="38"/>
        <v>GSL</v>
      </c>
      <c r="N180" s="108" t="str">
        <f t="shared" si="38"/>
        <v>GSL</v>
      </c>
      <c r="O180" s="108" t="str">
        <f t="shared" si="38"/>
        <v>None</v>
      </c>
      <c r="P180" s="108" t="str">
        <f t="shared" si="38"/>
        <v>DSL</v>
      </c>
      <c r="Q180" s="108" t="str">
        <f t="shared" si="38"/>
        <v>GSL</v>
      </c>
      <c r="R180" s="108" t="str">
        <f t="shared" si="38"/>
        <v>None</v>
      </c>
      <c r="S180" s="108" t="str">
        <f t="shared" si="38"/>
        <v>None</v>
      </c>
      <c r="T180" s="108" t="str">
        <f t="shared" si="38"/>
        <v>DSL</v>
      </c>
      <c r="U180" s="108" t="str">
        <f t="shared" si="37"/>
        <v>DSL</v>
      </c>
      <c r="V180" s="108" t="str">
        <f t="shared" si="35"/>
        <v>None</v>
      </c>
      <c r="W180" s="108" t="str">
        <f t="shared" si="35"/>
        <v>HFO</v>
      </c>
      <c r="X180" s="108" t="str">
        <f t="shared" si="35"/>
        <v>None</v>
      </c>
      <c r="Y180" s="108" t="str">
        <f t="shared" si="35"/>
        <v>HFO</v>
      </c>
      <c r="Z180" s="108" t="str">
        <f t="shared" si="35"/>
        <v>COA</v>
      </c>
      <c r="AA180" s="108" t="str">
        <f t="shared" si="35"/>
        <v>COA</v>
      </c>
      <c r="AB180" s="108" t="str">
        <f t="shared" si="35"/>
        <v>NGA</v>
      </c>
      <c r="AC180" s="108" t="str">
        <f t="shared" si="35"/>
        <v>NGA</v>
      </c>
      <c r="AD180" s="108" t="str">
        <f t="shared" si="35"/>
        <v>NGA</v>
      </c>
      <c r="AE180" s="108" t="str">
        <f t="shared" si="35"/>
        <v>COA</v>
      </c>
      <c r="AF180" s="108" t="str">
        <f t="shared" si="35"/>
        <v>COA</v>
      </c>
      <c r="AG180" s="108" t="str">
        <f t="shared" si="35"/>
        <v>COA</v>
      </c>
      <c r="AH180" s="108" t="str">
        <f t="shared" si="35"/>
        <v>WST</v>
      </c>
      <c r="AI180" s="108" t="str">
        <f t="shared" si="35"/>
        <v>WST</v>
      </c>
      <c r="AJ180" s="108" t="str">
        <f t="shared" si="35"/>
        <v>None</v>
      </c>
      <c r="AK180" s="108" t="str">
        <f t="shared" si="35"/>
        <v>None</v>
      </c>
      <c r="AL180" s="108" t="str">
        <f t="shared" si="36"/>
        <v>None</v>
      </c>
      <c r="AM180" s="108" t="str">
        <f t="shared" si="36"/>
        <v>None</v>
      </c>
      <c r="AN180" s="108" t="str">
        <f t="shared" si="36"/>
        <v>None</v>
      </c>
      <c r="AO180" s="108" t="str">
        <f t="shared" si="36"/>
        <v>None</v>
      </c>
      <c r="AP180" s="108" t="str">
        <f t="shared" si="36"/>
        <v>None</v>
      </c>
      <c r="AQ180" s="108" t="str">
        <f t="shared" si="36"/>
        <v>None</v>
      </c>
      <c r="AR180" s="108" t="str">
        <f t="shared" si="36"/>
        <v>None</v>
      </c>
      <c r="AS180" s="108" t="str">
        <f t="shared" si="36"/>
        <v>None</v>
      </c>
      <c r="AT180" s="108" t="str">
        <f t="shared" si="36"/>
        <v>None</v>
      </c>
      <c r="AU180" s="108" t="str">
        <f t="shared" si="36"/>
        <v>None</v>
      </c>
      <c r="AV180" s="108" t="str">
        <f t="shared" si="36"/>
        <v>None</v>
      </c>
      <c r="AW180" s="108" t="str">
        <f t="shared" si="36"/>
        <v>None</v>
      </c>
      <c r="AX180" s="108" t="str">
        <f t="shared" si="36"/>
        <v>None</v>
      </c>
      <c r="AY180" s="114" t="str">
        <f t="shared" si="36"/>
        <v>NGA</v>
      </c>
    </row>
    <row r="181" spans="1:51" s="13" customFormat="1">
      <c r="A181" s="2"/>
      <c r="B181" s="2"/>
      <c r="C181"/>
      <c r="D181"/>
      <c r="E181"/>
      <c r="F181" s="107" t="str">
        <f t="shared" si="38"/>
        <v>None</v>
      </c>
      <c r="G181" s="108" t="str">
        <f t="shared" si="38"/>
        <v>HFO</v>
      </c>
      <c r="H181" s="108" t="str">
        <f t="shared" si="38"/>
        <v>NGA</v>
      </c>
      <c r="I181" s="108" t="str">
        <f t="shared" si="38"/>
        <v>LPG</v>
      </c>
      <c r="J181" s="108" t="str">
        <f t="shared" si="38"/>
        <v>LPG</v>
      </c>
      <c r="K181" s="108" t="str">
        <f t="shared" si="38"/>
        <v>LPG</v>
      </c>
      <c r="L181" s="108" t="str">
        <f t="shared" si="38"/>
        <v>GSL</v>
      </c>
      <c r="M181" s="108" t="str">
        <f t="shared" si="38"/>
        <v>GSL</v>
      </c>
      <c r="N181" s="108" t="str">
        <f t="shared" si="38"/>
        <v>GSL</v>
      </c>
      <c r="O181" s="108" t="str">
        <f t="shared" si="38"/>
        <v>None</v>
      </c>
      <c r="P181" s="108" t="str">
        <f t="shared" si="38"/>
        <v>DSL</v>
      </c>
      <c r="Q181" s="108" t="str">
        <f t="shared" si="38"/>
        <v>GSL</v>
      </c>
      <c r="R181" s="108" t="str">
        <f t="shared" si="38"/>
        <v>None</v>
      </c>
      <c r="S181" s="108" t="str">
        <f t="shared" si="38"/>
        <v>None</v>
      </c>
      <c r="T181" s="108" t="str">
        <f t="shared" si="38"/>
        <v>DSL</v>
      </c>
      <c r="U181" s="108" t="str">
        <f t="shared" si="37"/>
        <v>DSL</v>
      </c>
      <c r="V181" s="108" t="str">
        <f t="shared" si="35"/>
        <v>None</v>
      </c>
      <c r="W181" s="108" t="str">
        <f t="shared" si="35"/>
        <v>HFO</v>
      </c>
      <c r="X181" s="108" t="str">
        <f t="shared" si="35"/>
        <v>None</v>
      </c>
      <c r="Y181" s="108" t="str">
        <f t="shared" si="35"/>
        <v>HFO</v>
      </c>
      <c r="Z181" s="108" t="str">
        <f t="shared" si="35"/>
        <v>COA</v>
      </c>
      <c r="AA181" s="108" t="str">
        <f t="shared" si="35"/>
        <v>COA</v>
      </c>
      <c r="AB181" s="108" t="str">
        <f t="shared" si="35"/>
        <v>NGA</v>
      </c>
      <c r="AC181" s="108" t="str">
        <f t="shared" si="35"/>
        <v>NGA</v>
      </c>
      <c r="AD181" s="108" t="str">
        <f t="shared" si="35"/>
        <v>NGA</v>
      </c>
      <c r="AE181" s="108" t="str">
        <f t="shared" si="35"/>
        <v>COA</v>
      </c>
      <c r="AF181" s="108" t="str">
        <f t="shared" si="35"/>
        <v>COA</v>
      </c>
      <c r="AG181" s="108" t="str">
        <f t="shared" si="35"/>
        <v>COA</v>
      </c>
      <c r="AH181" s="108" t="str">
        <f t="shared" si="35"/>
        <v>WST</v>
      </c>
      <c r="AI181" s="108" t="str">
        <f t="shared" si="35"/>
        <v>WST</v>
      </c>
      <c r="AJ181" s="108" t="str">
        <f t="shared" si="35"/>
        <v>None</v>
      </c>
      <c r="AK181" s="108" t="str">
        <f t="shared" si="35"/>
        <v>None</v>
      </c>
      <c r="AL181" s="108" t="str">
        <f t="shared" si="36"/>
        <v>None</v>
      </c>
      <c r="AM181" s="108" t="str">
        <f t="shared" si="36"/>
        <v>None</v>
      </c>
      <c r="AN181" s="108" t="str">
        <f t="shared" si="36"/>
        <v>None</v>
      </c>
      <c r="AO181" s="108" t="str">
        <f t="shared" si="36"/>
        <v>None</v>
      </c>
      <c r="AP181" s="108" t="str">
        <f t="shared" si="36"/>
        <v>None</v>
      </c>
      <c r="AQ181" s="108" t="str">
        <f t="shared" si="36"/>
        <v>None</v>
      </c>
      <c r="AR181" s="108" t="str">
        <f t="shared" si="36"/>
        <v>None</v>
      </c>
      <c r="AS181" s="108" t="str">
        <f t="shared" si="36"/>
        <v>None</v>
      </c>
      <c r="AT181" s="108" t="str">
        <f t="shared" si="36"/>
        <v>None</v>
      </c>
      <c r="AU181" s="108" t="str">
        <f t="shared" si="36"/>
        <v>None</v>
      </c>
      <c r="AV181" s="108" t="str">
        <f t="shared" si="36"/>
        <v>None</v>
      </c>
      <c r="AW181" s="108" t="str">
        <f t="shared" si="36"/>
        <v>None</v>
      </c>
      <c r="AX181" s="108" t="str">
        <f t="shared" si="36"/>
        <v>None</v>
      </c>
      <c r="AY181" s="114" t="str">
        <f t="shared" si="36"/>
        <v>NGA</v>
      </c>
    </row>
    <row r="182" spans="1:51" s="13" customFormat="1">
      <c r="A182" s="2"/>
      <c r="B182" s="2"/>
      <c r="C182"/>
      <c r="D182"/>
      <c r="E182"/>
      <c r="F182" s="107" t="str">
        <f t="shared" si="38"/>
        <v>None</v>
      </c>
      <c r="G182" s="108" t="str">
        <f t="shared" si="38"/>
        <v>HFO</v>
      </c>
      <c r="H182" s="108" t="str">
        <f t="shared" si="38"/>
        <v>NGA</v>
      </c>
      <c r="I182" s="108" t="str">
        <f t="shared" si="38"/>
        <v>LPG</v>
      </c>
      <c r="J182" s="108" t="str">
        <f t="shared" si="38"/>
        <v>LPG</v>
      </c>
      <c r="K182" s="108" t="str">
        <f t="shared" si="38"/>
        <v>LPG</v>
      </c>
      <c r="L182" s="108" t="str">
        <f t="shared" si="38"/>
        <v>GSL</v>
      </c>
      <c r="M182" s="108" t="str">
        <f t="shared" si="38"/>
        <v>GSL</v>
      </c>
      <c r="N182" s="108" t="str">
        <f t="shared" si="38"/>
        <v>GSL</v>
      </c>
      <c r="O182" s="108" t="str">
        <f t="shared" si="38"/>
        <v>None</v>
      </c>
      <c r="P182" s="108" t="str">
        <f t="shared" si="38"/>
        <v>DSL</v>
      </c>
      <c r="Q182" s="108" t="str">
        <f t="shared" si="38"/>
        <v>GSL</v>
      </c>
      <c r="R182" s="108" t="str">
        <f t="shared" si="38"/>
        <v>None</v>
      </c>
      <c r="S182" s="108" t="str">
        <f t="shared" si="38"/>
        <v>None</v>
      </c>
      <c r="T182" s="108" t="str">
        <f t="shared" si="38"/>
        <v>DSL</v>
      </c>
      <c r="U182" s="108" t="str">
        <f t="shared" si="37"/>
        <v>DSL</v>
      </c>
      <c r="V182" s="108" t="str">
        <f t="shared" si="35"/>
        <v>None</v>
      </c>
      <c r="W182" s="108" t="str">
        <f t="shared" si="35"/>
        <v>HFO</v>
      </c>
      <c r="X182" s="108" t="str">
        <f t="shared" si="35"/>
        <v>None</v>
      </c>
      <c r="Y182" s="108" t="str">
        <f t="shared" si="35"/>
        <v>HFO</v>
      </c>
      <c r="Z182" s="108" t="str">
        <f t="shared" si="35"/>
        <v>COA</v>
      </c>
      <c r="AA182" s="108" t="str">
        <f t="shared" si="35"/>
        <v>COA</v>
      </c>
      <c r="AB182" s="108" t="str">
        <f t="shared" si="35"/>
        <v>NGA</v>
      </c>
      <c r="AC182" s="108" t="str">
        <f t="shared" si="35"/>
        <v>NGA</v>
      </c>
      <c r="AD182" s="108" t="str">
        <f t="shared" si="35"/>
        <v>NGA</v>
      </c>
      <c r="AE182" s="108" t="str">
        <f t="shared" si="35"/>
        <v>COA</v>
      </c>
      <c r="AF182" s="108" t="str">
        <f t="shared" si="35"/>
        <v>COA</v>
      </c>
      <c r="AG182" s="108" t="str">
        <f t="shared" si="35"/>
        <v>COA</v>
      </c>
      <c r="AH182" s="108" t="str">
        <f t="shared" si="35"/>
        <v>WST</v>
      </c>
      <c r="AI182" s="108" t="str">
        <f t="shared" si="35"/>
        <v>WST</v>
      </c>
      <c r="AJ182" s="108" t="str">
        <f t="shared" si="35"/>
        <v>None</v>
      </c>
      <c r="AK182" s="108" t="str">
        <f t="shared" si="35"/>
        <v>None</v>
      </c>
      <c r="AL182" s="108" t="str">
        <f t="shared" si="36"/>
        <v>None</v>
      </c>
      <c r="AM182" s="108" t="str">
        <f t="shared" si="36"/>
        <v>None</v>
      </c>
      <c r="AN182" s="108" t="str">
        <f t="shared" si="36"/>
        <v>None</v>
      </c>
      <c r="AO182" s="108" t="str">
        <f t="shared" si="36"/>
        <v>None</v>
      </c>
      <c r="AP182" s="108" t="str">
        <f t="shared" si="36"/>
        <v>None</v>
      </c>
      <c r="AQ182" s="108" t="str">
        <f t="shared" si="36"/>
        <v>None</v>
      </c>
      <c r="AR182" s="108" t="str">
        <f t="shared" si="36"/>
        <v>None</v>
      </c>
      <c r="AS182" s="108" t="str">
        <f t="shared" si="36"/>
        <v>None</v>
      </c>
      <c r="AT182" s="108" t="str">
        <f t="shared" si="36"/>
        <v>None</v>
      </c>
      <c r="AU182" s="108" t="str">
        <f t="shared" si="36"/>
        <v>None</v>
      </c>
      <c r="AV182" s="108" t="str">
        <f t="shared" si="36"/>
        <v>None</v>
      </c>
      <c r="AW182" s="108" t="str">
        <f t="shared" si="36"/>
        <v>None</v>
      </c>
      <c r="AX182" s="108" t="str">
        <f t="shared" si="36"/>
        <v>None</v>
      </c>
      <c r="AY182" s="114" t="str">
        <f t="shared" si="36"/>
        <v>NGA</v>
      </c>
    </row>
    <row r="183" spans="1:51" s="13" customFormat="1">
      <c r="A183" s="2"/>
      <c r="B183" s="2"/>
      <c r="C183"/>
      <c r="D183"/>
      <c r="E183"/>
      <c r="F183" s="107" t="str">
        <f t="shared" si="38"/>
        <v>None</v>
      </c>
      <c r="G183" s="108" t="str">
        <f t="shared" si="38"/>
        <v>HFO</v>
      </c>
      <c r="H183" s="108" t="str">
        <f t="shared" si="38"/>
        <v>NGA</v>
      </c>
      <c r="I183" s="108" t="str">
        <f t="shared" si="38"/>
        <v>LPG</v>
      </c>
      <c r="J183" s="108" t="str">
        <f t="shared" si="38"/>
        <v>LPG</v>
      </c>
      <c r="K183" s="108" t="str">
        <f t="shared" si="38"/>
        <v>LPG</v>
      </c>
      <c r="L183" s="108" t="str">
        <f t="shared" si="38"/>
        <v>GSL</v>
      </c>
      <c r="M183" s="108" t="str">
        <f t="shared" si="38"/>
        <v>GSL</v>
      </c>
      <c r="N183" s="108" t="str">
        <f t="shared" si="38"/>
        <v>GSL</v>
      </c>
      <c r="O183" s="108" t="str">
        <f t="shared" si="38"/>
        <v>None</v>
      </c>
      <c r="P183" s="108" t="str">
        <f t="shared" si="38"/>
        <v>DSL</v>
      </c>
      <c r="Q183" s="108" t="str">
        <f t="shared" si="38"/>
        <v>GSL</v>
      </c>
      <c r="R183" s="108" t="str">
        <f t="shared" si="38"/>
        <v>None</v>
      </c>
      <c r="S183" s="108" t="str">
        <f t="shared" si="38"/>
        <v>None</v>
      </c>
      <c r="T183" s="108" t="str">
        <f t="shared" si="38"/>
        <v>DSL</v>
      </c>
      <c r="U183" s="108" t="str">
        <f t="shared" si="37"/>
        <v>DSL</v>
      </c>
      <c r="V183" s="108" t="str">
        <f t="shared" si="35"/>
        <v>None</v>
      </c>
      <c r="W183" s="108" t="str">
        <f t="shared" si="35"/>
        <v>HFO</v>
      </c>
      <c r="X183" s="108" t="str">
        <f t="shared" si="35"/>
        <v>None</v>
      </c>
      <c r="Y183" s="108" t="str">
        <f t="shared" si="35"/>
        <v>HFO</v>
      </c>
      <c r="Z183" s="108" t="str">
        <f t="shared" si="35"/>
        <v>COA</v>
      </c>
      <c r="AA183" s="108" t="str">
        <f t="shared" si="35"/>
        <v>COA</v>
      </c>
      <c r="AB183" s="108" t="str">
        <f t="shared" si="35"/>
        <v>NGA</v>
      </c>
      <c r="AC183" s="108" t="str">
        <f t="shared" si="35"/>
        <v>NGA</v>
      </c>
      <c r="AD183" s="108" t="str">
        <f t="shared" si="35"/>
        <v>NGA</v>
      </c>
      <c r="AE183" s="108" t="str">
        <f t="shared" si="35"/>
        <v>COA</v>
      </c>
      <c r="AF183" s="108" t="str">
        <f t="shared" si="35"/>
        <v>COA</v>
      </c>
      <c r="AG183" s="108" t="str">
        <f t="shared" si="35"/>
        <v>COA</v>
      </c>
      <c r="AH183" s="108" t="str">
        <f t="shared" si="35"/>
        <v>WST</v>
      </c>
      <c r="AI183" s="108" t="str">
        <f t="shared" si="35"/>
        <v>WST</v>
      </c>
      <c r="AJ183" s="108" t="str">
        <f t="shared" si="35"/>
        <v>None</v>
      </c>
      <c r="AK183" s="108" t="str">
        <f t="shared" si="35"/>
        <v>None</v>
      </c>
      <c r="AL183" s="108" t="str">
        <f t="shared" si="36"/>
        <v>None</v>
      </c>
      <c r="AM183" s="108" t="str">
        <f t="shared" si="36"/>
        <v>None</v>
      </c>
      <c r="AN183" s="108" t="str">
        <f t="shared" si="36"/>
        <v>None</v>
      </c>
      <c r="AO183" s="108" t="str">
        <f t="shared" si="36"/>
        <v>None</v>
      </c>
      <c r="AP183" s="108" t="str">
        <f t="shared" si="36"/>
        <v>None</v>
      </c>
      <c r="AQ183" s="108" t="str">
        <f t="shared" si="36"/>
        <v>None</v>
      </c>
      <c r="AR183" s="108" t="str">
        <f t="shared" si="36"/>
        <v>None</v>
      </c>
      <c r="AS183" s="108" t="str">
        <f t="shared" si="36"/>
        <v>None</v>
      </c>
      <c r="AT183" s="108" t="str">
        <f t="shared" si="36"/>
        <v>None</v>
      </c>
      <c r="AU183" s="108" t="str">
        <f t="shared" si="36"/>
        <v>None</v>
      </c>
      <c r="AV183" s="108" t="str">
        <f t="shared" si="36"/>
        <v>None</v>
      </c>
      <c r="AW183" s="108" t="str">
        <f t="shared" si="36"/>
        <v>None</v>
      </c>
      <c r="AX183" s="108" t="str">
        <f t="shared" si="36"/>
        <v>None</v>
      </c>
      <c r="AY183" s="114" t="str">
        <f t="shared" si="36"/>
        <v>NGA</v>
      </c>
    </row>
    <row r="184" spans="1:51" s="13" customFormat="1">
      <c r="A184" s="2"/>
      <c r="B184" s="2"/>
      <c r="C184"/>
      <c r="D184"/>
      <c r="E184"/>
      <c r="F184" s="107" t="str">
        <f t="shared" si="38"/>
        <v>None</v>
      </c>
      <c r="G184" s="108" t="str">
        <f t="shared" si="38"/>
        <v>HFO</v>
      </c>
      <c r="H184" s="108" t="str">
        <f t="shared" si="38"/>
        <v>NGA</v>
      </c>
      <c r="I184" s="108" t="str">
        <f t="shared" si="38"/>
        <v>LPG</v>
      </c>
      <c r="J184" s="108" t="str">
        <f t="shared" si="38"/>
        <v>LPG</v>
      </c>
      <c r="K184" s="108" t="str">
        <f t="shared" si="38"/>
        <v>LPG</v>
      </c>
      <c r="L184" s="108" t="str">
        <f t="shared" si="38"/>
        <v>GSL</v>
      </c>
      <c r="M184" s="108" t="str">
        <f t="shared" si="38"/>
        <v>GSL</v>
      </c>
      <c r="N184" s="108" t="str">
        <f t="shared" si="38"/>
        <v>GSL</v>
      </c>
      <c r="O184" s="108" t="str">
        <f t="shared" si="38"/>
        <v>None</v>
      </c>
      <c r="P184" s="108" t="str">
        <f t="shared" si="38"/>
        <v>DSL</v>
      </c>
      <c r="Q184" s="108" t="str">
        <f t="shared" si="38"/>
        <v>GSL</v>
      </c>
      <c r="R184" s="108" t="str">
        <f t="shared" si="38"/>
        <v>None</v>
      </c>
      <c r="S184" s="108" t="str">
        <f t="shared" si="38"/>
        <v>None</v>
      </c>
      <c r="T184" s="108" t="str">
        <f t="shared" si="38"/>
        <v>DSL</v>
      </c>
      <c r="U184" s="108" t="str">
        <f t="shared" si="37"/>
        <v>DSL</v>
      </c>
      <c r="V184" s="108" t="str">
        <f t="shared" si="35"/>
        <v>None</v>
      </c>
      <c r="W184" s="108" t="str">
        <f t="shared" si="35"/>
        <v>HFO</v>
      </c>
      <c r="X184" s="108" t="str">
        <f t="shared" si="35"/>
        <v>None</v>
      </c>
      <c r="Y184" s="108" t="str">
        <f t="shared" si="35"/>
        <v>HFO</v>
      </c>
      <c r="Z184" s="108" t="str">
        <f t="shared" si="35"/>
        <v>COA</v>
      </c>
      <c r="AA184" s="108" t="str">
        <f t="shared" si="35"/>
        <v>COA</v>
      </c>
      <c r="AB184" s="108" t="str">
        <f t="shared" si="35"/>
        <v>NGA</v>
      </c>
      <c r="AC184" s="108" t="str">
        <f t="shared" si="35"/>
        <v>NGA</v>
      </c>
      <c r="AD184" s="108" t="str">
        <f t="shared" si="35"/>
        <v>NGA</v>
      </c>
      <c r="AE184" s="108" t="str">
        <f t="shared" si="35"/>
        <v>COA</v>
      </c>
      <c r="AF184" s="108" t="str">
        <f t="shared" si="35"/>
        <v>COA</v>
      </c>
      <c r="AG184" s="108" t="str">
        <f t="shared" si="35"/>
        <v>COA</v>
      </c>
      <c r="AH184" s="108" t="str">
        <f t="shared" si="35"/>
        <v>WST</v>
      </c>
      <c r="AI184" s="108" t="str">
        <f t="shared" si="35"/>
        <v>WST</v>
      </c>
      <c r="AJ184" s="108" t="str">
        <f t="shared" si="35"/>
        <v>None</v>
      </c>
      <c r="AK184" s="108" t="str">
        <f t="shared" si="35"/>
        <v>None</v>
      </c>
      <c r="AL184" s="108" t="str">
        <f t="shared" si="36"/>
        <v>None</v>
      </c>
      <c r="AM184" s="108" t="str">
        <f t="shared" si="36"/>
        <v>None</v>
      </c>
      <c r="AN184" s="108" t="str">
        <f t="shared" si="36"/>
        <v>None</v>
      </c>
      <c r="AO184" s="108" t="str">
        <f t="shared" si="36"/>
        <v>None</v>
      </c>
      <c r="AP184" s="108" t="str">
        <f t="shared" si="36"/>
        <v>None</v>
      </c>
      <c r="AQ184" s="108" t="str">
        <f t="shared" si="36"/>
        <v>None</v>
      </c>
      <c r="AR184" s="108" t="str">
        <f t="shared" si="36"/>
        <v>None</v>
      </c>
      <c r="AS184" s="108" t="str">
        <f t="shared" si="36"/>
        <v>None</v>
      </c>
      <c r="AT184" s="108" t="str">
        <f t="shared" si="36"/>
        <v>None</v>
      </c>
      <c r="AU184" s="108" t="str">
        <f t="shared" si="36"/>
        <v>None</v>
      </c>
      <c r="AV184" s="108" t="str">
        <f t="shared" si="36"/>
        <v>None</v>
      </c>
      <c r="AW184" s="108" t="str">
        <f t="shared" si="36"/>
        <v>None</v>
      </c>
      <c r="AX184" s="108" t="str">
        <f t="shared" si="36"/>
        <v>None</v>
      </c>
      <c r="AY184" s="114" t="str">
        <f t="shared" si="36"/>
        <v>NGA</v>
      </c>
    </row>
    <row r="185" spans="1:51" s="13" customFormat="1">
      <c r="A185" s="2"/>
      <c r="B185" s="2"/>
      <c r="C185"/>
      <c r="D185"/>
      <c r="E185"/>
      <c r="F185" s="107" t="str">
        <f t="shared" si="38"/>
        <v>None</v>
      </c>
      <c r="G185" s="108" t="str">
        <f t="shared" si="38"/>
        <v>HFO</v>
      </c>
      <c r="H185" s="108" t="str">
        <f t="shared" si="38"/>
        <v>NGA</v>
      </c>
      <c r="I185" s="108" t="str">
        <f t="shared" si="38"/>
        <v>LPG</v>
      </c>
      <c r="J185" s="108" t="str">
        <f t="shared" si="38"/>
        <v>LPG</v>
      </c>
      <c r="K185" s="108" t="str">
        <f t="shared" si="38"/>
        <v>LPG</v>
      </c>
      <c r="L185" s="108" t="str">
        <f t="shared" si="38"/>
        <v>GSL</v>
      </c>
      <c r="M185" s="108" t="str">
        <f t="shared" si="38"/>
        <v>GSL</v>
      </c>
      <c r="N185" s="108" t="str">
        <f t="shared" si="38"/>
        <v>GSL</v>
      </c>
      <c r="O185" s="108" t="str">
        <f t="shared" si="38"/>
        <v>None</v>
      </c>
      <c r="P185" s="108" t="str">
        <f t="shared" si="38"/>
        <v>DSL</v>
      </c>
      <c r="Q185" s="108" t="str">
        <f t="shared" si="38"/>
        <v>GSL</v>
      </c>
      <c r="R185" s="108" t="str">
        <f t="shared" si="38"/>
        <v>None</v>
      </c>
      <c r="S185" s="108" t="str">
        <f t="shared" si="38"/>
        <v>None</v>
      </c>
      <c r="T185" s="108" t="str">
        <f t="shared" si="38"/>
        <v>DSL</v>
      </c>
      <c r="U185" s="108" t="str">
        <f t="shared" si="37"/>
        <v>DSL</v>
      </c>
      <c r="V185" s="108" t="str">
        <f t="shared" si="35"/>
        <v>None</v>
      </c>
      <c r="W185" s="108" t="str">
        <f t="shared" si="35"/>
        <v>HFO</v>
      </c>
      <c r="X185" s="108" t="str">
        <f t="shared" si="35"/>
        <v>None</v>
      </c>
      <c r="Y185" s="108" t="str">
        <f t="shared" si="35"/>
        <v>HFO</v>
      </c>
      <c r="Z185" s="108" t="str">
        <f t="shared" si="35"/>
        <v>COA</v>
      </c>
      <c r="AA185" s="108" t="str">
        <f t="shared" si="35"/>
        <v>COA</v>
      </c>
      <c r="AB185" s="108" t="str">
        <f t="shared" si="35"/>
        <v>NGA</v>
      </c>
      <c r="AC185" s="108" t="str">
        <f t="shared" si="35"/>
        <v>NGA</v>
      </c>
      <c r="AD185" s="108" t="str">
        <f t="shared" si="35"/>
        <v>NGA</v>
      </c>
      <c r="AE185" s="108" t="str">
        <f t="shared" si="35"/>
        <v>COA</v>
      </c>
      <c r="AF185" s="108" t="str">
        <f t="shared" si="35"/>
        <v>COA</v>
      </c>
      <c r="AG185" s="108" t="str">
        <f t="shared" si="35"/>
        <v>COA</v>
      </c>
      <c r="AH185" s="108" t="str">
        <f t="shared" si="35"/>
        <v>WST</v>
      </c>
      <c r="AI185" s="108" t="str">
        <f t="shared" si="35"/>
        <v>WST</v>
      </c>
      <c r="AJ185" s="108" t="str">
        <f t="shared" si="35"/>
        <v>None</v>
      </c>
      <c r="AK185" s="108" t="str">
        <f t="shared" ref="AK185:AY200" si="39">AK$9</f>
        <v>None</v>
      </c>
      <c r="AL185" s="108" t="str">
        <f t="shared" si="36"/>
        <v>None</v>
      </c>
      <c r="AM185" s="108" t="str">
        <f t="shared" si="36"/>
        <v>None</v>
      </c>
      <c r="AN185" s="108" t="str">
        <f t="shared" si="36"/>
        <v>None</v>
      </c>
      <c r="AO185" s="108" t="str">
        <f t="shared" si="36"/>
        <v>None</v>
      </c>
      <c r="AP185" s="108" t="str">
        <f t="shared" si="36"/>
        <v>None</v>
      </c>
      <c r="AQ185" s="108" t="str">
        <f t="shared" si="36"/>
        <v>None</v>
      </c>
      <c r="AR185" s="108" t="str">
        <f t="shared" si="36"/>
        <v>None</v>
      </c>
      <c r="AS185" s="108" t="str">
        <f t="shared" si="36"/>
        <v>None</v>
      </c>
      <c r="AT185" s="108" t="str">
        <f t="shared" si="36"/>
        <v>None</v>
      </c>
      <c r="AU185" s="108" t="str">
        <f t="shared" si="36"/>
        <v>None</v>
      </c>
      <c r="AV185" s="108" t="str">
        <f t="shared" si="36"/>
        <v>None</v>
      </c>
      <c r="AW185" s="108" t="str">
        <f t="shared" si="36"/>
        <v>None</v>
      </c>
      <c r="AX185" s="108" t="str">
        <f t="shared" si="36"/>
        <v>None</v>
      </c>
      <c r="AY185" s="114" t="str">
        <f t="shared" si="36"/>
        <v>NGA</v>
      </c>
    </row>
    <row r="186" spans="1:51" s="13" customFormat="1">
      <c r="A186" s="2"/>
      <c r="B186" s="2"/>
      <c r="C186"/>
      <c r="D186"/>
      <c r="E186"/>
      <c r="F186" s="107" t="str">
        <f t="shared" si="38"/>
        <v>None</v>
      </c>
      <c r="G186" s="108" t="str">
        <f t="shared" si="38"/>
        <v>HFO</v>
      </c>
      <c r="H186" s="108" t="str">
        <f t="shared" si="38"/>
        <v>NGA</v>
      </c>
      <c r="I186" s="108" t="str">
        <f t="shared" si="38"/>
        <v>LPG</v>
      </c>
      <c r="J186" s="108" t="str">
        <f t="shared" si="38"/>
        <v>LPG</v>
      </c>
      <c r="K186" s="108" t="str">
        <f t="shared" si="38"/>
        <v>LPG</v>
      </c>
      <c r="L186" s="108" t="str">
        <f t="shared" si="38"/>
        <v>GSL</v>
      </c>
      <c r="M186" s="108" t="str">
        <f t="shared" si="38"/>
        <v>GSL</v>
      </c>
      <c r="N186" s="108" t="str">
        <f t="shared" si="38"/>
        <v>GSL</v>
      </c>
      <c r="O186" s="108" t="str">
        <f t="shared" si="38"/>
        <v>None</v>
      </c>
      <c r="P186" s="108" t="str">
        <f t="shared" si="38"/>
        <v>DSL</v>
      </c>
      <c r="Q186" s="108" t="str">
        <f t="shared" si="38"/>
        <v>GSL</v>
      </c>
      <c r="R186" s="108" t="str">
        <f t="shared" si="38"/>
        <v>None</v>
      </c>
      <c r="S186" s="108" t="str">
        <f t="shared" si="38"/>
        <v>None</v>
      </c>
      <c r="T186" s="108" t="str">
        <f t="shared" si="38"/>
        <v>DSL</v>
      </c>
      <c r="U186" s="108" t="str">
        <f t="shared" si="37"/>
        <v>DSL</v>
      </c>
      <c r="V186" s="108" t="str">
        <f t="shared" si="37"/>
        <v>None</v>
      </c>
      <c r="W186" s="108" t="str">
        <f t="shared" si="37"/>
        <v>HFO</v>
      </c>
      <c r="X186" s="108" t="str">
        <f t="shared" si="37"/>
        <v>None</v>
      </c>
      <c r="Y186" s="108" t="str">
        <f t="shared" si="37"/>
        <v>HFO</v>
      </c>
      <c r="Z186" s="108" t="str">
        <f t="shared" si="37"/>
        <v>COA</v>
      </c>
      <c r="AA186" s="108" t="str">
        <f t="shared" si="37"/>
        <v>COA</v>
      </c>
      <c r="AB186" s="108" t="str">
        <f t="shared" si="37"/>
        <v>NGA</v>
      </c>
      <c r="AC186" s="108" t="str">
        <f t="shared" si="37"/>
        <v>NGA</v>
      </c>
      <c r="AD186" s="108" t="str">
        <f t="shared" si="37"/>
        <v>NGA</v>
      </c>
      <c r="AE186" s="108" t="str">
        <f t="shared" si="37"/>
        <v>COA</v>
      </c>
      <c r="AF186" s="108" t="str">
        <f t="shared" si="37"/>
        <v>COA</v>
      </c>
      <c r="AG186" s="108" t="str">
        <f t="shared" si="37"/>
        <v>COA</v>
      </c>
      <c r="AH186" s="108" t="str">
        <f t="shared" si="37"/>
        <v>WST</v>
      </c>
      <c r="AI186" s="108" t="str">
        <f t="shared" si="37"/>
        <v>WST</v>
      </c>
      <c r="AJ186" s="108" t="str">
        <f t="shared" si="37"/>
        <v>None</v>
      </c>
      <c r="AK186" s="108" t="str">
        <f t="shared" si="39"/>
        <v>None</v>
      </c>
      <c r="AL186" s="108" t="str">
        <f t="shared" si="39"/>
        <v>None</v>
      </c>
      <c r="AM186" s="108" t="str">
        <f t="shared" si="39"/>
        <v>None</v>
      </c>
      <c r="AN186" s="108" t="str">
        <f t="shared" si="39"/>
        <v>None</v>
      </c>
      <c r="AO186" s="108" t="str">
        <f t="shared" si="39"/>
        <v>None</v>
      </c>
      <c r="AP186" s="108" t="str">
        <f t="shared" si="39"/>
        <v>None</v>
      </c>
      <c r="AQ186" s="108" t="str">
        <f t="shared" si="39"/>
        <v>None</v>
      </c>
      <c r="AR186" s="108" t="str">
        <f t="shared" si="39"/>
        <v>None</v>
      </c>
      <c r="AS186" s="108" t="str">
        <f t="shared" si="39"/>
        <v>None</v>
      </c>
      <c r="AT186" s="108" t="str">
        <f t="shared" si="39"/>
        <v>None</v>
      </c>
      <c r="AU186" s="108" t="str">
        <f t="shared" si="39"/>
        <v>None</v>
      </c>
      <c r="AV186" s="108" t="str">
        <f t="shared" si="39"/>
        <v>None</v>
      </c>
      <c r="AW186" s="108" t="str">
        <f t="shared" si="39"/>
        <v>None</v>
      </c>
      <c r="AX186" s="108" t="str">
        <f t="shared" si="39"/>
        <v>None</v>
      </c>
      <c r="AY186" s="114" t="str">
        <f t="shared" si="39"/>
        <v>NGA</v>
      </c>
    </row>
    <row r="187" spans="1:51" s="13" customFormat="1">
      <c r="A187" s="2"/>
      <c r="B187" s="2"/>
      <c r="C187"/>
      <c r="D187"/>
      <c r="E187"/>
      <c r="F187" s="107" t="str">
        <f t="shared" si="38"/>
        <v>None</v>
      </c>
      <c r="G187" s="108" t="str">
        <f t="shared" si="38"/>
        <v>HFO</v>
      </c>
      <c r="H187" s="108" t="str">
        <f t="shared" si="38"/>
        <v>NGA</v>
      </c>
      <c r="I187" s="108" t="str">
        <f t="shared" si="38"/>
        <v>LPG</v>
      </c>
      <c r="J187" s="108" t="str">
        <f t="shared" si="38"/>
        <v>LPG</v>
      </c>
      <c r="K187" s="108" t="str">
        <f t="shared" si="38"/>
        <v>LPG</v>
      </c>
      <c r="L187" s="108" t="str">
        <f t="shared" si="38"/>
        <v>GSL</v>
      </c>
      <c r="M187" s="108" t="str">
        <f t="shared" si="38"/>
        <v>GSL</v>
      </c>
      <c r="N187" s="108" t="str">
        <f t="shared" si="38"/>
        <v>GSL</v>
      </c>
      <c r="O187" s="108" t="str">
        <f t="shared" si="38"/>
        <v>None</v>
      </c>
      <c r="P187" s="108" t="str">
        <f t="shared" si="38"/>
        <v>DSL</v>
      </c>
      <c r="Q187" s="108" t="str">
        <f t="shared" si="38"/>
        <v>GSL</v>
      </c>
      <c r="R187" s="108" t="str">
        <f t="shared" si="38"/>
        <v>None</v>
      </c>
      <c r="S187" s="108" t="str">
        <f t="shared" si="38"/>
        <v>None</v>
      </c>
      <c r="T187" s="108" t="str">
        <f t="shared" si="38"/>
        <v>DSL</v>
      </c>
      <c r="U187" s="108" t="str">
        <f t="shared" si="38"/>
        <v>DSL</v>
      </c>
      <c r="V187" s="108" t="str">
        <f t="shared" ref="V187:AK202" si="40">V$9</f>
        <v>None</v>
      </c>
      <c r="W187" s="108" t="str">
        <f t="shared" si="40"/>
        <v>HFO</v>
      </c>
      <c r="X187" s="108" t="str">
        <f t="shared" si="40"/>
        <v>None</v>
      </c>
      <c r="Y187" s="108" t="str">
        <f t="shared" si="40"/>
        <v>HFO</v>
      </c>
      <c r="Z187" s="108" t="str">
        <f t="shared" si="40"/>
        <v>COA</v>
      </c>
      <c r="AA187" s="108" t="str">
        <f t="shared" si="40"/>
        <v>COA</v>
      </c>
      <c r="AB187" s="108" t="str">
        <f t="shared" si="40"/>
        <v>NGA</v>
      </c>
      <c r="AC187" s="108" t="str">
        <f t="shared" si="40"/>
        <v>NGA</v>
      </c>
      <c r="AD187" s="108" t="str">
        <f t="shared" si="40"/>
        <v>NGA</v>
      </c>
      <c r="AE187" s="108" t="str">
        <f t="shared" si="40"/>
        <v>COA</v>
      </c>
      <c r="AF187" s="108" t="str">
        <f t="shared" si="40"/>
        <v>COA</v>
      </c>
      <c r="AG187" s="108" t="str">
        <f t="shared" si="40"/>
        <v>COA</v>
      </c>
      <c r="AH187" s="108" t="str">
        <f t="shared" si="40"/>
        <v>WST</v>
      </c>
      <c r="AI187" s="108" t="str">
        <f t="shared" si="40"/>
        <v>WST</v>
      </c>
      <c r="AJ187" s="108" t="str">
        <f t="shared" si="40"/>
        <v>None</v>
      </c>
      <c r="AK187" s="108" t="str">
        <f t="shared" si="39"/>
        <v>None</v>
      </c>
      <c r="AL187" s="108" t="str">
        <f t="shared" si="39"/>
        <v>None</v>
      </c>
      <c r="AM187" s="108" t="str">
        <f t="shared" si="39"/>
        <v>None</v>
      </c>
      <c r="AN187" s="108" t="str">
        <f t="shared" si="39"/>
        <v>None</v>
      </c>
      <c r="AO187" s="108" t="str">
        <f t="shared" si="39"/>
        <v>None</v>
      </c>
      <c r="AP187" s="108" t="str">
        <f t="shared" si="39"/>
        <v>None</v>
      </c>
      <c r="AQ187" s="108" t="str">
        <f t="shared" si="39"/>
        <v>None</v>
      </c>
      <c r="AR187" s="108" t="str">
        <f t="shared" si="39"/>
        <v>None</v>
      </c>
      <c r="AS187" s="108" t="str">
        <f t="shared" si="39"/>
        <v>None</v>
      </c>
      <c r="AT187" s="108" t="str">
        <f t="shared" si="39"/>
        <v>None</v>
      </c>
      <c r="AU187" s="108" t="str">
        <f t="shared" si="39"/>
        <v>None</v>
      </c>
      <c r="AV187" s="108" t="str">
        <f t="shared" si="39"/>
        <v>None</v>
      </c>
      <c r="AW187" s="108" t="str">
        <f t="shared" si="39"/>
        <v>None</v>
      </c>
      <c r="AX187" s="108" t="str">
        <f t="shared" si="39"/>
        <v>None</v>
      </c>
      <c r="AY187" s="114" t="str">
        <f t="shared" si="39"/>
        <v>NGA</v>
      </c>
    </row>
    <row r="188" spans="1:51" s="13" customFormat="1">
      <c r="A188" s="2"/>
      <c r="B188" s="2"/>
      <c r="C188"/>
      <c r="D188"/>
      <c r="E188"/>
      <c r="F188" s="107" t="str">
        <f t="shared" ref="F188:U203" si="41">F$9</f>
        <v>None</v>
      </c>
      <c r="G188" s="108" t="str">
        <f t="shared" si="41"/>
        <v>HFO</v>
      </c>
      <c r="H188" s="108" t="str">
        <f t="shared" si="41"/>
        <v>NGA</v>
      </c>
      <c r="I188" s="108" t="str">
        <f t="shared" si="41"/>
        <v>LPG</v>
      </c>
      <c r="J188" s="108" t="str">
        <f t="shared" si="41"/>
        <v>LPG</v>
      </c>
      <c r="K188" s="108" t="str">
        <f t="shared" si="41"/>
        <v>LPG</v>
      </c>
      <c r="L188" s="108" t="str">
        <f t="shared" si="41"/>
        <v>GSL</v>
      </c>
      <c r="M188" s="108" t="str">
        <f t="shared" si="41"/>
        <v>GSL</v>
      </c>
      <c r="N188" s="108" t="str">
        <f t="shared" si="41"/>
        <v>GSL</v>
      </c>
      <c r="O188" s="108" t="str">
        <f t="shared" si="41"/>
        <v>None</v>
      </c>
      <c r="P188" s="108" t="str">
        <f t="shared" si="41"/>
        <v>DSL</v>
      </c>
      <c r="Q188" s="108" t="str">
        <f t="shared" si="41"/>
        <v>GSL</v>
      </c>
      <c r="R188" s="108" t="str">
        <f t="shared" si="41"/>
        <v>None</v>
      </c>
      <c r="S188" s="108" t="str">
        <f t="shared" si="41"/>
        <v>None</v>
      </c>
      <c r="T188" s="108" t="str">
        <f t="shared" si="41"/>
        <v>DSL</v>
      </c>
      <c r="U188" s="108" t="str">
        <f t="shared" si="41"/>
        <v>DSL</v>
      </c>
      <c r="V188" s="108" t="str">
        <f t="shared" si="40"/>
        <v>None</v>
      </c>
      <c r="W188" s="108" t="str">
        <f t="shared" si="40"/>
        <v>HFO</v>
      </c>
      <c r="X188" s="108" t="str">
        <f t="shared" si="40"/>
        <v>None</v>
      </c>
      <c r="Y188" s="108" t="str">
        <f t="shared" si="40"/>
        <v>HFO</v>
      </c>
      <c r="Z188" s="108" t="str">
        <f t="shared" si="40"/>
        <v>COA</v>
      </c>
      <c r="AA188" s="108" t="str">
        <f t="shared" si="40"/>
        <v>COA</v>
      </c>
      <c r="AB188" s="108" t="str">
        <f t="shared" si="40"/>
        <v>NGA</v>
      </c>
      <c r="AC188" s="108" t="str">
        <f t="shared" si="40"/>
        <v>NGA</v>
      </c>
      <c r="AD188" s="108" t="str">
        <f t="shared" si="40"/>
        <v>NGA</v>
      </c>
      <c r="AE188" s="108" t="str">
        <f t="shared" si="40"/>
        <v>COA</v>
      </c>
      <c r="AF188" s="108" t="str">
        <f t="shared" si="40"/>
        <v>COA</v>
      </c>
      <c r="AG188" s="108" t="str">
        <f t="shared" si="40"/>
        <v>COA</v>
      </c>
      <c r="AH188" s="108" t="str">
        <f t="shared" si="40"/>
        <v>WST</v>
      </c>
      <c r="AI188" s="108" t="str">
        <f t="shared" si="40"/>
        <v>WST</v>
      </c>
      <c r="AJ188" s="108" t="str">
        <f t="shared" si="40"/>
        <v>None</v>
      </c>
      <c r="AK188" s="108" t="str">
        <f t="shared" si="39"/>
        <v>None</v>
      </c>
      <c r="AL188" s="108" t="str">
        <f t="shared" si="39"/>
        <v>None</v>
      </c>
      <c r="AM188" s="108" t="str">
        <f t="shared" si="39"/>
        <v>None</v>
      </c>
      <c r="AN188" s="108" t="str">
        <f t="shared" si="39"/>
        <v>None</v>
      </c>
      <c r="AO188" s="108" t="str">
        <f t="shared" si="39"/>
        <v>None</v>
      </c>
      <c r="AP188" s="108" t="str">
        <f t="shared" si="39"/>
        <v>None</v>
      </c>
      <c r="AQ188" s="108" t="str">
        <f t="shared" si="39"/>
        <v>None</v>
      </c>
      <c r="AR188" s="108" t="str">
        <f t="shared" si="39"/>
        <v>None</v>
      </c>
      <c r="AS188" s="108" t="str">
        <f t="shared" si="39"/>
        <v>None</v>
      </c>
      <c r="AT188" s="108" t="str">
        <f t="shared" si="39"/>
        <v>None</v>
      </c>
      <c r="AU188" s="108" t="str">
        <f t="shared" si="39"/>
        <v>None</v>
      </c>
      <c r="AV188" s="108" t="str">
        <f t="shared" si="39"/>
        <v>None</v>
      </c>
      <c r="AW188" s="108" t="str">
        <f t="shared" si="39"/>
        <v>None</v>
      </c>
      <c r="AX188" s="108" t="str">
        <f t="shared" si="39"/>
        <v>None</v>
      </c>
      <c r="AY188" s="114" t="str">
        <f t="shared" si="39"/>
        <v>NGA</v>
      </c>
    </row>
    <row r="189" spans="1:51" s="13" customFormat="1">
      <c r="A189" s="2"/>
      <c r="B189" s="2"/>
      <c r="C189"/>
      <c r="D189"/>
      <c r="E189"/>
      <c r="F189" s="107" t="str">
        <f t="shared" si="41"/>
        <v>None</v>
      </c>
      <c r="G189" s="108" t="str">
        <f t="shared" si="41"/>
        <v>HFO</v>
      </c>
      <c r="H189" s="108" t="str">
        <f t="shared" si="41"/>
        <v>NGA</v>
      </c>
      <c r="I189" s="108" t="str">
        <f t="shared" si="41"/>
        <v>LPG</v>
      </c>
      <c r="J189" s="108" t="str">
        <f t="shared" si="41"/>
        <v>LPG</v>
      </c>
      <c r="K189" s="108" t="str">
        <f t="shared" si="41"/>
        <v>LPG</v>
      </c>
      <c r="L189" s="108" t="str">
        <f t="shared" si="41"/>
        <v>GSL</v>
      </c>
      <c r="M189" s="108" t="str">
        <f t="shared" si="41"/>
        <v>GSL</v>
      </c>
      <c r="N189" s="108" t="str">
        <f t="shared" si="41"/>
        <v>GSL</v>
      </c>
      <c r="O189" s="108" t="str">
        <f t="shared" si="41"/>
        <v>None</v>
      </c>
      <c r="P189" s="108" t="str">
        <f t="shared" si="41"/>
        <v>DSL</v>
      </c>
      <c r="Q189" s="108" t="str">
        <f t="shared" si="41"/>
        <v>GSL</v>
      </c>
      <c r="R189" s="108" t="str">
        <f t="shared" si="41"/>
        <v>None</v>
      </c>
      <c r="S189" s="108" t="str">
        <f t="shared" si="41"/>
        <v>None</v>
      </c>
      <c r="T189" s="108" t="str">
        <f t="shared" si="41"/>
        <v>DSL</v>
      </c>
      <c r="U189" s="108" t="str">
        <f t="shared" si="41"/>
        <v>DSL</v>
      </c>
      <c r="V189" s="108" t="str">
        <f t="shared" si="40"/>
        <v>None</v>
      </c>
      <c r="W189" s="108" t="str">
        <f t="shared" si="40"/>
        <v>HFO</v>
      </c>
      <c r="X189" s="108" t="str">
        <f t="shared" si="40"/>
        <v>None</v>
      </c>
      <c r="Y189" s="108" t="str">
        <f t="shared" si="40"/>
        <v>HFO</v>
      </c>
      <c r="Z189" s="108" t="str">
        <f t="shared" si="40"/>
        <v>COA</v>
      </c>
      <c r="AA189" s="108" t="str">
        <f t="shared" si="40"/>
        <v>COA</v>
      </c>
      <c r="AB189" s="108" t="str">
        <f t="shared" si="40"/>
        <v>NGA</v>
      </c>
      <c r="AC189" s="108" t="str">
        <f t="shared" si="40"/>
        <v>NGA</v>
      </c>
      <c r="AD189" s="108" t="str">
        <f t="shared" si="40"/>
        <v>NGA</v>
      </c>
      <c r="AE189" s="108" t="str">
        <f t="shared" si="40"/>
        <v>COA</v>
      </c>
      <c r="AF189" s="108" t="str">
        <f t="shared" si="40"/>
        <v>COA</v>
      </c>
      <c r="AG189" s="108" t="str">
        <f t="shared" si="40"/>
        <v>COA</v>
      </c>
      <c r="AH189" s="108" t="str">
        <f t="shared" si="40"/>
        <v>WST</v>
      </c>
      <c r="AI189" s="108" t="str">
        <f t="shared" si="40"/>
        <v>WST</v>
      </c>
      <c r="AJ189" s="108" t="str">
        <f t="shared" si="40"/>
        <v>None</v>
      </c>
      <c r="AK189" s="108" t="str">
        <f t="shared" si="39"/>
        <v>None</v>
      </c>
      <c r="AL189" s="108" t="str">
        <f t="shared" si="39"/>
        <v>None</v>
      </c>
      <c r="AM189" s="108" t="str">
        <f t="shared" si="39"/>
        <v>None</v>
      </c>
      <c r="AN189" s="108" t="str">
        <f t="shared" si="39"/>
        <v>None</v>
      </c>
      <c r="AO189" s="108" t="str">
        <f t="shared" si="39"/>
        <v>None</v>
      </c>
      <c r="AP189" s="108" t="str">
        <f t="shared" si="39"/>
        <v>None</v>
      </c>
      <c r="AQ189" s="108" t="str">
        <f t="shared" si="39"/>
        <v>None</v>
      </c>
      <c r="AR189" s="108" t="str">
        <f t="shared" si="39"/>
        <v>None</v>
      </c>
      <c r="AS189" s="108" t="str">
        <f t="shared" si="39"/>
        <v>None</v>
      </c>
      <c r="AT189" s="108" t="str">
        <f t="shared" si="39"/>
        <v>None</v>
      </c>
      <c r="AU189" s="108" t="str">
        <f t="shared" si="39"/>
        <v>None</v>
      </c>
      <c r="AV189" s="108" t="str">
        <f t="shared" si="39"/>
        <v>None</v>
      </c>
      <c r="AW189" s="108" t="str">
        <f t="shared" si="39"/>
        <v>None</v>
      </c>
      <c r="AX189" s="108" t="str">
        <f t="shared" si="39"/>
        <v>None</v>
      </c>
      <c r="AY189" s="114" t="str">
        <f t="shared" si="39"/>
        <v>NGA</v>
      </c>
    </row>
    <row r="190" spans="1:51" s="13" customFormat="1">
      <c r="A190" s="2"/>
      <c r="B190" s="2"/>
      <c r="C190"/>
      <c r="D190"/>
      <c r="E190"/>
      <c r="F190" s="107" t="str">
        <f t="shared" si="41"/>
        <v>None</v>
      </c>
      <c r="G190" s="108" t="str">
        <f t="shared" si="41"/>
        <v>HFO</v>
      </c>
      <c r="H190" s="108" t="str">
        <f t="shared" si="41"/>
        <v>NGA</v>
      </c>
      <c r="I190" s="108" t="str">
        <f t="shared" si="41"/>
        <v>LPG</v>
      </c>
      <c r="J190" s="108" t="str">
        <f t="shared" si="41"/>
        <v>LPG</v>
      </c>
      <c r="K190" s="108" t="str">
        <f t="shared" si="41"/>
        <v>LPG</v>
      </c>
      <c r="L190" s="108" t="str">
        <f t="shared" si="41"/>
        <v>GSL</v>
      </c>
      <c r="M190" s="108" t="str">
        <f t="shared" si="41"/>
        <v>GSL</v>
      </c>
      <c r="N190" s="108" t="str">
        <f t="shared" si="41"/>
        <v>GSL</v>
      </c>
      <c r="O190" s="108" t="str">
        <f t="shared" si="41"/>
        <v>None</v>
      </c>
      <c r="P190" s="108" t="str">
        <f t="shared" si="41"/>
        <v>DSL</v>
      </c>
      <c r="Q190" s="108" t="str">
        <f t="shared" si="41"/>
        <v>GSL</v>
      </c>
      <c r="R190" s="108" t="str">
        <f t="shared" si="41"/>
        <v>None</v>
      </c>
      <c r="S190" s="108" t="str">
        <f t="shared" si="41"/>
        <v>None</v>
      </c>
      <c r="T190" s="108" t="str">
        <f t="shared" si="41"/>
        <v>DSL</v>
      </c>
      <c r="U190" s="108" t="str">
        <f t="shared" si="41"/>
        <v>DSL</v>
      </c>
      <c r="V190" s="108" t="str">
        <f t="shared" si="40"/>
        <v>None</v>
      </c>
      <c r="W190" s="108" t="str">
        <f t="shared" si="40"/>
        <v>HFO</v>
      </c>
      <c r="X190" s="108" t="str">
        <f t="shared" si="40"/>
        <v>None</v>
      </c>
      <c r="Y190" s="108" t="str">
        <f t="shared" si="40"/>
        <v>HFO</v>
      </c>
      <c r="Z190" s="108" t="str">
        <f t="shared" si="40"/>
        <v>COA</v>
      </c>
      <c r="AA190" s="108" t="str">
        <f t="shared" si="40"/>
        <v>COA</v>
      </c>
      <c r="AB190" s="108" t="str">
        <f t="shared" si="40"/>
        <v>NGA</v>
      </c>
      <c r="AC190" s="108" t="str">
        <f t="shared" si="40"/>
        <v>NGA</v>
      </c>
      <c r="AD190" s="108" t="str">
        <f t="shared" si="40"/>
        <v>NGA</v>
      </c>
      <c r="AE190" s="108" t="str">
        <f t="shared" si="40"/>
        <v>COA</v>
      </c>
      <c r="AF190" s="108" t="str">
        <f t="shared" si="40"/>
        <v>COA</v>
      </c>
      <c r="AG190" s="108" t="str">
        <f t="shared" si="40"/>
        <v>COA</v>
      </c>
      <c r="AH190" s="108" t="str">
        <f t="shared" si="40"/>
        <v>WST</v>
      </c>
      <c r="AI190" s="108" t="str">
        <f t="shared" si="40"/>
        <v>WST</v>
      </c>
      <c r="AJ190" s="108" t="str">
        <f t="shared" si="40"/>
        <v>None</v>
      </c>
      <c r="AK190" s="108" t="str">
        <f t="shared" si="39"/>
        <v>None</v>
      </c>
      <c r="AL190" s="108" t="str">
        <f t="shared" si="39"/>
        <v>None</v>
      </c>
      <c r="AM190" s="108" t="str">
        <f t="shared" si="39"/>
        <v>None</v>
      </c>
      <c r="AN190" s="108" t="str">
        <f t="shared" si="39"/>
        <v>None</v>
      </c>
      <c r="AO190" s="108" t="str">
        <f t="shared" si="39"/>
        <v>None</v>
      </c>
      <c r="AP190" s="108" t="str">
        <f t="shared" si="39"/>
        <v>None</v>
      </c>
      <c r="AQ190" s="108" t="str">
        <f t="shared" si="39"/>
        <v>None</v>
      </c>
      <c r="AR190" s="108" t="str">
        <f t="shared" si="39"/>
        <v>None</v>
      </c>
      <c r="AS190" s="108" t="str">
        <f t="shared" si="39"/>
        <v>None</v>
      </c>
      <c r="AT190" s="108" t="str">
        <f t="shared" si="39"/>
        <v>None</v>
      </c>
      <c r="AU190" s="108" t="str">
        <f t="shared" si="39"/>
        <v>None</v>
      </c>
      <c r="AV190" s="108" t="str">
        <f t="shared" si="39"/>
        <v>None</v>
      </c>
      <c r="AW190" s="108" t="str">
        <f t="shared" si="39"/>
        <v>None</v>
      </c>
      <c r="AX190" s="108" t="str">
        <f t="shared" si="39"/>
        <v>None</v>
      </c>
      <c r="AY190" s="114" t="str">
        <f t="shared" si="39"/>
        <v>NGA</v>
      </c>
    </row>
    <row r="191" spans="1:51" s="13" customFormat="1">
      <c r="A191" s="2"/>
      <c r="B191" s="2"/>
      <c r="C191"/>
      <c r="D191"/>
      <c r="E191"/>
      <c r="F191" s="107" t="str">
        <f t="shared" si="41"/>
        <v>None</v>
      </c>
      <c r="G191" s="108" t="str">
        <f t="shared" si="41"/>
        <v>HFO</v>
      </c>
      <c r="H191" s="108" t="str">
        <f t="shared" si="41"/>
        <v>NGA</v>
      </c>
      <c r="I191" s="108" t="str">
        <f t="shared" si="41"/>
        <v>LPG</v>
      </c>
      <c r="J191" s="108" t="str">
        <f t="shared" si="41"/>
        <v>LPG</v>
      </c>
      <c r="K191" s="108" t="str">
        <f t="shared" si="41"/>
        <v>LPG</v>
      </c>
      <c r="L191" s="108" t="str">
        <f t="shared" si="41"/>
        <v>GSL</v>
      </c>
      <c r="M191" s="108" t="str">
        <f t="shared" si="41"/>
        <v>GSL</v>
      </c>
      <c r="N191" s="108" t="str">
        <f t="shared" si="41"/>
        <v>GSL</v>
      </c>
      <c r="O191" s="108" t="str">
        <f t="shared" si="41"/>
        <v>None</v>
      </c>
      <c r="P191" s="108" t="str">
        <f t="shared" si="41"/>
        <v>DSL</v>
      </c>
      <c r="Q191" s="108" t="str">
        <f t="shared" si="41"/>
        <v>GSL</v>
      </c>
      <c r="R191" s="108" t="str">
        <f t="shared" si="41"/>
        <v>None</v>
      </c>
      <c r="S191" s="108" t="str">
        <f t="shared" si="41"/>
        <v>None</v>
      </c>
      <c r="T191" s="108" t="str">
        <f t="shared" si="41"/>
        <v>DSL</v>
      </c>
      <c r="U191" s="108" t="str">
        <f t="shared" si="41"/>
        <v>DSL</v>
      </c>
      <c r="V191" s="108" t="str">
        <f t="shared" si="40"/>
        <v>None</v>
      </c>
      <c r="W191" s="108" t="str">
        <f t="shared" si="40"/>
        <v>HFO</v>
      </c>
      <c r="X191" s="108" t="str">
        <f t="shared" si="40"/>
        <v>None</v>
      </c>
      <c r="Y191" s="108" t="str">
        <f t="shared" si="40"/>
        <v>HFO</v>
      </c>
      <c r="Z191" s="108" t="str">
        <f t="shared" si="40"/>
        <v>COA</v>
      </c>
      <c r="AA191" s="108" t="str">
        <f t="shared" si="40"/>
        <v>COA</v>
      </c>
      <c r="AB191" s="108" t="str">
        <f t="shared" si="40"/>
        <v>NGA</v>
      </c>
      <c r="AC191" s="108" t="str">
        <f t="shared" si="40"/>
        <v>NGA</v>
      </c>
      <c r="AD191" s="108" t="str">
        <f t="shared" si="40"/>
        <v>NGA</v>
      </c>
      <c r="AE191" s="108" t="str">
        <f t="shared" si="40"/>
        <v>COA</v>
      </c>
      <c r="AF191" s="108" t="str">
        <f t="shared" si="40"/>
        <v>COA</v>
      </c>
      <c r="AG191" s="108" t="str">
        <f t="shared" si="40"/>
        <v>COA</v>
      </c>
      <c r="AH191" s="108" t="str">
        <f t="shared" si="40"/>
        <v>WST</v>
      </c>
      <c r="AI191" s="108" t="str">
        <f t="shared" si="40"/>
        <v>WST</v>
      </c>
      <c r="AJ191" s="108" t="str">
        <f t="shared" si="40"/>
        <v>None</v>
      </c>
      <c r="AK191" s="108" t="str">
        <f t="shared" si="39"/>
        <v>None</v>
      </c>
      <c r="AL191" s="108" t="str">
        <f t="shared" si="39"/>
        <v>None</v>
      </c>
      <c r="AM191" s="108" t="str">
        <f t="shared" si="39"/>
        <v>None</v>
      </c>
      <c r="AN191" s="108" t="str">
        <f t="shared" si="39"/>
        <v>None</v>
      </c>
      <c r="AO191" s="108" t="str">
        <f t="shared" si="39"/>
        <v>None</v>
      </c>
      <c r="AP191" s="108" t="str">
        <f t="shared" si="39"/>
        <v>None</v>
      </c>
      <c r="AQ191" s="108" t="str">
        <f t="shared" si="39"/>
        <v>None</v>
      </c>
      <c r="AR191" s="108" t="str">
        <f t="shared" si="39"/>
        <v>None</v>
      </c>
      <c r="AS191" s="108" t="str">
        <f t="shared" si="39"/>
        <v>None</v>
      </c>
      <c r="AT191" s="108" t="str">
        <f t="shared" si="39"/>
        <v>None</v>
      </c>
      <c r="AU191" s="108" t="str">
        <f t="shared" si="39"/>
        <v>None</v>
      </c>
      <c r="AV191" s="108" t="str">
        <f t="shared" si="39"/>
        <v>None</v>
      </c>
      <c r="AW191" s="108" t="str">
        <f t="shared" si="39"/>
        <v>None</v>
      </c>
      <c r="AX191" s="108" t="str">
        <f t="shared" si="39"/>
        <v>None</v>
      </c>
      <c r="AY191" s="114" t="str">
        <f t="shared" si="39"/>
        <v>NGA</v>
      </c>
    </row>
    <row r="192" spans="1:51" s="13" customFormat="1">
      <c r="A192" s="2"/>
      <c r="B192" s="2"/>
      <c r="C192"/>
      <c r="D192"/>
      <c r="E192"/>
      <c r="F192" s="107" t="str">
        <f t="shared" si="41"/>
        <v>None</v>
      </c>
      <c r="G192" s="108" t="str">
        <f t="shared" si="41"/>
        <v>HFO</v>
      </c>
      <c r="H192" s="108" t="str">
        <f t="shared" si="41"/>
        <v>NGA</v>
      </c>
      <c r="I192" s="108" t="str">
        <f t="shared" si="41"/>
        <v>LPG</v>
      </c>
      <c r="J192" s="108" t="str">
        <f t="shared" si="41"/>
        <v>LPG</v>
      </c>
      <c r="K192" s="108" t="str">
        <f t="shared" si="41"/>
        <v>LPG</v>
      </c>
      <c r="L192" s="108" t="str">
        <f t="shared" si="41"/>
        <v>GSL</v>
      </c>
      <c r="M192" s="108" t="str">
        <f t="shared" si="41"/>
        <v>GSL</v>
      </c>
      <c r="N192" s="108" t="str">
        <f t="shared" si="41"/>
        <v>GSL</v>
      </c>
      <c r="O192" s="108" t="str">
        <f t="shared" si="41"/>
        <v>None</v>
      </c>
      <c r="P192" s="108" t="str">
        <f t="shared" si="41"/>
        <v>DSL</v>
      </c>
      <c r="Q192" s="108" t="str">
        <f t="shared" si="41"/>
        <v>GSL</v>
      </c>
      <c r="R192" s="108" t="str">
        <f t="shared" si="41"/>
        <v>None</v>
      </c>
      <c r="S192" s="108" t="str">
        <f t="shared" si="41"/>
        <v>None</v>
      </c>
      <c r="T192" s="108" t="str">
        <f t="shared" si="41"/>
        <v>DSL</v>
      </c>
      <c r="U192" s="108" t="str">
        <f t="shared" si="41"/>
        <v>DSL</v>
      </c>
      <c r="V192" s="108" t="str">
        <f t="shared" si="40"/>
        <v>None</v>
      </c>
      <c r="W192" s="108" t="str">
        <f t="shared" si="40"/>
        <v>HFO</v>
      </c>
      <c r="X192" s="108" t="str">
        <f t="shared" si="40"/>
        <v>None</v>
      </c>
      <c r="Y192" s="108" t="str">
        <f t="shared" si="40"/>
        <v>HFO</v>
      </c>
      <c r="Z192" s="108" t="str">
        <f t="shared" si="40"/>
        <v>COA</v>
      </c>
      <c r="AA192" s="108" t="str">
        <f t="shared" si="40"/>
        <v>COA</v>
      </c>
      <c r="AB192" s="108" t="str">
        <f t="shared" si="40"/>
        <v>NGA</v>
      </c>
      <c r="AC192" s="108" t="str">
        <f t="shared" si="40"/>
        <v>NGA</v>
      </c>
      <c r="AD192" s="108" t="str">
        <f t="shared" si="40"/>
        <v>NGA</v>
      </c>
      <c r="AE192" s="108" t="str">
        <f t="shared" si="40"/>
        <v>COA</v>
      </c>
      <c r="AF192" s="108" t="str">
        <f t="shared" si="40"/>
        <v>COA</v>
      </c>
      <c r="AG192" s="108" t="str">
        <f t="shared" si="40"/>
        <v>COA</v>
      </c>
      <c r="AH192" s="108" t="str">
        <f t="shared" si="40"/>
        <v>WST</v>
      </c>
      <c r="AI192" s="108" t="str">
        <f t="shared" si="40"/>
        <v>WST</v>
      </c>
      <c r="AJ192" s="108" t="str">
        <f t="shared" si="40"/>
        <v>None</v>
      </c>
      <c r="AK192" s="108" t="str">
        <f t="shared" si="39"/>
        <v>None</v>
      </c>
      <c r="AL192" s="108" t="str">
        <f t="shared" si="39"/>
        <v>None</v>
      </c>
      <c r="AM192" s="108" t="str">
        <f t="shared" si="39"/>
        <v>None</v>
      </c>
      <c r="AN192" s="108" t="str">
        <f t="shared" si="39"/>
        <v>None</v>
      </c>
      <c r="AO192" s="108" t="str">
        <f t="shared" si="39"/>
        <v>None</v>
      </c>
      <c r="AP192" s="108" t="str">
        <f t="shared" si="39"/>
        <v>None</v>
      </c>
      <c r="AQ192" s="108" t="str">
        <f t="shared" si="39"/>
        <v>None</v>
      </c>
      <c r="AR192" s="108" t="str">
        <f t="shared" si="39"/>
        <v>None</v>
      </c>
      <c r="AS192" s="108" t="str">
        <f t="shared" si="39"/>
        <v>None</v>
      </c>
      <c r="AT192" s="108" t="str">
        <f t="shared" si="39"/>
        <v>None</v>
      </c>
      <c r="AU192" s="108" t="str">
        <f t="shared" si="39"/>
        <v>None</v>
      </c>
      <c r="AV192" s="108" t="str">
        <f t="shared" si="39"/>
        <v>None</v>
      </c>
      <c r="AW192" s="108" t="str">
        <f t="shared" si="39"/>
        <v>None</v>
      </c>
      <c r="AX192" s="108" t="str">
        <f t="shared" si="39"/>
        <v>None</v>
      </c>
      <c r="AY192" s="114" t="str">
        <f t="shared" si="39"/>
        <v>NGA</v>
      </c>
    </row>
    <row r="193" spans="1:51" s="13" customFormat="1">
      <c r="A193" s="2"/>
      <c r="B193" s="2"/>
      <c r="C193"/>
      <c r="D193"/>
      <c r="E193"/>
      <c r="F193" s="107" t="str">
        <f t="shared" si="41"/>
        <v>None</v>
      </c>
      <c r="G193" s="108" t="str">
        <f t="shared" si="41"/>
        <v>HFO</v>
      </c>
      <c r="H193" s="108" t="str">
        <f t="shared" si="41"/>
        <v>NGA</v>
      </c>
      <c r="I193" s="108" t="str">
        <f t="shared" si="41"/>
        <v>LPG</v>
      </c>
      <c r="J193" s="108" t="str">
        <f t="shared" si="41"/>
        <v>LPG</v>
      </c>
      <c r="K193" s="108" t="str">
        <f t="shared" si="41"/>
        <v>LPG</v>
      </c>
      <c r="L193" s="108" t="str">
        <f t="shared" si="41"/>
        <v>GSL</v>
      </c>
      <c r="M193" s="108" t="str">
        <f t="shared" si="41"/>
        <v>GSL</v>
      </c>
      <c r="N193" s="108" t="str">
        <f t="shared" si="41"/>
        <v>GSL</v>
      </c>
      <c r="O193" s="108" t="str">
        <f t="shared" si="41"/>
        <v>None</v>
      </c>
      <c r="P193" s="108" t="str">
        <f t="shared" si="41"/>
        <v>DSL</v>
      </c>
      <c r="Q193" s="108" t="str">
        <f t="shared" si="41"/>
        <v>GSL</v>
      </c>
      <c r="R193" s="108" t="str">
        <f t="shared" si="41"/>
        <v>None</v>
      </c>
      <c r="S193" s="108" t="str">
        <f t="shared" si="41"/>
        <v>None</v>
      </c>
      <c r="T193" s="108" t="str">
        <f t="shared" si="41"/>
        <v>DSL</v>
      </c>
      <c r="U193" s="108" t="str">
        <f t="shared" si="41"/>
        <v>DSL</v>
      </c>
      <c r="V193" s="108" t="str">
        <f t="shared" si="40"/>
        <v>None</v>
      </c>
      <c r="W193" s="108" t="str">
        <f t="shared" si="40"/>
        <v>HFO</v>
      </c>
      <c r="X193" s="108" t="str">
        <f t="shared" si="40"/>
        <v>None</v>
      </c>
      <c r="Y193" s="108" t="str">
        <f t="shared" si="40"/>
        <v>HFO</v>
      </c>
      <c r="Z193" s="108" t="str">
        <f t="shared" si="40"/>
        <v>COA</v>
      </c>
      <c r="AA193" s="108" t="str">
        <f t="shared" si="40"/>
        <v>COA</v>
      </c>
      <c r="AB193" s="108" t="str">
        <f t="shared" si="40"/>
        <v>NGA</v>
      </c>
      <c r="AC193" s="108" t="str">
        <f t="shared" si="40"/>
        <v>NGA</v>
      </c>
      <c r="AD193" s="108" t="str">
        <f t="shared" si="40"/>
        <v>NGA</v>
      </c>
      <c r="AE193" s="108" t="str">
        <f t="shared" si="40"/>
        <v>COA</v>
      </c>
      <c r="AF193" s="108" t="str">
        <f t="shared" si="40"/>
        <v>COA</v>
      </c>
      <c r="AG193" s="108" t="str">
        <f t="shared" si="40"/>
        <v>COA</v>
      </c>
      <c r="AH193" s="108" t="str">
        <f t="shared" si="40"/>
        <v>WST</v>
      </c>
      <c r="AI193" s="108" t="str">
        <f t="shared" si="40"/>
        <v>WST</v>
      </c>
      <c r="AJ193" s="108" t="str">
        <f t="shared" si="40"/>
        <v>None</v>
      </c>
      <c r="AK193" s="108" t="str">
        <f t="shared" si="39"/>
        <v>None</v>
      </c>
      <c r="AL193" s="108" t="str">
        <f t="shared" si="39"/>
        <v>None</v>
      </c>
      <c r="AM193" s="108" t="str">
        <f t="shared" si="39"/>
        <v>None</v>
      </c>
      <c r="AN193" s="108" t="str">
        <f t="shared" si="39"/>
        <v>None</v>
      </c>
      <c r="AO193" s="108" t="str">
        <f t="shared" si="39"/>
        <v>None</v>
      </c>
      <c r="AP193" s="108" t="str">
        <f t="shared" si="39"/>
        <v>None</v>
      </c>
      <c r="AQ193" s="108" t="str">
        <f t="shared" si="39"/>
        <v>None</v>
      </c>
      <c r="AR193" s="108" t="str">
        <f t="shared" si="39"/>
        <v>None</v>
      </c>
      <c r="AS193" s="108" t="str">
        <f t="shared" si="39"/>
        <v>None</v>
      </c>
      <c r="AT193" s="108" t="str">
        <f t="shared" si="39"/>
        <v>None</v>
      </c>
      <c r="AU193" s="108" t="str">
        <f t="shared" si="39"/>
        <v>None</v>
      </c>
      <c r="AV193" s="108" t="str">
        <f t="shared" si="39"/>
        <v>None</v>
      </c>
      <c r="AW193" s="108" t="str">
        <f t="shared" si="39"/>
        <v>None</v>
      </c>
      <c r="AX193" s="108" t="str">
        <f t="shared" si="39"/>
        <v>None</v>
      </c>
      <c r="AY193" s="114" t="str">
        <f t="shared" si="39"/>
        <v>NGA</v>
      </c>
    </row>
    <row r="194" spans="1:51" s="13" customFormat="1">
      <c r="A194" s="2"/>
      <c r="B194" s="2"/>
      <c r="C194"/>
      <c r="D194"/>
      <c r="E194"/>
      <c r="F194" s="107" t="str">
        <f t="shared" si="41"/>
        <v>None</v>
      </c>
      <c r="G194" s="108" t="str">
        <f t="shared" si="41"/>
        <v>HFO</v>
      </c>
      <c r="H194" s="108" t="str">
        <f t="shared" si="41"/>
        <v>NGA</v>
      </c>
      <c r="I194" s="108" t="str">
        <f t="shared" si="41"/>
        <v>LPG</v>
      </c>
      <c r="J194" s="108" t="str">
        <f t="shared" si="41"/>
        <v>LPG</v>
      </c>
      <c r="K194" s="108" t="str">
        <f t="shared" si="41"/>
        <v>LPG</v>
      </c>
      <c r="L194" s="108" t="str">
        <f t="shared" si="41"/>
        <v>GSL</v>
      </c>
      <c r="M194" s="108" t="str">
        <f t="shared" si="41"/>
        <v>GSL</v>
      </c>
      <c r="N194" s="108" t="str">
        <f t="shared" si="41"/>
        <v>GSL</v>
      </c>
      <c r="O194" s="108" t="str">
        <f t="shared" si="41"/>
        <v>None</v>
      </c>
      <c r="P194" s="108" t="str">
        <f t="shared" si="41"/>
        <v>DSL</v>
      </c>
      <c r="Q194" s="108" t="str">
        <f t="shared" si="41"/>
        <v>GSL</v>
      </c>
      <c r="R194" s="108" t="str">
        <f t="shared" si="41"/>
        <v>None</v>
      </c>
      <c r="S194" s="108" t="str">
        <f t="shared" si="41"/>
        <v>None</v>
      </c>
      <c r="T194" s="108" t="str">
        <f t="shared" si="41"/>
        <v>DSL</v>
      </c>
      <c r="U194" s="108" t="str">
        <f t="shared" si="41"/>
        <v>DSL</v>
      </c>
      <c r="V194" s="108" t="str">
        <f t="shared" si="40"/>
        <v>None</v>
      </c>
      <c r="W194" s="108" t="str">
        <f t="shared" si="40"/>
        <v>HFO</v>
      </c>
      <c r="X194" s="108" t="str">
        <f t="shared" si="40"/>
        <v>None</v>
      </c>
      <c r="Y194" s="108" t="str">
        <f t="shared" si="40"/>
        <v>HFO</v>
      </c>
      <c r="Z194" s="108" t="str">
        <f t="shared" si="40"/>
        <v>COA</v>
      </c>
      <c r="AA194" s="108" t="str">
        <f t="shared" si="40"/>
        <v>COA</v>
      </c>
      <c r="AB194" s="108" t="str">
        <f t="shared" si="40"/>
        <v>NGA</v>
      </c>
      <c r="AC194" s="108" t="str">
        <f t="shared" si="40"/>
        <v>NGA</v>
      </c>
      <c r="AD194" s="108" t="str">
        <f t="shared" si="40"/>
        <v>NGA</v>
      </c>
      <c r="AE194" s="108" t="str">
        <f t="shared" si="40"/>
        <v>COA</v>
      </c>
      <c r="AF194" s="108" t="str">
        <f t="shared" si="40"/>
        <v>COA</v>
      </c>
      <c r="AG194" s="108" t="str">
        <f t="shared" si="40"/>
        <v>COA</v>
      </c>
      <c r="AH194" s="108" t="str">
        <f t="shared" si="40"/>
        <v>WST</v>
      </c>
      <c r="AI194" s="108" t="str">
        <f t="shared" si="40"/>
        <v>WST</v>
      </c>
      <c r="AJ194" s="108" t="str">
        <f t="shared" si="40"/>
        <v>None</v>
      </c>
      <c r="AK194" s="108" t="str">
        <f t="shared" si="39"/>
        <v>None</v>
      </c>
      <c r="AL194" s="108" t="str">
        <f t="shared" si="39"/>
        <v>None</v>
      </c>
      <c r="AM194" s="108" t="str">
        <f t="shared" si="39"/>
        <v>None</v>
      </c>
      <c r="AN194" s="108" t="str">
        <f t="shared" si="39"/>
        <v>None</v>
      </c>
      <c r="AO194" s="108" t="str">
        <f t="shared" si="39"/>
        <v>None</v>
      </c>
      <c r="AP194" s="108" t="str">
        <f t="shared" si="39"/>
        <v>None</v>
      </c>
      <c r="AQ194" s="108" t="str">
        <f t="shared" si="39"/>
        <v>None</v>
      </c>
      <c r="AR194" s="108" t="str">
        <f t="shared" si="39"/>
        <v>None</v>
      </c>
      <c r="AS194" s="108" t="str">
        <f t="shared" si="39"/>
        <v>None</v>
      </c>
      <c r="AT194" s="108" t="str">
        <f t="shared" si="39"/>
        <v>None</v>
      </c>
      <c r="AU194" s="108" t="str">
        <f t="shared" si="39"/>
        <v>None</v>
      </c>
      <c r="AV194" s="108" t="str">
        <f t="shared" si="39"/>
        <v>None</v>
      </c>
      <c r="AW194" s="108" t="str">
        <f t="shared" si="39"/>
        <v>None</v>
      </c>
      <c r="AX194" s="108" t="str">
        <f t="shared" si="39"/>
        <v>None</v>
      </c>
      <c r="AY194" s="114" t="str">
        <f t="shared" si="39"/>
        <v>NGA</v>
      </c>
    </row>
    <row r="195" spans="1:51" s="13" customFormat="1">
      <c r="A195" s="2"/>
      <c r="B195" s="2"/>
      <c r="C195"/>
      <c r="D195"/>
      <c r="E195"/>
      <c r="F195" s="107" t="str">
        <f t="shared" si="41"/>
        <v>None</v>
      </c>
      <c r="G195" s="108" t="str">
        <f t="shared" si="41"/>
        <v>HFO</v>
      </c>
      <c r="H195" s="108" t="str">
        <f t="shared" si="41"/>
        <v>NGA</v>
      </c>
      <c r="I195" s="108" t="str">
        <f t="shared" si="41"/>
        <v>LPG</v>
      </c>
      <c r="J195" s="108" t="str">
        <f t="shared" si="41"/>
        <v>LPG</v>
      </c>
      <c r="K195" s="108" t="str">
        <f t="shared" si="41"/>
        <v>LPG</v>
      </c>
      <c r="L195" s="108" t="str">
        <f t="shared" si="41"/>
        <v>GSL</v>
      </c>
      <c r="M195" s="108" t="str">
        <f t="shared" si="41"/>
        <v>GSL</v>
      </c>
      <c r="N195" s="108" t="str">
        <f t="shared" si="41"/>
        <v>GSL</v>
      </c>
      <c r="O195" s="108" t="str">
        <f t="shared" si="41"/>
        <v>None</v>
      </c>
      <c r="P195" s="108" t="str">
        <f t="shared" si="41"/>
        <v>DSL</v>
      </c>
      <c r="Q195" s="108" t="str">
        <f t="shared" si="41"/>
        <v>GSL</v>
      </c>
      <c r="R195" s="108" t="str">
        <f t="shared" si="41"/>
        <v>None</v>
      </c>
      <c r="S195" s="108" t="str">
        <f t="shared" si="41"/>
        <v>None</v>
      </c>
      <c r="T195" s="108" t="str">
        <f t="shared" si="41"/>
        <v>DSL</v>
      </c>
      <c r="U195" s="108" t="str">
        <f t="shared" si="41"/>
        <v>DSL</v>
      </c>
      <c r="V195" s="108" t="str">
        <f t="shared" si="40"/>
        <v>None</v>
      </c>
      <c r="W195" s="108" t="str">
        <f t="shared" si="40"/>
        <v>HFO</v>
      </c>
      <c r="X195" s="108" t="str">
        <f t="shared" si="40"/>
        <v>None</v>
      </c>
      <c r="Y195" s="108" t="str">
        <f t="shared" si="40"/>
        <v>HFO</v>
      </c>
      <c r="Z195" s="108" t="str">
        <f t="shared" si="40"/>
        <v>COA</v>
      </c>
      <c r="AA195" s="108" t="str">
        <f t="shared" si="40"/>
        <v>COA</v>
      </c>
      <c r="AB195" s="108" t="str">
        <f t="shared" si="40"/>
        <v>NGA</v>
      </c>
      <c r="AC195" s="108" t="str">
        <f t="shared" si="40"/>
        <v>NGA</v>
      </c>
      <c r="AD195" s="108" t="str">
        <f t="shared" si="40"/>
        <v>NGA</v>
      </c>
      <c r="AE195" s="108" t="str">
        <f t="shared" si="40"/>
        <v>COA</v>
      </c>
      <c r="AF195" s="108" t="str">
        <f t="shared" si="40"/>
        <v>COA</v>
      </c>
      <c r="AG195" s="108" t="str">
        <f t="shared" si="40"/>
        <v>COA</v>
      </c>
      <c r="AH195" s="108" t="str">
        <f t="shared" si="40"/>
        <v>WST</v>
      </c>
      <c r="AI195" s="108" t="str">
        <f t="shared" si="40"/>
        <v>WST</v>
      </c>
      <c r="AJ195" s="108" t="str">
        <f t="shared" si="40"/>
        <v>None</v>
      </c>
      <c r="AK195" s="108" t="str">
        <f t="shared" si="39"/>
        <v>None</v>
      </c>
      <c r="AL195" s="108" t="str">
        <f t="shared" si="39"/>
        <v>None</v>
      </c>
      <c r="AM195" s="108" t="str">
        <f t="shared" si="39"/>
        <v>None</v>
      </c>
      <c r="AN195" s="108" t="str">
        <f t="shared" si="39"/>
        <v>None</v>
      </c>
      <c r="AO195" s="108" t="str">
        <f t="shared" si="39"/>
        <v>None</v>
      </c>
      <c r="AP195" s="108" t="str">
        <f t="shared" si="39"/>
        <v>None</v>
      </c>
      <c r="AQ195" s="108" t="str">
        <f t="shared" si="39"/>
        <v>None</v>
      </c>
      <c r="AR195" s="108" t="str">
        <f t="shared" si="39"/>
        <v>None</v>
      </c>
      <c r="AS195" s="108" t="str">
        <f t="shared" si="39"/>
        <v>None</v>
      </c>
      <c r="AT195" s="108" t="str">
        <f t="shared" si="39"/>
        <v>None</v>
      </c>
      <c r="AU195" s="108" t="str">
        <f t="shared" si="39"/>
        <v>None</v>
      </c>
      <c r="AV195" s="108" t="str">
        <f t="shared" si="39"/>
        <v>None</v>
      </c>
      <c r="AW195" s="108" t="str">
        <f t="shared" si="39"/>
        <v>None</v>
      </c>
      <c r="AX195" s="108" t="str">
        <f t="shared" si="39"/>
        <v>None</v>
      </c>
      <c r="AY195" s="114" t="str">
        <f t="shared" si="39"/>
        <v>NGA</v>
      </c>
    </row>
    <row r="196" spans="1:51" s="13" customFormat="1">
      <c r="A196" s="2"/>
      <c r="B196" s="2"/>
      <c r="C196"/>
      <c r="D196"/>
      <c r="E196"/>
      <c r="F196" s="107" t="str">
        <f t="shared" si="41"/>
        <v>None</v>
      </c>
      <c r="G196" s="108" t="str">
        <f t="shared" si="41"/>
        <v>HFO</v>
      </c>
      <c r="H196" s="108" t="str">
        <f t="shared" si="41"/>
        <v>NGA</v>
      </c>
      <c r="I196" s="108" t="str">
        <f t="shared" si="41"/>
        <v>LPG</v>
      </c>
      <c r="J196" s="108" t="str">
        <f t="shared" si="41"/>
        <v>LPG</v>
      </c>
      <c r="K196" s="108" t="str">
        <f t="shared" si="41"/>
        <v>LPG</v>
      </c>
      <c r="L196" s="108" t="str">
        <f t="shared" si="41"/>
        <v>GSL</v>
      </c>
      <c r="M196" s="108" t="str">
        <f t="shared" si="41"/>
        <v>GSL</v>
      </c>
      <c r="N196" s="108" t="str">
        <f t="shared" si="41"/>
        <v>GSL</v>
      </c>
      <c r="O196" s="108" t="str">
        <f t="shared" si="41"/>
        <v>None</v>
      </c>
      <c r="P196" s="108" t="str">
        <f t="shared" si="41"/>
        <v>DSL</v>
      </c>
      <c r="Q196" s="108" t="str">
        <f t="shared" si="41"/>
        <v>GSL</v>
      </c>
      <c r="R196" s="108" t="str">
        <f t="shared" si="41"/>
        <v>None</v>
      </c>
      <c r="S196" s="108" t="str">
        <f t="shared" si="41"/>
        <v>None</v>
      </c>
      <c r="T196" s="108" t="str">
        <f t="shared" si="41"/>
        <v>DSL</v>
      </c>
      <c r="U196" s="108" t="str">
        <f t="shared" si="41"/>
        <v>DSL</v>
      </c>
      <c r="V196" s="108" t="str">
        <f t="shared" si="40"/>
        <v>None</v>
      </c>
      <c r="W196" s="108" t="str">
        <f t="shared" si="40"/>
        <v>HFO</v>
      </c>
      <c r="X196" s="108" t="str">
        <f t="shared" si="40"/>
        <v>None</v>
      </c>
      <c r="Y196" s="108" t="str">
        <f t="shared" si="40"/>
        <v>HFO</v>
      </c>
      <c r="Z196" s="108" t="str">
        <f t="shared" si="40"/>
        <v>COA</v>
      </c>
      <c r="AA196" s="108" t="str">
        <f t="shared" si="40"/>
        <v>COA</v>
      </c>
      <c r="AB196" s="108" t="str">
        <f t="shared" si="40"/>
        <v>NGA</v>
      </c>
      <c r="AC196" s="108" t="str">
        <f t="shared" si="40"/>
        <v>NGA</v>
      </c>
      <c r="AD196" s="108" t="str">
        <f t="shared" si="40"/>
        <v>NGA</v>
      </c>
      <c r="AE196" s="108" t="str">
        <f t="shared" si="40"/>
        <v>COA</v>
      </c>
      <c r="AF196" s="108" t="str">
        <f t="shared" si="40"/>
        <v>COA</v>
      </c>
      <c r="AG196" s="108" t="str">
        <f t="shared" si="40"/>
        <v>COA</v>
      </c>
      <c r="AH196" s="108" t="str">
        <f t="shared" si="40"/>
        <v>WST</v>
      </c>
      <c r="AI196" s="108" t="str">
        <f t="shared" si="40"/>
        <v>WST</v>
      </c>
      <c r="AJ196" s="108" t="str">
        <f t="shared" si="40"/>
        <v>None</v>
      </c>
      <c r="AK196" s="108" t="str">
        <f t="shared" si="39"/>
        <v>None</v>
      </c>
      <c r="AL196" s="108" t="str">
        <f t="shared" si="39"/>
        <v>None</v>
      </c>
      <c r="AM196" s="108" t="str">
        <f t="shared" si="39"/>
        <v>None</v>
      </c>
      <c r="AN196" s="108" t="str">
        <f t="shared" si="39"/>
        <v>None</v>
      </c>
      <c r="AO196" s="108" t="str">
        <f t="shared" si="39"/>
        <v>None</v>
      </c>
      <c r="AP196" s="108" t="str">
        <f t="shared" si="39"/>
        <v>None</v>
      </c>
      <c r="AQ196" s="108" t="str">
        <f t="shared" si="39"/>
        <v>None</v>
      </c>
      <c r="AR196" s="108" t="str">
        <f t="shared" si="39"/>
        <v>None</v>
      </c>
      <c r="AS196" s="108" t="str">
        <f t="shared" si="39"/>
        <v>None</v>
      </c>
      <c r="AT196" s="108" t="str">
        <f t="shared" si="39"/>
        <v>None</v>
      </c>
      <c r="AU196" s="108" t="str">
        <f t="shared" si="39"/>
        <v>None</v>
      </c>
      <c r="AV196" s="108" t="str">
        <f t="shared" si="39"/>
        <v>None</v>
      </c>
      <c r="AW196" s="108" t="str">
        <f t="shared" si="39"/>
        <v>None</v>
      </c>
      <c r="AX196" s="108" t="str">
        <f t="shared" si="39"/>
        <v>None</v>
      </c>
      <c r="AY196" s="114" t="str">
        <f t="shared" si="39"/>
        <v>NGA</v>
      </c>
    </row>
    <row r="197" spans="1:51" s="13" customFormat="1">
      <c r="A197" s="2"/>
      <c r="B197" s="2"/>
      <c r="C197"/>
      <c r="D197"/>
      <c r="E197"/>
      <c r="F197" s="107" t="str">
        <f t="shared" si="41"/>
        <v>None</v>
      </c>
      <c r="G197" s="108" t="str">
        <f t="shared" si="41"/>
        <v>HFO</v>
      </c>
      <c r="H197" s="108" t="str">
        <f t="shared" si="41"/>
        <v>NGA</v>
      </c>
      <c r="I197" s="108" t="str">
        <f t="shared" si="41"/>
        <v>LPG</v>
      </c>
      <c r="J197" s="108" t="str">
        <f t="shared" si="41"/>
        <v>LPG</v>
      </c>
      <c r="K197" s="108" t="str">
        <f t="shared" si="41"/>
        <v>LPG</v>
      </c>
      <c r="L197" s="108" t="str">
        <f t="shared" si="41"/>
        <v>GSL</v>
      </c>
      <c r="M197" s="108" t="str">
        <f t="shared" si="41"/>
        <v>GSL</v>
      </c>
      <c r="N197" s="108" t="str">
        <f t="shared" si="41"/>
        <v>GSL</v>
      </c>
      <c r="O197" s="108" t="str">
        <f t="shared" si="41"/>
        <v>None</v>
      </c>
      <c r="P197" s="108" t="str">
        <f t="shared" si="41"/>
        <v>DSL</v>
      </c>
      <c r="Q197" s="108" t="str">
        <f t="shared" si="41"/>
        <v>GSL</v>
      </c>
      <c r="R197" s="108" t="str">
        <f t="shared" si="41"/>
        <v>None</v>
      </c>
      <c r="S197" s="108" t="str">
        <f t="shared" si="41"/>
        <v>None</v>
      </c>
      <c r="T197" s="108" t="str">
        <f t="shared" si="41"/>
        <v>DSL</v>
      </c>
      <c r="U197" s="108" t="str">
        <f t="shared" si="41"/>
        <v>DSL</v>
      </c>
      <c r="V197" s="108" t="str">
        <f t="shared" si="40"/>
        <v>None</v>
      </c>
      <c r="W197" s="108" t="str">
        <f t="shared" si="40"/>
        <v>HFO</v>
      </c>
      <c r="X197" s="108" t="str">
        <f t="shared" si="40"/>
        <v>None</v>
      </c>
      <c r="Y197" s="108" t="str">
        <f t="shared" si="40"/>
        <v>HFO</v>
      </c>
      <c r="Z197" s="108" t="str">
        <f t="shared" si="40"/>
        <v>COA</v>
      </c>
      <c r="AA197" s="108" t="str">
        <f t="shared" si="40"/>
        <v>COA</v>
      </c>
      <c r="AB197" s="108" t="str">
        <f t="shared" si="40"/>
        <v>NGA</v>
      </c>
      <c r="AC197" s="108" t="str">
        <f t="shared" si="40"/>
        <v>NGA</v>
      </c>
      <c r="AD197" s="108" t="str">
        <f t="shared" si="40"/>
        <v>NGA</v>
      </c>
      <c r="AE197" s="108" t="str">
        <f t="shared" si="40"/>
        <v>COA</v>
      </c>
      <c r="AF197" s="108" t="str">
        <f t="shared" si="40"/>
        <v>COA</v>
      </c>
      <c r="AG197" s="108" t="str">
        <f t="shared" si="40"/>
        <v>COA</v>
      </c>
      <c r="AH197" s="108" t="str">
        <f t="shared" si="40"/>
        <v>WST</v>
      </c>
      <c r="AI197" s="108" t="str">
        <f t="shared" si="40"/>
        <v>WST</v>
      </c>
      <c r="AJ197" s="108" t="str">
        <f t="shared" si="40"/>
        <v>None</v>
      </c>
      <c r="AK197" s="108" t="str">
        <f t="shared" si="39"/>
        <v>None</v>
      </c>
      <c r="AL197" s="108" t="str">
        <f t="shared" si="39"/>
        <v>None</v>
      </c>
      <c r="AM197" s="108" t="str">
        <f t="shared" si="39"/>
        <v>None</v>
      </c>
      <c r="AN197" s="108" t="str">
        <f t="shared" si="39"/>
        <v>None</v>
      </c>
      <c r="AO197" s="108" t="str">
        <f t="shared" si="39"/>
        <v>None</v>
      </c>
      <c r="AP197" s="108" t="str">
        <f t="shared" si="39"/>
        <v>None</v>
      </c>
      <c r="AQ197" s="108" t="str">
        <f t="shared" si="39"/>
        <v>None</v>
      </c>
      <c r="AR197" s="108" t="str">
        <f t="shared" si="39"/>
        <v>None</v>
      </c>
      <c r="AS197" s="108" t="str">
        <f t="shared" si="39"/>
        <v>None</v>
      </c>
      <c r="AT197" s="108" t="str">
        <f t="shared" si="39"/>
        <v>None</v>
      </c>
      <c r="AU197" s="108" t="str">
        <f t="shared" si="39"/>
        <v>None</v>
      </c>
      <c r="AV197" s="108" t="str">
        <f t="shared" si="39"/>
        <v>None</v>
      </c>
      <c r="AW197" s="108" t="str">
        <f t="shared" si="39"/>
        <v>None</v>
      </c>
      <c r="AX197" s="108" t="str">
        <f t="shared" si="39"/>
        <v>None</v>
      </c>
      <c r="AY197" s="114" t="str">
        <f t="shared" si="39"/>
        <v>NGA</v>
      </c>
    </row>
    <row r="198" spans="1:51" s="13" customFormat="1">
      <c r="A198" s="2"/>
      <c r="B198" s="2"/>
      <c r="C198"/>
      <c r="D198"/>
      <c r="E198"/>
      <c r="F198" s="107" t="str">
        <f t="shared" si="41"/>
        <v>None</v>
      </c>
      <c r="G198" s="108" t="str">
        <f t="shared" si="41"/>
        <v>HFO</v>
      </c>
      <c r="H198" s="108" t="str">
        <f t="shared" si="41"/>
        <v>NGA</v>
      </c>
      <c r="I198" s="108" t="str">
        <f t="shared" si="41"/>
        <v>LPG</v>
      </c>
      <c r="J198" s="108" t="str">
        <f t="shared" si="41"/>
        <v>LPG</v>
      </c>
      <c r="K198" s="108" t="str">
        <f t="shared" si="41"/>
        <v>LPG</v>
      </c>
      <c r="L198" s="108" t="str">
        <f t="shared" si="41"/>
        <v>GSL</v>
      </c>
      <c r="M198" s="108" t="str">
        <f t="shared" si="41"/>
        <v>GSL</v>
      </c>
      <c r="N198" s="108" t="str">
        <f t="shared" si="41"/>
        <v>GSL</v>
      </c>
      <c r="O198" s="108" t="str">
        <f t="shared" si="41"/>
        <v>None</v>
      </c>
      <c r="P198" s="108" t="str">
        <f t="shared" si="41"/>
        <v>DSL</v>
      </c>
      <c r="Q198" s="108" t="str">
        <f t="shared" si="41"/>
        <v>GSL</v>
      </c>
      <c r="R198" s="108" t="str">
        <f t="shared" si="41"/>
        <v>None</v>
      </c>
      <c r="S198" s="108" t="str">
        <f t="shared" si="41"/>
        <v>None</v>
      </c>
      <c r="T198" s="108" t="str">
        <f t="shared" si="41"/>
        <v>DSL</v>
      </c>
      <c r="U198" s="108" t="str">
        <f t="shared" si="41"/>
        <v>DSL</v>
      </c>
      <c r="V198" s="108" t="str">
        <f t="shared" si="40"/>
        <v>None</v>
      </c>
      <c r="W198" s="108" t="str">
        <f t="shared" si="40"/>
        <v>HFO</v>
      </c>
      <c r="X198" s="108" t="str">
        <f t="shared" si="40"/>
        <v>None</v>
      </c>
      <c r="Y198" s="108" t="str">
        <f t="shared" si="40"/>
        <v>HFO</v>
      </c>
      <c r="Z198" s="108" t="str">
        <f t="shared" si="40"/>
        <v>COA</v>
      </c>
      <c r="AA198" s="108" t="str">
        <f t="shared" si="40"/>
        <v>COA</v>
      </c>
      <c r="AB198" s="108" t="str">
        <f t="shared" si="40"/>
        <v>NGA</v>
      </c>
      <c r="AC198" s="108" t="str">
        <f t="shared" si="40"/>
        <v>NGA</v>
      </c>
      <c r="AD198" s="108" t="str">
        <f t="shared" si="40"/>
        <v>NGA</v>
      </c>
      <c r="AE198" s="108" t="str">
        <f t="shared" si="40"/>
        <v>COA</v>
      </c>
      <c r="AF198" s="108" t="str">
        <f t="shared" si="40"/>
        <v>COA</v>
      </c>
      <c r="AG198" s="108" t="str">
        <f t="shared" si="40"/>
        <v>COA</v>
      </c>
      <c r="AH198" s="108" t="str">
        <f t="shared" si="40"/>
        <v>WST</v>
      </c>
      <c r="AI198" s="108" t="str">
        <f t="shared" si="40"/>
        <v>WST</v>
      </c>
      <c r="AJ198" s="108" t="str">
        <f t="shared" si="40"/>
        <v>None</v>
      </c>
      <c r="AK198" s="108" t="str">
        <f t="shared" si="39"/>
        <v>None</v>
      </c>
      <c r="AL198" s="108" t="str">
        <f t="shared" si="39"/>
        <v>None</v>
      </c>
      <c r="AM198" s="108" t="str">
        <f t="shared" si="39"/>
        <v>None</v>
      </c>
      <c r="AN198" s="108" t="str">
        <f t="shared" si="39"/>
        <v>None</v>
      </c>
      <c r="AO198" s="108" t="str">
        <f t="shared" si="39"/>
        <v>None</v>
      </c>
      <c r="AP198" s="108" t="str">
        <f t="shared" si="39"/>
        <v>None</v>
      </c>
      <c r="AQ198" s="108" t="str">
        <f t="shared" si="39"/>
        <v>None</v>
      </c>
      <c r="AR198" s="108" t="str">
        <f t="shared" si="39"/>
        <v>None</v>
      </c>
      <c r="AS198" s="108" t="str">
        <f t="shared" si="39"/>
        <v>None</v>
      </c>
      <c r="AT198" s="108" t="str">
        <f t="shared" si="39"/>
        <v>None</v>
      </c>
      <c r="AU198" s="108" t="str">
        <f t="shared" si="39"/>
        <v>None</v>
      </c>
      <c r="AV198" s="108" t="str">
        <f t="shared" si="39"/>
        <v>None</v>
      </c>
      <c r="AW198" s="108" t="str">
        <f t="shared" si="39"/>
        <v>None</v>
      </c>
      <c r="AX198" s="108" t="str">
        <f t="shared" si="39"/>
        <v>None</v>
      </c>
      <c r="AY198" s="114" t="str">
        <f t="shared" si="39"/>
        <v>NGA</v>
      </c>
    </row>
    <row r="199" spans="1:51" s="13" customFormat="1">
      <c r="A199" s="2"/>
      <c r="B199" s="2"/>
      <c r="C199"/>
      <c r="D199"/>
      <c r="E199"/>
      <c r="F199" s="107" t="str">
        <f t="shared" si="41"/>
        <v>None</v>
      </c>
      <c r="G199" s="108" t="str">
        <f t="shared" si="41"/>
        <v>HFO</v>
      </c>
      <c r="H199" s="108" t="str">
        <f t="shared" si="41"/>
        <v>NGA</v>
      </c>
      <c r="I199" s="108" t="str">
        <f t="shared" si="41"/>
        <v>LPG</v>
      </c>
      <c r="J199" s="108" t="str">
        <f t="shared" si="41"/>
        <v>LPG</v>
      </c>
      <c r="K199" s="108" t="str">
        <f t="shared" si="41"/>
        <v>LPG</v>
      </c>
      <c r="L199" s="108" t="str">
        <f t="shared" si="41"/>
        <v>GSL</v>
      </c>
      <c r="M199" s="108" t="str">
        <f t="shared" si="41"/>
        <v>GSL</v>
      </c>
      <c r="N199" s="108" t="str">
        <f t="shared" si="41"/>
        <v>GSL</v>
      </c>
      <c r="O199" s="108" t="str">
        <f t="shared" si="41"/>
        <v>None</v>
      </c>
      <c r="P199" s="108" t="str">
        <f t="shared" si="41"/>
        <v>DSL</v>
      </c>
      <c r="Q199" s="108" t="str">
        <f t="shared" si="41"/>
        <v>GSL</v>
      </c>
      <c r="R199" s="108" t="str">
        <f t="shared" si="41"/>
        <v>None</v>
      </c>
      <c r="S199" s="108" t="str">
        <f t="shared" si="41"/>
        <v>None</v>
      </c>
      <c r="T199" s="108" t="str">
        <f t="shared" si="41"/>
        <v>DSL</v>
      </c>
      <c r="U199" s="108" t="str">
        <f t="shared" si="41"/>
        <v>DSL</v>
      </c>
      <c r="V199" s="108" t="str">
        <f t="shared" si="40"/>
        <v>None</v>
      </c>
      <c r="W199" s="108" t="str">
        <f t="shared" si="40"/>
        <v>HFO</v>
      </c>
      <c r="X199" s="108" t="str">
        <f t="shared" si="40"/>
        <v>None</v>
      </c>
      <c r="Y199" s="108" t="str">
        <f t="shared" si="40"/>
        <v>HFO</v>
      </c>
      <c r="Z199" s="108" t="str">
        <f t="shared" si="40"/>
        <v>COA</v>
      </c>
      <c r="AA199" s="108" t="str">
        <f t="shared" si="40"/>
        <v>COA</v>
      </c>
      <c r="AB199" s="108" t="str">
        <f t="shared" si="40"/>
        <v>NGA</v>
      </c>
      <c r="AC199" s="108" t="str">
        <f t="shared" si="40"/>
        <v>NGA</v>
      </c>
      <c r="AD199" s="108" t="str">
        <f t="shared" si="40"/>
        <v>NGA</v>
      </c>
      <c r="AE199" s="108" t="str">
        <f t="shared" si="40"/>
        <v>COA</v>
      </c>
      <c r="AF199" s="108" t="str">
        <f t="shared" si="40"/>
        <v>COA</v>
      </c>
      <c r="AG199" s="108" t="str">
        <f t="shared" si="40"/>
        <v>COA</v>
      </c>
      <c r="AH199" s="108" t="str">
        <f t="shared" si="40"/>
        <v>WST</v>
      </c>
      <c r="AI199" s="108" t="str">
        <f t="shared" si="40"/>
        <v>WST</v>
      </c>
      <c r="AJ199" s="108" t="str">
        <f t="shared" si="40"/>
        <v>None</v>
      </c>
      <c r="AK199" s="108" t="str">
        <f t="shared" si="39"/>
        <v>None</v>
      </c>
      <c r="AL199" s="108" t="str">
        <f t="shared" si="39"/>
        <v>None</v>
      </c>
      <c r="AM199" s="108" t="str">
        <f t="shared" si="39"/>
        <v>None</v>
      </c>
      <c r="AN199" s="108" t="str">
        <f t="shared" si="39"/>
        <v>None</v>
      </c>
      <c r="AO199" s="108" t="str">
        <f t="shared" si="39"/>
        <v>None</v>
      </c>
      <c r="AP199" s="108" t="str">
        <f t="shared" si="39"/>
        <v>None</v>
      </c>
      <c r="AQ199" s="108" t="str">
        <f t="shared" si="39"/>
        <v>None</v>
      </c>
      <c r="AR199" s="108" t="str">
        <f t="shared" si="39"/>
        <v>None</v>
      </c>
      <c r="AS199" s="108" t="str">
        <f t="shared" si="39"/>
        <v>None</v>
      </c>
      <c r="AT199" s="108" t="str">
        <f t="shared" si="39"/>
        <v>None</v>
      </c>
      <c r="AU199" s="108" t="str">
        <f t="shared" si="39"/>
        <v>None</v>
      </c>
      <c r="AV199" s="108" t="str">
        <f t="shared" si="39"/>
        <v>None</v>
      </c>
      <c r="AW199" s="108" t="str">
        <f t="shared" si="39"/>
        <v>None</v>
      </c>
      <c r="AX199" s="108" t="str">
        <f t="shared" si="39"/>
        <v>None</v>
      </c>
      <c r="AY199" s="114" t="str">
        <f t="shared" si="39"/>
        <v>NGA</v>
      </c>
    </row>
    <row r="200" spans="1:51" s="13" customFormat="1">
      <c r="A200" s="2"/>
      <c r="B200" s="2"/>
      <c r="C200"/>
      <c r="D200"/>
      <c r="E200"/>
      <c r="F200" s="107" t="str">
        <f t="shared" si="41"/>
        <v>None</v>
      </c>
      <c r="G200" s="108" t="str">
        <f t="shared" si="41"/>
        <v>HFO</v>
      </c>
      <c r="H200" s="108" t="str">
        <f t="shared" si="41"/>
        <v>NGA</v>
      </c>
      <c r="I200" s="108" t="str">
        <f t="shared" si="41"/>
        <v>LPG</v>
      </c>
      <c r="J200" s="108" t="str">
        <f t="shared" si="41"/>
        <v>LPG</v>
      </c>
      <c r="K200" s="108" t="str">
        <f t="shared" si="41"/>
        <v>LPG</v>
      </c>
      <c r="L200" s="108" t="str">
        <f t="shared" si="41"/>
        <v>GSL</v>
      </c>
      <c r="M200" s="108" t="str">
        <f t="shared" si="41"/>
        <v>GSL</v>
      </c>
      <c r="N200" s="108" t="str">
        <f t="shared" si="41"/>
        <v>GSL</v>
      </c>
      <c r="O200" s="108" t="str">
        <f t="shared" si="41"/>
        <v>None</v>
      </c>
      <c r="P200" s="108" t="str">
        <f t="shared" si="41"/>
        <v>DSL</v>
      </c>
      <c r="Q200" s="108" t="str">
        <f t="shared" si="41"/>
        <v>GSL</v>
      </c>
      <c r="R200" s="108" t="str">
        <f t="shared" si="41"/>
        <v>None</v>
      </c>
      <c r="S200" s="108" t="str">
        <f t="shared" si="41"/>
        <v>None</v>
      </c>
      <c r="T200" s="108" t="str">
        <f t="shared" si="41"/>
        <v>DSL</v>
      </c>
      <c r="U200" s="108" t="str">
        <f t="shared" si="41"/>
        <v>DSL</v>
      </c>
      <c r="V200" s="108" t="str">
        <f t="shared" si="40"/>
        <v>None</v>
      </c>
      <c r="W200" s="108" t="str">
        <f t="shared" si="40"/>
        <v>HFO</v>
      </c>
      <c r="X200" s="108" t="str">
        <f t="shared" si="40"/>
        <v>None</v>
      </c>
      <c r="Y200" s="108" t="str">
        <f t="shared" si="40"/>
        <v>HFO</v>
      </c>
      <c r="Z200" s="108" t="str">
        <f t="shared" si="40"/>
        <v>COA</v>
      </c>
      <c r="AA200" s="108" t="str">
        <f t="shared" si="40"/>
        <v>COA</v>
      </c>
      <c r="AB200" s="108" t="str">
        <f t="shared" si="40"/>
        <v>NGA</v>
      </c>
      <c r="AC200" s="108" t="str">
        <f t="shared" si="40"/>
        <v>NGA</v>
      </c>
      <c r="AD200" s="108" t="str">
        <f t="shared" si="40"/>
        <v>NGA</v>
      </c>
      <c r="AE200" s="108" t="str">
        <f t="shared" si="40"/>
        <v>COA</v>
      </c>
      <c r="AF200" s="108" t="str">
        <f t="shared" si="40"/>
        <v>COA</v>
      </c>
      <c r="AG200" s="108" t="str">
        <f t="shared" si="40"/>
        <v>COA</v>
      </c>
      <c r="AH200" s="108" t="str">
        <f t="shared" si="40"/>
        <v>WST</v>
      </c>
      <c r="AI200" s="108" t="str">
        <f t="shared" si="40"/>
        <v>WST</v>
      </c>
      <c r="AJ200" s="108" t="str">
        <f t="shared" si="40"/>
        <v>None</v>
      </c>
      <c r="AK200" s="108" t="str">
        <f t="shared" si="39"/>
        <v>None</v>
      </c>
      <c r="AL200" s="108" t="str">
        <f t="shared" si="39"/>
        <v>None</v>
      </c>
      <c r="AM200" s="108" t="str">
        <f t="shared" si="39"/>
        <v>None</v>
      </c>
      <c r="AN200" s="108" t="str">
        <f t="shared" si="39"/>
        <v>None</v>
      </c>
      <c r="AO200" s="108" t="str">
        <f t="shared" si="39"/>
        <v>None</v>
      </c>
      <c r="AP200" s="108" t="str">
        <f t="shared" si="39"/>
        <v>None</v>
      </c>
      <c r="AQ200" s="108" t="str">
        <f t="shared" si="39"/>
        <v>None</v>
      </c>
      <c r="AR200" s="108" t="str">
        <f t="shared" si="39"/>
        <v>None</v>
      </c>
      <c r="AS200" s="108" t="str">
        <f t="shared" si="39"/>
        <v>None</v>
      </c>
      <c r="AT200" s="108" t="str">
        <f t="shared" si="39"/>
        <v>None</v>
      </c>
      <c r="AU200" s="108" t="str">
        <f t="shared" si="39"/>
        <v>None</v>
      </c>
      <c r="AV200" s="108" t="str">
        <f t="shared" si="39"/>
        <v>None</v>
      </c>
      <c r="AW200" s="108" t="str">
        <f t="shared" si="39"/>
        <v>None</v>
      </c>
      <c r="AX200" s="108" t="str">
        <f t="shared" si="39"/>
        <v>None</v>
      </c>
      <c r="AY200" s="114" t="str">
        <f t="shared" si="39"/>
        <v>NGA</v>
      </c>
    </row>
    <row r="201" spans="1:51" s="13" customFormat="1">
      <c r="A201" s="2"/>
      <c r="B201" s="2"/>
      <c r="C201"/>
      <c r="D201"/>
      <c r="E201"/>
      <c r="F201" s="107" t="str">
        <f t="shared" si="41"/>
        <v>None</v>
      </c>
      <c r="G201" s="108" t="str">
        <f t="shared" si="41"/>
        <v>HFO</v>
      </c>
      <c r="H201" s="108" t="str">
        <f t="shared" si="41"/>
        <v>NGA</v>
      </c>
      <c r="I201" s="108" t="str">
        <f t="shared" si="41"/>
        <v>LPG</v>
      </c>
      <c r="J201" s="108" t="str">
        <f t="shared" si="41"/>
        <v>LPG</v>
      </c>
      <c r="K201" s="108" t="str">
        <f t="shared" si="41"/>
        <v>LPG</v>
      </c>
      <c r="L201" s="108" t="str">
        <f t="shared" si="41"/>
        <v>GSL</v>
      </c>
      <c r="M201" s="108" t="str">
        <f t="shared" si="41"/>
        <v>GSL</v>
      </c>
      <c r="N201" s="108" t="str">
        <f t="shared" si="41"/>
        <v>GSL</v>
      </c>
      <c r="O201" s="108" t="str">
        <f t="shared" si="41"/>
        <v>None</v>
      </c>
      <c r="P201" s="108" t="str">
        <f t="shared" si="41"/>
        <v>DSL</v>
      </c>
      <c r="Q201" s="108" t="str">
        <f t="shared" si="41"/>
        <v>GSL</v>
      </c>
      <c r="R201" s="108" t="str">
        <f t="shared" si="41"/>
        <v>None</v>
      </c>
      <c r="S201" s="108" t="str">
        <f t="shared" si="41"/>
        <v>None</v>
      </c>
      <c r="T201" s="108" t="str">
        <f t="shared" si="41"/>
        <v>DSL</v>
      </c>
      <c r="U201" s="108" t="str">
        <f t="shared" si="41"/>
        <v>DSL</v>
      </c>
      <c r="V201" s="108" t="str">
        <f t="shared" si="40"/>
        <v>None</v>
      </c>
      <c r="W201" s="108" t="str">
        <f t="shared" si="40"/>
        <v>HFO</v>
      </c>
      <c r="X201" s="108" t="str">
        <f t="shared" si="40"/>
        <v>None</v>
      </c>
      <c r="Y201" s="108" t="str">
        <f t="shared" si="40"/>
        <v>HFO</v>
      </c>
      <c r="Z201" s="108" t="str">
        <f t="shared" si="40"/>
        <v>COA</v>
      </c>
      <c r="AA201" s="108" t="str">
        <f t="shared" si="40"/>
        <v>COA</v>
      </c>
      <c r="AB201" s="108" t="str">
        <f t="shared" si="40"/>
        <v>NGA</v>
      </c>
      <c r="AC201" s="108" t="str">
        <f t="shared" si="40"/>
        <v>NGA</v>
      </c>
      <c r="AD201" s="108" t="str">
        <f t="shared" si="40"/>
        <v>NGA</v>
      </c>
      <c r="AE201" s="108" t="str">
        <f t="shared" si="40"/>
        <v>COA</v>
      </c>
      <c r="AF201" s="108" t="str">
        <f t="shared" si="40"/>
        <v>COA</v>
      </c>
      <c r="AG201" s="108" t="str">
        <f t="shared" si="40"/>
        <v>COA</v>
      </c>
      <c r="AH201" s="108" t="str">
        <f t="shared" si="40"/>
        <v>WST</v>
      </c>
      <c r="AI201" s="108" t="str">
        <f t="shared" si="40"/>
        <v>WST</v>
      </c>
      <c r="AJ201" s="108" t="str">
        <f t="shared" si="40"/>
        <v>None</v>
      </c>
      <c r="AK201" s="108" t="str">
        <f t="shared" si="40"/>
        <v>None</v>
      </c>
      <c r="AL201" s="108" t="str">
        <f t="shared" ref="AL201:AY216" si="42">AL$9</f>
        <v>None</v>
      </c>
      <c r="AM201" s="108" t="str">
        <f t="shared" si="42"/>
        <v>None</v>
      </c>
      <c r="AN201" s="108" t="str">
        <f t="shared" si="42"/>
        <v>None</v>
      </c>
      <c r="AO201" s="108" t="str">
        <f t="shared" si="42"/>
        <v>None</v>
      </c>
      <c r="AP201" s="108" t="str">
        <f t="shared" si="42"/>
        <v>None</v>
      </c>
      <c r="AQ201" s="108" t="str">
        <f t="shared" si="42"/>
        <v>None</v>
      </c>
      <c r="AR201" s="108" t="str">
        <f t="shared" si="42"/>
        <v>None</v>
      </c>
      <c r="AS201" s="108" t="str">
        <f t="shared" si="42"/>
        <v>None</v>
      </c>
      <c r="AT201" s="108" t="str">
        <f t="shared" si="42"/>
        <v>None</v>
      </c>
      <c r="AU201" s="108" t="str">
        <f t="shared" si="42"/>
        <v>None</v>
      </c>
      <c r="AV201" s="108" t="str">
        <f t="shared" si="42"/>
        <v>None</v>
      </c>
      <c r="AW201" s="108" t="str">
        <f t="shared" si="42"/>
        <v>None</v>
      </c>
      <c r="AX201" s="108" t="str">
        <f t="shared" si="42"/>
        <v>None</v>
      </c>
      <c r="AY201" s="114" t="str">
        <f t="shared" si="42"/>
        <v>NGA</v>
      </c>
    </row>
    <row r="202" spans="1:51" s="13" customFormat="1">
      <c r="A202" s="2"/>
      <c r="B202" s="2"/>
      <c r="C202"/>
      <c r="D202"/>
      <c r="E202"/>
      <c r="F202" s="107" t="str">
        <f t="shared" si="41"/>
        <v>None</v>
      </c>
      <c r="G202" s="108" t="str">
        <f t="shared" si="41"/>
        <v>HFO</v>
      </c>
      <c r="H202" s="108" t="str">
        <f t="shared" si="41"/>
        <v>NGA</v>
      </c>
      <c r="I202" s="108" t="str">
        <f t="shared" si="41"/>
        <v>LPG</v>
      </c>
      <c r="J202" s="108" t="str">
        <f t="shared" si="41"/>
        <v>LPG</v>
      </c>
      <c r="K202" s="108" t="str">
        <f t="shared" si="41"/>
        <v>LPG</v>
      </c>
      <c r="L202" s="108" t="str">
        <f t="shared" si="41"/>
        <v>GSL</v>
      </c>
      <c r="M202" s="108" t="str">
        <f t="shared" si="41"/>
        <v>GSL</v>
      </c>
      <c r="N202" s="108" t="str">
        <f t="shared" si="41"/>
        <v>GSL</v>
      </c>
      <c r="O202" s="108" t="str">
        <f t="shared" si="41"/>
        <v>None</v>
      </c>
      <c r="P202" s="108" t="str">
        <f t="shared" si="41"/>
        <v>DSL</v>
      </c>
      <c r="Q202" s="108" t="str">
        <f t="shared" si="41"/>
        <v>GSL</v>
      </c>
      <c r="R202" s="108" t="str">
        <f t="shared" si="41"/>
        <v>None</v>
      </c>
      <c r="S202" s="108" t="str">
        <f t="shared" si="41"/>
        <v>None</v>
      </c>
      <c r="T202" s="108" t="str">
        <f t="shared" si="41"/>
        <v>DSL</v>
      </c>
      <c r="U202" s="108" t="str">
        <f t="shared" si="41"/>
        <v>DSL</v>
      </c>
      <c r="V202" s="108" t="str">
        <f t="shared" si="40"/>
        <v>None</v>
      </c>
      <c r="W202" s="108" t="str">
        <f t="shared" si="40"/>
        <v>HFO</v>
      </c>
      <c r="X202" s="108" t="str">
        <f t="shared" si="40"/>
        <v>None</v>
      </c>
      <c r="Y202" s="108" t="str">
        <f t="shared" si="40"/>
        <v>HFO</v>
      </c>
      <c r="Z202" s="108" t="str">
        <f t="shared" si="40"/>
        <v>COA</v>
      </c>
      <c r="AA202" s="108" t="str">
        <f t="shared" si="40"/>
        <v>COA</v>
      </c>
      <c r="AB202" s="108" t="str">
        <f t="shared" si="40"/>
        <v>NGA</v>
      </c>
      <c r="AC202" s="108" t="str">
        <f t="shared" si="40"/>
        <v>NGA</v>
      </c>
      <c r="AD202" s="108" t="str">
        <f t="shared" si="40"/>
        <v>NGA</v>
      </c>
      <c r="AE202" s="108" t="str">
        <f t="shared" si="40"/>
        <v>COA</v>
      </c>
      <c r="AF202" s="108" t="str">
        <f t="shared" si="40"/>
        <v>COA</v>
      </c>
      <c r="AG202" s="108" t="str">
        <f t="shared" si="40"/>
        <v>COA</v>
      </c>
      <c r="AH202" s="108" t="str">
        <f t="shared" si="40"/>
        <v>WST</v>
      </c>
      <c r="AI202" s="108" t="str">
        <f t="shared" si="40"/>
        <v>WST</v>
      </c>
      <c r="AJ202" s="108" t="str">
        <f t="shared" si="40"/>
        <v>None</v>
      </c>
      <c r="AK202" s="108" t="str">
        <f t="shared" si="40"/>
        <v>None</v>
      </c>
      <c r="AL202" s="108" t="str">
        <f t="shared" si="42"/>
        <v>None</v>
      </c>
      <c r="AM202" s="108" t="str">
        <f t="shared" si="42"/>
        <v>None</v>
      </c>
      <c r="AN202" s="108" t="str">
        <f t="shared" si="42"/>
        <v>None</v>
      </c>
      <c r="AO202" s="108" t="str">
        <f t="shared" si="42"/>
        <v>None</v>
      </c>
      <c r="AP202" s="108" t="str">
        <f t="shared" si="42"/>
        <v>None</v>
      </c>
      <c r="AQ202" s="108" t="str">
        <f t="shared" si="42"/>
        <v>None</v>
      </c>
      <c r="AR202" s="108" t="str">
        <f t="shared" si="42"/>
        <v>None</v>
      </c>
      <c r="AS202" s="108" t="str">
        <f t="shared" si="42"/>
        <v>None</v>
      </c>
      <c r="AT202" s="108" t="str">
        <f t="shared" si="42"/>
        <v>None</v>
      </c>
      <c r="AU202" s="108" t="str">
        <f t="shared" si="42"/>
        <v>None</v>
      </c>
      <c r="AV202" s="108" t="str">
        <f t="shared" si="42"/>
        <v>None</v>
      </c>
      <c r="AW202" s="108" t="str">
        <f t="shared" si="42"/>
        <v>None</v>
      </c>
      <c r="AX202" s="108" t="str">
        <f t="shared" si="42"/>
        <v>None</v>
      </c>
      <c r="AY202" s="114" t="str">
        <f t="shared" si="42"/>
        <v>NGA</v>
      </c>
    </row>
    <row r="203" spans="1:51" s="13" customFormat="1">
      <c r="A203" s="2"/>
      <c r="B203" s="2"/>
      <c r="C203"/>
      <c r="D203"/>
      <c r="E203"/>
      <c r="F203" s="107" t="str">
        <f t="shared" si="41"/>
        <v>None</v>
      </c>
      <c r="G203" s="108" t="str">
        <f t="shared" si="41"/>
        <v>HFO</v>
      </c>
      <c r="H203" s="108" t="str">
        <f t="shared" si="41"/>
        <v>NGA</v>
      </c>
      <c r="I203" s="108" t="str">
        <f t="shared" si="41"/>
        <v>LPG</v>
      </c>
      <c r="J203" s="108" t="str">
        <f t="shared" si="41"/>
        <v>LPG</v>
      </c>
      <c r="K203" s="108" t="str">
        <f t="shared" si="41"/>
        <v>LPG</v>
      </c>
      <c r="L203" s="108" t="str">
        <f t="shared" si="41"/>
        <v>GSL</v>
      </c>
      <c r="M203" s="108" t="str">
        <f t="shared" si="41"/>
        <v>GSL</v>
      </c>
      <c r="N203" s="108" t="str">
        <f t="shared" si="41"/>
        <v>GSL</v>
      </c>
      <c r="O203" s="108" t="str">
        <f t="shared" si="41"/>
        <v>None</v>
      </c>
      <c r="P203" s="108" t="str">
        <f t="shared" si="41"/>
        <v>DSL</v>
      </c>
      <c r="Q203" s="108" t="str">
        <f t="shared" si="41"/>
        <v>GSL</v>
      </c>
      <c r="R203" s="108" t="str">
        <f t="shared" si="41"/>
        <v>None</v>
      </c>
      <c r="S203" s="108" t="str">
        <f t="shared" si="41"/>
        <v>None</v>
      </c>
      <c r="T203" s="108" t="str">
        <f t="shared" si="41"/>
        <v>DSL</v>
      </c>
      <c r="U203" s="108" t="str">
        <f t="shared" ref="U203:AJ218" si="43">U$9</f>
        <v>DSL</v>
      </c>
      <c r="V203" s="108" t="str">
        <f t="shared" si="43"/>
        <v>None</v>
      </c>
      <c r="W203" s="108" t="str">
        <f t="shared" si="43"/>
        <v>HFO</v>
      </c>
      <c r="X203" s="108" t="str">
        <f t="shared" si="43"/>
        <v>None</v>
      </c>
      <c r="Y203" s="108" t="str">
        <f t="shared" si="43"/>
        <v>HFO</v>
      </c>
      <c r="Z203" s="108" t="str">
        <f t="shared" si="43"/>
        <v>COA</v>
      </c>
      <c r="AA203" s="108" t="str">
        <f t="shared" si="43"/>
        <v>COA</v>
      </c>
      <c r="AB203" s="108" t="str">
        <f t="shared" si="43"/>
        <v>NGA</v>
      </c>
      <c r="AC203" s="108" t="str">
        <f t="shared" si="43"/>
        <v>NGA</v>
      </c>
      <c r="AD203" s="108" t="str">
        <f t="shared" si="43"/>
        <v>NGA</v>
      </c>
      <c r="AE203" s="108" t="str">
        <f t="shared" si="43"/>
        <v>COA</v>
      </c>
      <c r="AF203" s="108" t="str">
        <f t="shared" si="43"/>
        <v>COA</v>
      </c>
      <c r="AG203" s="108" t="str">
        <f t="shared" si="43"/>
        <v>COA</v>
      </c>
      <c r="AH203" s="108" t="str">
        <f t="shared" si="43"/>
        <v>WST</v>
      </c>
      <c r="AI203" s="108" t="str">
        <f t="shared" si="43"/>
        <v>WST</v>
      </c>
      <c r="AJ203" s="108" t="str">
        <f t="shared" si="43"/>
        <v>None</v>
      </c>
      <c r="AK203" s="108" t="str">
        <f t="shared" ref="AK203:AY218" si="44">AK$9</f>
        <v>None</v>
      </c>
      <c r="AL203" s="108" t="str">
        <f t="shared" si="42"/>
        <v>None</v>
      </c>
      <c r="AM203" s="108" t="str">
        <f t="shared" si="42"/>
        <v>None</v>
      </c>
      <c r="AN203" s="108" t="str">
        <f t="shared" si="42"/>
        <v>None</v>
      </c>
      <c r="AO203" s="108" t="str">
        <f t="shared" si="42"/>
        <v>None</v>
      </c>
      <c r="AP203" s="108" t="str">
        <f t="shared" si="42"/>
        <v>None</v>
      </c>
      <c r="AQ203" s="108" t="str">
        <f t="shared" si="42"/>
        <v>None</v>
      </c>
      <c r="AR203" s="108" t="str">
        <f t="shared" si="42"/>
        <v>None</v>
      </c>
      <c r="AS203" s="108" t="str">
        <f t="shared" si="42"/>
        <v>None</v>
      </c>
      <c r="AT203" s="108" t="str">
        <f t="shared" si="42"/>
        <v>None</v>
      </c>
      <c r="AU203" s="108" t="str">
        <f t="shared" si="42"/>
        <v>None</v>
      </c>
      <c r="AV203" s="108" t="str">
        <f t="shared" si="42"/>
        <v>None</v>
      </c>
      <c r="AW203" s="108" t="str">
        <f t="shared" si="42"/>
        <v>None</v>
      </c>
      <c r="AX203" s="108" t="str">
        <f t="shared" si="42"/>
        <v>None</v>
      </c>
      <c r="AY203" s="114" t="str">
        <f t="shared" si="42"/>
        <v>NGA</v>
      </c>
    </row>
    <row r="204" spans="1:51" s="13" customFormat="1">
      <c r="A204" s="2"/>
      <c r="B204" s="2"/>
      <c r="C204"/>
      <c r="D204"/>
      <c r="E204"/>
      <c r="F204" s="107" t="str">
        <f t="shared" ref="F204:U219" si="45">F$9</f>
        <v>None</v>
      </c>
      <c r="G204" s="108" t="str">
        <f t="shared" si="45"/>
        <v>HFO</v>
      </c>
      <c r="H204" s="108" t="str">
        <f t="shared" si="45"/>
        <v>NGA</v>
      </c>
      <c r="I204" s="108" t="str">
        <f t="shared" si="45"/>
        <v>LPG</v>
      </c>
      <c r="J204" s="108" t="str">
        <f t="shared" si="45"/>
        <v>LPG</v>
      </c>
      <c r="K204" s="108" t="str">
        <f t="shared" si="45"/>
        <v>LPG</v>
      </c>
      <c r="L204" s="108" t="str">
        <f t="shared" si="45"/>
        <v>GSL</v>
      </c>
      <c r="M204" s="108" t="str">
        <f t="shared" si="45"/>
        <v>GSL</v>
      </c>
      <c r="N204" s="108" t="str">
        <f t="shared" si="45"/>
        <v>GSL</v>
      </c>
      <c r="O204" s="108" t="str">
        <f t="shared" si="45"/>
        <v>None</v>
      </c>
      <c r="P204" s="108" t="str">
        <f t="shared" si="45"/>
        <v>DSL</v>
      </c>
      <c r="Q204" s="108" t="str">
        <f t="shared" si="45"/>
        <v>GSL</v>
      </c>
      <c r="R204" s="108" t="str">
        <f t="shared" si="45"/>
        <v>None</v>
      </c>
      <c r="S204" s="108" t="str">
        <f t="shared" si="45"/>
        <v>None</v>
      </c>
      <c r="T204" s="108" t="str">
        <f t="shared" si="45"/>
        <v>DSL</v>
      </c>
      <c r="U204" s="108" t="str">
        <f t="shared" si="43"/>
        <v>DSL</v>
      </c>
      <c r="V204" s="108" t="str">
        <f t="shared" si="43"/>
        <v>None</v>
      </c>
      <c r="W204" s="108" t="str">
        <f t="shared" si="43"/>
        <v>HFO</v>
      </c>
      <c r="X204" s="108" t="str">
        <f t="shared" si="43"/>
        <v>None</v>
      </c>
      <c r="Y204" s="108" t="str">
        <f t="shared" si="43"/>
        <v>HFO</v>
      </c>
      <c r="Z204" s="108" t="str">
        <f t="shared" si="43"/>
        <v>COA</v>
      </c>
      <c r="AA204" s="108" t="str">
        <f t="shared" si="43"/>
        <v>COA</v>
      </c>
      <c r="AB204" s="108" t="str">
        <f t="shared" si="43"/>
        <v>NGA</v>
      </c>
      <c r="AC204" s="108" t="str">
        <f t="shared" si="43"/>
        <v>NGA</v>
      </c>
      <c r="AD204" s="108" t="str">
        <f t="shared" si="43"/>
        <v>NGA</v>
      </c>
      <c r="AE204" s="108" t="str">
        <f t="shared" si="43"/>
        <v>COA</v>
      </c>
      <c r="AF204" s="108" t="str">
        <f t="shared" si="43"/>
        <v>COA</v>
      </c>
      <c r="AG204" s="108" t="str">
        <f t="shared" si="43"/>
        <v>COA</v>
      </c>
      <c r="AH204" s="108" t="str">
        <f t="shared" si="43"/>
        <v>WST</v>
      </c>
      <c r="AI204" s="108" t="str">
        <f t="shared" si="43"/>
        <v>WST</v>
      </c>
      <c r="AJ204" s="108" t="str">
        <f t="shared" si="43"/>
        <v>None</v>
      </c>
      <c r="AK204" s="108" t="str">
        <f t="shared" si="44"/>
        <v>None</v>
      </c>
      <c r="AL204" s="108" t="str">
        <f t="shared" si="42"/>
        <v>None</v>
      </c>
      <c r="AM204" s="108" t="str">
        <f t="shared" si="42"/>
        <v>None</v>
      </c>
      <c r="AN204" s="108" t="str">
        <f t="shared" si="42"/>
        <v>None</v>
      </c>
      <c r="AO204" s="108" t="str">
        <f t="shared" si="42"/>
        <v>None</v>
      </c>
      <c r="AP204" s="108" t="str">
        <f t="shared" si="42"/>
        <v>None</v>
      </c>
      <c r="AQ204" s="108" t="str">
        <f t="shared" si="42"/>
        <v>None</v>
      </c>
      <c r="AR204" s="108" t="str">
        <f t="shared" si="42"/>
        <v>None</v>
      </c>
      <c r="AS204" s="108" t="str">
        <f t="shared" si="42"/>
        <v>None</v>
      </c>
      <c r="AT204" s="108" t="str">
        <f t="shared" si="42"/>
        <v>None</v>
      </c>
      <c r="AU204" s="108" t="str">
        <f t="shared" si="42"/>
        <v>None</v>
      </c>
      <c r="AV204" s="108" t="str">
        <f t="shared" si="42"/>
        <v>None</v>
      </c>
      <c r="AW204" s="108" t="str">
        <f t="shared" si="42"/>
        <v>None</v>
      </c>
      <c r="AX204" s="108" t="str">
        <f t="shared" si="42"/>
        <v>None</v>
      </c>
      <c r="AY204" s="114" t="str">
        <f t="shared" si="42"/>
        <v>NGA</v>
      </c>
    </row>
    <row r="205" spans="1:51" s="13" customFormat="1">
      <c r="A205" s="2"/>
      <c r="B205" s="2"/>
      <c r="C205"/>
      <c r="D205"/>
      <c r="E205"/>
      <c r="F205" s="107" t="str">
        <f t="shared" si="45"/>
        <v>None</v>
      </c>
      <c r="G205" s="108" t="str">
        <f t="shared" si="45"/>
        <v>HFO</v>
      </c>
      <c r="H205" s="108" t="str">
        <f t="shared" si="45"/>
        <v>NGA</v>
      </c>
      <c r="I205" s="108" t="str">
        <f t="shared" si="45"/>
        <v>LPG</v>
      </c>
      <c r="J205" s="108" t="str">
        <f t="shared" si="45"/>
        <v>LPG</v>
      </c>
      <c r="K205" s="108" t="str">
        <f t="shared" si="45"/>
        <v>LPG</v>
      </c>
      <c r="L205" s="108" t="str">
        <f t="shared" si="45"/>
        <v>GSL</v>
      </c>
      <c r="M205" s="108" t="str">
        <f t="shared" si="45"/>
        <v>GSL</v>
      </c>
      <c r="N205" s="108" t="str">
        <f t="shared" si="45"/>
        <v>GSL</v>
      </c>
      <c r="O205" s="108" t="str">
        <f t="shared" si="45"/>
        <v>None</v>
      </c>
      <c r="P205" s="108" t="str">
        <f t="shared" si="45"/>
        <v>DSL</v>
      </c>
      <c r="Q205" s="108" t="str">
        <f t="shared" si="45"/>
        <v>GSL</v>
      </c>
      <c r="R205" s="108" t="str">
        <f t="shared" si="45"/>
        <v>None</v>
      </c>
      <c r="S205" s="108" t="str">
        <f t="shared" si="45"/>
        <v>None</v>
      </c>
      <c r="T205" s="108" t="str">
        <f t="shared" si="45"/>
        <v>DSL</v>
      </c>
      <c r="U205" s="108" t="str">
        <f t="shared" si="43"/>
        <v>DSL</v>
      </c>
      <c r="V205" s="108" t="str">
        <f t="shared" si="43"/>
        <v>None</v>
      </c>
      <c r="W205" s="108" t="str">
        <f t="shared" si="43"/>
        <v>HFO</v>
      </c>
      <c r="X205" s="108" t="str">
        <f t="shared" si="43"/>
        <v>None</v>
      </c>
      <c r="Y205" s="108" t="str">
        <f t="shared" si="43"/>
        <v>HFO</v>
      </c>
      <c r="Z205" s="108" t="str">
        <f t="shared" si="43"/>
        <v>COA</v>
      </c>
      <c r="AA205" s="108" t="str">
        <f t="shared" si="43"/>
        <v>COA</v>
      </c>
      <c r="AB205" s="108" t="str">
        <f t="shared" si="43"/>
        <v>NGA</v>
      </c>
      <c r="AC205" s="108" t="str">
        <f t="shared" si="43"/>
        <v>NGA</v>
      </c>
      <c r="AD205" s="108" t="str">
        <f t="shared" si="43"/>
        <v>NGA</v>
      </c>
      <c r="AE205" s="108" t="str">
        <f t="shared" si="43"/>
        <v>COA</v>
      </c>
      <c r="AF205" s="108" t="str">
        <f t="shared" si="43"/>
        <v>COA</v>
      </c>
      <c r="AG205" s="108" t="str">
        <f t="shared" si="43"/>
        <v>COA</v>
      </c>
      <c r="AH205" s="108" t="str">
        <f t="shared" si="43"/>
        <v>WST</v>
      </c>
      <c r="AI205" s="108" t="str">
        <f t="shared" si="43"/>
        <v>WST</v>
      </c>
      <c r="AJ205" s="108" t="str">
        <f t="shared" si="43"/>
        <v>None</v>
      </c>
      <c r="AK205" s="108" t="str">
        <f t="shared" si="44"/>
        <v>None</v>
      </c>
      <c r="AL205" s="108" t="str">
        <f t="shared" si="42"/>
        <v>None</v>
      </c>
      <c r="AM205" s="108" t="str">
        <f t="shared" si="42"/>
        <v>None</v>
      </c>
      <c r="AN205" s="108" t="str">
        <f t="shared" si="42"/>
        <v>None</v>
      </c>
      <c r="AO205" s="108" t="str">
        <f t="shared" si="42"/>
        <v>None</v>
      </c>
      <c r="AP205" s="108" t="str">
        <f t="shared" si="42"/>
        <v>None</v>
      </c>
      <c r="AQ205" s="108" t="str">
        <f t="shared" si="42"/>
        <v>None</v>
      </c>
      <c r="AR205" s="108" t="str">
        <f t="shared" si="42"/>
        <v>None</v>
      </c>
      <c r="AS205" s="108" t="str">
        <f t="shared" si="42"/>
        <v>None</v>
      </c>
      <c r="AT205" s="108" t="str">
        <f t="shared" si="42"/>
        <v>None</v>
      </c>
      <c r="AU205" s="108" t="str">
        <f t="shared" si="42"/>
        <v>None</v>
      </c>
      <c r="AV205" s="108" t="str">
        <f t="shared" si="42"/>
        <v>None</v>
      </c>
      <c r="AW205" s="108" t="str">
        <f t="shared" si="42"/>
        <v>None</v>
      </c>
      <c r="AX205" s="108" t="str">
        <f t="shared" si="42"/>
        <v>None</v>
      </c>
      <c r="AY205" s="114" t="str">
        <f t="shared" si="42"/>
        <v>NGA</v>
      </c>
    </row>
    <row r="206" spans="1:51" s="13" customFormat="1">
      <c r="A206" s="2"/>
      <c r="B206" s="2"/>
      <c r="C206"/>
      <c r="D206"/>
      <c r="E206"/>
      <c r="F206" s="107" t="str">
        <f t="shared" si="45"/>
        <v>None</v>
      </c>
      <c r="G206" s="108" t="str">
        <f t="shared" si="45"/>
        <v>HFO</v>
      </c>
      <c r="H206" s="108" t="str">
        <f t="shared" si="45"/>
        <v>NGA</v>
      </c>
      <c r="I206" s="108" t="str">
        <f t="shared" si="45"/>
        <v>LPG</v>
      </c>
      <c r="J206" s="108" t="str">
        <f t="shared" si="45"/>
        <v>LPG</v>
      </c>
      <c r="K206" s="108" t="str">
        <f t="shared" si="45"/>
        <v>LPG</v>
      </c>
      <c r="L206" s="108" t="str">
        <f t="shared" si="45"/>
        <v>GSL</v>
      </c>
      <c r="M206" s="108" t="str">
        <f t="shared" si="45"/>
        <v>GSL</v>
      </c>
      <c r="N206" s="108" t="str">
        <f t="shared" si="45"/>
        <v>GSL</v>
      </c>
      <c r="O206" s="108" t="str">
        <f t="shared" si="45"/>
        <v>None</v>
      </c>
      <c r="P206" s="108" t="str">
        <f t="shared" si="45"/>
        <v>DSL</v>
      </c>
      <c r="Q206" s="108" t="str">
        <f t="shared" si="45"/>
        <v>GSL</v>
      </c>
      <c r="R206" s="108" t="str">
        <f t="shared" si="45"/>
        <v>None</v>
      </c>
      <c r="S206" s="108" t="str">
        <f t="shared" si="45"/>
        <v>None</v>
      </c>
      <c r="T206" s="108" t="str">
        <f t="shared" si="45"/>
        <v>DSL</v>
      </c>
      <c r="U206" s="108" t="str">
        <f t="shared" si="43"/>
        <v>DSL</v>
      </c>
      <c r="V206" s="108" t="str">
        <f t="shared" si="43"/>
        <v>None</v>
      </c>
      <c r="W206" s="108" t="str">
        <f t="shared" si="43"/>
        <v>HFO</v>
      </c>
      <c r="X206" s="108" t="str">
        <f t="shared" si="43"/>
        <v>None</v>
      </c>
      <c r="Y206" s="108" t="str">
        <f t="shared" si="43"/>
        <v>HFO</v>
      </c>
      <c r="Z206" s="108" t="str">
        <f t="shared" si="43"/>
        <v>COA</v>
      </c>
      <c r="AA206" s="108" t="str">
        <f t="shared" si="43"/>
        <v>COA</v>
      </c>
      <c r="AB206" s="108" t="str">
        <f t="shared" si="43"/>
        <v>NGA</v>
      </c>
      <c r="AC206" s="108" t="str">
        <f t="shared" si="43"/>
        <v>NGA</v>
      </c>
      <c r="AD206" s="108" t="str">
        <f t="shared" si="43"/>
        <v>NGA</v>
      </c>
      <c r="AE206" s="108" t="str">
        <f t="shared" si="43"/>
        <v>COA</v>
      </c>
      <c r="AF206" s="108" t="str">
        <f t="shared" si="43"/>
        <v>COA</v>
      </c>
      <c r="AG206" s="108" t="str">
        <f t="shared" si="43"/>
        <v>COA</v>
      </c>
      <c r="AH206" s="108" t="str">
        <f t="shared" si="43"/>
        <v>WST</v>
      </c>
      <c r="AI206" s="108" t="str">
        <f t="shared" si="43"/>
        <v>WST</v>
      </c>
      <c r="AJ206" s="108" t="str">
        <f t="shared" si="43"/>
        <v>None</v>
      </c>
      <c r="AK206" s="108" t="str">
        <f t="shared" si="44"/>
        <v>None</v>
      </c>
      <c r="AL206" s="108" t="str">
        <f t="shared" si="42"/>
        <v>None</v>
      </c>
      <c r="AM206" s="108" t="str">
        <f t="shared" si="42"/>
        <v>None</v>
      </c>
      <c r="AN206" s="108" t="str">
        <f t="shared" si="42"/>
        <v>None</v>
      </c>
      <c r="AO206" s="108" t="str">
        <f t="shared" si="42"/>
        <v>None</v>
      </c>
      <c r="AP206" s="108" t="str">
        <f t="shared" si="42"/>
        <v>None</v>
      </c>
      <c r="AQ206" s="108" t="str">
        <f t="shared" si="42"/>
        <v>None</v>
      </c>
      <c r="AR206" s="108" t="str">
        <f t="shared" si="42"/>
        <v>None</v>
      </c>
      <c r="AS206" s="108" t="str">
        <f t="shared" si="42"/>
        <v>None</v>
      </c>
      <c r="AT206" s="108" t="str">
        <f t="shared" si="42"/>
        <v>None</v>
      </c>
      <c r="AU206" s="108" t="str">
        <f t="shared" si="42"/>
        <v>None</v>
      </c>
      <c r="AV206" s="108" t="str">
        <f t="shared" si="42"/>
        <v>None</v>
      </c>
      <c r="AW206" s="108" t="str">
        <f t="shared" si="42"/>
        <v>None</v>
      </c>
      <c r="AX206" s="108" t="str">
        <f t="shared" si="42"/>
        <v>None</v>
      </c>
      <c r="AY206" s="114" t="str">
        <f t="shared" si="42"/>
        <v>NGA</v>
      </c>
    </row>
    <row r="207" spans="1:51" s="13" customFormat="1">
      <c r="A207" s="2"/>
      <c r="B207" s="2"/>
      <c r="C207"/>
      <c r="D207"/>
      <c r="E207"/>
      <c r="F207" s="107" t="str">
        <f t="shared" si="45"/>
        <v>None</v>
      </c>
      <c r="G207" s="108" t="str">
        <f t="shared" si="45"/>
        <v>HFO</v>
      </c>
      <c r="H207" s="108" t="str">
        <f t="shared" si="45"/>
        <v>NGA</v>
      </c>
      <c r="I207" s="108" t="str">
        <f t="shared" si="45"/>
        <v>LPG</v>
      </c>
      <c r="J207" s="108" t="str">
        <f t="shared" si="45"/>
        <v>LPG</v>
      </c>
      <c r="K207" s="108" t="str">
        <f t="shared" si="45"/>
        <v>LPG</v>
      </c>
      <c r="L207" s="108" t="str">
        <f t="shared" si="45"/>
        <v>GSL</v>
      </c>
      <c r="M207" s="108" t="str">
        <f t="shared" si="45"/>
        <v>GSL</v>
      </c>
      <c r="N207" s="108" t="str">
        <f t="shared" si="45"/>
        <v>GSL</v>
      </c>
      <c r="O207" s="108" t="str">
        <f t="shared" si="45"/>
        <v>None</v>
      </c>
      <c r="P207" s="108" t="str">
        <f t="shared" si="45"/>
        <v>DSL</v>
      </c>
      <c r="Q207" s="108" t="str">
        <f t="shared" si="45"/>
        <v>GSL</v>
      </c>
      <c r="R207" s="108" t="str">
        <f t="shared" si="45"/>
        <v>None</v>
      </c>
      <c r="S207" s="108" t="str">
        <f t="shared" si="45"/>
        <v>None</v>
      </c>
      <c r="T207" s="108" t="str">
        <f t="shared" si="45"/>
        <v>DSL</v>
      </c>
      <c r="U207" s="108" t="str">
        <f t="shared" si="43"/>
        <v>DSL</v>
      </c>
      <c r="V207" s="108" t="str">
        <f t="shared" si="43"/>
        <v>None</v>
      </c>
      <c r="W207" s="108" t="str">
        <f t="shared" si="43"/>
        <v>HFO</v>
      </c>
      <c r="X207" s="108" t="str">
        <f t="shared" si="43"/>
        <v>None</v>
      </c>
      <c r="Y207" s="108" t="str">
        <f t="shared" si="43"/>
        <v>HFO</v>
      </c>
      <c r="Z207" s="108" t="str">
        <f t="shared" si="43"/>
        <v>COA</v>
      </c>
      <c r="AA207" s="108" t="str">
        <f t="shared" si="43"/>
        <v>COA</v>
      </c>
      <c r="AB207" s="108" t="str">
        <f t="shared" si="43"/>
        <v>NGA</v>
      </c>
      <c r="AC207" s="108" t="str">
        <f t="shared" si="43"/>
        <v>NGA</v>
      </c>
      <c r="AD207" s="108" t="str">
        <f t="shared" si="43"/>
        <v>NGA</v>
      </c>
      <c r="AE207" s="108" t="str">
        <f t="shared" si="43"/>
        <v>COA</v>
      </c>
      <c r="AF207" s="108" t="str">
        <f t="shared" si="43"/>
        <v>COA</v>
      </c>
      <c r="AG207" s="108" t="str">
        <f t="shared" si="43"/>
        <v>COA</v>
      </c>
      <c r="AH207" s="108" t="str">
        <f t="shared" si="43"/>
        <v>WST</v>
      </c>
      <c r="AI207" s="108" t="str">
        <f t="shared" si="43"/>
        <v>WST</v>
      </c>
      <c r="AJ207" s="108" t="str">
        <f t="shared" si="43"/>
        <v>None</v>
      </c>
      <c r="AK207" s="108" t="str">
        <f t="shared" si="44"/>
        <v>None</v>
      </c>
      <c r="AL207" s="108" t="str">
        <f t="shared" si="42"/>
        <v>None</v>
      </c>
      <c r="AM207" s="108" t="str">
        <f t="shared" si="42"/>
        <v>None</v>
      </c>
      <c r="AN207" s="108" t="str">
        <f t="shared" si="42"/>
        <v>None</v>
      </c>
      <c r="AO207" s="108" t="str">
        <f t="shared" si="42"/>
        <v>None</v>
      </c>
      <c r="AP207" s="108" t="str">
        <f t="shared" si="42"/>
        <v>None</v>
      </c>
      <c r="AQ207" s="108" t="str">
        <f t="shared" si="42"/>
        <v>None</v>
      </c>
      <c r="AR207" s="108" t="str">
        <f t="shared" si="42"/>
        <v>None</v>
      </c>
      <c r="AS207" s="108" t="str">
        <f t="shared" si="42"/>
        <v>None</v>
      </c>
      <c r="AT207" s="108" t="str">
        <f t="shared" si="42"/>
        <v>None</v>
      </c>
      <c r="AU207" s="108" t="str">
        <f t="shared" si="42"/>
        <v>None</v>
      </c>
      <c r="AV207" s="108" t="str">
        <f t="shared" si="42"/>
        <v>None</v>
      </c>
      <c r="AW207" s="108" t="str">
        <f t="shared" si="42"/>
        <v>None</v>
      </c>
      <c r="AX207" s="108" t="str">
        <f t="shared" si="42"/>
        <v>None</v>
      </c>
      <c r="AY207" s="114" t="str">
        <f t="shared" si="42"/>
        <v>NGA</v>
      </c>
    </row>
    <row r="208" spans="1:51" s="13" customFormat="1">
      <c r="A208" s="2"/>
      <c r="B208" s="2"/>
      <c r="C208"/>
      <c r="D208"/>
      <c r="E208"/>
      <c r="F208" s="107" t="str">
        <f t="shared" si="45"/>
        <v>None</v>
      </c>
      <c r="G208" s="108" t="str">
        <f t="shared" si="45"/>
        <v>HFO</v>
      </c>
      <c r="H208" s="108" t="str">
        <f t="shared" si="45"/>
        <v>NGA</v>
      </c>
      <c r="I208" s="108" t="str">
        <f t="shared" si="45"/>
        <v>LPG</v>
      </c>
      <c r="J208" s="108" t="str">
        <f t="shared" si="45"/>
        <v>LPG</v>
      </c>
      <c r="K208" s="108" t="str">
        <f t="shared" si="45"/>
        <v>LPG</v>
      </c>
      <c r="L208" s="108" t="str">
        <f t="shared" si="45"/>
        <v>GSL</v>
      </c>
      <c r="M208" s="108" t="str">
        <f t="shared" si="45"/>
        <v>GSL</v>
      </c>
      <c r="N208" s="108" t="str">
        <f t="shared" si="45"/>
        <v>GSL</v>
      </c>
      <c r="O208" s="108" t="str">
        <f t="shared" si="45"/>
        <v>None</v>
      </c>
      <c r="P208" s="108" t="str">
        <f t="shared" si="45"/>
        <v>DSL</v>
      </c>
      <c r="Q208" s="108" t="str">
        <f t="shared" si="45"/>
        <v>GSL</v>
      </c>
      <c r="R208" s="108" t="str">
        <f t="shared" si="45"/>
        <v>None</v>
      </c>
      <c r="S208" s="108" t="str">
        <f t="shared" si="45"/>
        <v>None</v>
      </c>
      <c r="T208" s="108" t="str">
        <f t="shared" si="45"/>
        <v>DSL</v>
      </c>
      <c r="U208" s="108" t="str">
        <f t="shared" si="43"/>
        <v>DSL</v>
      </c>
      <c r="V208" s="108" t="str">
        <f t="shared" si="43"/>
        <v>None</v>
      </c>
      <c r="W208" s="108" t="str">
        <f t="shared" si="43"/>
        <v>HFO</v>
      </c>
      <c r="X208" s="108" t="str">
        <f t="shared" si="43"/>
        <v>None</v>
      </c>
      <c r="Y208" s="108" t="str">
        <f t="shared" si="43"/>
        <v>HFO</v>
      </c>
      <c r="Z208" s="108" t="str">
        <f t="shared" si="43"/>
        <v>COA</v>
      </c>
      <c r="AA208" s="108" t="str">
        <f t="shared" si="43"/>
        <v>COA</v>
      </c>
      <c r="AB208" s="108" t="str">
        <f t="shared" si="43"/>
        <v>NGA</v>
      </c>
      <c r="AC208" s="108" t="str">
        <f t="shared" si="43"/>
        <v>NGA</v>
      </c>
      <c r="AD208" s="108" t="str">
        <f t="shared" si="43"/>
        <v>NGA</v>
      </c>
      <c r="AE208" s="108" t="str">
        <f t="shared" si="43"/>
        <v>COA</v>
      </c>
      <c r="AF208" s="108" t="str">
        <f t="shared" si="43"/>
        <v>COA</v>
      </c>
      <c r="AG208" s="108" t="str">
        <f t="shared" si="43"/>
        <v>COA</v>
      </c>
      <c r="AH208" s="108" t="str">
        <f t="shared" si="43"/>
        <v>WST</v>
      </c>
      <c r="AI208" s="108" t="str">
        <f t="shared" si="43"/>
        <v>WST</v>
      </c>
      <c r="AJ208" s="108" t="str">
        <f t="shared" si="43"/>
        <v>None</v>
      </c>
      <c r="AK208" s="108" t="str">
        <f t="shared" si="44"/>
        <v>None</v>
      </c>
      <c r="AL208" s="108" t="str">
        <f t="shared" si="42"/>
        <v>None</v>
      </c>
      <c r="AM208" s="108" t="str">
        <f t="shared" si="42"/>
        <v>None</v>
      </c>
      <c r="AN208" s="108" t="str">
        <f t="shared" si="42"/>
        <v>None</v>
      </c>
      <c r="AO208" s="108" t="str">
        <f t="shared" si="42"/>
        <v>None</v>
      </c>
      <c r="AP208" s="108" t="str">
        <f t="shared" si="42"/>
        <v>None</v>
      </c>
      <c r="AQ208" s="108" t="str">
        <f t="shared" si="42"/>
        <v>None</v>
      </c>
      <c r="AR208" s="108" t="str">
        <f t="shared" si="42"/>
        <v>None</v>
      </c>
      <c r="AS208" s="108" t="str">
        <f t="shared" si="42"/>
        <v>None</v>
      </c>
      <c r="AT208" s="108" t="str">
        <f t="shared" si="42"/>
        <v>None</v>
      </c>
      <c r="AU208" s="108" t="str">
        <f t="shared" si="42"/>
        <v>None</v>
      </c>
      <c r="AV208" s="108" t="str">
        <f t="shared" si="42"/>
        <v>None</v>
      </c>
      <c r="AW208" s="108" t="str">
        <f t="shared" si="42"/>
        <v>None</v>
      </c>
      <c r="AX208" s="108" t="str">
        <f t="shared" si="42"/>
        <v>None</v>
      </c>
      <c r="AY208" s="114" t="str">
        <f t="shared" si="42"/>
        <v>NGA</v>
      </c>
    </row>
    <row r="209" spans="1:51" s="13" customFormat="1">
      <c r="A209" s="2"/>
      <c r="B209" s="2"/>
      <c r="C209"/>
      <c r="D209"/>
      <c r="E209"/>
      <c r="F209" s="107" t="str">
        <f t="shared" si="45"/>
        <v>None</v>
      </c>
      <c r="G209" s="108" t="str">
        <f t="shared" si="45"/>
        <v>HFO</v>
      </c>
      <c r="H209" s="108" t="str">
        <f t="shared" si="45"/>
        <v>NGA</v>
      </c>
      <c r="I209" s="108" t="str">
        <f t="shared" si="45"/>
        <v>LPG</v>
      </c>
      <c r="J209" s="108" t="str">
        <f t="shared" si="45"/>
        <v>LPG</v>
      </c>
      <c r="K209" s="108" t="str">
        <f t="shared" si="45"/>
        <v>LPG</v>
      </c>
      <c r="L209" s="108" t="str">
        <f t="shared" si="45"/>
        <v>GSL</v>
      </c>
      <c r="M209" s="108" t="str">
        <f t="shared" si="45"/>
        <v>GSL</v>
      </c>
      <c r="N209" s="108" t="str">
        <f t="shared" si="45"/>
        <v>GSL</v>
      </c>
      <c r="O209" s="108" t="str">
        <f t="shared" si="45"/>
        <v>None</v>
      </c>
      <c r="P209" s="108" t="str">
        <f t="shared" si="45"/>
        <v>DSL</v>
      </c>
      <c r="Q209" s="108" t="str">
        <f t="shared" si="45"/>
        <v>GSL</v>
      </c>
      <c r="R209" s="108" t="str">
        <f t="shared" si="45"/>
        <v>None</v>
      </c>
      <c r="S209" s="108" t="str">
        <f t="shared" si="45"/>
        <v>None</v>
      </c>
      <c r="T209" s="108" t="str">
        <f t="shared" si="45"/>
        <v>DSL</v>
      </c>
      <c r="U209" s="108" t="str">
        <f t="shared" si="43"/>
        <v>DSL</v>
      </c>
      <c r="V209" s="108" t="str">
        <f t="shared" si="43"/>
        <v>None</v>
      </c>
      <c r="W209" s="108" t="str">
        <f t="shared" si="43"/>
        <v>HFO</v>
      </c>
      <c r="X209" s="108" t="str">
        <f t="shared" si="43"/>
        <v>None</v>
      </c>
      <c r="Y209" s="108" t="str">
        <f t="shared" si="43"/>
        <v>HFO</v>
      </c>
      <c r="Z209" s="108" t="str">
        <f t="shared" si="43"/>
        <v>COA</v>
      </c>
      <c r="AA209" s="108" t="str">
        <f t="shared" si="43"/>
        <v>COA</v>
      </c>
      <c r="AB209" s="108" t="str">
        <f t="shared" si="43"/>
        <v>NGA</v>
      </c>
      <c r="AC209" s="108" t="str">
        <f t="shared" si="43"/>
        <v>NGA</v>
      </c>
      <c r="AD209" s="108" t="str">
        <f t="shared" si="43"/>
        <v>NGA</v>
      </c>
      <c r="AE209" s="108" t="str">
        <f t="shared" si="43"/>
        <v>COA</v>
      </c>
      <c r="AF209" s="108" t="str">
        <f t="shared" si="43"/>
        <v>COA</v>
      </c>
      <c r="AG209" s="108" t="str">
        <f t="shared" si="43"/>
        <v>COA</v>
      </c>
      <c r="AH209" s="108" t="str">
        <f t="shared" si="43"/>
        <v>WST</v>
      </c>
      <c r="AI209" s="108" t="str">
        <f t="shared" si="43"/>
        <v>WST</v>
      </c>
      <c r="AJ209" s="108" t="str">
        <f t="shared" si="43"/>
        <v>None</v>
      </c>
      <c r="AK209" s="108" t="str">
        <f t="shared" si="44"/>
        <v>None</v>
      </c>
      <c r="AL209" s="108" t="str">
        <f t="shared" si="42"/>
        <v>None</v>
      </c>
      <c r="AM209" s="108" t="str">
        <f t="shared" si="42"/>
        <v>None</v>
      </c>
      <c r="AN209" s="108" t="str">
        <f t="shared" si="42"/>
        <v>None</v>
      </c>
      <c r="AO209" s="108" t="str">
        <f t="shared" si="42"/>
        <v>None</v>
      </c>
      <c r="AP209" s="108" t="str">
        <f t="shared" si="42"/>
        <v>None</v>
      </c>
      <c r="AQ209" s="108" t="str">
        <f t="shared" si="42"/>
        <v>None</v>
      </c>
      <c r="AR209" s="108" t="str">
        <f t="shared" si="42"/>
        <v>None</v>
      </c>
      <c r="AS209" s="108" t="str">
        <f t="shared" si="42"/>
        <v>None</v>
      </c>
      <c r="AT209" s="108" t="str">
        <f t="shared" si="42"/>
        <v>None</v>
      </c>
      <c r="AU209" s="108" t="str">
        <f t="shared" si="42"/>
        <v>None</v>
      </c>
      <c r="AV209" s="108" t="str">
        <f t="shared" si="42"/>
        <v>None</v>
      </c>
      <c r="AW209" s="108" t="str">
        <f t="shared" si="42"/>
        <v>None</v>
      </c>
      <c r="AX209" s="108" t="str">
        <f t="shared" si="42"/>
        <v>None</v>
      </c>
      <c r="AY209" s="114" t="str">
        <f t="shared" si="42"/>
        <v>NGA</v>
      </c>
    </row>
    <row r="210" spans="1:51" s="13" customFormat="1">
      <c r="A210" s="2"/>
      <c r="B210" s="2"/>
      <c r="C210"/>
      <c r="D210"/>
      <c r="E210"/>
      <c r="F210" s="107" t="str">
        <f t="shared" si="45"/>
        <v>None</v>
      </c>
      <c r="G210" s="108" t="str">
        <f t="shared" si="45"/>
        <v>HFO</v>
      </c>
      <c r="H210" s="108" t="str">
        <f t="shared" si="45"/>
        <v>NGA</v>
      </c>
      <c r="I210" s="108" t="str">
        <f t="shared" si="45"/>
        <v>LPG</v>
      </c>
      <c r="J210" s="108" t="str">
        <f t="shared" si="45"/>
        <v>LPG</v>
      </c>
      <c r="K210" s="108" t="str">
        <f t="shared" si="45"/>
        <v>LPG</v>
      </c>
      <c r="L210" s="108" t="str">
        <f t="shared" si="45"/>
        <v>GSL</v>
      </c>
      <c r="M210" s="108" t="str">
        <f t="shared" si="45"/>
        <v>GSL</v>
      </c>
      <c r="N210" s="108" t="str">
        <f t="shared" si="45"/>
        <v>GSL</v>
      </c>
      <c r="O210" s="108" t="str">
        <f t="shared" si="45"/>
        <v>None</v>
      </c>
      <c r="P210" s="108" t="str">
        <f t="shared" si="45"/>
        <v>DSL</v>
      </c>
      <c r="Q210" s="108" t="str">
        <f t="shared" si="45"/>
        <v>GSL</v>
      </c>
      <c r="R210" s="108" t="str">
        <f t="shared" si="45"/>
        <v>None</v>
      </c>
      <c r="S210" s="108" t="str">
        <f t="shared" si="45"/>
        <v>None</v>
      </c>
      <c r="T210" s="108" t="str">
        <f t="shared" si="45"/>
        <v>DSL</v>
      </c>
      <c r="U210" s="108" t="str">
        <f t="shared" si="43"/>
        <v>DSL</v>
      </c>
      <c r="V210" s="108" t="str">
        <f t="shared" si="43"/>
        <v>None</v>
      </c>
      <c r="W210" s="108" t="str">
        <f t="shared" si="43"/>
        <v>HFO</v>
      </c>
      <c r="X210" s="108" t="str">
        <f t="shared" si="43"/>
        <v>None</v>
      </c>
      <c r="Y210" s="108" t="str">
        <f t="shared" si="43"/>
        <v>HFO</v>
      </c>
      <c r="Z210" s="108" t="str">
        <f t="shared" si="43"/>
        <v>COA</v>
      </c>
      <c r="AA210" s="108" t="str">
        <f t="shared" si="43"/>
        <v>COA</v>
      </c>
      <c r="AB210" s="108" t="str">
        <f t="shared" si="43"/>
        <v>NGA</v>
      </c>
      <c r="AC210" s="108" t="str">
        <f t="shared" si="43"/>
        <v>NGA</v>
      </c>
      <c r="AD210" s="108" t="str">
        <f t="shared" si="43"/>
        <v>NGA</v>
      </c>
      <c r="AE210" s="108" t="str">
        <f t="shared" si="43"/>
        <v>COA</v>
      </c>
      <c r="AF210" s="108" t="str">
        <f t="shared" si="43"/>
        <v>COA</v>
      </c>
      <c r="AG210" s="108" t="str">
        <f t="shared" si="43"/>
        <v>COA</v>
      </c>
      <c r="AH210" s="108" t="str">
        <f t="shared" si="43"/>
        <v>WST</v>
      </c>
      <c r="AI210" s="108" t="str">
        <f t="shared" si="43"/>
        <v>WST</v>
      </c>
      <c r="AJ210" s="108" t="str">
        <f t="shared" si="43"/>
        <v>None</v>
      </c>
      <c r="AK210" s="108" t="str">
        <f t="shared" si="44"/>
        <v>None</v>
      </c>
      <c r="AL210" s="108" t="str">
        <f t="shared" si="42"/>
        <v>None</v>
      </c>
      <c r="AM210" s="108" t="str">
        <f t="shared" si="42"/>
        <v>None</v>
      </c>
      <c r="AN210" s="108" t="str">
        <f t="shared" si="42"/>
        <v>None</v>
      </c>
      <c r="AO210" s="108" t="str">
        <f t="shared" si="42"/>
        <v>None</v>
      </c>
      <c r="AP210" s="108" t="str">
        <f t="shared" si="42"/>
        <v>None</v>
      </c>
      <c r="AQ210" s="108" t="str">
        <f t="shared" si="42"/>
        <v>None</v>
      </c>
      <c r="AR210" s="108" t="str">
        <f t="shared" si="42"/>
        <v>None</v>
      </c>
      <c r="AS210" s="108" t="str">
        <f t="shared" si="42"/>
        <v>None</v>
      </c>
      <c r="AT210" s="108" t="str">
        <f t="shared" si="42"/>
        <v>None</v>
      </c>
      <c r="AU210" s="108" t="str">
        <f t="shared" si="42"/>
        <v>None</v>
      </c>
      <c r="AV210" s="108" t="str">
        <f t="shared" si="42"/>
        <v>None</v>
      </c>
      <c r="AW210" s="108" t="str">
        <f t="shared" si="42"/>
        <v>None</v>
      </c>
      <c r="AX210" s="108" t="str">
        <f t="shared" si="42"/>
        <v>None</v>
      </c>
      <c r="AY210" s="114" t="str">
        <f t="shared" si="42"/>
        <v>NGA</v>
      </c>
    </row>
    <row r="211" spans="1:51" s="13" customFormat="1">
      <c r="A211" s="2"/>
      <c r="B211" s="2"/>
      <c r="C211"/>
      <c r="D211"/>
      <c r="E211"/>
      <c r="F211" s="107" t="str">
        <f t="shared" si="45"/>
        <v>None</v>
      </c>
      <c r="G211" s="108" t="str">
        <f t="shared" si="45"/>
        <v>HFO</v>
      </c>
      <c r="H211" s="108" t="str">
        <f t="shared" si="45"/>
        <v>NGA</v>
      </c>
      <c r="I211" s="108" t="str">
        <f t="shared" si="45"/>
        <v>LPG</v>
      </c>
      <c r="J211" s="108" t="str">
        <f t="shared" si="45"/>
        <v>LPG</v>
      </c>
      <c r="K211" s="108" t="str">
        <f t="shared" si="45"/>
        <v>LPG</v>
      </c>
      <c r="L211" s="108" t="str">
        <f t="shared" si="45"/>
        <v>GSL</v>
      </c>
      <c r="M211" s="108" t="str">
        <f t="shared" si="45"/>
        <v>GSL</v>
      </c>
      <c r="N211" s="108" t="str">
        <f t="shared" si="45"/>
        <v>GSL</v>
      </c>
      <c r="O211" s="108" t="str">
        <f t="shared" si="45"/>
        <v>None</v>
      </c>
      <c r="P211" s="108" t="str">
        <f t="shared" si="45"/>
        <v>DSL</v>
      </c>
      <c r="Q211" s="108" t="str">
        <f t="shared" si="45"/>
        <v>GSL</v>
      </c>
      <c r="R211" s="108" t="str">
        <f t="shared" si="45"/>
        <v>None</v>
      </c>
      <c r="S211" s="108" t="str">
        <f t="shared" si="45"/>
        <v>None</v>
      </c>
      <c r="T211" s="108" t="str">
        <f t="shared" si="45"/>
        <v>DSL</v>
      </c>
      <c r="U211" s="108" t="str">
        <f t="shared" si="43"/>
        <v>DSL</v>
      </c>
      <c r="V211" s="108" t="str">
        <f t="shared" si="43"/>
        <v>None</v>
      </c>
      <c r="W211" s="108" t="str">
        <f t="shared" si="43"/>
        <v>HFO</v>
      </c>
      <c r="X211" s="108" t="str">
        <f t="shared" si="43"/>
        <v>None</v>
      </c>
      <c r="Y211" s="108" t="str">
        <f t="shared" si="43"/>
        <v>HFO</v>
      </c>
      <c r="Z211" s="108" t="str">
        <f t="shared" si="43"/>
        <v>COA</v>
      </c>
      <c r="AA211" s="108" t="str">
        <f t="shared" si="43"/>
        <v>COA</v>
      </c>
      <c r="AB211" s="108" t="str">
        <f t="shared" si="43"/>
        <v>NGA</v>
      </c>
      <c r="AC211" s="108" t="str">
        <f t="shared" si="43"/>
        <v>NGA</v>
      </c>
      <c r="AD211" s="108" t="str">
        <f t="shared" si="43"/>
        <v>NGA</v>
      </c>
      <c r="AE211" s="108" t="str">
        <f t="shared" si="43"/>
        <v>COA</v>
      </c>
      <c r="AF211" s="108" t="str">
        <f t="shared" si="43"/>
        <v>COA</v>
      </c>
      <c r="AG211" s="108" t="str">
        <f t="shared" si="43"/>
        <v>COA</v>
      </c>
      <c r="AH211" s="108" t="str">
        <f t="shared" si="43"/>
        <v>WST</v>
      </c>
      <c r="AI211" s="108" t="str">
        <f t="shared" si="43"/>
        <v>WST</v>
      </c>
      <c r="AJ211" s="108" t="str">
        <f t="shared" si="43"/>
        <v>None</v>
      </c>
      <c r="AK211" s="108" t="str">
        <f t="shared" si="44"/>
        <v>None</v>
      </c>
      <c r="AL211" s="108" t="str">
        <f t="shared" si="42"/>
        <v>None</v>
      </c>
      <c r="AM211" s="108" t="str">
        <f t="shared" si="42"/>
        <v>None</v>
      </c>
      <c r="AN211" s="108" t="str">
        <f t="shared" si="42"/>
        <v>None</v>
      </c>
      <c r="AO211" s="108" t="str">
        <f t="shared" si="42"/>
        <v>None</v>
      </c>
      <c r="AP211" s="108" t="str">
        <f t="shared" si="42"/>
        <v>None</v>
      </c>
      <c r="AQ211" s="108" t="str">
        <f t="shared" si="42"/>
        <v>None</v>
      </c>
      <c r="AR211" s="108" t="str">
        <f t="shared" si="42"/>
        <v>None</v>
      </c>
      <c r="AS211" s="108" t="str">
        <f t="shared" si="42"/>
        <v>None</v>
      </c>
      <c r="AT211" s="108" t="str">
        <f t="shared" si="42"/>
        <v>None</v>
      </c>
      <c r="AU211" s="108" t="str">
        <f t="shared" si="42"/>
        <v>None</v>
      </c>
      <c r="AV211" s="108" t="str">
        <f t="shared" si="42"/>
        <v>None</v>
      </c>
      <c r="AW211" s="108" t="str">
        <f t="shared" si="42"/>
        <v>None</v>
      </c>
      <c r="AX211" s="108" t="str">
        <f t="shared" si="42"/>
        <v>None</v>
      </c>
      <c r="AY211" s="114" t="str">
        <f t="shared" si="42"/>
        <v>NGA</v>
      </c>
    </row>
    <row r="212" spans="1:51" s="13" customFormat="1">
      <c r="A212" s="2"/>
      <c r="B212" s="2"/>
      <c r="C212"/>
      <c r="D212"/>
      <c r="E212"/>
      <c r="F212" s="107" t="str">
        <f t="shared" si="45"/>
        <v>None</v>
      </c>
      <c r="G212" s="108" t="str">
        <f t="shared" si="45"/>
        <v>HFO</v>
      </c>
      <c r="H212" s="108" t="str">
        <f t="shared" si="45"/>
        <v>NGA</v>
      </c>
      <c r="I212" s="108" t="str">
        <f t="shared" si="45"/>
        <v>LPG</v>
      </c>
      <c r="J212" s="108" t="str">
        <f t="shared" si="45"/>
        <v>LPG</v>
      </c>
      <c r="K212" s="108" t="str">
        <f t="shared" si="45"/>
        <v>LPG</v>
      </c>
      <c r="L212" s="108" t="str">
        <f t="shared" si="45"/>
        <v>GSL</v>
      </c>
      <c r="M212" s="108" t="str">
        <f t="shared" si="45"/>
        <v>GSL</v>
      </c>
      <c r="N212" s="108" t="str">
        <f t="shared" si="45"/>
        <v>GSL</v>
      </c>
      <c r="O212" s="108" t="str">
        <f t="shared" si="45"/>
        <v>None</v>
      </c>
      <c r="P212" s="108" t="str">
        <f t="shared" si="45"/>
        <v>DSL</v>
      </c>
      <c r="Q212" s="108" t="str">
        <f t="shared" si="45"/>
        <v>GSL</v>
      </c>
      <c r="R212" s="108" t="str">
        <f t="shared" si="45"/>
        <v>None</v>
      </c>
      <c r="S212" s="108" t="str">
        <f t="shared" si="45"/>
        <v>None</v>
      </c>
      <c r="T212" s="108" t="str">
        <f t="shared" si="45"/>
        <v>DSL</v>
      </c>
      <c r="U212" s="108" t="str">
        <f t="shared" si="43"/>
        <v>DSL</v>
      </c>
      <c r="V212" s="108" t="str">
        <f t="shared" si="43"/>
        <v>None</v>
      </c>
      <c r="W212" s="108" t="str">
        <f t="shared" si="43"/>
        <v>HFO</v>
      </c>
      <c r="X212" s="108" t="str">
        <f t="shared" si="43"/>
        <v>None</v>
      </c>
      <c r="Y212" s="108" t="str">
        <f t="shared" si="43"/>
        <v>HFO</v>
      </c>
      <c r="Z212" s="108" t="str">
        <f t="shared" si="43"/>
        <v>COA</v>
      </c>
      <c r="AA212" s="108" t="str">
        <f t="shared" si="43"/>
        <v>COA</v>
      </c>
      <c r="AB212" s="108" t="str">
        <f t="shared" si="43"/>
        <v>NGA</v>
      </c>
      <c r="AC212" s="108" t="str">
        <f t="shared" si="43"/>
        <v>NGA</v>
      </c>
      <c r="AD212" s="108" t="str">
        <f t="shared" si="43"/>
        <v>NGA</v>
      </c>
      <c r="AE212" s="108" t="str">
        <f t="shared" si="43"/>
        <v>COA</v>
      </c>
      <c r="AF212" s="108" t="str">
        <f t="shared" si="43"/>
        <v>COA</v>
      </c>
      <c r="AG212" s="108" t="str">
        <f t="shared" si="43"/>
        <v>COA</v>
      </c>
      <c r="AH212" s="108" t="str">
        <f t="shared" si="43"/>
        <v>WST</v>
      </c>
      <c r="AI212" s="108" t="str">
        <f t="shared" si="43"/>
        <v>WST</v>
      </c>
      <c r="AJ212" s="108" t="str">
        <f t="shared" si="43"/>
        <v>None</v>
      </c>
      <c r="AK212" s="108" t="str">
        <f t="shared" si="44"/>
        <v>None</v>
      </c>
      <c r="AL212" s="108" t="str">
        <f t="shared" si="42"/>
        <v>None</v>
      </c>
      <c r="AM212" s="108" t="str">
        <f t="shared" si="42"/>
        <v>None</v>
      </c>
      <c r="AN212" s="108" t="str">
        <f t="shared" si="42"/>
        <v>None</v>
      </c>
      <c r="AO212" s="108" t="str">
        <f t="shared" si="42"/>
        <v>None</v>
      </c>
      <c r="AP212" s="108" t="str">
        <f t="shared" si="42"/>
        <v>None</v>
      </c>
      <c r="AQ212" s="108" t="str">
        <f t="shared" si="42"/>
        <v>None</v>
      </c>
      <c r="AR212" s="108" t="str">
        <f t="shared" si="42"/>
        <v>None</v>
      </c>
      <c r="AS212" s="108" t="str">
        <f t="shared" si="42"/>
        <v>None</v>
      </c>
      <c r="AT212" s="108" t="str">
        <f t="shared" si="42"/>
        <v>None</v>
      </c>
      <c r="AU212" s="108" t="str">
        <f t="shared" si="42"/>
        <v>None</v>
      </c>
      <c r="AV212" s="108" t="str">
        <f t="shared" si="42"/>
        <v>None</v>
      </c>
      <c r="AW212" s="108" t="str">
        <f t="shared" si="42"/>
        <v>None</v>
      </c>
      <c r="AX212" s="108" t="str">
        <f t="shared" si="42"/>
        <v>None</v>
      </c>
      <c r="AY212" s="114" t="str">
        <f t="shared" si="42"/>
        <v>NGA</v>
      </c>
    </row>
    <row r="213" spans="1:51" s="13" customFormat="1">
      <c r="A213" s="2"/>
      <c r="B213" s="2"/>
      <c r="C213"/>
      <c r="D213"/>
      <c r="E213"/>
      <c r="F213" s="107" t="str">
        <f t="shared" si="45"/>
        <v>None</v>
      </c>
      <c r="G213" s="108" t="str">
        <f t="shared" si="45"/>
        <v>HFO</v>
      </c>
      <c r="H213" s="108" t="str">
        <f t="shared" si="45"/>
        <v>NGA</v>
      </c>
      <c r="I213" s="108" t="str">
        <f t="shared" si="45"/>
        <v>LPG</v>
      </c>
      <c r="J213" s="108" t="str">
        <f t="shared" si="45"/>
        <v>LPG</v>
      </c>
      <c r="K213" s="108" t="str">
        <f t="shared" si="45"/>
        <v>LPG</v>
      </c>
      <c r="L213" s="108" t="str">
        <f t="shared" si="45"/>
        <v>GSL</v>
      </c>
      <c r="M213" s="108" t="str">
        <f t="shared" si="45"/>
        <v>GSL</v>
      </c>
      <c r="N213" s="108" t="str">
        <f t="shared" si="45"/>
        <v>GSL</v>
      </c>
      <c r="O213" s="108" t="str">
        <f t="shared" si="45"/>
        <v>None</v>
      </c>
      <c r="P213" s="108" t="str">
        <f t="shared" si="45"/>
        <v>DSL</v>
      </c>
      <c r="Q213" s="108" t="str">
        <f t="shared" si="45"/>
        <v>GSL</v>
      </c>
      <c r="R213" s="108" t="str">
        <f t="shared" si="45"/>
        <v>None</v>
      </c>
      <c r="S213" s="108" t="str">
        <f t="shared" si="45"/>
        <v>None</v>
      </c>
      <c r="T213" s="108" t="str">
        <f t="shared" si="45"/>
        <v>DSL</v>
      </c>
      <c r="U213" s="108" t="str">
        <f t="shared" si="43"/>
        <v>DSL</v>
      </c>
      <c r="V213" s="108" t="str">
        <f t="shared" si="43"/>
        <v>None</v>
      </c>
      <c r="W213" s="108" t="str">
        <f t="shared" si="43"/>
        <v>HFO</v>
      </c>
      <c r="X213" s="108" t="str">
        <f t="shared" si="43"/>
        <v>None</v>
      </c>
      <c r="Y213" s="108" t="str">
        <f t="shared" si="43"/>
        <v>HFO</v>
      </c>
      <c r="Z213" s="108" t="str">
        <f t="shared" si="43"/>
        <v>COA</v>
      </c>
      <c r="AA213" s="108" t="str">
        <f t="shared" si="43"/>
        <v>COA</v>
      </c>
      <c r="AB213" s="108" t="str">
        <f t="shared" si="43"/>
        <v>NGA</v>
      </c>
      <c r="AC213" s="108" t="str">
        <f t="shared" si="43"/>
        <v>NGA</v>
      </c>
      <c r="AD213" s="108" t="str">
        <f t="shared" si="43"/>
        <v>NGA</v>
      </c>
      <c r="AE213" s="108" t="str">
        <f t="shared" si="43"/>
        <v>COA</v>
      </c>
      <c r="AF213" s="108" t="str">
        <f t="shared" si="43"/>
        <v>COA</v>
      </c>
      <c r="AG213" s="108" t="str">
        <f t="shared" si="43"/>
        <v>COA</v>
      </c>
      <c r="AH213" s="108" t="str">
        <f t="shared" si="43"/>
        <v>WST</v>
      </c>
      <c r="AI213" s="108" t="str">
        <f t="shared" si="43"/>
        <v>WST</v>
      </c>
      <c r="AJ213" s="108" t="str">
        <f t="shared" si="43"/>
        <v>None</v>
      </c>
      <c r="AK213" s="108" t="str">
        <f t="shared" si="44"/>
        <v>None</v>
      </c>
      <c r="AL213" s="108" t="str">
        <f t="shared" si="42"/>
        <v>None</v>
      </c>
      <c r="AM213" s="108" t="str">
        <f t="shared" si="42"/>
        <v>None</v>
      </c>
      <c r="AN213" s="108" t="str">
        <f t="shared" si="42"/>
        <v>None</v>
      </c>
      <c r="AO213" s="108" t="str">
        <f t="shared" si="42"/>
        <v>None</v>
      </c>
      <c r="AP213" s="108" t="str">
        <f t="shared" si="42"/>
        <v>None</v>
      </c>
      <c r="AQ213" s="108" t="str">
        <f t="shared" si="42"/>
        <v>None</v>
      </c>
      <c r="AR213" s="108" t="str">
        <f t="shared" si="42"/>
        <v>None</v>
      </c>
      <c r="AS213" s="108" t="str">
        <f t="shared" si="42"/>
        <v>None</v>
      </c>
      <c r="AT213" s="108" t="str">
        <f t="shared" si="42"/>
        <v>None</v>
      </c>
      <c r="AU213" s="108" t="str">
        <f t="shared" si="42"/>
        <v>None</v>
      </c>
      <c r="AV213" s="108" t="str">
        <f t="shared" si="42"/>
        <v>None</v>
      </c>
      <c r="AW213" s="108" t="str">
        <f t="shared" si="42"/>
        <v>None</v>
      </c>
      <c r="AX213" s="108" t="str">
        <f t="shared" si="42"/>
        <v>None</v>
      </c>
      <c r="AY213" s="114" t="str">
        <f t="shared" si="42"/>
        <v>NGA</v>
      </c>
    </row>
    <row r="214" spans="1:51" s="13" customFormat="1">
      <c r="A214" s="2"/>
      <c r="B214" s="2"/>
      <c r="C214"/>
      <c r="D214"/>
      <c r="E214"/>
      <c r="F214" s="107" t="str">
        <f t="shared" si="45"/>
        <v>None</v>
      </c>
      <c r="G214" s="108" t="str">
        <f t="shared" si="45"/>
        <v>HFO</v>
      </c>
      <c r="H214" s="108" t="str">
        <f t="shared" si="45"/>
        <v>NGA</v>
      </c>
      <c r="I214" s="108" t="str">
        <f t="shared" si="45"/>
        <v>LPG</v>
      </c>
      <c r="J214" s="108" t="str">
        <f t="shared" si="45"/>
        <v>LPG</v>
      </c>
      <c r="K214" s="108" t="str">
        <f t="shared" si="45"/>
        <v>LPG</v>
      </c>
      <c r="L214" s="108" t="str">
        <f t="shared" si="45"/>
        <v>GSL</v>
      </c>
      <c r="M214" s="108" t="str">
        <f t="shared" si="45"/>
        <v>GSL</v>
      </c>
      <c r="N214" s="108" t="str">
        <f t="shared" si="45"/>
        <v>GSL</v>
      </c>
      <c r="O214" s="108" t="str">
        <f t="shared" si="45"/>
        <v>None</v>
      </c>
      <c r="P214" s="108" t="str">
        <f t="shared" si="45"/>
        <v>DSL</v>
      </c>
      <c r="Q214" s="108" t="str">
        <f t="shared" si="45"/>
        <v>GSL</v>
      </c>
      <c r="R214" s="108" t="str">
        <f t="shared" si="45"/>
        <v>None</v>
      </c>
      <c r="S214" s="108" t="str">
        <f t="shared" si="45"/>
        <v>None</v>
      </c>
      <c r="T214" s="108" t="str">
        <f t="shared" si="45"/>
        <v>DSL</v>
      </c>
      <c r="U214" s="108" t="str">
        <f t="shared" si="43"/>
        <v>DSL</v>
      </c>
      <c r="V214" s="108" t="str">
        <f t="shared" si="43"/>
        <v>None</v>
      </c>
      <c r="W214" s="108" t="str">
        <f t="shared" si="43"/>
        <v>HFO</v>
      </c>
      <c r="X214" s="108" t="str">
        <f t="shared" si="43"/>
        <v>None</v>
      </c>
      <c r="Y214" s="108" t="str">
        <f t="shared" si="43"/>
        <v>HFO</v>
      </c>
      <c r="Z214" s="108" t="str">
        <f t="shared" si="43"/>
        <v>COA</v>
      </c>
      <c r="AA214" s="108" t="str">
        <f t="shared" si="43"/>
        <v>COA</v>
      </c>
      <c r="AB214" s="108" t="str">
        <f t="shared" si="43"/>
        <v>NGA</v>
      </c>
      <c r="AC214" s="108" t="str">
        <f t="shared" si="43"/>
        <v>NGA</v>
      </c>
      <c r="AD214" s="108" t="str">
        <f t="shared" si="43"/>
        <v>NGA</v>
      </c>
      <c r="AE214" s="108" t="str">
        <f t="shared" si="43"/>
        <v>COA</v>
      </c>
      <c r="AF214" s="108" t="str">
        <f t="shared" si="43"/>
        <v>COA</v>
      </c>
      <c r="AG214" s="108" t="str">
        <f t="shared" si="43"/>
        <v>COA</v>
      </c>
      <c r="AH214" s="108" t="str">
        <f t="shared" si="43"/>
        <v>WST</v>
      </c>
      <c r="AI214" s="108" t="str">
        <f t="shared" si="43"/>
        <v>WST</v>
      </c>
      <c r="AJ214" s="108" t="str">
        <f t="shared" si="43"/>
        <v>None</v>
      </c>
      <c r="AK214" s="108" t="str">
        <f t="shared" si="44"/>
        <v>None</v>
      </c>
      <c r="AL214" s="108" t="str">
        <f t="shared" si="42"/>
        <v>None</v>
      </c>
      <c r="AM214" s="108" t="str">
        <f t="shared" si="42"/>
        <v>None</v>
      </c>
      <c r="AN214" s="108" t="str">
        <f t="shared" si="42"/>
        <v>None</v>
      </c>
      <c r="AO214" s="108" t="str">
        <f t="shared" si="42"/>
        <v>None</v>
      </c>
      <c r="AP214" s="108" t="str">
        <f t="shared" si="42"/>
        <v>None</v>
      </c>
      <c r="AQ214" s="108" t="str">
        <f t="shared" si="42"/>
        <v>None</v>
      </c>
      <c r="AR214" s="108" t="str">
        <f t="shared" si="42"/>
        <v>None</v>
      </c>
      <c r="AS214" s="108" t="str">
        <f t="shared" si="42"/>
        <v>None</v>
      </c>
      <c r="AT214" s="108" t="str">
        <f t="shared" si="42"/>
        <v>None</v>
      </c>
      <c r="AU214" s="108" t="str">
        <f t="shared" si="42"/>
        <v>None</v>
      </c>
      <c r="AV214" s="108" t="str">
        <f t="shared" si="42"/>
        <v>None</v>
      </c>
      <c r="AW214" s="108" t="str">
        <f t="shared" si="42"/>
        <v>None</v>
      </c>
      <c r="AX214" s="108" t="str">
        <f t="shared" si="42"/>
        <v>None</v>
      </c>
      <c r="AY214" s="114" t="str">
        <f t="shared" si="42"/>
        <v>NGA</v>
      </c>
    </row>
    <row r="215" spans="1:51" s="13" customFormat="1">
      <c r="A215" s="2"/>
      <c r="B215" s="2"/>
      <c r="C215"/>
      <c r="D215"/>
      <c r="E215"/>
      <c r="F215" s="107" t="str">
        <f t="shared" si="45"/>
        <v>None</v>
      </c>
      <c r="G215" s="108" t="str">
        <f t="shared" si="45"/>
        <v>HFO</v>
      </c>
      <c r="H215" s="108" t="str">
        <f t="shared" si="45"/>
        <v>NGA</v>
      </c>
      <c r="I215" s="108" t="str">
        <f t="shared" si="45"/>
        <v>LPG</v>
      </c>
      <c r="J215" s="108" t="str">
        <f t="shared" si="45"/>
        <v>LPG</v>
      </c>
      <c r="K215" s="108" t="str">
        <f t="shared" si="45"/>
        <v>LPG</v>
      </c>
      <c r="L215" s="108" t="str">
        <f t="shared" si="45"/>
        <v>GSL</v>
      </c>
      <c r="M215" s="108" t="str">
        <f t="shared" si="45"/>
        <v>GSL</v>
      </c>
      <c r="N215" s="108" t="str">
        <f t="shared" si="45"/>
        <v>GSL</v>
      </c>
      <c r="O215" s="108" t="str">
        <f t="shared" si="45"/>
        <v>None</v>
      </c>
      <c r="P215" s="108" t="str">
        <f t="shared" si="45"/>
        <v>DSL</v>
      </c>
      <c r="Q215" s="108" t="str">
        <f t="shared" si="45"/>
        <v>GSL</v>
      </c>
      <c r="R215" s="108" t="str">
        <f t="shared" si="45"/>
        <v>None</v>
      </c>
      <c r="S215" s="108" t="str">
        <f t="shared" si="45"/>
        <v>None</v>
      </c>
      <c r="T215" s="108" t="str">
        <f t="shared" si="45"/>
        <v>DSL</v>
      </c>
      <c r="U215" s="108" t="str">
        <f t="shared" si="43"/>
        <v>DSL</v>
      </c>
      <c r="V215" s="108" t="str">
        <f t="shared" si="43"/>
        <v>None</v>
      </c>
      <c r="W215" s="108" t="str">
        <f t="shared" si="43"/>
        <v>HFO</v>
      </c>
      <c r="X215" s="108" t="str">
        <f t="shared" si="43"/>
        <v>None</v>
      </c>
      <c r="Y215" s="108" t="str">
        <f t="shared" si="43"/>
        <v>HFO</v>
      </c>
      <c r="Z215" s="108" t="str">
        <f t="shared" si="43"/>
        <v>COA</v>
      </c>
      <c r="AA215" s="108" t="str">
        <f t="shared" si="43"/>
        <v>COA</v>
      </c>
      <c r="AB215" s="108" t="str">
        <f t="shared" si="43"/>
        <v>NGA</v>
      </c>
      <c r="AC215" s="108" t="str">
        <f t="shared" si="43"/>
        <v>NGA</v>
      </c>
      <c r="AD215" s="108" t="str">
        <f t="shared" si="43"/>
        <v>NGA</v>
      </c>
      <c r="AE215" s="108" t="str">
        <f t="shared" si="43"/>
        <v>COA</v>
      </c>
      <c r="AF215" s="108" t="str">
        <f t="shared" si="43"/>
        <v>COA</v>
      </c>
      <c r="AG215" s="108" t="str">
        <f t="shared" si="43"/>
        <v>COA</v>
      </c>
      <c r="AH215" s="108" t="str">
        <f t="shared" si="43"/>
        <v>WST</v>
      </c>
      <c r="AI215" s="108" t="str">
        <f t="shared" si="43"/>
        <v>WST</v>
      </c>
      <c r="AJ215" s="108" t="str">
        <f t="shared" si="43"/>
        <v>None</v>
      </c>
      <c r="AK215" s="108" t="str">
        <f t="shared" si="44"/>
        <v>None</v>
      </c>
      <c r="AL215" s="108" t="str">
        <f t="shared" si="42"/>
        <v>None</v>
      </c>
      <c r="AM215" s="108" t="str">
        <f t="shared" si="42"/>
        <v>None</v>
      </c>
      <c r="AN215" s="108" t="str">
        <f t="shared" si="42"/>
        <v>None</v>
      </c>
      <c r="AO215" s="108" t="str">
        <f t="shared" si="42"/>
        <v>None</v>
      </c>
      <c r="AP215" s="108" t="str">
        <f t="shared" si="42"/>
        <v>None</v>
      </c>
      <c r="AQ215" s="108" t="str">
        <f t="shared" si="42"/>
        <v>None</v>
      </c>
      <c r="AR215" s="108" t="str">
        <f t="shared" si="42"/>
        <v>None</v>
      </c>
      <c r="AS215" s="108" t="str">
        <f t="shared" si="42"/>
        <v>None</v>
      </c>
      <c r="AT215" s="108" t="str">
        <f t="shared" si="42"/>
        <v>None</v>
      </c>
      <c r="AU215" s="108" t="str">
        <f t="shared" si="42"/>
        <v>None</v>
      </c>
      <c r="AV215" s="108" t="str">
        <f t="shared" si="42"/>
        <v>None</v>
      </c>
      <c r="AW215" s="108" t="str">
        <f t="shared" si="42"/>
        <v>None</v>
      </c>
      <c r="AX215" s="108" t="str">
        <f t="shared" si="42"/>
        <v>None</v>
      </c>
      <c r="AY215" s="114" t="str">
        <f t="shared" si="42"/>
        <v>NGA</v>
      </c>
    </row>
    <row r="216" spans="1:51" s="13" customFormat="1">
      <c r="A216" s="2"/>
      <c r="B216" s="2"/>
      <c r="C216"/>
      <c r="D216"/>
      <c r="E216"/>
      <c r="F216" s="107" t="str">
        <f t="shared" si="45"/>
        <v>None</v>
      </c>
      <c r="G216" s="108" t="str">
        <f t="shared" si="45"/>
        <v>HFO</v>
      </c>
      <c r="H216" s="108" t="str">
        <f t="shared" si="45"/>
        <v>NGA</v>
      </c>
      <c r="I216" s="108" t="str">
        <f t="shared" si="45"/>
        <v>LPG</v>
      </c>
      <c r="J216" s="108" t="str">
        <f t="shared" si="45"/>
        <v>LPG</v>
      </c>
      <c r="K216" s="108" t="str">
        <f t="shared" si="45"/>
        <v>LPG</v>
      </c>
      <c r="L216" s="108" t="str">
        <f t="shared" si="45"/>
        <v>GSL</v>
      </c>
      <c r="M216" s="108" t="str">
        <f t="shared" si="45"/>
        <v>GSL</v>
      </c>
      <c r="N216" s="108" t="str">
        <f t="shared" si="45"/>
        <v>GSL</v>
      </c>
      <c r="O216" s="108" t="str">
        <f t="shared" si="45"/>
        <v>None</v>
      </c>
      <c r="P216" s="108" t="str">
        <f t="shared" si="45"/>
        <v>DSL</v>
      </c>
      <c r="Q216" s="108" t="str">
        <f t="shared" si="45"/>
        <v>GSL</v>
      </c>
      <c r="R216" s="108" t="str">
        <f t="shared" si="45"/>
        <v>None</v>
      </c>
      <c r="S216" s="108" t="str">
        <f t="shared" si="45"/>
        <v>None</v>
      </c>
      <c r="T216" s="108" t="str">
        <f t="shared" si="45"/>
        <v>DSL</v>
      </c>
      <c r="U216" s="108" t="str">
        <f t="shared" si="43"/>
        <v>DSL</v>
      </c>
      <c r="V216" s="108" t="str">
        <f t="shared" si="43"/>
        <v>None</v>
      </c>
      <c r="W216" s="108" t="str">
        <f t="shared" si="43"/>
        <v>HFO</v>
      </c>
      <c r="X216" s="108" t="str">
        <f t="shared" si="43"/>
        <v>None</v>
      </c>
      <c r="Y216" s="108" t="str">
        <f t="shared" si="43"/>
        <v>HFO</v>
      </c>
      <c r="Z216" s="108" t="str">
        <f t="shared" si="43"/>
        <v>COA</v>
      </c>
      <c r="AA216" s="108" t="str">
        <f t="shared" si="43"/>
        <v>COA</v>
      </c>
      <c r="AB216" s="108" t="str">
        <f t="shared" si="43"/>
        <v>NGA</v>
      </c>
      <c r="AC216" s="108" t="str">
        <f t="shared" si="43"/>
        <v>NGA</v>
      </c>
      <c r="AD216" s="108" t="str">
        <f t="shared" si="43"/>
        <v>NGA</v>
      </c>
      <c r="AE216" s="108" t="str">
        <f t="shared" si="43"/>
        <v>COA</v>
      </c>
      <c r="AF216" s="108" t="str">
        <f t="shared" si="43"/>
        <v>COA</v>
      </c>
      <c r="AG216" s="108" t="str">
        <f t="shared" si="43"/>
        <v>COA</v>
      </c>
      <c r="AH216" s="108" t="str">
        <f t="shared" si="43"/>
        <v>WST</v>
      </c>
      <c r="AI216" s="108" t="str">
        <f t="shared" si="43"/>
        <v>WST</v>
      </c>
      <c r="AJ216" s="108" t="str">
        <f t="shared" si="43"/>
        <v>None</v>
      </c>
      <c r="AK216" s="108" t="str">
        <f t="shared" si="44"/>
        <v>None</v>
      </c>
      <c r="AL216" s="108" t="str">
        <f t="shared" si="42"/>
        <v>None</v>
      </c>
      <c r="AM216" s="108" t="str">
        <f t="shared" si="42"/>
        <v>None</v>
      </c>
      <c r="AN216" s="108" t="str">
        <f t="shared" si="42"/>
        <v>None</v>
      </c>
      <c r="AO216" s="108" t="str">
        <f t="shared" si="42"/>
        <v>None</v>
      </c>
      <c r="AP216" s="108" t="str">
        <f t="shared" si="42"/>
        <v>None</v>
      </c>
      <c r="AQ216" s="108" t="str">
        <f t="shared" si="42"/>
        <v>None</v>
      </c>
      <c r="AR216" s="108" t="str">
        <f t="shared" si="42"/>
        <v>None</v>
      </c>
      <c r="AS216" s="108" t="str">
        <f t="shared" si="42"/>
        <v>None</v>
      </c>
      <c r="AT216" s="108" t="str">
        <f t="shared" si="42"/>
        <v>None</v>
      </c>
      <c r="AU216" s="108" t="str">
        <f t="shared" si="42"/>
        <v>None</v>
      </c>
      <c r="AV216" s="108" t="str">
        <f t="shared" si="42"/>
        <v>None</v>
      </c>
      <c r="AW216" s="108" t="str">
        <f t="shared" si="42"/>
        <v>None</v>
      </c>
      <c r="AX216" s="108" t="str">
        <f t="shared" si="42"/>
        <v>None</v>
      </c>
      <c r="AY216" s="114" t="str">
        <f t="shared" si="42"/>
        <v>NGA</v>
      </c>
    </row>
    <row r="217" spans="1:51" s="13" customFormat="1">
      <c r="A217" s="2"/>
      <c r="B217" s="2"/>
      <c r="C217"/>
      <c r="D217"/>
      <c r="E217"/>
      <c r="F217" s="107" t="str">
        <f t="shared" si="45"/>
        <v>None</v>
      </c>
      <c r="G217" s="108" t="str">
        <f t="shared" si="45"/>
        <v>HFO</v>
      </c>
      <c r="H217" s="108" t="str">
        <f t="shared" si="45"/>
        <v>NGA</v>
      </c>
      <c r="I217" s="108" t="str">
        <f t="shared" si="45"/>
        <v>LPG</v>
      </c>
      <c r="J217" s="108" t="str">
        <f t="shared" si="45"/>
        <v>LPG</v>
      </c>
      <c r="K217" s="108" t="str">
        <f t="shared" si="45"/>
        <v>LPG</v>
      </c>
      <c r="L217" s="108" t="str">
        <f t="shared" si="45"/>
        <v>GSL</v>
      </c>
      <c r="M217" s="108" t="str">
        <f t="shared" si="45"/>
        <v>GSL</v>
      </c>
      <c r="N217" s="108" t="str">
        <f t="shared" si="45"/>
        <v>GSL</v>
      </c>
      <c r="O217" s="108" t="str">
        <f t="shared" si="45"/>
        <v>None</v>
      </c>
      <c r="P217" s="108" t="str">
        <f t="shared" si="45"/>
        <v>DSL</v>
      </c>
      <c r="Q217" s="108" t="str">
        <f t="shared" si="45"/>
        <v>GSL</v>
      </c>
      <c r="R217" s="108" t="str">
        <f t="shared" si="45"/>
        <v>None</v>
      </c>
      <c r="S217" s="108" t="str">
        <f t="shared" si="45"/>
        <v>None</v>
      </c>
      <c r="T217" s="108" t="str">
        <f t="shared" si="45"/>
        <v>DSL</v>
      </c>
      <c r="U217" s="108" t="str">
        <f t="shared" si="43"/>
        <v>DSL</v>
      </c>
      <c r="V217" s="108" t="str">
        <f t="shared" si="43"/>
        <v>None</v>
      </c>
      <c r="W217" s="108" t="str">
        <f t="shared" si="43"/>
        <v>HFO</v>
      </c>
      <c r="X217" s="108" t="str">
        <f t="shared" si="43"/>
        <v>None</v>
      </c>
      <c r="Y217" s="108" t="str">
        <f t="shared" si="43"/>
        <v>HFO</v>
      </c>
      <c r="Z217" s="108" t="str">
        <f t="shared" si="43"/>
        <v>COA</v>
      </c>
      <c r="AA217" s="108" t="str">
        <f t="shared" si="43"/>
        <v>COA</v>
      </c>
      <c r="AB217" s="108" t="str">
        <f t="shared" si="43"/>
        <v>NGA</v>
      </c>
      <c r="AC217" s="108" t="str">
        <f t="shared" si="43"/>
        <v>NGA</v>
      </c>
      <c r="AD217" s="108" t="str">
        <f t="shared" si="43"/>
        <v>NGA</v>
      </c>
      <c r="AE217" s="108" t="str">
        <f t="shared" si="43"/>
        <v>COA</v>
      </c>
      <c r="AF217" s="108" t="str">
        <f t="shared" si="43"/>
        <v>COA</v>
      </c>
      <c r="AG217" s="108" t="str">
        <f t="shared" si="43"/>
        <v>COA</v>
      </c>
      <c r="AH217" s="108" t="str">
        <f t="shared" si="43"/>
        <v>WST</v>
      </c>
      <c r="AI217" s="108" t="str">
        <f t="shared" si="43"/>
        <v>WST</v>
      </c>
      <c r="AJ217" s="108" t="str">
        <f t="shared" si="43"/>
        <v>None</v>
      </c>
      <c r="AK217" s="108" t="str">
        <f t="shared" si="44"/>
        <v>None</v>
      </c>
      <c r="AL217" s="108" t="str">
        <f t="shared" si="44"/>
        <v>None</v>
      </c>
      <c r="AM217" s="108" t="str">
        <f t="shared" si="44"/>
        <v>None</v>
      </c>
      <c r="AN217" s="108" t="str">
        <f t="shared" si="44"/>
        <v>None</v>
      </c>
      <c r="AO217" s="108" t="str">
        <f t="shared" si="44"/>
        <v>None</v>
      </c>
      <c r="AP217" s="108" t="str">
        <f t="shared" si="44"/>
        <v>None</v>
      </c>
      <c r="AQ217" s="108" t="str">
        <f t="shared" si="44"/>
        <v>None</v>
      </c>
      <c r="AR217" s="108" t="str">
        <f t="shared" si="44"/>
        <v>None</v>
      </c>
      <c r="AS217" s="108" t="str">
        <f t="shared" si="44"/>
        <v>None</v>
      </c>
      <c r="AT217" s="108" t="str">
        <f t="shared" si="44"/>
        <v>None</v>
      </c>
      <c r="AU217" s="108" t="str">
        <f t="shared" si="44"/>
        <v>None</v>
      </c>
      <c r="AV217" s="108" t="str">
        <f t="shared" si="44"/>
        <v>None</v>
      </c>
      <c r="AW217" s="108" t="str">
        <f t="shared" si="44"/>
        <v>None</v>
      </c>
      <c r="AX217" s="108" t="str">
        <f t="shared" si="44"/>
        <v>None</v>
      </c>
      <c r="AY217" s="114" t="str">
        <f t="shared" si="44"/>
        <v>NGA</v>
      </c>
    </row>
    <row r="218" spans="1:51" s="13" customFormat="1">
      <c r="A218" s="2"/>
      <c r="B218" s="2"/>
      <c r="C218"/>
      <c r="D218"/>
      <c r="E218"/>
      <c r="F218" s="107" t="str">
        <f t="shared" si="45"/>
        <v>None</v>
      </c>
      <c r="G218" s="108" t="str">
        <f t="shared" si="45"/>
        <v>HFO</v>
      </c>
      <c r="H218" s="108" t="str">
        <f t="shared" si="45"/>
        <v>NGA</v>
      </c>
      <c r="I218" s="108" t="str">
        <f t="shared" si="45"/>
        <v>LPG</v>
      </c>
      <c r="J218" s="108" t="str">
        <f t="shared" si="45"/>
        <v>LPG</v>
      </c>
      <c r="K218" s="108" t="str">
        <f t="shared" si="45"/>
        <v>LPG</v>
      </c>
      <c r="L218" s="108" t="str">
        <f t="shared" si="45"/>
        <v>GSL</v>
      </c>
      <c r="M218" s="108" t="str">
        <f t="shared" si="45"/>
        <v>GSL</v>
      </c>
      <c r="N218" s="108" t="str">
        <f t="shared" si="45"/>
        <v>GSL</v>
      </c>
      <c r="O218" s="108" t="str">
        <f t="shared" si="45"/>
        <v>None</v>
      </c>
      <c r="P218" s="108" t="str">
        <f t="shared" si="45"/>
        <v>DSL</v>
      </c>
      <c r="Q218" s="108" t="str">
        <f t="shared" si="45"/>
        <v>GSL</v>
      </c>
      <c r="R218" s="108" t="str">
        <f t="shared" si="45"/>
        <v>None</v>
      </c>
      <c r="S218" s="108" t="str">
        <f t="shared" si="45"/>
        <v>None</v>
      </c>
      <c r="T218" s="108" t="str">
        <f t="shared" si="45"/>
        <v>DSL</v>
      </c>
      <c r="U218" s="108" t="str">
        <f t="shared" si="43"/>
        <v>DSL</v>
      </c>
      <c r="V218" s="108" t="str">
        <f t="shared" si="43"/>
        <v>None</v>
      </c>
      <c r="W218" s="108" t="str">
        <f t="shared" si="43"/>
        <v>HFO</v>
      </c>
      <c r="X218" s="108" t="str">
        <f t="shared" si="43"/>
        <v>None</v>
      </c>
      <c r="Y218" s="108" t="str">
        <f t="shared" si="43"/>
        <v>HFO</v>
      </c>
      <c r="Z218" s="108" t="str">
        <f t="shared" si="43"/>
        <v>COA</v>
      </c>
      <c r="AA218" s="108" t="str">
        <f t="shared" si="43"/>
        <v>COA</v>
      </c>
      <c r="AB218" s="108" t="str">
        <f t="shared" si="43"/>
        <v>NGA</v>
      </c>
      <c r="AC218" s="108" t="str">
        <f t="shared" si="43"/>
        <v>NGA</v>
      </c>
      <c r="AD218" s="108" t="str">
        <f t="shared" si="43"/>
        <v>NGA</v>
      </c>
      <c r="AE218" s="108" t="str">
        <f t="shared" si="43"/>
        <v>COA</v>
      </c>
      <c r="AF218" s="108" t="str">
        <f t="shared" si="43"/>
        <v>COA</v>
      </c>
      <c r="AG218" s="108" t="str">
        <f t="shared" si="43"/>
        <v>COA</v>
      </c>
      <c r="AH218" s="108" t="str">
        <f t="shared" si="43"/>
        <v>WST</v>
      </c>
      <c r="AI218" s="108" t="str">
        <f t="shared" si="43"/>
        <v>WST</v>
      </c>
      <c r="AJ218" s="108" t="str">
        <f t="shared" ref="AJ218:AY233" si="46">AJ$9</f>
        <v>None</v>
      </c>
      <c r="AK218" s="108" t="str">
        <f t="shared" si="44"/>
        <v>None</v>
      </c>
      <c r="AL218" s="108" t="str">
        <f t="shared" si="44"/>
        <v>None</v>
      </c>
      <c r="AM218" s="108" t="str">
        <f t="shared" si="44"/>
        <v>None</v>
      </c>
      <c r="AN218" s="108" t="str">
        <f t="shared" si="44"/>
        <v>None</v>
      </c>
      <c r="AO218" s="108" t="str">
        <f t="shared" si="44"/>
        <v>None</v>
      </c>
      <c r="AP218" s="108" t="str">
        <f t="shared" si="44"/>
        <v>None</v>
      </c>
      <c r="AQ218" s="108" t="str">
        <f t="shared" si="44"/>
        <v>None</v>
      </c>
      <c r="AR218" s="108" t="str">
        <f t="shared" si="44"/>
        <v>None</v>
      </c>
      <c r="AS218" s="108" t="str">
        <f t="shared" si="44"/>
        <v>None</v>
      </c>
      <c r="AT218" s="108" t="str">
        <f t="shared" si="44"/>
        <v>None</v>
      </c>
      <c r="AU218" s="108" t="str">
        <f t="shared" si="44"/>
        <v>None</v>
      </c>
      <c r="AV218" s="108" t="str">
        <f t="shared" si="44"/>
        <v>None</v>
      </c>
      <c r="AW218" s="108" t="str">
        <f t="shared" si="44"/>
        <v>None</v>
      </c>
      <c r="AX218" s="108" t="str">
        <f t="shared" si="44"/>
        <v>None</v>
      </c>
      <c r="AY218" s="114" t="str">
        <f t="shared" si="44"/>
        <v>NGA</v>
      </c>
    </row>
    <row r="219" spans="1:51" s="13" customFormat="1">
      <c r="A219" s="2"/>
      <c r="B219" s="2"/>
      <c r="C219"/>
      <c r="D219"/>
      <c r="E219"/>
      <c r="F219" s="107" t="str">
        <f t="shared" si="45"/>
        <v>None</v>
      </c>
      <c r="G219" s="108" t="str">
        <f t="shared" si="45"/>
        <v>HFO</v>
      </c>
      <c r="H219" s="108" t="str">
        <f t="shared" si="45"/>
        <v>NGA</v>
      </c>
      <c r="I219" s="108" t="str">
        <f t="shared" si="45"/>
        <v>LPG</v>
      </c>
      <c r="J219" s="108" t="str">
        <f t="shared" si="45"/>
        <v>LPG</v>
      </c>
      <c r="K219" s="108" t="str">
        <f t="shared" si="45"/>
        <v>LPG</v>
      </c>
      <c r="L219" s="108" t="str">
        <f t="shared" si="45"/>
        <v>GSL</v>
      </c>
      <c r="M219" s="108" t="str">
        <f t="shared" si="45"/>
        <v>GSL</v>
      </c>
      <c r="N219" s="108" t="str">
        <f t="shared" si="45"/>
        <v>GSL</v>
      </c>
      <c r="O219" s="108" t="str">
        <f t="shared" si="45"/>
        <v>None</v>
      </c>
      <c r="P219" s="108" t="str">
        <f t="shared" si="45"/>
        <v>DSL</v>
      </c>
      <c r="Q219" s="108" t="str">
        <f t="shared" si="45"/>
        <v>GSL</v>
      </c>
      <c r="R219" s="108" t="str">
        <f t="shared" si="45"/>
        <v>None</v>
      </c>
      <c r="S219" s="108" t="str">
        <f t="shared" si="45"/>
        <v>None</v>
      </c>
      <c r="T219" s="108" t="str">
        <f t="shared" si="45"/>
        <v>DSL</v>
      </c>
      <c r="U219" s="108" t="str">
        <f t="shared" si="45"/>
        <v>DSL</v>
      </c>
      <c r="V219" s="108" t="str">
        <f t="shared" ref="V219:AK234" si="47">V$9</f>
        <v>None</v>
      </c>
      <c r="W219" s="108" t="str">
        <f t="shared" si="47"/>
        <v>HFO</v>
      </c>
      <c r="X219" s="108" t="str">
        <f t="shared" si="47"/>
        <v>None</v>
      </c>
      <c r="Y219" s="108" t="str">
        <f t="shared" si="47"/>
        <v>HFO</v>
      </c>
      <c r="Z219" s="108" t="str">
        <f t="shared" si="47"/>
        <v>COA</v>
      </c>
      <c r="AA219" s="108" t="str">
        <f t="shared" si="47"/>
        <v>COA</v>
      </c>
      <c r="AB219" s="108" t="str">
        <f t="shared" si="47"/>
        <v>NGA</v>
      </c>
      <c r="AC219" s="108" t="str">
        <f t="shared" si="47"/>
        <v>NGA</v>
      </c>
      <c r="AD219" s="108" t="str">
        <f t="shared" si="47"/>
        <v>NGA</v>
      </c>
      <c r="AE219" s="108" t="str">
        <f t="shared" si="47"/>
        <v>COA</v>
      </c>
      <c r="AF219" s="108" t="str">
        <f t="shared" si="47"/>
        <v>COA</v>
      </c>
      <c r="AG219" s="108" t="str">
        <f t="shared" si="47"/>
        <v>COA</v>
      </c>
      <c r="AH219" s="108" t="str">
        <f t="shared" si="47"/>
        <v>WST</v>
      </c>
      <c r="AI219" s="108" t="str">
        <f t="shared" si="47"/>
        <v>WST</v>
      </c>
      <c r="AJ219" s="108" t="str">
        <f t="shared" si="46"/>
        <v>None</v>
      </c>
      <c r="AK219" s="108" t="str">
        <f t="shared" si="46"/>
        <v>None</v>
      </c>
      <c r="AL219" s="108" t="str">
        <f t="shared" si="46"/>
        <v>None</v>
      </c>
      <c r="AM219" s="108" t="str">
        <f t="shared" si="46"/>
        <v>None</v>
      </c>
      <c r="AN219" s="108" t="str">
        <f t="shared" si="46"/>
        <v>None</v>
      </c>
      <c r="AO219" s="108" t="str">
        <f t="shared" si="46"/>
        <v>None</v>
      </c>
      <c r="AP219" s="108" t="str">
        <f t="shared" si="46"/>
        <v>None</v>
      </c>
      <c r="AQ219" s="108" t="str">
        <f t="shared" si="46"/>
        <v>None</v>
      </c>
      <c r="AR219" s="108" t="str">
        <f t="shared" si="46"/>
        <v>None</v>
      </c>
      <c r="AS219" s="108" t="str">
        <f t="shared" si="46"/>
        <v>None</v>
      </c>
      <c r="AT219" s="108" t="str">
        <f t="shared" si="46"/>
        <v>None</v>
      </c>
      <c r="AU219" s="108" t="str">
        <f t="shared" si="46"/>
        <v>None</v>
      </c>
      <c r="AV219" s="108" t="str">
        <f t="shared" si="46"/>
        <v>None</v>
      </c>
      <c r="AW219" s="108" t="str">
        <f t="shared" si="46"/>
        <v>None</v>
      </c>
      <c r="AX219" s="108" t="str">
        <f t="shared" si="46"/>
        <v>None</v>
      </c>
      <c r="AY219" s="114" t="str">
        <f t="shared" si="46"/>
        <v>NGA</v>
      </c>
    </row>
    <row r="220" spans="1:51" s="13" customFormat="1">
      <c r="A220" s="2"/>
      <c r="B220" s="2"/>
      <c r="C220"/>
      <c r="D220"/>
      <c r="E220"/>
      <c r="F220" s="107" t="str">
        <f t="shared" ref="F220:U235" si="48">F$9</f>
        <v>None</v>
      </c>
      <c r="G220" s="108" t="str">
        <f t="shared" si="48"/>
        <v>HFO</v>
      </c>
      <c r="H220" s="108" t="str">
        <f t="shared" si="48"/>
        <v>NGA</v>
      </c>
      <c r="I220" s="108" t="str">
        <f t="shared" si="48"/>
        <v>LPG</v>
      </c>
      <c r="J220" s="108" t="str">
        <f t="shared" si="48"/>
        <v>LPG</v>
      </c>
      <c r="K220" s="108" t="str">
        <f t="shared" si="48"/>
        <v>LPG</v>
      </c>
      <c r="L220" s="108" t="str">
        <f t="shared" si="48"/>
        <v>GSL</v>
      </c>
      <c r="M220" s="108" t="str">
        <f t="shared" si="48"/>
        <v>GSL</v>
      </c>
      <c r="N220" s="108" t="str">
        <f t="shared" si="48"/>
        <v>GSL</v>
      </c>
      <c r="O220" s="108" t="str">
        <f t="shared" si="48"/>
        <v>None</v>
      </c>
      <c r="P220" s="108" t="str">
        <f t="shared" si="48"/>
        <v>DSL</v>
      </c>
      <c r="Q220" s="108" t="str">
        <f t="shared" si="48"/>
        <v>GSL</v>
      </c>
      <c r="R220" s="108" t="str">
        <f t="shared" si="48"/>
        <v>None</v>
      </c>
      <c r="S220" s="108" t="str">
        <f t="shared" si="48"/>
        <v>None</v>
      </c>
      <c r="T220" s="108" t="str">
        <f t="shared" si="48"/>
        <v>DSL</v>
      </c>
      <c r="U220" s="108" t="str">
        <f t="shared" si="48"/>
        <v>DSL</v>
      </c>
      <c r="V220" s="108" t="str">
        <f t="shared" si="47"/>
        <v>None</v>
      </c>
      <c r="W220" s="108" t="str">
        <f t="shared" si="47"/>
        <v>HFO</v>
      </c>
      <c r="X220" s="108" t="str">
        <f t="shared" si="47"/>
        <v>None</v>
      </c>
      <c r="Y220" s="108" t="str">
        <f t="shared" si="47"/>
        <v>HFO</v>
      </c>
      <c r="Z220" s="108" t="str">
        <f t="shared" si="47"/>
        <v>COA</v>
      </c>
      <c r="AA220" s="108" t="str">
        <f t="shared" si="47"/>
        <v>COA</v>
      </c>
      <c r="AB220" s="108" t="str">
        <f t="shared" si="47"/>
        <v>NGA</v>
      </c>
      <c r="AC220" s="108" t="str">
        <f t="shared" si="47"/>
        <v>NGA</v>
      </c>
      <c r="AD220" s="108" t="str">
        <f t="shared" si="47"/>
        <v>NGA</v>
      </c>
      <c r="AE220" s="108" t="str">
        <f t="shared" si="47"/>
        <v>COA</v>
      </c>
      <c r="AF220" s="108" t="str">
        <f t="shared" si="47"/>
        <v>COA</v>
      </c>
      <c r="AG220" s="108" t="str">
        <f t="shared" si="47"/>
        <v>COA</v>
      </c>
      <c r="AH220" s="108" t="str">
        <f t="shared" si="47"/>
        <v>WST</v>
      </c>
      <c r="AI220" s="108" t="str">
        <f t="shared" si="47"/>
        <v>WST</v>
      </c>
      <c r="AJ220" s="108" t="str">
        <f t="shared" si="46"/>
        <v>None</v>
      </c>
      <c r="AK220" s="108" t="str">
        <f t="shared" si="46"/>
        <v>None</v>
      </c>
      <c r="AL220" s="108" t="str">
        <f t="shared" si="46"/>
        <v>None</v>
      </c>
      <c r="AM220" s="108" t="str">
        <f t="shared" si="46"/>
        <v>None</v>
      </c>
      <c r="AN220" s="108" t="str">
        <f t="shared" si="46"/>
        <v>None</v>
      </c>
      <c r="AO220" s="108" t="str">
        <f t="shared" si="46"/>
        <v>None</v>
      </c>
      <c r="AP220" s="108" t="str">
        <f t="shared" si="46"/>
        <v>None</v>
      </c>
      <c r="AQ220" s="108" t="str">
        <f t="shared" si="46"/>
        <v>None</v>
      </c>
      <c r="AR220" s="108" t="str">
        <f t="shared" si="46"/>
        <v>None</v>
      </c>
      <c r="AS220" s="108" t="str">
        <f t="shared" si="46"/>
        <v>None</v>
      </c>
      <c r="AT220" s="108" t="str">
        <f t="shared" si="46"/>
        <v>None</v>
      </c>
      <c r="AU220" s="108" t="str">
        <f t="shared" si="46"/>
        <v>None</v>
      </c>
      <c r="AV220" s="108" t="str">
        <f t="shared" si="46"/>
        <v>None</v>
      </c>
      <c r="AW220" s="108" t="str">
        <f t="shared" si="46"/>
        <v>None</v>
      </c>
      <c r="AX220" s="108" t="str">
        <f t="shared" si="46"/>
        <v>None</v>
      </c>
      <c r="AY220" s="114" t="str">
        <f t="shared" si="46"/>
        <v>NGA</v>
      </c>
    </row>
    <row r="221" spans="1:51" s="13" customFormat="1">
      <c r="A221" s="2"/>
      <c r="B221" s="2"/>
      <c r="C221"/>
      <c r="D221"/>
      <c r="E221"/>
      <c r="F221" s="107" t="str">
        <f t="shared" si="48"/>
        <v>None</v>
      </c>
      <c r="G221" s="108" t="str">
        <f t="shared" si="48"/>
        <v>HFO</v>
      </c>
      <c r="H221" s="108" t="str">
        <f t="shared" si="48"/>
        <v>NGA</v>
      </c>
      <c r="I221" s="108" t="str">
        <f t="shared" si="48"/>
        <v>LPG</v>
      </c>
      <c r="J221" s="108" t="str">
        <f t="shared" si="48"/>
        <v>LPG</v>
      </c>
      <c r="K221" s="108" t="str">
        <f t="shared" si="48"/>
        <v>LPG</v>
      </c>
      <c r="L221" s="108" t="str">
        <f t="shared" si="48"/>
        <v>GSL</v>
      </c>
      <c r="M221" s="108" t="str">
        <f t="shared" si="48"/>
        <v>GSL</v>
      </c>
      <c r="N221" s="108" t="str">
        <f t="shared" si="48"/>
        <v>GSL</v>
      </c>
      <c r="O221" s="108" t="str">
        <f t="shared" si="48"/>
        <v>None</v>
      </c>
      <c r="P221" s="108" t="str">
        <f t="shared" si="48"/>
        <v>DSL</v>
      </c>
      <c r="Q221" s="108" t="str">
        <f t="shared" si="48"/>
        <v>GSL</v>
      </c>
      <c r="R221" s="108" t="str">
        <f t="shared" si="48"/>
        <v>None</v>
      </c>
      <c r="S221" s="108" t="str">
        <f t="shared" si="48"/>
        <v>None</v>
      </c>
      <c r="T221" s="108" t="str">
        <f t="shared" si="48"/>
        <v>DSL</v>
      </c>
      <c r="U221" s="108" t="str">
        <f t="shared" si="48"/>
        <v>DSL</v>
      </c>
      <c r="V221" s="108" t="str">
        <f t="shared" si="47"/>
        <v>None</v>
      </c>
      <c r="W221" s="108" t="str">
        <f t="shared" si="47"/>
        <v>HFO</v>
      </c>
      <c r="X221" s="108" t="str">
        <f t="shared" si="47"/>
        <v>None</v>
      </c>
      <c r="Y221" s="108" t="str">
        <f t="shared" si="47"/>
        <v>HFO</v>
      </c>
      <c r="Z221" s="108" t="str">
        <f t="shared" si="47"/>
        <v>COA</v>
      </c>
      <c r="AA221" s="108" t="str">
        <f t="shared" si="47"/>
        <v>COA</v>
      </c>
      <c r="AB221" s="108" t="str">
        <f t="shared" si="47"/>
        <v>NGA</v>
      </c>
      <c r="AC221" s="108" t="str">
        <f t="shared" si="47"/>
        <v>NGA</v>
      </c>
      <c r="AD221" s="108" t="str">
        <f t="shared" si="47"/>
        <v>NGA</v>
      </c>
      <c r="AE221" s="108" t="str">
        <f t="shared" si="47"/>
        <v>COA</v>
      </c>
      <c r="AF221" s="108" t="str">
        <f t="shared" si="47"/>
        <v>COA</v>
      </c>
      <c r="AG221" s="108" t="str">
        <f t="shared" si="47"/>
        <v>COA</v>
      </c>
      <c r="AH221" s="108" t="str">
        <f t="shared" si="47"/>
        <v>WST</v>
      </c>
      <c r="AI221" s="108" t="str">
        <f t="shared" si="47"/>
        <v>WST</v>
      </c>
      <c r="AJ221" s="108" t="str">
        <f t="shared" si="46"/>
        <v>None</v>
      </c>
      <c r="AK221" s="108" t="str">
        <f t="shared" si="46"/>
        <v>None</v>
      </c>
      <c r="AL221" s="108" t="str">
        <f t="shared" si="46"/>
        <v>None</v>
      </c>
      <c r="AM221" s="108" t="str">
        <f t="shared" si="46"/>
        <v>None</v>
      </c>
      <c r="AN221" s="108" t="str">
        <f t="shared" si="46"/>
        <v>None</v>
      </c>
      <c r="AO221" s="108" t="str">
        <f t="shared" si="46"/>
        <v>None</v>
      </c>
      <c r="AP221" s="108" t="str">
        <f t="shared" si="46"/>
        <v>None</v>
      </c>
      <c r="AQ221" s="108" t="str">
        <f t="shared" si="46"/>
        <v>None</v>
      </c>
      <c r="AR221" s="108" t="str">
        <f t="shared" si="46"/>
        <v>None</v>
      </c>
      <c r="AS221" s="108" t="str">
        <f t="shared" si="46"/>
        <v>None</v>
      </c>
      <c r="AT221" s="108" t="str">
        <f t="shared" si="46"/>
        <v>None</v>
      </c>
      <c r="AU221" s="108" t="str">
        <f t="shared" si="46"/>
        <v>None</v>
      </c>
      <c r="AV221" s="108" t="str">
        <f t="shared" si="46"/>
        <v>None</v>
      </c>
      <c r="AW221" s="108" t="str">
        <f t="shared" si="46"/>
        <v>None</v>
      </c>
      <c r="AX221" s="108" t="str">
        <f t="shared" si="46"/>
        <v>None</v>
      </c>
      <c r="AY221" s="114" t="str">
        <f t="shared" si="46"/>
        <v>NGA</v>
      </c>
    </row>
    <row r="222" spans="1:51" s="13" customFormat="1">
      <c r="A222" s="2"/>
      <c r="B222" s="2"/>
      <c r="C222"/>
      <c r="D222"/>
      <c r="E222"/>
      <c r="F222" s="107" t="str">
        <f t="shared" si="48"/>
        <v>None</v>
      </c>
      <c r="G222" s="108" t="str">
        <f t="shared" si="48"/>
        <v>HFO</v>
      </c>
      <c r="H222" s="108" t="str">
        <f t="shared" si="48"/>
        <v>NGA</v>
      </c>
      <c r="I222" s="108" t="str">
        <f t="shared" si="48"/>
        <v>LPG</v>
      </c>
      <c r="J222" s="108" t="str">
        <f t="shared" si="48"/>
        <v>LPG</v>
      </c>
      <c r="K222" s="108" t="str">
        <f t="shared" si="48"/>
        <v>LPG</v>
      </c>
      <c r="L222" s="108" t="str">
        <f t="shared" si="48"/>
        <v>GSL</v>
      </c>
      <c r="M222" s="108" t="str">
        <f t="shared" si="48"/>
        <v>GSL</v>
      </c>
      <c r="N222" s="108" t="str">
        <f t="shared" si="48"/>
        <v>GSL</v>
      </c>
      <c r="O222" s="108" t="str">
        <f t="shared" si="48"/>
        <v>None</v>
      </c>
      <c r="P222" s="108" t="str">
        <f t="shared" si="48"/>
        <v>DSL</v>
      </c>
      <c r="Q222" s="108" t="str">
        <f t="shared" si="48"/>
        <v>GSL</v>
      </c>
      <c r="R222" s="108" t="str">
        <f t="shared" si="48"/>
        <v>None</v>
      </c>
      <c r="S222" s="108" t="str">
        <f t="shared" si="48"/>
        <v>None</v>
      </c>
      <c r="T222" s="108" t="str">
        <f t="shared" si="48"/>
        <v>DSL</v>
      </c>
      <c r="U222" s="108" t="str">
        <f t="shared" si="48"/>
        <v>DSL</v>
      </c>
      <c r="V222" s="108" t="str">
        <f t="shared" si="47"/>
        <v>None</v>
      </c>
      <c r="W222" s="108" t="str">
        <f t="shared" si="47"/>
        <v>HFO</v>
      </c>
      <c r="X222" s="108" t="str">
        <f t="shared" si="47"/>
        <v>None</v>
      </c>
      <c r="Y222" s="108" t="str">
        <f t="shared" si="47"/>
        <v>HFO</v>
      </c>
      <c r="Z222" s="108" t="str">
        <f t="shared" si="47"/>
        <v>COA</v>
      </c>
      <c r="AA222" s="108" t="str">
        <f t="shared" si="47"/>
        <v>COA</v>
      </c>
      <c r="AB222" s="108" t="str">
        <f t="shared" si="47"/>
        <v>NGA</v>
      </c>
      <c r="AC222" s="108" t="str">
        <f t="shared" si="47"/>
        <v>NGA</v>
      </c>
      <c r="AD222" s="108" t="str">
        <f t="shared" si="47"/>
        <v>NGA</v>
      </c>
      <c r="AE222" s="108" t="str">
        <f t="shared" si="47"/>
        <v>COA</v>
      </c>
      <c r="AF222" s="108" t="str">
        <f t="shared" si="47"/>
        <v>COA</v>
      </c>
      <c r="AG222" s="108" t="str">
        <f t="shared" si="47"/>
        <v>COA</v>
      </c>
      <c r="AH222" s="108" t="str">
        <f t="shared" si="47"/>
        <v>WST</v>
      </c>
      <c r="AI222" s="108" t="str">
        <f t="shared" si="47"/>
        <v>WST</v>
      </c>
      <c r="AJ222" s="108" t="str">
        <f t="shared" si="46"/>
        <v>None</v>
      </c>
      <c r="AK222" s="108" t="str">
        <f t="shared" si="46"/>
        <v>None</v>
      </c>
      <c r="AL222" s="108" t="str">
        <f t="shared" si="46"/>
        <v>None</v>
      </c>
      <c r="AM222" s="108" t="str">
        <f t="shared" si="46"/>
        <v>None</v>
      </c>
      <c r="AN222" s="108" t="str">
        <f t="shared" si="46"/>
        <v>None</v>
      </c>
      <c r="AO222" s="108" t="str">
        <f t="shared" si="46"/>
        <v>None</v>
      </c>
      <c r="AP222" s="108" t="str">
        <f t="shared" si="46"/>
        <v>None</v>
      </c>
      <c r="AQ222" s="108" t="str">
        <f t="shared" si="46"/>
        <v>None</v>
      </c>
      <c r="AR222" s="108" t="str">
        <f t="shared" si="46"/>
        <v>None</v>
      </c>
      <c r="AS222" s="108" t="str">
        <f t="shared" si="46"/>
        <v>None</v>
      </c>
      <c r="AT222" s="108" t="str">
        <f t="shared" si="46"/>
        <v>None</v>
      </c>
      <c r="AU222" s="108" t="str">
        <f t="shared" si="46"/>
        <v>None</v>
      </c>
      <c r="AV222" s="108" t="str">
        <f t="shared" si="46"/>
        <v>None</v>
      </c>
      <c r="AW222" s="108" t="str">
        <f t="shared" si="46"/>
        <v>None</v>
      </c>
      <c r="AX222" s="108" t="str">
        <f t="shared" si="46"/>
        <v>None</v>
      </c>
      <c r="AY222" s="114" t="str">
        <f t="shared" si="46"/>
        <v>NGA</v>
      </c>
    </row>
    <row r="223" spans="1:51" s="13" customFormat="1">
      <c r="A223" s="2"/>
      <c r="B223" s="2"/>
      <c r="C223"/>
      <c r="D223"/>
      <c r="E223"/>
      <c r="F223" s="107" t="str">
        <f t="shared" si="48"/>
        <v>None</v>
      </c>
      <c r="G223" s="108" t="str">
        <f t="shared" si="48"/>
        <v>HFO</v>
      </c>
      <c r="H223" s="108" t="str">
        <f t="shared" si="48"/>
        <v>NGA</v>
      </c>
      <c r="I223" s="108" t="str">
        <f t="shared" si="48"/>
        <v>LPG</v>
      </c>
      <c r="J223" s="108" t="str">
        <f t="shared" si="48"/>
        <v>LPG</v>
      </c>
      <c r="K223" s="108" t="str">
        <f t="shared" si="48"/>
        <v>LPG</v>
      </c>
      <c r="L223" s="108" t="str">
        <f t="shared" si="48"/>
        <v>GSL</v>
      </c>
      <c r="M223" s="108" t="str">
        <f t="shared" si="48"/>
        <v>GSL</v>
      </c>
      <c r="N223" s="108" t="str">
        <f t="shared" si="48"/>
        <v>GSL</v>
      </c>
      <c r="O223" s="108" t="str">
        <f t="shared" si="48"/>
        <v>None</v>
      </c>
      <c r="P223" s="108" t="str">
        <f t="shared" si="48"/>
        <v>DSL</v>
      </c>
      <c r="Q223" s="108" t="str">
        <f t="shared" si="48"/>
        <v>GSL</v>
      </c>
      <c r="R223" s="108" t="str">
        <f t="shared" si="48"/>
        <v>None</v>
      </c>
      <c r="S223" s="108" t="str">
        <f t="shared" si="48"/>
        <v>None</v>
      </c>
      <c r="T223" s="108" t="str">
        <f t="shared" si="48"/>
        <v>DSL</v>
      </c>
      <c r="U223" s="108" t="str">
        <f t="shared" si="48"/>
        <v>DSL</v>
      </c>
      <c r="V223" s="108" t="str">
        <f t="shared" si="47"/>
        <v>None</v>
      </c>
      <c r="W223" s="108" t="str">
        <f t="shared" si="47"/>
        <v>HFO</v>
      </c>
      <c r="X223" s="108" t="str">
        <f t="shared" si="47"/>
        <v>None</v>
      </c>
      <c r="Y223" s="108" t="str">
        <f t="shared" si="47"/>
        <v>HFO</v>
      </c>
      <c r="Z223" s="108" t="str">
        <f t="shared" si="47"/>
        <v>COA</v>
      </c>
      <c r="AA223" s="108" t="str">
        <f t="shared" si="47"/>
        <v>COA</v>
      </c>
      <c r="AB223" s="108" t="str">
        <f t="shared" si="47"/>
        <v>NGA</v>
      </c>
      <c r="AC223" s="108" t="str">
        <f t="shared" si="47"/>
        <v>NGA</v>
      </c>
      <c r="AD223" s="108" t="str">
        <f t="shared" si="47"/>
        <v>NGA</v>
      </c>
      <c r="AE223" s="108" t="str">
        <f t="shared" si="47"/>
        <v>COA</v>
      </c>
      <c r="AF223" s="108" t="str">
        <f t="shared" si="47"/>
        <v>COA</v>
      </c>
      <c r="AG223" s="108" t="str">
        <f t="shared" si="47"/>
        <v>COA</v>
      </c>
      <c r="AH223" s="108" t="str">
        <f t="shared" si="47"/>
        <v>WST</v>
      </c>
      <c r="AI223" s="108" t="str">
        <f t="shared" si="47"/>
        <v>WST</v>
      </c>
      <c r="AJ223" s="108" t="str">
        <f t="shared" si="46"/>
        <v>None</v>
      </c>
      <c r="AK223" s="108" t="str">
        <f t="shared" si="46"/>
        <v>None</v>
      </c>
      <c r="AL223" s="108" t="str">
        <f t="shared" si="46"/>
        <v>None</v>
      </c>
      <c r="AM223" s="108" t="str">
        <f t="shared" si="46"/>
        <v>None</v>
      </c>
      <c r="AN223" s="108" t="str">
        <f t="shared" si="46"/>
        <v>None</v>
      </c>
      <c r="AO223" s="108" t="str">
        <f t="shared" si="46"/>
        <v>None</v>
      </c>
      <c r="AP223" s="108" t="str">
        <f t="shared" si="46"/>
        <v>None</v>
      </c>
      <c r="AQ223" s="108" t="str">
        <f t="shared" si="46"/>
        <v>None</v>
      </c>
      <c r="AR223" s="108" t="str">
        <f t="shared" si="46"/>
        <v>None</v>
      </c>
      <c r="AS223" s="108" t="str">
        <f t="shared" si="46"/>
        <v>None</v>
      </c>
      <c r="AT223" s="108" t="str">
        <f t="shared" si="46"/>
        <v>None</v>
      </c>
      <c r="AU223" s="108" t="str">
        <f t="shared" si="46"/>
        <v>None</v>
      </c>
      <c r="AV223" s="108" t="str">
        <f t="shared" si="46"/>
        <v>None</v>
      </c>
      <c r="AW223" s="108" t="str">
        <f t="shared" si="46"/>
        <v>None</v>
      </c>
      <c r="AX223" s="108" t="str">
        <f t="shared" si="46"/>
        <v>None</v>
      </c>
      <c r="AY223" s="114" t="str">
        <f t="shared" si="46"/>
        <v>NGA</v>
      </c>
    </row>
    <row r="224" spans="1:51" s="13" customFormat="1">
      <c r="A224" s="2"/>
      <c r="B224" s="2"/>
      <c r="C224"/>
      <c r="D224"/>
      <c r="E224"/>
      <c r="F224" s="107" t="str">
        <f t="shared" si="48"/>
        <v>None</v>
      </c>
      <c r="G224" s="108" t="str">
        <f t="shared" si="48"/>
        <v>HFO</v>
      </c>
      <c r="H224" s="108" t="str">
        <f t="shared" si="48"/>
        <v>NGA</v>
      </c>
      <c r="I224" s="108" t="str">
        <f t="shared" si="48"/>
        <v>LPG</v>
      </c>
      <c r="J224" s="108" t="str">
        <f t="shared" si="48"/>
        <v>LPG</v>
      </c>
      <c r="K224" s="108" t="str">
        <f t="shared" si="48"/>
        <v>LPG</v>
      </c>
      <c r="L224" s="108" t="str">
        <f t="shared" si="48"/>
        <v>GSL</v>
      </c>
      <c r="M224" s="108" t="str">
        <f t="shared" si="48"/>
        <v>GSL</v>
      </c>
      <c r="N224" s="108" t="str">
        <f t="shared" si="48"/>
        <v>GSL</v>
      </c>
      <c r="O224" s="108" t="str">
        <f t="shared" si="48"/>
        <v>None</v>
      </c>
      <c r="P224" s="108" t="str">
        <f t="shared" si="48"/>
        <v>DSL</v>
      </c>
      <c r="Q224" s="108" t="str">
        <f t="shared" si="48"/>
        <v>GSL</v>
      </c>
      <c r="R224" s="108" t="str">
        <f t="shared" si="48"/>
        <v>None</v>
      </c>
      <c r="S224" s="108" t="str">
        <f t="shared" si="48"/>
        <v>None</v>
      </c>
      <c r="T224" s="108" t="str">
        <f t="shared" si="48"/>
        <v>DSL</v>
      </c>
      <c r="U224" s="108" t="str">
        <f t="shared" si="48"/>
        <v>DSL</v>
      </c>
      <c r="V224" s="108" t="str">
        <f t="shared" si="47"/>
        <v>None</v>
      </c>
      <c r="W224" s="108" t="str">
        <f t="shared" si="47"/>
        <v>HFO</v>
      </c>
      <c r="X224" s="108" t="str">
        <f t="shared" si="47"/>
        <v>None</v>
      </c>
      <c r="Y224" s="108" t="str">
        <f t="shared" si="47"/>
        <v>HFO</v>
      </c>
      <c r="Z224" s="108" t="str">
        <f t="shared" si="47"/>
        <v>COA</v>
      </c>
      <c r="AA224" s="108" t="str">
        <f t="shared" si="47"/>
        <v>COA</v>
      </c>
      <c r="AB224" s="108" t="str">
        <f t="shared" si="47"/>
        <v>NGA</v>
      </c>
      <c r="AC224" s="108" t="str">
        <f t="shared" si="47"/>
        <v>NGA</v>
      </c>
      <c r="AD224" s="108" t="str">
        <f t="shared" si="47"/>
        <v>NGA</v>
      </c>
      <c r="AE224" s="108" t="str">
        <f t="shared" si="47"/>
        <v>COA</v>
      </c>
      <c r="AF224" s="108" t="str">
        <f t="shared" si="47"/>
        <v>COA</v>
      </c>
      <c r="AG224" s="108" t="str">
        <f t="shared" si="47"/>
        <v>COA</v>
      </c>
      <c r="AH224" s="108" t="str">
        <f t="shared" si="47"/>
        <v>WST</v>
      </c>
      <c r="AI224" s="108" t="str">
        <f t="shared" si="47"/>
        <v>WST</v>
      </c>
      <c r="AJ224" s="108" t="str">
        <f t="shared" si="46"/>
        <v>None</v>
      </c>
      <c r="AK224" s="108" t="str">
        <f t="shared" si="46"/>
        <v>None</v>
      </c>
      <c r="AL224" s="108" t="str">
        <f t="shared" si="46"/>
        <v>None</v>
      </c>
      <c r="AM224" s="108" t="str">
        <f t="shared" si="46"/>
        <v>None</v>
      </c>
      <c r="AN224" s="108" t="str">
        <f t="shared" si="46"/>
        <v>None</v>
      </c>
      <c r="AO224" s="108" t="str">
        <f t="shared" si="46"/>
        <v>None</v>
      </c>
      <c r="AP224" s="108" t="str">
        <f t="shared" si="46"/>
        <v>None</v>
      </c>
      <c r="AQ224" s="108" t="str">
        <f t="shared" si="46"/>
        <v>None</v>
      </c>
      <c r="AR224" s="108" t="str">
        <f t="shared" si="46"/>
        <v>None</v>
      </c>
      <c r="AS224" s="108" t="str">
        <f t="shared" si="46"/>
        <v>None</v>
      </c>
      <c r="AT224" s="108" t="str">
        <f t="shared" si="46"/>
        <v>None</v>
      </c>
      <c r="AU224" s="108" t="str">
        <f t="shared" si="46"/>
        <v>None</v>
      </c>
      <c r="AV224" s="108" t="str">
        <f t="shared" si="46"/>
        <v>None</v>
      </c>
      <c r="AW224" s="108" t="str">
        <f t="shared" si="46"/>
        <v>None</v>
      </c>
      <c r="AX224" s="108" t="str">
        <f t="shared" si="46"/>
        <v>None</v>
      </c>
      <c r="AY224" s="114" t="str">
        <f t="shared" si="46"/>
        <v>NGA</v>
      </c>
    </row>
    <row r="225" spans="1:51" s="13" customFormat="1">
      <c r="A225" s="2"/>
      <c r="B225" s="2"/>
      <c r="C225"/>
      <c r="D225"/>
      <c r="E225"/>
      <c r="F225" s="107" t="str">
        <f t="shared" si="48"/>
        <v>None</v>
      </c>
      <c r="G225" s="108" t="str">
        <f t="shared" si="48"/>
        <v>HFO</v>
      </c>
      <c r="H225" s="108" t="str">
        <f t="shared" si="48"/>
        <v>NGA</v>
      </c>
      <c r="I225" s="108" t="str">
        <f t="shared" si="48"/>
        <v>LPG</v>
      </c>
      <c r="J225" s="108" t="str">
        <f t="shared" si="48"/>
        <v>LPG</v>
      </c>
      <c r="K225" s="108" t="str">
        <f t="shared" si="48"/>
        <v>LPG</v>
      </c>
      <c r="L225" s="108" t="str">
        <f t="shared" si="48"/>
        <v>GSL</v>
      </c>
      <c r="M225" s="108" t="str">
        <f t="shared" si="48"/>
        <v>GSL</v>
      </c>
      <c r="N225" s="108" t="str">
        <f t="shared" si="48"/>
        <v>GSL</v>
      </c>
      <c r="O225" s="108" t="str">
        <f t="shared" si="48"/>
        <v>None</v>
      </c>
      <c r="P225" s="108" t="str">
        <f t="shared" si="48"/>
        <v>DSL</v>
      </c>
      <c r="Q225" s="108" t="str">
        <f t="shared" si="48"/>
        <v>GSL</v>
      </c>
      <c r="R225" s="108" t="str">
        <f t="shared" si="48"/>
        <v>None</v>
      </c>
      <c r="S225" s="108" t="str">
        <f t="shared" si="48"/>
        <v>None</v>
      </c>
      <c r="T225" s="108" t="str">
        <f t="shared" si="48"/>
        <v>DSL</v>
      </c>
      <c r="U225" s="108" t="str">
        <f t="shared" si="48"/>
        <v>DSL</v>
      </c>
      <c r="V225" s="108" t="str">
        <f t="shared" si="47"/>
        <v>None</v>
      </c>
      <c r="W225" s="108" t="str">
        <f t="shared" si="47"/>
        <v>HFO</v>
      </c>
      <c r="X225" s="108" t="str">
        <f t="shared" si="47"/>
        <v>None</v>
      </c>
      <c r="Y225" s="108" t="str">
        <f t="shared" si="47"/>
        <v>HFO</v>
      </c>
      <c r="Z225" s="108" t="str">
        <f t="shared" si="47"/>
        <v>COA</v>
      </c>
      <c r="AA225" s="108" t="str">
        <f t="shared" si="47"/>
        <v>COA</v>
      </c>
      <c r="AB225" s="108" t="str">
        <f t="shared" si="47"/>
        <v>NGA</v>
      </c>
      <c r="AC225" s="108" t="str">
        <f t="shared" si="47"/>
        <v>NGA</v>
      </c>
      <c r="AD225" s="108" t="str">
        <f t="shared" si="47"/>
        <v>NGA</v>
      </c>
      <c r="AE225" s="108" t="str">
        <f t="shared" si="47"/>
        <v>COA</v>
      </c>
      <c r="AF225" s="108" t="str">
        <f t="shared" si="47"/>
        <v>COA</v>
      </c>
      <c r="AG225" s="108" t="str">
        <f t="shared" si="47"/>
        <v>COA</v>
      </c>
      <c r="AH225" s="108" t="str">
        <f t="shared" si="47"/>
        <v>WST</v>
      </c>
      <c r="AI225" s="108" t="str">
        <f t="shared" si="47"/>
        <v>WST</v>
      </c>
      <c r="AJ225" s="108" t="str">
        <f t="shared" si="46"/>
        <v>None</v>
      </c>
      <c r="AK225" s="108" t="str">
        <f t="shared" si="46"/>
        <v>None</v>
      </c>
      <c r="AL225" s="108" t="str">
        <f t="shared" si="46"/>
        <v>None</v>
      </c>
      <c r="AM225" s="108" t="str">
        <f t="shared" si="46"/>
        <v>None</v>
      </c>
      <c r="AN225" s="108" t="str">
        <f t="shared" si="46"/>
        <v>None</v>
      </c>
      <c r="AO225" s="108" t="str">
        <f t="shared" si="46"/>
        <v>None</v>
      </c>
      <c r="AP225" s="108" t="str">
        <f t="shared" si="46"/>
        <v>None</v>
      </c>
      <c r="AQ225" s="108" t="str">
        <f t="shared" si="46"/>
        <v>None</v>
      </c>
      <c r="AR225" s="108" t="str">
        <f t="shared" si="46"/>
        <v>None</v>
      </c>
      <c r="AS225" s="108" t="str">
        <f t="shared" si="46"/>
        <v>None</v>
      </c>
      <c r="AT225" s="108" t="str">
        <f t="shared" si="46"/>
        <v>None</v>
      </c>
      <c r="AU225" s="108" t="str">
        <f t="shared" si="46"/>
        <v>None</v>
      </c>
      <c r="AV225" s="108" t="str">
        <f t="shared" si="46"/>
        <v>None</v>
      </c>
      <c r="AW225" s="108" t="str">
        <f t="shared" si="46"/>
        <v>None</v>
      </c>
      <c r="AX225" s="108" t="str">
        <f t="shared" si="46"/>
        <v>None</v>
      </c>
      <c r="AY225" s="114" t="str">
        <f t="shared" si="46"/>
        <v>NGA</v>
      </c>
    </row>
    <row r="226" spans="1:51" s="13" customFormat="1">
      <c r="A226" s="2"/>
      <c r="B226" s="2"/>
      <c r="C226"/>
      <c r="D226"/>
      <c r="E226"/>
      <c r="F226" s="107" t="str">
        <f t="shared" si="48"/>
        <v>None</v>
      </c>
      <c r="G226" s="108" t="str">
        <f t="shared" si="48"/>
        <v>HFO</v>
      </c>
      <c r="H226" s="108" t="str">
        <f t="shared" si="48"/>
        <v>NGA</v>
      </c>
      <c r="I226" s="108" t="str">
        <f t="shared" si="48"/>
        <v>LPG</v>
      </c>
      <c r="J226" s="108" t="str">
        <f t="shared" si="48"/>
        <v>LPG</v>
      </c>
      <c r="K226" s="108" t="str">
        <f t="shared" si="48"/>
        <v>LPG</v>
      </c>
      <c r="L226" s="108" t="str">
        <f t="shared" si="48"/>
        <v>GSL</v>
      </c>
      <c r="M226" s="108" t="str">
        <f t="shared" si="48"/>
        <v>GSL</v>
      </c>
      <c r="N226" s="108" t="str">
        <f t="shared" si="48"/>
        <v>GSL</v>
      </c>
      <c r="O226" s="108" t="str">
        <f t="shared" si="48"/>
        <v>None</v>
      </c>
      <c r="P226" s="108" t="str">
        <f t="shared" si="48"/>
        <v>DSL</v>
      </c>
      <c r="Q226" s="108" t="str">
        <f t="shared" si="48"/>
        <v>GSL</v>
      </c>
      <c r="R226" s="108" t="str">
        <f t="shared" si="48"/>
        <v>None</v>
      </c>
      <c r="S226" s="108" t="str">
        <f t="shared" si="48"/>
        <v>None</v>
      </c>
      <c r="T226" s="108" t="str">
        <f t="shared" si="48"/>
        <v>DSL</v>
      </c>
      <c r="U226" s="108" t="str">
        <f t="shared" si="48"/>
        <v>DSL</v>
      </c>
      <c r="V226" s="108" t="str">
        <f t="shared" si="47"/>
        <v>None</v>
      </c>
      <c r="W226" s="108" t="str">
        <f t="shared" si="47"/>
        <v>HFO</v>
      </c>
      <c r="X226" s="108" t="str">
        <f t="shared" si="47"/>
        <v>None</v>
      </c>
      <c r="Y226" s="108" t="str">
        <f t="shared" si="47"/>
        <v>HFO</v>
      </c>
      <c r="Z226" s="108" t="str">
        <f t="shared" si="47"/>
        <v>COA</v>
      </c>
      <c r="AA226" s="108" t="str">
        <f t="shared" si="47"/>
        <v>COA</v>
      </c>
      <c r="AB226" s="108" t="str">
        <f t="shared" si="47"/>
        <v>NGA</v>
      </c>
      <c r="AC226" s="108" t="str">
        <f t="shared" si="47"/>
        <v>NGA</v>
      </c>
      <c r="AD226" s="108" t="str">
        <f t="shared" si="47"/>
        <v>NGA</v>
      </c>
      <c r="AE226" s="108" t="str">
        <f t="shared" si="47"/>
        <v>COA</v>
      </c>
      <c r="AF226" s="108" t="str">
        <f t="shared" si="47"/>
        <v>COA</v>
      </c>
      <c r="AG226" s="108" t="str">
        <f t="shared" si="47"/>
        <v>COA</v>
      </c>
      <c r="AH226" s="108" t="str">
        <f t="shared" si="47"/>
        <v>WST</v>
      </c>
      <c r="AI226" s="108" t="str">
        <f t="shared" si="47"/>
        <v>WST</v>
      </c>
      <c r="AJ226" s="108" t="str">
        <f t="shared" si="46"/>
        <v>None</v>
      </c>
      <c r="AK226" s="108" t="str">
        <f t="shared" si="46"/>
        <v>None</v>
      </c>
      <c r="AL226" s="108" t="str">
        <f t="shared" si="46"/>
        <v>None</v>
      </c>
      <c r="AM226" s="108" t="str">
        <f t="shared" si="46"/>
        <v>None</v>
      </c>
      <c r="AN226" s="108" t="str">
        <f t="shared" si="46"/>
        <v>None</v>
      </c>
      <c r="AO226" s="108" t="str">
        <f t="shared" si="46"/>
        <v>None</v>
      </c>
      <c r="AP226" s="108" t="str">
        <f t="shared" si="46"/>
        <v>None</v>
      </c>
      <c r="AQ226" s="108" t="str">
        <f t="shared" si="46"/>
        <v>None</v>
      </c>
      <c r="AR226" s="108" t="str">
        <f t="shared" si="46"/>
        <v>None</v>
      </c>
      <c r="AS226" s="108" t="str">
        <f t="shared" si="46"/>
        <v>None</v>
      </c>
      <c r="AT226" s="108" t="str">
        <f t="shared" si="46"/>
        <v>None</v>
      </c>
      <c r="AU226" s="108" t="str">
        <f t="shared" si="46"/>
        <v>None</v>
      </c>
      <c r="AV226" s="108" t="str">
        <f t="shared" si="46"/>
        <v>None</v>
      </c>
      <c r="AW226" s="108" t="str">
        <f t="shared" si="46"/>
        <v>None</v>
      </c>
      <c r="AX226" s="108" t="str">
        <f t="shared" si="46"/>
        <v>None</v>
      </c>
      <c r="AY226" s="114" t="str">
        <f t="shared" si="46"/>
        <v>NGA</v>
      </c>
    </row>
    <row r="227" spans="1:51" s="13" customFormat="1">
      <c r="A227" s="2"/>
      <c r="B227" s="2"/>
      <c r="C227"/>
      <c r="D227"/>
      <c r="E227"/>
      <c r="F227" s="107" t="str">
        <f t="shared" si="48"/>
        <v>None</v>
      </c>
      <c r="G227" s="108" t="str">
        <f t="shared" si="48"/>
        <v>HFO</v>
      </c>
      <c r="H227" s="108" t="str">
        <f t="shared" si="48"/>
        <v>NGA</v>
      </c>
      <c r="I227" s="108" t="str">
        <f t="shared" si="48"/>
        <v>LPG</v>
      </c>
      <c r="J227" s="108" t="str">
        <f t="shared" si="48"/>
        <v>LPG</v>
      </c>
      <c r="K227" s="108" t="str">
        <f t="shared" si="48"/>
        <v>LPG</v>
      </c>
      <c r="L227" s="108" t="str">
        <f t="shared" si="48"/>
        <v>GSL</v>
      </c>
      <c r="M227" s="108" t="str">
        <f t="shared" si="48"/>
        <v>GSL</v>
      </c>
      <c r="N227" s="108" t="str">
        <f t="shared" si="48"/>
        <v>GSL</v>
      </c>
      <c r="O227" s="108" t="str">
        <f t="shared" si="48"/>
        <v>None</v>
      </c>
      <c r="P227" s="108" t="str">
        <f t="shared" si="48"/>
        <v>DSL</v>
      </c>
      <c r="Q227" s="108" t="str">
        <f t="shared" si="48"/>
        <v>GSL</v>
      </c>
      <c r="R227" s="108" t="str">
        <f t="shared" si="48"/>
        <v>None</v>
      </c>
      <c r="S227" s="108" t="str">
        <f t="shared" si="48"/>
        <v>None</v>
      </c>
      <c r="T227" s="108" t="str">
        <f t="shared" si="48"/>
        <v>DSL</v>
      </c>
      <c r="U227" s="108" t="str">
        <f t="shared" si="48"/>
        <v>DSL</v>
      </c>
      <c r="V227" s="108" t="str">
        <f t="shared" si="47"/>
        <v>None</v>
      </c>
      <c r="W227" s="108" t="str">
        <f t="shared" si="47"/>
        <v>HFO</v>
      </c>
      <c r="X227" s="108" t="str">
        <f t="shared" si="47"/>
        <v>None</v>
      </c>
      <c r="Y227" s="108" t="str">
        <f t="shared" si="47"/>
        <v>HFO</v>
      </c>
      <c r="Z227" s="108" t="str">
        <f t="shared" si="47"/>
        <v>COA</v>
      </c>
      <c r="AA227" s="108" t="str">
        <f t="shared" si="47"/>
        <v>COA</v>
      </c>
      <c r="AB227" s="108" t="str">
        <f t="shared" si="47"/>
        <v>NGA</v>
      </c>
      <c r="AC227" s="108" t="str">
        <f t="shared" si="47"/>
        <v>NGA</v>
      </c>
      <c r="AD227" s="108" t="str">
        <f t="shared" si="47"/>
        <v>NGA</v>
      </c>
      <c r="AE227" s="108" t="str">
        <f t="shared" si="47"/>
        <v>COA</v>
      </c>
      <c r="AF227" s="108" t="str">
        <f t="shared" si="47"/>
        <v>COA</v>
      </c>
      <c r="AG227" s="108" t="str">
        <f t="shared" si="47"/>
        <v>COA</v>
      </c>
      <c r="AH227" s="108" t="str">
        <f t="shared" si="47"/>
        <v>WST</v>
      </c>
      <c r="AI227" s="108" t="str">
        <f t="shared" si="47"/>
        <v>WST</v>
      </c>
      <c r="AJ227" s="108" t="str">
        <f t="shared" si="46"/>
        <v>None</v>
      </c>
      <c r="AK227" s="108" t="str">
        <f t="shared" si="46"/>
        <v>None</v>
      </c>
      <c r="AL227" s="108" t="str">
        <f t="shared" si="46"/>
        <v>None</v>
      </c>
      <c r="AM227" s="108" t="str">
        <f t="shared" si="46"/>
        <v>None</v>
      </c>
      <c r="AN227" s="108" t="str">
        <f t="shared" si="46"/>
        <v>None</v>
      </c>
      <c r="AO227" s="108" t="str">
        <f t="shared" si="46"/>
        <v>None</v>
      </c>
      <c r="AP227" s="108" t="str">
        <f t="shared" si="46"/>
        <v>None</v>
      </c>
      <c r="AQ227" s="108" t="str">
        <f t="shared" si="46"/>
        <v>None</v>
      </c>
      <c r="AR227" s="108" t="str">
        <f t="shared" si="46"/>
        <v>None</v>
      </c>
      <c r="AS227" s="108" t="str">
        <f t="shared" si="46"/>
        <v>None</v>
      </c>
      <c r="AT227" s="108" t="str">
        <f t="shared" si="46"/>
        <v>None</v>
      </c>
      <c r="AU227" s="108" t="str">
        <f t="shared" si="46"/>
        <v>None</v>
      </c>
      <c r="AV227" s="108" t="str">
        <f t="shared" si="46"/>
        <v>None</v>
      </c>
      <c r="AW227" s="108" t="str">
        <f t="shared" si="46"/>
        <v>None</v>
      </c>
      <c r="AX227" s="108" t="str">
        <f t="shared" si="46"/>
        <v>None</v>
      </c>
      <c r="AY227" s="114" t="str">
        <f t="shared" si="46"/>
        <v>NGA</v>
      </c>
    </row>
    <row r="228" spans="1:51" s="13" customFormat="1">
      <c r="A228" s="2"/>
      <c r="B228" s="2"/>
      <c r="C228"/>
      <c r="D228"/>
      <c r="E228"/>
      <c r="F228" s="107" t="str">
        <f t="shared" si="48"/>
        <v>None</v>
      </c>
      <c r="G228" s="108" t="str">
        <f t="shared" si="48"/>
        <v>HFO</v>
      </c>
      <c r="H228" s="108" t="str">
        <f t="shared" si="48"/>
        <v>NGA</v>
      </c>
      <c r="I228" s="108" t="str">
        <f t="shared" si="48"/>
        <v>LPG</v>
      </c>
      <c r="J228" s="108" t="str">
        <f t="shared" si="48"/>
        <v>LPG</v>
      </c>
      <c r="K228" s="108" t="str">
        <f t="shared" si="48"/>
        <v>LPG</v>
      </c>
      <c r="L228" s="108" t="str">
        <f t="shared" si="48"/>
        <v>GSL</v>
      </c>
      <c r="M228" s="108" t="str">
        <f t="shared" si="48"/>
        <v>GSL</v>
      </c>
      <c r="N228" s="108" t="str">
        <f t="shared" si="48"/>
        <v>GSL</v>
      </c>
      <c r="O228" s="108" t="str">
        <f t="shared" si="48"/>
        <v>None</v>
      </c>
      <c r="P228" s="108" t="str">
        <f t="shared" si="48"/>
        <v>DSL</v>
      </c>
      <c r="Q228" s="108" t="str">
        <f t="shared" si="48"/>
        <v>GSL</v>
      </c>
      <c r="R228" s="108" t="str">
        <f t="shared" si="48"/>
        <v>None</v>
      </c>
      <c r="S228" s="108" t="str">
        <f t="shared" si="48"/>
        <v>None</v>
      </c>
      <c r="T228" s="108" t="str">
        <f t="shared" si="48"/>
        <v>DSL</v>
      </c>
      <c r="U228" s="108" t="str">
        <f t="shared" si="48"/>
        <v>DSL</v>
      </c>
      <c r="V228" s="108" t="str">
        <f t="shared" si="47"/>
        <v>None</v>
      </c>
      <c r="W228" s="108" t="str">
        <f t="shared" si="47"/>
        <v>HFO</v>
      </c>
      <c r="X228" s="108" t="str">
        <f t="shared" si="47"/>
        <v>None</v>
      </c>
      <c r="Y228" s="108" t="str">
        <f t="shared" si="47"/>
        <v>HFO</v>
      </c>
      <c r="Z228" s="108" t="str">
        <f t="shared" si="47"/>
        <v>COA</v>
      </c>
      <c r="AA228" s="108" t="str">
        <f t="shared" si="47"/>
        <v>COA</v>
      </c>
      <c r="AB228" s="108" t="str">
        <f t="shared" si="47"/>
        <v>NGA</v>
      </c>
      <c r="AC228" s="108" t="str">
        <f t="shared" si="47"/>
        <v>NGA</v>
      </c>
      <c r="AD228" s="108" t="str">
        <f t="shared" si="47"/>
        <v>NGA</v>
      </c>
      <c r="AE228" s="108" t="str">
        <f t="shared" si="47"/>
        <v>COA</v>
      </c>
      <c r="AF228" s="108" t="str">
        <f t="shared" si="47"/>
        <v>COA</v>
      </c>
      <c r="AG228" s="108" t="str">
        <f t="shared" si="47"/>
        <v>COA</v>
      </c>
      <c r="AH228" s="108" t="str">
        <f t="shared" si="47"/>
        <v>WST</v>
      </c>
      <c r="AI228" s="108" t="str">
        <f t="shared" si="47"/>
        <v>WST</v>
      </c>
      <c r="AJ228" s="108" t="str">
        <f t="shared" si="46"/>
        <v>None</v>
      </c>
      <c r="AK228" s="108" t="str">
        <f t="shared" si="46"/>
        <v>None</v>
      </c>
      <c r="AL228" s="108" t="str">
        <f t="shared" si="46"/>
        <v>None</v>
      </c>
      <c r="AM228" s="108" t="str">
        <f t="shared" si="46"/>
        <v>None</v>
      </c>
      <c r="AN228" s="108" t="str">
        <f t="shared" si="46"/>
        <v>None</v>
      </c>
      <c r="AO228" s="108" t="str">
        <f t="shared" si="46"/>
        <v>None</v>
      </c>
      <c r="AP228" s="108" t="str">
        <f t="shared" si="46"/>
        <v>None</v>
      </c>
      <c r="AQ228" s="108" t="str">
        <f t="shared" si="46"/>
        <v>None</v>
      </c>
      <c r="AR228" s="108" t="str">
        <f t="shared" si="46"/>
        <v>None</v>
      </c>
      <c r="AS228" s="108" t="str">
        <f t="shared" si="46"/>
        <v>None</v>
      </c>
      <c r="AT228" s="108" t="str">
        <f t="shared" si="46"/>
        <v>None</v>
      </c>
      <c r="AU228" s="108" t="str">
        <f t="shared" si="46"/>
        <v>None</v>
      </c>
      <c r="AV228" s="108" t="str">
        <f t="shared" si="46"/>
        <v>None</v>
      </c>
      <c r="AW228" s="108" t="str">
        <f t="shared" si="46"/>
        <v>None</v>
      </c>
      <c r="AX228" s="108" t="str">
        <f t="shared" si="46"/>
        <v>None</v>
      </c>
      <c r="AY228" s="114" t="str">
        <f t="shared" si="46"/>
        <v>NGA</v>
      </c>
    </row>
    <row r="229" spans="1:51" s="13" customFormat="1">
      <c r="A229" s="2"/>
      <c r="B229" s="2"/>
      <c r="C229"/>
      <c r="D229"/>
      <c r="E229"/>
      <c r="F229" s="107" t="str">
        <f t="shared" si="48"/>
        <v>None</v>
      </c>
      <c r="G229" s="108" t="str">
        <f t="shared" si="48"/>
        <v>HFO</v>
      </c>
      <c r="H229" s="108" t="str">
        <f t="shared" si="48"/>
        <v>NGA</v>
      </c>
      <c r="I229" s="108" t="str">
        <f t="shared" si="48"/>
        <v>LPG</v>
      </c>
      <c r="J229" s="108" t="str">
        <f t="shared" si="48"/>
        <v>LPG</v>
      </c>
      <c r="K229" s="108" t="str">
        <f t="shared" si="48"/>
        <v>LPG</v>
      </c>
      <c r="L229" s="108" t="str">
        <f t="shared" si="48"/>
        <v>GSL</v>
      </c>
      <c r="M229" s="108" t="str">
        <f t="shared" si="48"/>
        <v>GSL</v>
      </c>
      <c r="N229" s="108" t="str">
        <f t="shared" si="48"/>
        <v>GSL</v>
      </c>
      <c r="O229" s="108" t="str">
        <f t="shared" si="48"/>
        <v>None</v>
      </c>
      <c r="P229" s="108" t="str">
        <f t="shared" si="48"/>
        <v>DSL</v>
      </c>
      <c r="Q229" s="108" t="str">
        <f t="shared" si="48"/>
        <v>GSL</v>
      </c>
      <c r="R229" s="108" t="str">
        <f t="shared" si="48"/>
        <v>None</v>
      </c>
      <c r="S229" s="108" t="str">
        <f t="shared" si="48"/>
        <v>None</v>
      </c>
      <c r="T229" s="108" t="str">
        <f t="shared" si="48"/>
        <v>DSL</v>
      </c>
      <c r="U229" s="108" t="str">
        <f t="shared" si="48"/>
        <v>DSL</v>
      </c>
      <c r="V229" s="108" t="str">
        <f t="shared" si="47"/>
        <v>None</v>
      </c>
      <c r="W229" s="108" t="str">
        <f t="shared" si="47"/>
        <v>HFO</v>
      </c>
      <c r="X229" s="108" t="str">
        <f t="shared" si="47"/>
        <v>None</v>
      </c>
      <c r="Y229" s="108" t="str">
        <f t="shared" si="47"/>
        <v>HFO</v>
      </c>
      <c r="Z229" s="108" t="str">
        <f t="shared" si="47"/>
        <v>COA</v>
      </c>
      <c r="AA229" s="108" t="str">
        <f t="shared" si="47"/>
        <v>COA</v>
      </c>
      <c r="AB229" s="108" t="str">
        <f t="shared" si="47"/>
        <v>NGA</v>
      </c>
      <c r="AC229" s="108" t="str">
        <f t="shared" si="47"/>
        <v>NGA</v>
      </c>
      <c r="AD229" s="108" t="str">
        <f t="shared" si="47"/>
        <v>NGA</v>
      </c>
      <c r="AE229" s="108" t="str">
        <f t="shared" si="47"/>
        <v>COA</v>
      </c>
      <c r="AF229" s="108" t="str">
        <f t="shared" si="47"/>
        <v>COA</v>
      </c>
      <c r="AG229" s="108" t="str">
        <f t="shared" si="47"/>
        <v>COA</v>
      </c>
      <c r="AH229" s="108" t="str">
        <f t="shared" si="47"/>
        <v>WST</v>
      </c>
      <c r="AI229" s="108" t="str">
        <f t="shared" si="47"/>
        <v>WST</v>
      </c>
      <c r="AJ229" s="108" t="str">
        <f t="shared" si="46"/>
        <v>None</v>
      </c>
      <c r="AK229" s="108" t="str">
        <f t="shared" si="46"/>
        <v>None</v>
      </c>
      <c r="AL229" s="108" t="str">
        <f t="shared" si="46"/>
        <v>None</v>
      </c>
      <c r="AM229" s="108" t="str">
        <f t="shared" si="46"/>
        <v>None</v>
      </c>
      <c r="AN229" s="108" t="str">
        <f t="shared" si="46"/>
        <v>None</v>
      </c>
      <c r="AO229" s="108" t="str">
        <f t="shared" si="46"/>
        <v>None</v>
      </c>
      <c r="AP229" s="108" t="str">
        <f t="shared" si="46"/>
        <v>None</v>
      </c>
      <c r="AQ229" s="108" t="str">
        <f t="shared" si="46"/>
        <v>None</v>
      </c>
      <c r="AR229" s="108" t="str">
        <f t="shared" si="46"/>
        <v>None</v>
      </c>
      <c r="AS229" s="108" t="str">
        <f t="shared" si="46"/>
        <v>None</v>
      </c>
      <c r="AT229" s="108" t="str">
        <f t="shared" si="46"/>
        <v>None</v>
      </c>
      <c r="AU229" s="108" t="str">
        <f t="shared" si="46"/>
        <v>None</v>
      </c>
      <c r="AV229" s="108" t="str">
        <f t="shared" si="46"/>
        <v>None</v>
      </c>
      <c r="AW229" s="108" t="str">
        <f t="shared" si="46"/>
        <v>None</v>
      </c>
      <c r="AX229" s="108" t="str">
        <f t="shared" si="46"/>
        <v>None</v>
      </c>
      <c r="AY229" s="114" t="str">
        <f t="shared" si="46"/>
        <v>NGA</v>
      </c>
    </row>
    <row r="230" spans="1:51" s="13" customFormat="1">
      <c r="A230" s="2"/>
      <c r="B230" s="2"/>
      <c r="C230"/>
      <c r="D230"/>
      <c r="E230"/>
      <c r="F230" s="107" t="str">
        <f t="shared" si="48"/>
        <v>None</v>
      </c>
      <c r="G230" s="108" t="str">
        <f t="shared" si="48"/>
        <v>HFO</v>
      </c>
      <c r="H230" s="108" t="str">
        <f t="shared" si="48"/>
        <v>NGA</v>
      </c>
      <c r="I230" s="108" t="str">
        <f t="shared" si="48"/>
        <v>LPG</v>
      </c>
      <c r="J230" s="108" t="str">
        <f t="shared" si="48"/>
        <v>LPG</v>
      </c>
      <c r="K230" s="108" t="str">
        <f t="shared" si="48"/>
        <v>LPG</v>
      </c>
      <c r="L230" s="108" t="str">
        <f t="shared" si="48"/>
        <v>GSL</v>
      </c>
      <c r="M230" s="108" t="str">
        <f t="shared" si="48"/>
        <v>GSL</v>
      </c>
      <c r="N230" s="108" t="str">
        <f t="shared" si="48"/>
        <v>GSL</v>
      </c>
      <c r="O230" s="108" t="str">
        <f t="shared" si="48"/>
        <v>None</v>
      </c>
      <c r="P230" s="108" t="str">
        <f t="shared" si="48"/>
        <v>DSL</v>
      </c>
      <c r="Q230" s="108" t="str">
        <f t="shared" si="48"/>
        <v>GSL</v>
      </c>
      <c r="R230" s="108" t="str">
        <f t="shared" si="48"/>
        <v>None</v>
      </c>
      <c r="S230" s="108" t="str">
        <f t="shared" si="48"/>
        <v>None</v>
      </c>
      <c r="T230" s="108" t="str">
        <f t="shared" si="48"/>
        <v>DSL</v>
      </c>
      <c r="U230" s="108" t="str">
        <f t="shared" si="48"/>
        <v>DSL</v>
      </c>
      <c r="V230" s="108" t="str">
        <f t="shared" si="47"/>
        <v>None</v>
      </c>
      <c r="W230" s="108" t="str">
        <f t="shared" si="47"/>
        <v>HFO</v>
      </c>
      <c r="X230" s="108" t="str">
        <f t="shared" si="47"/>
        <v>None</v>
      </c>
      <c r="Y230" s="108" t="str">
        <f t="shared" si="47"/>
        <v>HFO</v>
      </c>
      <c r="Z230" s="108" t="str">
        <f t="shared" si="47"/>
        <v>COA</v>
      </c>
      <c r="AA230" s="108" t="str">
        <f t="shared" si="47"/>
        <v>COA</v>
      </c>
      <c r="AB230" s="108" t="str">
        <f t="shared" si="47"/>
        <v>NGA</v>
      </c>
      <c r="AC230" s="108" t="str">
        <f t="shared" si="47"/>
        <v>NGA</v>
      </c>
      <c r="AD230" s="108" t="str">
        <f t="shared" si="47"/>
        <v>NGA</v>
      </c>
      <c r="AE230" s="108" t="str">
        <f t="shared" si="47"/>
        <v>COA</v>
      </c>
      <c r="AF230" s="108" t="str">
        <f t="shared" si="47"/>
        <v>COA</v>
      </c>
      <c r="AG230" s="108" t="str">
        <f t="shared" si="47"/>
        <v>COA</v>
      </c>
      <c r="AH230" s="108" t="str">
        <f t="shared" si="47"/>
        <v>WST</v>
      </c>
      <c r="AI230" s="108" t="str">
        <f t="shared" si="47"/>
        <v>WST</v>
      </c>
      <c r="AJ230" s="108" t="str">
        <f t="shared" si="46"/>
        <v>None</v>
      </c>
      <c r="AK230" s="108" t="str">
        <f t="shared" si="46"/>
        <v>None</v>
      </c>
      <c r="AL230" s="108" t="str">
        <f t="shared" si="46"/>
        <v>None</v>
      </c>
      <c r="AM230" s="108" t="str">
        <f t="shared" si="46"/>
        <v>None</v>
      </c>
      <c r="AN230" s="108" t="str">
        <f t="shared" si="46"/>
        <v>None</v>
      </c>
      <c r="AO230" s="108" t="str">
        <f t="shared" si="46"/>
        <v>None</v>
      </c>
      <c r="AP230" s="108" t="str">
        <f t="shared" si="46"/>
        <v>None</v>
      </c>
      <c r="AQ230" s="108" t="str">
        <f t="shared" si="46"/>
        <v>None</v>
      </c>
      <c r="AR230" s="108" t="str">
        <f t="shared" si="46"/>
        <v>None</v>
      </c>
      <c r="AS230" s="108" t="str">
        <f t="shared" si="46"/>
        <v>None</v>
      </c>
      <c r="AT230" s="108" t="str">
        <f t="shared" si="46"/>
        <v>None</v>
      </c>
      <c r="AU230" s="108" t="str">
        <f t="shared" si="46"/>
        <v>None</v>
      </c>
      <c r="AV230" s="108" t="str">
        <f t="shared" si="46"/>
        <v>None</v>
      </c>
      <c r="AW230" s="108" t="str">
        <f t="shared" si="46"/>
        <v>None</v>
      </c>
      <c r="AX230" s="108" t="str">
        <f t="shared" si="46"/>
        <v>None</v>
      </c>
      <c r="AY230" s="114" t="str">
        <f t="shared" si="46"/>
        <v>NGA</v>
      </c>
    </row>
    <row r="231" spans="1:51" s="13" customFormat="1">
      <c r="A231" s="2"/>
      <c r="B231" s="2"/>
      <c r="C231"/>
      <c r="D231"/>
      <c r="E231"/>
      <c r="F231" s="107" t="str">
        <f t="shared" si="48"/>
        <v>None</v>
      </c>
      <c r="G231" s="108" t="str">
        <f t="shared" si="48"/>
        <v>HFO</v>
      </c>
      <c r="H231" s="108" t="str">
        <f t="shared" si="48"/>
        <v>NGA</v>
      </c>
      <c r="I231" s="108" t="str">
        <f t="shared" si="48"/>
        <v>LPG</v>
      </c>
      <c r="J231" s="108" t="str">
        <f t="shared" si="48"/>
        <v>LPG</v>
      </c>
      <c r="K231" s="108" t="str">
        <f t="shared" si="48"/>
        <v>LPG</v>
      </c>
      <c r="L231" s="108" t="str">
        <f t="shared" si="48"/>
        <v>GSL</v>
      </c>
      <c r="M231" s="108" t="str">
        <f t="shared" si="48"/>
        <v>GSL</v>
      </c>
      <c r="N231" s="108" t="str">
        <f t="shared" si="48"/>
        <v>GSL</v>
      </c>
      <c r="O231" s="108" t="str">
        <f t="shared" si="48"/>
        <v>None</v>
      </c>
      <c r="P231" s="108" t="str">
        <f t="shared" si="48"/>
        <v>DSL</v>
      </c>
      <c r="Q231" s="108" t="str">
        <f t="shared" si="48"/>
        <v>GSL</v>
      </c>
      <c r="R231" s="108" t="str">
        <f t="shared" si="48"/>
        <v>None</v>
      </c>
      <c r="S231" s="108" t="str">
        <f t="shared" si="48"/>
        <v>None</v>
      </c>
      <c r="T231" s="108" t="str">
        <f t="shared" si="48"/>
        <v>DSL</v>
      </c>
      <c r="U231" s="108" t="str">
        <f t="shared" si="48"/>
        <v>DSL</v>
      </c>
      <c r="V231" s="108" t="str">
        <f t="shared" si="47"/>
        <v>None</v>
      </c>
      <c r="W231" s="108" t="str">
        <f t="shared" si="47"/>
        <v>HFO</v>
      </c>
      <c r="X231" s="108" t="str">
        <f t="shared" si="47"/>
        <v>None</v>
      </c>
      <c r="Y231" s="108" t="str">
        <f t="shared" si="47"/>
        <v>HFO</v>
      </c>
      <c r="Z231" s="108" t="str">
        <f t="shared" si="47"/>
        <v>COA</v>
      </c>
      <c r="AA231" s="108" t="str">
        <f t="shared" si="47"/>
        <v>COA</v>
      </c>
      <c r="AB231" s="108" t="str">
        <f t="shared" si="47"/>
        <v>NGA</v>
      </c>
      <c r="AC231" s="108" t="str">
        <f t="shared" si="47"/>
        <v>NGA</v>
      </c>
      <c r="AD231" s="108" t="str">
        <f t="shared" si="47"/>
        <v>NGA</v>
      </c>
      <c r="AE231" s="108" t="str">
        <f t="shared" si="47"/>
        <v>COA</v>
      </c>
      <c r="AF231" s="108" t="str">
        <f t="shared" si="47"/>
        <v>COA</v>
      </c>
      <c r="AG231" s="108" t="str">
        <f t="shared" si="47"/>
        <v>COA</v>
      </c>
      <c r="AH231" s="108" t="str">
        <f t="shared" si="47"/>
        <v>WST</v>
      </c>
      <c r="AI231" s="108" t="str">
        <f t="shared" si="47"/>
        <v>WST</v>
      </c>
      <c r="AJ231" s="108" t="str">
        <f t="shared" si="46"/>
        <v>None</v>
      </c>
      <c r="AK231" s="108" t="str">
        <f t="shared" si="46"/>
        <v>None</v>
      </c>
      <c r="AL231" s="108" t="str">
        <f t="shared" si="46"/>
        <v>None</v>
      </c>
      <c r="AM231" s="108" t="str">
        <f t="shared" si="46"/>
        <v>None</v>
      </c>
      <c r="AN231" s="108" t="str">
        <f t="shared" si="46"/>
        <v>None</v>
      </c>
      <c r="AO231" s="108" t="str">
        <f t="shared" si="46"/>
        <v>None</v>
      </c>
      <c r="AP231" s="108" t="str">
        <f t="shared" si="46"/>
        <v>None</v>
      </c>
      <c r="AQ231" s="108" t="str">
        <f t="shared" si="46"/>
        <v>None</v>
      </c>
      <c r="AR231" s="108" t="str">
        <f t="shared" si="46"/>
        <v>None</v>
      </c>
      <c r="AS231" s="108" t="str">
        <f t="shared" si="46"/>
        <v>None</v>
      </c>
      <c r="AT231" s="108" t="str">
        <f t="shared" si="46"/>
        <v>None</v>
      </c>
      <c r="AU231" s="108" t="str">
        <f t="shared" si="46"/>
        <v>None</v>
      </c>
      <c r="AV231" s="108" t="str">
        <f t="shared" si="46"/>
        <v>None</v>
      </c>
      <c r="AW231" s="108" t="str">
        <f t="shared" si="46"/>
        <v>None</v>
      </c>
      <c r="AX231" s="108" t="str">
        <f t="shared" si="46"/>
        <v>None</v>
      </c>
      <c r="AY231" s="114" t="str">
        <f t="shared" si="46"/>
        <v>NGA</v>
      </c>
    </row>
    <row r="232" spans="1:51" s="13" customFormat="1">
      <c r="A232" s="2"/>
      <c r="B232" s="2"/>
      <c r="C232"/>
      <c r="D232"/>
      <c r="E232"/>
      <c r="F232" s="107" t="str">
        <f t="shared" si="48"/>
        <v>None</v>
      </c>
      <c r="G232" s="108" t="str">
        <f t="shared" si="48"/>
        <v>HFO</v>
      </c>
      <c r="H232" s="108" t="str">
        <f t="shared" si="48"/>
        <v>NGA</v>
      </c>
      <c r="I232" s="108" t="str">
        <f t="shared" si="48"/>
        <v>LPG</v>
      </c>
      <c r="J232" s="108" t="str">
        <f t="shared" si="48"/>
        <v>LPG</v>
      </c>
      <c r="K232" s="108" t="str">
        <f t="shared" si="48"/>
        <v>LPG</v>
      </c>
      <c r="L232" s="108" t="str">
        <f t="shared" si="48"/>
        <v>GSL</v>
      </c>
      <c r="M232" s="108" t="str">
        <f t="shared" si="48"/>
        <v>GSL</v>
      </c>
      <c r="N232" s="108" t="str">
        <f t="shared" si="48"/>
        <v>GSL</v>
      </c>
      <c r="O232" s="108" t="str">
        <f t="shared" si="48"/>
        <v>None</v>
      </c>
      <c r="P232" s="108" t="str">
        <f t="shared" si="48"/>
        <v>DSL</v>
      </c>
      <c r="Q232" s="108" t="str">
        <f t="shared" si="48"/>
        <v>GSL</v>
      </c>
      <c r="R232" s="108" t="str">
        <f t="shared" si="48"/>
        <v>None</v>
      </c>
      <c r="S232" s="108" t="str">
        <f t="shared" si="48"/>
        <v>None</v>
      </c>
      <c r="T232" s="108" t="str">
        <f t="shared" si="48"/>
        <v>DSL</v>
      </c>
      <c r="U232" s="108" t="str">
        <f t="shared" si="48"/>
        <v>DSL</v>
      </c>
      <c r="V232" s="108" t="str">
        <f t="shared" si="47"/>
        <v>None</v>
      </c>
      <c r="W232" s="108" t="str">
        <f t="shared" si="47"/>
        <v>HFO</v>
      </c>
      <c r="X232" s="108" t="str">
        <f t="shared" si="47"/>
        <v>None</v>
      </c>
      <c r="Y232" s="108" t="str">
        <f t="shared" si="47"/>
        <v>HFO</v>
      </c>
      <c r="Z232" s="108" t="str">
        <f t="shared" si="47"/>
        <v>COA</v>
      </c>
      <c r="AA232" s="108" t="str">
        <f t="shared" si="47"/>
        <v>COA</v>
      </c>
      <c r="AB232" s="108" t="str">
        <f t="shared" si="47"/>
        <v>NGA</v>
      </c>
      <c r="AC232" s="108" t="str">
        <f t="shared" si="47"/>
        <v>NGA</v>
      </c>
      <c r="AD232" s="108" t="str">
        <f t="shared" si="47"/>
        <v>NGA</v>
      </c>
      <c r="AE232" s="108" t="str">
        <f t="shared" si="47"/>
        <v>COA</v>
      </c>
      <c r="AF232" s="108" t="str">
        <f t="shared" si="47"/>
        <v>COA</v>
      </c>
      <c r="AG232" s="108" t="str">
        <f t="shared" si="47"/>
        <v>COA</v>
      </c>
      <c r="AH232" s="108" t="str">
        <f t="shared" si="47"/>
        <v>WST</v>
      </c>
      <c r="AI232" s="108" t="str">
        <f t="shared" si="47"/>
        <v>WST</v>
      </c>
      <c r="AJ232" s="108" t="str">
        <f t="shared" si="46"/>
        <v>None</v>
      </c>
      <c r="AK232" s="108" t="str">
        <f t="shared" si="46"/>
        <v>None</v>
      </c>
      <c r="AL232" s="108" t="str">
        <f t="shared" si="46"/>
        <v>None</v>
      </c>
      <c r="AM232" s="108" t="str">
        <f t="shared" si="46"/>
        <v>None</v>
      </c>
      <c r="AN232" s="108" t="str">
        <f t="shared" si="46"/>
        <v>None</v>
      </c>
      <c r="AO232" s="108" t="str">
        <f t="shared" si="46"/>
        <v>None</v>
      </c>
      <c r="AP232" s="108" t="str">
        <f t="shared" si="46"/>
        <v>None</v>
      </c>
      <c r="AQ232" s="108" t="str">
        <f t="shared" si="46"/>
        <v>None</v>
      </c>
      <c r="AR232" s="108" t="str">
        <f t="shared" si="46"/>
        <v>None</v>
      </c>
      <c r="AS232" s="108" t="str">
        <f t="shared" si="46"/>
        <v>None</v>
      </c>
      <c r="AT232" s="108" t="str">
        <f t="shared" si="46"/>
        <v>None</v>
      </c>
      <c r="AU232" s="108" t="str">
        <f t="shared" si="46"/>
        <v>None</v>
      </c>
      <c r="AV232" s="108" t="str">
        <f t="shared" si="46"/>
        <v>None</v>
      </c>
      <c r="AW232" s="108" t="str">
        <f t="shared" si="46"/>
        <v>None</v>
      </c>
      <c r="AX232" s="108" t="str">
        <f t="shared" si="46"/>
        <v>None</v>
      </c>
      <c r="AY232" s="114" t="str">
        <f t="shared" si="46"/>
        <v>NGA</v>
      </c>
    </row>
    <row r="233" spans="1:51" s="13" customFormat="1">
      <c r="A233" s="2"/>
      <c r="B233" s="2"/>
      <c r="C233"/>
      <c r="D233"/>
      <c r="E233"/>
      <c r="F233" s="107" t="str">
        <f t="shared" si="48"/>
        <v>None</v>
      </c>
      <c r="G233" s="108" t="str">
        <f t="shared" si="48"/>
        <v>HFO</v>
      </c>
      <c r="H233" s="108" t="str">
        <f t="shared" si="48"/>
        <v>NGA</v>
      </c>
      <c r="I233" s="108" t="str">
        <f t="shared" si="48"/>
        <v>LPG</v>
      </c>
      <c r="J233" s="108" t="str">
        <f t="shared" si="48"/>
        <v>LPG</v>
      </c>
      <c r="K233" s="108" t="str">
        <f t="shared" si="48"/>
        <v>LPG</v>
      </c>
      <c r="L233" s="108" t="str">
        <f t="shared" si="48"/>
        <v>GSL</v>
      </c>
      <c r="M233" s="108" t="str">
        <f t="shared" si="48"/>
        <v>GSL</v>
      </c>
      <c r="N233" s="108" t="str">
        <f t="shared" si="48"/>
        <v>GSL</v>
      </c>
      <c r="O233" s="108" t="str">
        <f t="shared" si="48"/>
        <v>None</v>
      </c>
      <c r="P233" s="108" t="str">
        <f t="shared" si="48"/>
        <v>DSL</v>
      </c>
      <c r="Q233" s="108" t="str">
        <f t="shared" si="48"/>
        <v>GSL</v>
      </c>
      <c r="R233" s="108" t="str">
        <f t="shared" si="48"/>
        <v>None</v>
      </c>
      <c r="S233" s="108" t="str">
        <f t="shared" si="48"/>
        <v>None</v>
      </c>
      <c r="T233" s="108" t="str">
        <f t="shared" si="48"/>
        <v>DSL</v>
      </c>
      <c r="U233" s="108" t="str">
        <f t="shared" si="48"/>
        <v>DSL</v>
      </c>
      <c r="V233" s="108" t="str">
        <f t="shared" si="47"/>
        <v>None</v>
      </c>
      <c r="W233" s="108" t="str">
        <f t="shared" si="47"/>
        <v>HFO</v>
      </c>
      <c r="X233" s="108" t="str">
        <f t="shared" si="47"/>
        <v>None</v>
      </c>
      <c r="Y233" s="108" t="str">
        <f t="shared" si="47"/>
        <v>HFO</v>
      </c>
      <c r="Z233" s="108" t="str">
        <f t="shared" si="47"/>
        <v>COA</v>
      </c>
      <c r="AA233" s="108" t="str">
        <f t="shared" si="47"/>
        <v>COA</v>
      </c>
      <c r="AB233" s="108" t="str">
        <f t="shared" si="47"/>
        <v>NGA</v>
      </c>
      <c r="AC233" s="108" t="str">
        <f t="shared" si="47"/>
        <v>NGA</v>
      </c>
      <c r="AD233" s="108" t="str">
        <f t="shared" si="47"/>
        <v>NGA</v>
      </c>
      <c r="AE233" s="108" t="str">
        <f t="shared" si="47"/>
        <v>COA</v>
      </c>
      <c r="AF233" s="108" t="str">
        <f t="shared" si="47"/>
        <v>COA</v>
      </c>
      <c r="AG233" s="108" t="str">
        <f t="shared" si="47"/>
        <v>COA</v>
      </c>
      <c r="AH233" s="108" t="str">
        <f t="shared" si="47"/>
        <v>WST</v>
      </c>
      <c r="AI233" s="108" t="str">
        <f t="shared" si="47"/>
        <v>WST</v>
      </c>
      <c r="AJ233" s="108" t="str">
        <f t="shared" si="46"/>
        <v>None</v>
      </c>
      <c r="AK233" s="108" t="str">
        <f t="shared" si="46"/>
        <v>None</v>
      </c>
      <c r="AL233" s="108" t="str">
        <f t="shared" si="46"/>
        <v>None</v>
      </c>
      <c r="AM233" s="108" t="str">
        <f t="shared" si="46"/>
        <v>None</v>
      </c>
      <c r="AN233" s="108" t="str">
        <f t="shared" si="46"/>
        <v>None</v>
      </c>
      <c r="AO233" s="108" t="str">
        <f t="shared" si="46"/>
        <v>None</v>
      </c>
      <c r="AP233" s="108" t="str">
        <f t="shared" si="46"/>
        <v>None</v>
      </c>
      <c r="AQ233" s="108" t="str">
        <f t="shared" si="46"/>
        <v>None</v>
      </c>
      <c r="AR233" s="108" t="str">
        <f t="shared" si="46"/>
        <v>None</v>
      </c>
      <c r="AS233" s="108" t="str">
        <f t="shared" si="46"/>
        <v>None</v>
      </c>
      <c r="AT233" s="108" t="str">
        <f t="shared" si="46"/>
        <v>None</v>
      </c>
      <c r="AU233" s="108" t="str">
        <f t="shared" si="46"/>
        <v>None</v>
      </c>
      <c r="AV233" s="108" t="str">
        <f t="shared" si="46"/>
        <v>None</v>
      </c>
      <c r="AW233" s="108" t="str">
        <f t="shared" si="46"/>
        <v>None</v>
      </c>
      <c r="AX233" s="108" t="str">
        <f t="shared" si="46"/>
        <v>None</v>
      </c>
      <c r="AY233" s="114" t="str">
        <f t="shared" si="46"/>
        <v>NGA</v>
      </c>
    </row>
    <row r="234" spans="1:51" s="13" customFormat="1">
      <c r="A234" s="2"/>
      <c r="B234" s="2"/>
      <c r="C234"/>
      <c r="D234"/>
      <c r="E234"/>
      <c r="F234" s="107" t="str">
        <f t="shared" si="48"/>
        <v>None</v>
      </c>
      <c r="G234" s="108" t="str">
        <f t="shared" si="48"/>
        <v>HFO</v>
      </c>
      <c r="H234" s="108" t="str">
        <f t="shared" si="48"/>
        <v>NGA</v>
      </c>
      <c r="I234" s="108" t="str">
        <f t="shared" si="48"/>
        <v>LPG</v>
      </c>
      <c r="J234" s="108" t="str">
        <f t="shared" si="48"/>
        <v>LPG</v>
      </c>
      <c r="K234" s="108" t="str">
        <f t="shared" si="48"/>
        <v>LPG</v>
      </c>
      <c r="L234" s="108" t="str">
        <f t="shared" si="48"/>
        <v>GSL</v>
      </c>
      <c r="M234" s="108" t="str">
        <f t="shared" si="48"/>
        <v>GSL</v>
      </c>
      <c r="N234" s="108" t="str">
        <f t="shared" si="48"/>
        <v>GSL</v>
      </c>
      <c r="O234" s="108" t="str">
        <f t="shared" si="48"/>
        <v>None</v>
      </c>
      <c r="P234" s="108" t="str">
        <f t="shared" si="48"/>
        <v>DSL</v>
      </c>
      <c r="Q234" s="108" t="str">
        <f t="shared" si="48"/>
        <v>GSL</v>
      </c>
      <c r="R234" s="108" t="str">
        <f t="shared" si="48"/>
        <v>None</v>
      </c>
      <c r="S234" s="108" t="str">
        <f t="shared" si="48"/>
        <v>None</v>
      </c>
      <c r="T234" s="108" t="str">
        <f t="shared" si="48"/>
        <v>DSL</v>
      </c>
      <c r="U234" s="108" t="str">
        <f t="shared" si="48"/>
        <v>DSL</v>
      </c>
      <c r="V234" s="108" t="str">
        <f t="shared" si="47"/>
        <v>None</v>
      </c>
      <c r="W234" s="108" t="str">
        <f t="shared" si="47"/>
        <v>HFO</v>
      </c>
      <c r="X234" s="108" t="str">
        <f t="shared" si="47"/>
        <v>None</v>
      </c>
      <c r="Y234" s="108" t="str">
        <f t="shared" si="47"/>
        <v>HFO</v>
      </c>
      <c r="Z234" s="108" t="str">
        <f t="shared" si="47"/>
        <v>COA</v>
      </c>
      <c r="AA234" s="108" t="str">
        <f t="shared" si="47"/>
        <v>COA</v>
      </c>
      <c r="AB234" s="108" t="str">
        <f t="shared" si="47"/>
        <v>NGA</v>
      </c>
      <c r="AC234" s="108" t="str">
        <f t="shared" si="47"/>
        <v>NGA</v>
      </c>
      <c r="AD234" s="108" t="str">
        <f t="shared" si="47"/>
        <v>NGA</v>
      </c>
      <c r="AE234" s="108" t="str">
        <f t="shared" si="47"/>
        <v>COA</v>
      </c>
      <c r="AF234" s="108" t="str">
        <f t="shared" si="47"/>
        <v>COA</v>
      </c>
      <c r="AG234" s="108" t="str">
        <f t="shared" si="47"/>
        <v>COA</v>
      </c>
      <c r="AH234" s="108" t="str">
        <f t="shared" si="47"/>
        <v>WST</v>
      </c>
      <c r="AI234" s="108" t="str">
        <f t="shared" si="47"/>
        <v>WST</v>
      </c>
      <c r="AJ234" s="108" t="str">
        <f t="shared" si="47"/>
        <v>None</v>
      </c>
      <c r="AK234" s="108" t="str">
        <f t="shared" si="47"/>
        <v>None</v>
      </c>
      <c r="AL234" s="108" t="str">
        <f t="shared" ref="AL234:AY249" si="49">AL$9</f>
        <v>None</v>
      </c>
      <c r="AM234" s="108" t="str">
        <f t="shared" si="49"/>
        <v>None</v>
      </c>
      <c r="AN234" s="108" t="str">
        <f t="shared" si="49"/>
        <v>None</v>
      </c>
      <c r="AO234" s="108" t="str">
        <f t="shared" si="49"/>
        <v>None</v>
      </c>
      <c r="AP234" s="108" t="str">
        <f t="shared" si="49"/>
        <v>None</v>
      </c>
      <c r="AQ234" s="108" t="str">
        <f t="shared" si="49"/>
        <v>None</v>
      </c>
      <c r="AR234" s="108" t="str">
        <f t="shared" si="49"/>
        <v>None</v>
      </c>
      <c r="AS234" s="108" t="str">
        <f t="shared" si="49"/>
        <v>None</v>
      </c>
      <c r="AT234" s="108" t="str">
        <f t="shared" si="49"/>
        <v>None</v>
      </c>
      <c r="AU234" s="108" t="str">
        <f t="shared" si="49"/>
        <v>None</v>
      </c>
      <c r="AV234" s="108" t="str">
        <f t="shared" si="49"/>
        <v>None</v>
      </c>
      <c r="AW234" s="108" t="str">
        <f t="shared" si="49"/>
        <v>None</v>
      </c>
      <c r="AX234" s="108" t="str">
        <f t="shared" si="49"/>
        <v>None</v>
      </c>
      <c r="AY234" s="114" t="str">
        <f t="shared" si="49"/>
        <v>NGA</v>
      </c>
    </row>
    <row r="235" spans="1:51" s="13" customFormat="1">
      <c r="A235" s="2"/>
      <c r="B235" s="2"/>
      <c r="C235"/>
      <c r="D235"/>
      <c r="E235"/>
      <c r="F235" s="107" t="str">
        <f t="shared" si="48"/>
        <v>None</v>
      </c>
      <c r="G235" s="108" t="str">
        <f t="shared" si="48"/>
        <v>HFO</v>
      </c>
      <c r="H235" s="108" t="str">
        <f t="shared" si="48"/>
        <v>NGA</v>
      </c>
      <c r="I235" s="108" t="str">
        <f t="shared" si="48"/>
        <v>LPG</v>
      </c>
      <c r="J235" s="108" t="str">
        <f t="shared" si="48"/>
        <v>LPG</v>
      </c>
      <c r="K235" s="108" t="str">
        <f t="shared" si="48"/>
        <v>LPG</v>
      </c>
      <c r="L235" s="108" t="str">
        <f t="shared" si="48"/>
        <v>GSL</v>
      </c>
      <c r="M235" s="108" t="str">
        <f t="shared" si="48"/>
        <v>GSL</v>
      </c>
      <c r="N235" s="108" t="str">
        <f t="shared" si="48"/>
        <v>GSL</v>
      </c>
      <c r="O235" s="108" t="str">
        <f t="shared" si="48"/>
        <v>None</v>
      </c>
      <c r="P235" s="108" t="str">
        <f t="shared" si="48"/>
        <v>DSL</v>
      </c>
      <c r="Q235" s="108" t="str">
        <f t="shared" si="48"/>
        <v>GSL</v>
      </c>
      <c r="R235" s="108" t="str">
        <f t="shared" si="48"/>
        <v>None</v>
      </c>
      <c r="S235" s="108" t="str">
        <f t="shared" si="48"/>
        <v>None</v>
      </c>
      <c r="T235" s="108" t="str">
        <f t="shared" si="48"/>
        <v>DSL</v>
      </c>
      <c r="U235" s="108" t="str">
        <f t="shared" ref="U235:AJ250" si="50">U$9</f>
        <v>DSL</v>
      </c>
      <c r="V235" s="108" t="str">
        <f t="shared" si="50"/>
        <v>None</v>
      </c>
      <c r="W235" s="108" t="str">
        <f t="shared" si="50"/>
        <v>HFO</v>
      </c>
      <c r="X235" s="108" t="str">
        <f t="shared" si="50"/>
        <v>None</v>
      </c>
      <c r="Y235" s="108" t="str">
        <f t="shared" si="50"/>
        <v>HFO</v>
      </c>
      <c r="Z235" s="108" t="str">
        <f t="shared" si="50"/>
        <v>COA</v>
      </c>
      <c r="AA235" s="108" t="str">
        <f t="shared" si="50"/>
        <v>COA</v>
      </c>
      <c r="AB235" s="108" t="str">
        <f t="shared" si="50"/>
        <v>NGA</v>
      </c>
      <c r="AC235" s="108" t="str">
        <f t="shared" si="50"/>
        <v>NGA</v>
      </c>
      <c r="AD235" s="108" t="str">
        <f t="shared" si="50"/>
        <v>NGA</v>
      </c>
      <c r="AE235" s="108" t="str">
        <f t="shared" si="50"/>
        <v>COA</v>
      </c>
      <c r="AF235" s="108" t="str">
        <f t="shared" si="50"/>
        <v>COA</v>
      </c>
      <c r="AG235" s="108" t="str">
        <f t="shared" si="50"/>
        <v>COA</v>
      </c>
      <c r="AH235" s="108" t="str">
        <f t="shared" si="50"/>
        <v>WST</v>
      </c>
      <c r="AI235" s="108" t="str">
        <f t="shared" si="50"/>
        <v>WST</v>
      </c>
      <c r="AJ235" s="108" t="str">
        <f t="shared" si="50"/>
        <v>None</v>
      </c>
      <c r="AK235" s="108" t="str">
        <f t="shared" ref="AK235:AY250" si="51">AK$9</f>
        <v>None</v>
      </c>
      <c r="AL235" s="108" t="str">
        <f t="shared" si="49"/>
        <v>None</v>
      </c>
      <c r="AM235" s="108" t="str">
        <f t="shared" si="49"/>
        <v>None</v>
      </c>
      <c r="AN235" s="108" t="str">
        <f t="shared" si="49"/>
        <v>None</v>
      </c>
      <c r="AO235" s="108" t="str">
        <f t="shared" si="49"/>
        <v>None</v>
      </c>
      <c r="AP235" s="108" t="str">
        <f t="shared" si="49"/>
        <v>None</v>
      </c>
      <c r="AQ235" s="108" t="str">
        <f t="shared" si="49"/>
        <v>None</v>
      </c>
      <c r="AR235" s="108" t="str">
        <f t="shared" si="49"/>
        <v>None</v>
      </c>
      <c r="AS235" s="108" t="str">
        <f t="shared" si="49"/>
        <v>None</v>
      </c>
      <c r="AT235" s="108" t="str">
        <f t="shared" si="49"/>
        <v>None</v>
      </c>
      <c r="AU235" s="108" t="str">
        <f t="shared" si="49"/>
        <v>None</v>
      </c>
      <c r="AV235" s="108" t="str">
        <f t="shared" si="49"/>
        <v>None</v>
      </c>
      <c r="AW235" s="108" t="str">
        <f t="shared" si="49"/>
        <v>None</v>
      </c>
      <c r="AX235" s="108" t="str">
        <f t="shared" si="49"/>
        <v>None</v>
      </c>
      <c r="AY235" s="114" t="str">
        <f t="shared" si="49"/>
        <v>NGA</v>
      </c>
    </row>
    <row r="236" spans="1:51" s="13" customFormat="1">
      <c r="A236" s="2"/>
      <c r="B236" s="2"/>
      <c r="C236"/>
      <c r="D236"/>
      <c r="E236"/>
      <c r="F236" s="107" t="str">
        <f t="shared" ref="F236:U251" si="52">F$9</f>
        <v>None</v>
      </c>
      <c r="G236" s="108" t="str">
        <f t="shared" si="52"/>
        <v>HFO</v>
      </c>
      <c r="H236" s="108" t="str">
        <f t="shared" si="52"/>
        <v>NGA</v>
      </c>
      <c r="I236" s="108" t="str">
        <f t="shared" si="52"/>
        <v>LPG</v>
      </c>
      <c r="J236" s="108" t="str">
        <f t="shared" si="52"/>
        <v>LPG</v>
      </c>
      <c r="K236" s="108" t="str">
        <f t="shared" si="52"/>
        <v>LPG</v>
      </c>
      <c r="L236" s="108" t="str">
        <f t="shared" si="52"/>
        <v>GSL</v>
      </c>
      <c r="M236" s="108" t="str">
        <f t="shared" si="52"/>
        <v>GSL</v>
      </c>
      <c r="N236" s="108" t="str">
        <f t="shared" si="52"/>
        <v>GSL</v>
      </c>
      <c r="O236" s="108" t="str">
        <f t="shared" si="52"/>
        <v>None</v>
      </c>
      <c r="P236" s="108" t="str">
        <f t="shared" si="52"/>
        <v>DSL</v>
      </c>
      <c r="Q236" s="108" t="str">
        <f t="shared" si="52"/>
        <v>GSL</v>
      </c>
      <c r="R236" s="108" t="str">
        <f t="shared" si="52"/>
        <v>None</v>
      </c>
      <c r="S236" s="108" t="str">
        <f t="shared" si="52"/>
        <v>None</v>
      </c>
      <c r="T236" s="108" t="str">
        <f t="shared" si="52"/>
        <v>DSL</v>
      </c>
      <c r="U236" s="108" t="str">
        <f t="shared" si="50"/>
        <v>DSL</v>
      </c>
      <c r="V236" s="108" t="str">
        <f t="shared" si="50"/>
        <v>None</v>
      </c>
      <c r="W236" s="108" t="str">
        <f t="shared" si="50"/>
        <v>HFO</v>
      </c>
      <c r="X236" s="108" t="str">
        <f t="shared" si="50"/>
        <v>None</v>
      </c>
      <c r="Y236" s="108" t="str">
        <f t="shared" si="50"/>
        <v>HFO</v>
      </c>
      <c r="Z236" s="108" t="str">
        <f t="shared" si="50"/>
        <v>COA</v>
      </c>
      <c r="AA236" s="108" t="str">
        <f t="shared" si="50"/>
        <v>COA</v>
      </c>
      <c r="AB236" s="108" t="str">
        <f t="shared" si="50"/>
        <v>NGA</v>
      </c>
      <c r="AC236" s="108" t="str">
        <f t="shared" si="50"/>
        <v>NGA</v>
      </c>
      <c r="AD236" s="108" t="str">
        <f t="shared" si="50"/>
        <v>NGA</v>
      </c>
      <c r="AE236" s="108" t="str">
        <f t="shared" si="50"/>
        <v>COA</v>
      </c>
      <c r="AF236" s="108" t="str">
        <f t="shared" si="50"/>
        <v>COA</v>
      </c>
      <c r="AG236" s="108" t="str">
        <f t="shared" si="50"/>
        <v>COA</v>
      </c>
      <c r="AH236" s="108" t="str">
        <f t="shared" si="50"/>
        <v>WST</v>
      </c>
      <c r="AI236" s="108" t="str">
        <f t="shared" si="50"/>
        <v>WST</v>
      </c>
      <c r="AJ236" s="108" t="str">
        <f t="shared" si="50"/>
        <v>None</v>
      </c>
      <c r="AK236" s="108" t="str">
        <f t="shared" si="51"/>
        <v>None</v>
      </c>
      <c r="AL236" s="108" t="str">
        <f t="shared" si="49"/>
        <v>None</v>
      </c>
      <c r="AM236" s="108" t="str">
        <f t="shared" si="49"/>
        <v>None</v>
      </c>
      <c r="AN236" s="108" t="str">
        <f t="shared" si="49"/>
        <v>None</v>
      </c>
      <c r="AO236" s="108" t="str">
        <f t="shared" si="49"/>
        <v>None</v>
      </c>
      <c r="AP236" s="108" t="str">
        <f t="shared" si="49"/>
        <v>None</v>
      </c>
      <c r="AQ236" s="108" t="str">
        <f t="shared" si="49"/>
        <v>None</v>
      </c>
      <c r="AR236" s="108" t="str">
        <f t="shared" si="49"/>
        <v>None</v>
      </c>
      <c r="AS236" s="108" t="str">
        <f t="shared" si="49"/>
        <v>None</v>
      </c>
      <c r="AT236" s="108" t="str">
        <f t="shared" si="49"/>
        <v>None</v>
      </c>
      <c r="AU236" s="108" t="str">
        <f t="shared" si="49"/>
        <v>None</v>
      </c>
      <c r="AV236" s="108" t="str">
        <f t="shared" si="49"/>
        <v>None</v>
      </c>
      <c r="AW236" s="108" t="str">
        <f t="shared" si="49"/>
        <v>None</v>
      </c>
      <c r="AX236" s="108" t="str">
        <f t="shared" si="49"/>
        <v>None</v>
      </c>
      <c r="AY236" s="114" t="str">
        <f t="shared" si="49"/>
        <v>NGA</v>
      </c>
    </row>
    <row r="237" spans="1:51" s="13" customFormat="1">
      <c r="A237" s="2"/>
      <c r="B237" s="2"/>
      <c r="C237"/>
      <c r="D237"/>
      <c r="E237"/>
      <c r="F237" s="107" t="str">
        <f t="shared" si="52"/>
        <v>None</v>
      </c>
      <c r="G237" s="108" t="str">
        <f t="shared" si="52"/>
        <v>HFO</v>
      </c>
      <c r="H237" s="108" t="str">
        <f t="shared" si="52"/>
        <v>NGA</v>
      </c>
      <c r="I237" s="108" t="str">
        <f t="shared" si="52"/>
        <v>LPG</v>
      </c>
      <c r="J237" s="108" t="str">
        <f t="shared" si="52"/>
        <v>LPG</v>
      </c>
      <c r="K237" s="108" t="str">
        <f t="shared" si="52"/>
        <v>LPG</v>
      </c>
      <c r="L237" s="108" t="str">
        <f t="shared" si="52"/>
        <v>GSL</v>
      </c>
      <c r="M237" s="108" t="str">
        <f t="shared" si="52"/>
        <v>GSL</v>
      </c>
      <c r="N237" s="108" t="str">
        <f t="shared" si="52"/>
        <v>GSL</v>
      </c>
      <c r="O237" s="108" t="str">
        <f t="shared" si="52"/>
        <v>None</v>
      </c>
      <c r="P237" s="108" t="str">
        <f t="shared" si="52"/>
        <v>DSL</v>
      </c>
      <c r="Q237" s="108" t="str">
        <f t="shared" si="52"/>
        <v>GSL</v>
      </c>
      <c r="R237" s="108" t="str">
        <f t="shared" si="52"/>
        <v>None</v>
      </c>
      <c r="S237" s="108" t="str">
        <f t="shared" si="52"/>
        <v>None</v>
      </c>
      <c r="T237" s="108" t="str">
        <f t="shared" si="52"/>
        <v>DSL</v>
      </c>
      <c r="U237" s="108" t="str">
        <f t="shared" si="50"/>
        <v>DSL</v>
      </c>
      <c r="V237" s="108" t="str">
        <f t="shared" si="50"/>
        <v>None</v>
      </c>
      <c r="W237" s="108" t="str">
        <f t="shared" si="50"/>
        <v>HFO</v>
      </c>
      <c r="X237" s="108" t="str">
        <f t="shared" si="50"/>
        <v>None</v>
      </c>
      <c r="Y237" s="108" t="str">
        <f t="shared" si="50"/>
        <v>HFO</v>
      </c>
      <c r="Z237" s="108" t="str">
        <f t="shared" si="50"/>
        <v>COA</v>
      </c>
      <c r="AA237" s="108" t="str">
        <f t="shared" si="50"/>
        <v>COA</v>
      </c>
      <c r="AB237" s="108" t="str">
        <f t="shared" si="50"/>
        <v>NGA</v>
      </c>
      <c r="AC237" s="108" t="str">
        <f t="shared" si="50"/>
        <v>NGA</v>
      </c>
      <c r="AD237" s="108" t="str">
        <f t="shared" si="50"/>
        <v>NGA</v>
      </c>
      <c r="AE237" s="108" t="str">
        <f t="shared" si="50"/>
        <v>COA</v>
      </c>
      <c r="AF237" s="108" t="str">
        <f t="shared" si="50"/>
        <v>COA</v>
      </c>
      <c r="AG237" s="108" t="str">
        <f t="shared" si="50"/>
        <v>COA</v>
      </c>
      <c r="AH237" s="108" t="str">
        <f t="shared" si="50"/>
        <v>WST</v>
      </c>
      <c r="AI237" s="108" t="str">
        <f t="shared" si="50"/>
        <v>WST</v>
      </c>
      <c r="AJ237" s="108" t="str">
        <f t="shared" si="50"/>
        <v>None</v>
      </c>
      <c r="AK237" s="108" t="str">
        <f t="shared" si="51"/>
        <v>None</v>
      </c>
      <c r="AL237" s="108" t="str">
        <f t="shared" si="49"/>
        <v>None</v>
      </c>
      <c r="AM237" s="108" t="str">
        <f t="shared" si="49"/>
        <v>None</v>
      </c>
      <c r="AN237" s="108" t="str">
        <f t="shared" si="49"/>
        <v>None</v>
      </c>
      <c r="AO237" s="108" t="str">
        <f t="shared" si="49"/>
        <v>None</v>
      </c>
      <c r="AP237" s="108" t="str">
        <f t="shared" si="49"/>
        <v>None</v>
      </c>
      <c r="AQ237" s="108" t="str">
        <f t="shared" si="49"/>
        <v>None</v>
      </c>
      <c r="AR237" s="108" t="str">
        <f t="shared" si="49"/>
        <v>None</v>
      </c>
      <c r="AS237" s="108" t="str">
        <f t="shared" si="49"/>
        <v>None</v>
      </c>
      <c r="AT237" s="108" t="str">
        <f t="shared" si="49"/>
        <v>None</v>
      </c>
      <c r="AU237" s="108" t="str">
        <f t="shared" si="49"/>
        <v>None</v>
      </c>
      <c r="AV237" s="108" t="str">
        <f t="shared" si="49"/>
        <v>None</v>
      </c>
      <c r="AW237" s="108" t="str">
        <f t="shared" si="49"/>
        <v>None</v>
      </c>
      <c r="AX237" s="108" t="str">
        <f t="shared" si="49"/>
        <v>None</v>
      </c>
      <c r="AY237" s="114" t="str">
        <f t="shared" si="49"/>
        <v>NGA</v>
      </c>
    </row>
    <row r="238" spans="1:51" s="13" customFormat="1">
      <c r="A238" s="2"/>
      <c r="B238" s="2"/>
      <c r="C238"/>
      <c r="D238"/>
      <c r="E238"/>
      <c r="F238" s="107" t="str">
        <f t="shared" si="52"/>
        <v>None</v>
      </c>
      <c r="G238" s="108" t="str">
        <f t="shared" si="52"/>
        <v>HFO</v>
      </c>
      <c r="H238" s="108" t="str">
        <f t="shared" si="52"/>
        <v>NGA</v>
      </c>
      <c r="I238" s="108" t="str">
        <f t="shared" si="52"/>
        <v>LPG</v>
      </c>
      <c r="J238" s="108" t="str">
        <f t="shared" si="52"/>
        <v>LPG</v>
      </c>
      <c r="K238" s="108" t="str">
        <f t="shared" si="52"/>
        <v>LPG</v>
      </c>
      <c r="L238" s="108" t="str">
        <f t="shared" si="52"/>
        <v>GSL</v>
      </c>
      <c r="M238" s="108" t="str">
        <f t="shared" si="52"/>
        <v>GSL</v>
      </c>
      <c r="N238" s="108" t="str">
        <f t="shared" si="52"/>
        <v>GSL</v>
      </c>
      <c r="O238" s="108" t="str">
        <f t="shared" si="52"/>
        <v>None</v>
      </c>
      <c r="P238" s="108" t="str">
        <f t="shared" si="52"/>
        <v>DSL</v>
      </c>
      <c r="Q238" s="108" t="str">
        <f t="shared" si="52"/>
        <v>GSL</v>
      </c>
      <c r="R238" s="108" t="str">
        <f t="shared" si="52"/>
        <v>None</v>
      </c>
      <c r="S238" s="108" t="str">
        <f t="shared" si="52"/>
        <v>None</v>
      </c>
      <c r="T238" s="108" t="str">
        <f t="shared" si="52"/>
        <v>DSL</v>
      </c>
      <c r="U238" s="108" t="str">
        <f t="shared" si="50"/>
        <v>DSL</v>
      </c>
      <c r="V238" s="108" t="str">
        <f t="shared" si="50"/>
        <v>None</v>
      </c>
      <c r="W238" s="108" t="str">
        <f t="shared" si="50"/>
        <v>HFO</v>
      </c>
      <c r="X238" s="108" t="str">
        <f t="shared" si="50"/>
        <v>None</v>
      </c>
      <c r="Y238" s="108" t="str">
        <f t="shared" si="50"/>
        <v>HFO</v>
      </c>
      <c r="Z238" s="108" t="str">
        <f t="shared" si="50"/>
        <v>COA</v>
      </c>
      <c r="AA238" s="108" t="str">
        <f t="shared" si="50"/>
        <v>COA</v>
      </c>
      <c r="AB238" s="108" t="str">
        <f t="shared" si="50"/>
        <v>NGA</v>
      </c>
      <c r="AC238" s="108" t="str">
        <f t="shared" si="50"/>
        <v>NGA</v>
      </c>
      <c r="AD238" s="108" t="str">
        <f t="shared" si="50"/>
        <v>NGA</v>
      </c>
      <c r="AE238" s="108" t="str">
        <f t="shared" si="50"/>
        <v>COA</v>
      </c>
      <c r="AF238" s="108" t="str">
        <f t="shared" si="50"/>
        <v>COA</v>
      </c>
      <c r="AG238" s="108" t="str">
        <f t="shared" si="50"/>
        <v>COA</v>
      </c>
      <c r="AH238" s="108" t="str">
        <f t="shared" si="50"/>
        <v>WST</v>
      </c>
      <c r="AI238" s="108" t="str">
        <f t="shared" si="50"/>
        <v>WST</v>
      </c>
      <c r="AJ238" s="108" t="str">
        <f t="shared" si="50"/>
        <v>None</v>
      </c>
      <c r="AK238" s="108" t="str">
        <f t="shared" si="51"/>
        <v>None</v>
      </c>
      <c r="AL238" s="108" t="str">
        <f t="shared" si="49"/>
        <v>None</v>
      </c>
      <c r="AM238" s="108" t="str">
        <f t="shared" si="49"/>
        <v>None</v>
      </c>
      <c r="AN238" s="108" t="str">
        <f t="shared" si="49"/>
        <v>None</v>
      </c>
      <c r="AO238" s="108" t="str">
        <f t="shared" si="49"/>
        <v>None</v>
      </c>
      <c r="AP238" s="108" t="str">
        <f t="shared" si="49"/>
        <v>None</v>
      </c>
      <c r="AQ238" s="108" t="str">
        <f t="shared" si="49"/>
        <v>None</v>
      </c>
      <c r="AR238" s="108" t="str">
        <f t="shared" si="49"/>
        <v>None</v>
      </c>
      <c r="AS238" s="108" t="str">
        <f t="shared" si="49"/>
        <v>None</v>
      </c>
      <c r="AT238" s="108" t="str">
        <f t="shared" si="49"/>
        <v>None</v>
      </c>
      <c r="AU238" s="108" t="str">
        <f t="shared" si="49"/>
        <v>None</v>
      </c>
      <c r="AV238" s="108" t="str">
        <f t="shared" si="49"/>
        <v>None</v>
      </c>
      <c r="AW238" s="108" t="str">
        <f t="shared" si="49"/>
        <v>None</v>
      </c>
      <c r="AX238" s="108" t="str">
        <f t="shared" si="49"/>
        <v>None</v>
      </c>
      <c r="AY238" s="114" t="str">
        <f t="shared" si="49"/>
        <v>NGA</v>
      </c>
    </row>
    <row r="239" spans="1:51" s="13" customFormat="1">
      <c r="A239" s="2"/>
      <c r="B239" s="2"/>
      <c r="C239"/>
      <c r="D239"/>
      <c r="E239"/>
      <c r="F239" s="107" t="str">
        <f t="shared" si="52"/>
        <v>None</v>
      </c>
      <c r="G239" s="108" t="str">
        <f t="shared" si="52"/>
        <v>HFO</v>
      </c>
      <c r="H239" s="108" t="str">
        <f t="shared" si="52"/>
        <v>NGA</v>
      </c>
      <c r="I239" s="108" t="str">
        <f t="shared" si="52"/>
        <v>LPG</v>
      </c>
      <c r="J239" s="108" t="str">
        <f t="shared" si="52"/>
        <v>LPG</v>
      </c>
      <c r="K239" s="108" t="str">
        <f t="shared" si="52"/>
        <v>LPG</v>
      </c>
      <c r="L239" s="108" t="str">
        <f t="shared" si="52"/>
        <v>GSL</v>
      </c>
      <c r="M239" s="108" t="str">
        <f t="shared" si="52"/>
        <v>GSL</v>
      </c>
      <c r="N239" s="108" t="str">
        <f t="shared" si="52"/>
        <v>GSL</v>
      </c>
      <c r="O239" s="108" t="str">
        <f t="shared" si="52"/>
        <v>None</v>
      </c>
      <c r="P239" s="108" t="str">
        <f t="shared" si="52"/>
        <v>DSL</v>
      </c>
      <c r="Q239" s="108" t="str">
        <f t="shared" si="52"/>
        <v>GSL</v>
      </c>
      <c r="R239" s="108" t="str">
        <f t="shared" si="52"/>
        <v>None</v>
      </c>
      <c r="S239" s="108" t="str">
        <f t="shared" si="52"/>
        <v>None</v>
      </c>
      <c r="T239" s="108" t="str">
        <f t="shared" si="52"/>
        <v>DSL</v>
      </c>
      <c r="U239" s="108" t="str">
        <f t="shared" si="50"/>
        <v>DSL</v>
      </c>
      <c r="V239" s="108" t="str">
        <f t="shared" si="50"/>
        <v>None</v>
      </c>
      <c r="W239" s="108" t="str">
        <f t="shared" si="50"/>
        <v>HFO</v>
      </c>
      <c r="X239" s="108" t="str">
        <f t="shared" si="50"/>
        <v>None</v>
      </c>
      <c r="Y239" s="108" t="str">
        <f t="shared" si="50"/>
        <v>HFO</v>
      </c>
      <c r="Z239" s="108" t="str">
        <f t="shared" si="50"/>
        <v>COA</v>
      </c>
      <c r="AA239" s="108" t="str">
        <f t="shared" si="50"/>
        <v>COA</v>
      </c>
      <c r="AB239" s="108" t="str">
        <f t="shared" si="50"/>
        <v>NGA</v>
      </c>
      <c r="AC239" s="108" t="str">
        <f t="shared" si="50"/>
        <v>NGA</v>
      </c>
      <c r="AD239" s="108" t="str">
        <f t="shared" si="50"/>
        <v>NGA</v>
      </c>
      <c r="AE239" s="108" t="str">
        <f t="shared" si="50"/>
        <v>COA</v>
      </c>
      <c r="AF239" s="108" t="str">
        <f t="shared" si="50"/>
        <v>COA</v>
      </c>
      <c r="AG239" s="108" t="str">
        <f t="shared" si="50"/>
        <v>COA</v>
      </c>
      <c r="AH239" s="108" t="str">
        <f t="shared" si="50"/>
        <v>WST</v>
      </c>
      <c r="AI239" s="108" t="str">
        <f t="shared" si="50"/>
        <v>WST</v>
      </c>
      <c r="AJ239" s="108" t="str">
        <f t="shared" si="50"/>
        <v>None</v>
      </c>
      <c r="AK239" s="108" t="str">
        <f t="shared" si="51"/>
        <v>None</v>
      </c>
      <c r="AL239" s="108" t="str">
        <f t="shared" si="49"/>
        <v>None</v>
      </c>
      <c r="AM239" s="108" t="str">
        <f t="shared" si="49"/>
        <v>None</v>
      </c>
      <c r="AN239" s="108" t="str">
        <f t="shared" si="49"/>
        <v>None</v>
      </c>
      <c r="AO239" s="108" t="str">
        <f t="shared" si="49"/>
        <v>None</v>
      </c>
      <c r="AP239" s="108" t="str">
        <f t="shared" si="49"/>
        <v>None</v>
      </c>
      <c r="AQ239" s="108" t="str">
        <f t="shared" si="49"/>
        <v>None</v>
      </c>
      <c r="AR239" s="108" t="str">
        <f t="shared" si="49"/>
        <v>None</v>
      </c>
      <c r="AS239" s="108" t="str">
        <f t="shared" si="49"/>
        <v>None</v>
      </c>
      <c r="AT239" s="108" t="str">
        <f t="shared" si="49"/>
        <v>None</v>
      </c>
      <c r="AU239" s="108" t="str">
        <f t="shared" si="49"/>
        <v>None</v>
      </c>
      <c r="AV239" s="108" t="str">
        <f t="shared" si="49"/>
        <v>None</v>
      </c>
      <c r="AW239" s="108" t="str">
        <f t="shared" si="49"/>
        <v>None</v>
      </c>
      <c r="AX239" s="108" t="str">
        <f t="shared" si="49"/>
        <v>None</v>
      </c>
      <c r="AY239" s="114" t="str">
        <f t="shared" si="49"/>
        <v>NGA</v>
      </c>
    </row>
    <row r="240" spans="1:51" s="13" customFormat="1">
      <c r="A240" s="2"/>
      <c r="B240" s="2"/>
      <c r="C240"/>
      <c r="D240"/>
      <c r="E240"/>
      <c r="F240" s="107" t="str">
        <f t="shared" si="52"/>
        <v>None</v>
      </c>
      <c r="G240" s="108" t="str">
        <f t="shared" si="52"/>
        <v>HFO</v>
      </c>
      <c r="H240" s="108" t="str">
        <f t="shared" si="52"/>
        <v>NGA</v>
      </c>
      <c r="I240" s="108" t="str">
        <f t="shared" si="52"/>
        <v>LPG</v>
      </c>
      <c r="J240" s="108" t="str">
        <f t="shared" si="52"/>
        <v>LPG</v>
      </c>
      <c r="K240" s="108" t="str">
        <f t="shared" si="52"/>
        <v>LPG</v>
      </c>
      <c r="L240" s="108" t="str">
        <f t="shared" si="52"/>
        <v>GSL</v>
      </c>
      <c r="M240" s="108" t="str">
        <f t="shared" si="52"/>
        <v>GSL</v>
      </c>
      <c r="N240" s="108" t="str">
        <f t="shared" si="52"/>
        <v>GSL</v>
      </c>
      <c r="O240" s="108" t="str">
        <f t="shared" si="52"/>
        <v>None</v>
      </c>
      <c r="P240" s="108" t="str">
        <f t="shared" si="52"/>
        <v>DSL</v>
      </c>
      <c r="Q240" s="108" t="str">
        <f t="shared" si="52"/>
        <v>GSL</v>
      </c>
      <c r="R240" s="108" t="str">
        <f t="shared" si="52"/>
        <v>None</v>
      </c>
      <c r="S240" s="108" t="str">
        <f t="shared" si="52"/>
        <v>None</v>
      </c>
      <c r="T240" s="108" t="str">
        <f t="shared" si="52"/>
        <v>DSL</v>
      </c>
      <c r="U240" s="108" t="str">
        <f t="shared" si="50"/>
        <v>DSL</v>
      </c>
      <c r="V240" s="108" t="str">
        <f t="shared" si="50"/>
        <v>None</v>
      </c>
      <c r="W240" s="108" t="str">
        <f t="shared" si="50"/>
        <v>HFO</v>
      </c>
      <c r="X240" s="108" t="str">
        <f t="shared" si="50"/>
        <v>None</v>
      </c>
      <c r="Y240" s="108" t="str">
        <f t="shared" si="50"/>
        <v>HFO</v>
      </c>
      <c r="Z240" s="108" t="str">
        <f t="shared" si="50"/>
        <v>COA</v>
      </c>
      <c r="AA240" s="108" t="str">
        <f t="shared" si="50"/>
        <v>COA</v>
      </c>
      <c r="AB240" s="108" t="str">
        <f t="shared" si="50"/>
        <v>NGA</v>
      </c>
      <c r="AC240" s="108" t="str">
        <f t="shared" si="50"/>
        <v>NGA</v>
      </c>
      <c r="AD240" s="108" t="str">
        <f t="shared" si="50"/>
        <v>NGA</v>
      </c>
      <c r="AE240" s="108" t="str">
        <f t="shared" si="50"/>
        <v>COA</v>
      </c>
      <c r="AF240" s="108" t="str">
        <f t="shared" si="50"/>
        <v>COA</v>
      </c>
      <c r="AG240" s="108" t="str">
        <f t="shared" si="50"/>
        <v>COA</v>
      </c>
      <c r="AH240" s="108" t="str">
        <f t="shared" si="50"/>
        <v>WST</v>
      </c>
      <c r="AI240" s="108" t="str">
        <f t="shared" si="50"/>
        <v>WST</v>
      </c>
      <c r="AJ240" s="108" t="str">
        <f t="shared" si="50"/>
        <v>None</v>
      </c>
      <c r="AK240" s="108" t="str">
        <f t="shared" si="51"/>
        <v>None</v>
      </c>
      <c r="AL240" s="108" t="str">
        <f t="shared" si="49"/>
        <v>None</v>
      </c>
      <c r="AM240" s="108" t="str">
        <f t="shared" si="49"/>
        <v>None</v>
      </c>
      <c r="AN240" s="108" t="str">
        <f t="shared" si="49"/>
        <v>None</v>
      </c>
      <c r="AO240" s="108" t="str">
        <f t="shared" si="49"/>
        <v>None</v>
      </c>
      <c r="AP240" s="108" t="str">
        <f t="shared" si="49"/>
        <v>None</v>
      </c>
      <c r="AQ240" s="108" t="str">
        <f t="shared" si="49"/>
        <v>None</v>
      </c>
      <c r="AR240" s="108" t="str">
        <f t="shared" si="49"/>
        <v>None</v>
      </c>
      <c r="AS240" s="108" t="str">
        <f t="shared" si="49"/>
        <v>None</v>
      </c>
      <c r="AT240" s="108" t="str">
        <f t="shared" si="49"/>
        <v>None</v>
      </c>
      <c r="AU240" s="108" t="str">
        <f t="shared" si="49"/>
        <v>None</v>
      </c>
      <c r="AV240" s="108" t="str">
        <f t="shared" si="49"/>
        <v>None</v>
      </c>
      <c r="AW240" s="108" t="str">
        <f t="shared" si="49"/>
        <v>None</v>
      </c>
      <c r="AX240" s="108" t="str">
        <f t="shared" si="49"/>
        <v>None</v>
      </c>
      <c r="AY240" s="114" t="str">
        <f t="shared" si="49"/>
        <v>NGA</v>
      </c>
    </row>
    <row r="241" spans="1:51" s="13" customFormat="1">
      <c r="A241" s="2"/>
      <c r="B241" s="2"/>
      <c r="C241"/>
      <c r="D241"/>
      <c r="E241"/>
      <c r="F241" s="107" t="str">
        <f t="shared" si="52"/>
        <v>None</v>
      </c>
      <c r="G241" s="108" t="str">
        <f t="shared" si="52"/>
        <v>HFO</v>
      </c>
      <c r="H241" s="108" t="str">
        <f t="shared" si="52"/>
        <v>NGA</v>
      </c>
      <c r="I241" s="108" t="str">
        <f t="shared" si="52"/>
        <v>LPG</v>
      </c>
      <c r="J241" s="108" t="str">
        <f t="shared" si="52"/>
        <v>LPG</v>
      </c>
      <c r="K241" s="108" t="str">
        <f t="shared" si="52"/>
        <v>LPG</v>
      </c>
      <c r="L241" s="108" t="str">
        <f t="shared" si="52"/>
        <v>GSL</v>
      </c>
      <c r="M241" s="108" t="str">
        <f t="shared" si="52"/>
        <v>GSL</v>
      </c>
      <c r="N241" s="108" t="str">
        <f t="shared" si="52"/>
        <v>GSL</v>
      </c>
      <c r="O241" s="108" t="str">
        <f t="shared" si="52"/>
        <v>None</v>
      </c>
      <c r="P241" s="108" t="str">
        <f t="shared" si="52"/>
        <v>DSL</v>
      </c>
      <c r="Q241" s="108" t="str">
        <f t="shared" si="52"/>
        <v>GSL</v>
      </c>
      <c r="R241" s="108" t="str">
        <f t="shared" si="52"/>
        <v>None</v>
      </c>
      <c r="S241" s="108" t="str">
        <f t="shared" si="52"/>
        <v>None</v>
      </c>
      <c r="T241" s="108" t="str">
        <f t="shared" si="52"/>
        <v>DSL</v>
      </c>
      <c r="U241" s="108" t="str">
        <f t="shared" si="50"/>
        <v>DSL</v>
      </c>
      <c r="V241" s="108" t="str">
        <f t="shared" si="50"/>
        <v>None</v>
      </c>
      <c r="W241" s="108" t="str">
        <f t="shared" si="50"/>
        <v>HFO</v>
      </c>
      <c r="X241" s="108" t="str">
        <f t="shared" si="50"/>
        <v>None</v>
      </c>
      <c r="Y241" s="108" t="str">
        <f t="shared" si="50"/>
        <v>HFO</v>
      </c>
      <c r="Z241" s="108" t="str">
        <f t="shared" si="50"/>
        <v>COA</v>
      </c>
      <c r="AA241" s="108" t="str">
        <f t="shared" si="50"/>
        <v>COA</v>
      </c>
      <c r="AB241" s="108" t="str">
        <f t="shared" si="50"/>
        <v>NGA</v>
      </c>
      <c r="AC241" s="108" t="str">
        <f t="shared" si="50"/>
        <v>NGA</v>
      </c>
      <c r="AD241" s="108" t="str">
        <f t="shared" si="50"/>
        <v>NGA</v>
      </c>
      <c r="AE241" s="108" t="str">
        <f t="shared" si="50"/>
        <v>COA</v>
      </c>
      <c r="AF241" s="108" t="str">
        <f t="shared" si="50"/>
        <v>COA</v>
      </c>
      <c r="AG241" s="108" t="str">
        <f t="shared" si="50"/>
        <v>COA</v>
      </c>
      <c r="AH241" s="108" t="str">
        <f t="shared" si="50"/>
        <v>WST</v>
      </c>
      <c r="AI241" s="108" t="str">
        <f t="shared" si="50"/>
        <v>WST</v>
      </c>
      <c r="AJ241" s="108" t="str">
        <f t="shared" si="50"/>
        <v>None</v>
      </c>
      <c r="AK241" s="108" t="str">
        <f t="shared" si="51"/>
        <v>None</v>
      </c>
      <c r="AL241" s="108" t="str">
        <f t="shared" si="49"/>
        <v>None</v>
      </c>
      <c r="AM241" s="108" t="str">
        <f t="shared" si="49"/>
        <v>None</v>
      </c>
      <c r="AN241" s="108" t="str">
        <f t="shared" si="49"/>
        <v>None</v>
      </c>
      <c r="AO241" s="108" t="str">
        <f t="shared" si="49"/>
        <v>None</v>
      </c>
      <c r="AP241" s="108" t="str">
        <f t="shared" si="49"/>
        <v>None</v>
      </c>
      <c r="AQ241" s="108" t="str">
        <f t="shared" si="49"/>
        <v>None</v>
      </c>
      <c r="AR241" s="108" t="str">
        <f t="shared" si="49"/>
        <v>None</v>
      </c>
      <c r="AS241" s="108" t="str">
        <f t="shared" si="49"/>
        <v>None</v>
      </c>
      <c r="AT241" s="108" t="str">
        <f t="shared" si="49"/>
        <v>None</v>
      </c>
      <c r="AU241" s="108" t="str">
        <f t="shared" si="49"/>
        <v>None</v>
      </c>
      <c r="AV241" s="108" t="str">
        <f t="shared" si="49"/>
        <v>None</v>
      </c>
      <c r="AW241" s="108" t="str">
        <f t="shared" si="49"/>
        <v>None</v>
      </c>
      <c r="AX241" s="108" t="str">
        <f t="shared" si="49"/>
        <v>None</v>
      </c>
      <c r="AY241" s="114" t="str">
        <f t="shared" si="49"/>
        <v>NGA</v>
      </c>
    </row>
    <row r="242" spans="1:51" s="13" customFormat="1">
      <c r="A242" s="2"/>
      <c r="B242" s="2"/>
      <c r="C242"/>
      <c r="D242"/>
      <c r="E242"/>
      <c r="F242" s="107" t="str">
        <f t="shared" si="52"/>
        <v>None</v>
      </c>
      <c r="G242" s="108" t="str">
        <f t="shared" si="52"/>
        <v>HFO</v>
      </c>
      <c r="H242" s="108" t="str">
        <f t="shared" si="52"/>
        <v>NGA</v>
      </c>
      <c r="I242" s="108" t="str">
        <f t="shared" si="52"/>
        <v>LPG</v>
      </c>
      <c r="J242" s="108" t="str">
        <f t="shared" si="52"/>
        <v>LPG</v>
      </c>
      <c r="K242" s="108" t="str">
        <f t="shared" si="52"/>
        <v>LPG</v>
      </c>
      <c r="L242" s="108" t="str">
        <f t="shared" si="52"/>
        <v>GSL</v>
      </c>
      <c r="M242" s="108" t="str">
        <f t="shared" si="52"/>
        <v>GSL</v>
      </c>
      <c r="N242" s="108" t="str">
        <f t="shared" si="52"/>
        <v>GSL</v>
      </c>
      <c r="O242" s="108" t="str">
        <f t="shared" si="52"/>
        <v>None</v>
      </c>
      <c r="P242" s="108" t="str">
        <f t="shared" si="52"/>
        <v>DSL</v>
      </c>
      <c r="Q242" s="108" t="str">
        <f t="shared" si="52"/>
        <v>GSL</v>
      </c>
      <c r="R242" s="108" t="str">
        <f t="shared" si="52"/>
        <v>None</v>
      </c>
      <c r="S242" s="108" t="str">
        <f t="shared" si="52"/>
        <v>None</v>
      </c>
      <c r="T242" s="108" t="str">
        <f t="shared" si="52"/>
        <v>DSL</v>
      </c>
      <c r="U242" s="108" t="str">
        <f t="shared" si="50"/>
        <v>DSL</v>
      </c>
      <c r="V242" s="108" t="str">
        <f t="shared" si="50"/>
        <v>None</v>
      </c>
      <c r="W242" s="108" t="str">
        <f t="shared" si="50"/>
        <v>HFO</v>
      </c>
      <c r="X242" s="108" t="str">
        <f t="shared" si="50"/>
        <v>None</v>
      </c>
      <c r="Y242" s="108" t="str">
        <f t="shared" si="50"/>
        <v>HFO</v>
      </c>
      <c r="Z242" s="108" t="str">
        <f t="shared" si="50"/>
        <v>COA</v>
      </c>
      <c r="AA242" s="108" t="str">
        <f t="shared" si="50"/>
        <v>COA</v>
      </c>
      <c r="AB242" s="108" t="str">
        <f t="shared" si="50"/>
        <v>NGA</v>
      </c>
      <c r="AC242" s="108" t="str">
        <f t="shared" si="50"/>
        <v>NGA</v>
      </c>
      <c r="AD242" s="108" t="str">
        <f t="shared" si="50"/>
        <v>NGA</v>
      </c>
      <c r="AE242" s="108" t="str">
        <f t="shared" si="50"/>
        <v>COA</v>
      </c>
      <c r="AF242" s="108" t="str">
        <f t="shared" si="50"/>
        <v>COA</v>
      </c>
      <c r="AG242" s="108" t="str">
        <f t="shared" si="50"/>
        <v>COA</v>
      </c>
      <c r="AH242" s="108" t="str">
        <f t="shared" si="50"/>
        <v>WST</v>
      </c>
      <c r="AI242" s="108" t="str">
        <f t="shared" si="50"/>
        <v>WST</v>
      </c>
      <c r="AJ242" s="108" t="str">
        <f t="shared" si="50"/>
        <v>None</v>
      </c>
      <c r="AK242" s="108" t="str">
        <f t="shared" si="51"/>
        <v>None</v>
      </c>
      <c r="AL242" s="108" t="str">
        <f t="shared" si="49"/>
        <v>None</v>
      </c>
      <c r="AM242" s="108" t="str">
        <f t="shared" si="49"/>
        <v>None</v>
      </c>
      <c r="AN242" s="108" t="str">
        <f t="shared" si="49"/>
        <v>None</v>
      </c>
      <c r="AO242" s="108" t="str">
        <f t="shared" si="49"/>
        <v>None</v>
      </c>
      <c r="AP242" s="108" t="str">
        <f t="shared" si="49"/>
        <v>None</v>
      </c>
      <c r="AQ242" s="108" t="str">
        <f t="shared" si="49"/>
        <v>None</v>
      </c>
      <c r="AR242" s="108" t="str">
        <f t="shared" si="49"/>
        <v>None</v>
      </c>
      <c r="AS242" s="108" t="str">
        <f t="shared" si="49"/>
        <v>None</v>
      </c>
      <c r="AT242" s="108" t="str">
        <f t="shared" si="49"/>
        <v>None</v>
      </c>
      <c r="AU242" s="108" t="str">
        <f t="shared" si="49"/>
        <v>None</v>
      </c>
      <c r="AV242" s="108" t="str">
        <f t="shared" si="49"/>
        <v>None</v>
      </c>
      <c r="AW242" s="108" t="str">
        <f t="shared" si="49"/>
        <v>None</v>
      </c>
      <c r="AX242" s="108" t="str">
        <f t="shared" si="49"/>
        <v>None</v>
      </c>
      <c r="AY242" s="114" t="str">
        <f t="shared" si="49"/>
        <v>NGA</v>
      </c>
    </row>
    <row r="243" spans="1:51" s="13" customFormat="1">
      <c r="A243" s="2"/>
      <c r="B243" s="2"/>
      <c r="C243"/>
      <c r="D243"/>
      <c r="E243"/>
      <c r="F243" s="107" t="str">
        <f t="shared" si="52"/>
        <v>None</v>
      </c>
      <c r="G243" s="108" t="str">
        <f t="shared" si="52"/>
        <v>HFO</v>
      </c>
      <c r="H243" s="108" t="str">
        <f t="shared" si="52"/>
        <v>NGA</v>
      </c>
      <c r="I243" s="108" t="str">
        <f t="shared" si="52"/>
        <v>LPG</v>
      </c>
      <c r="J243" s="108" t="str">
        <f t="shared" si="52"/>
        <v>LPG</v>
      </c>
      <c r="K243" s="108" t="str">
        <f t="shared" si="52"/>
        <v>LPG</v>
      </c>
      <c r="L243" s="108" t="str">
        <f t="shared" si="52"/>
        <v>GSL</v>
      </c>
      <c r="M243" s="108" t="str">
        <f t="shared" si="52"/>
        <v>GSL</v>
      </c>
      <c r="N243" s="108" t="str">
        <f t="shared" si="52"/>
        <v>GSL</v>
      </c>
      <c r="O243" s="108" t="str">
        <f t="shared" si="52"/>
        <v>None</v>
      </c>
      <c r="P243" s="108" t="str">
        <f t="shared" si="52"/>
        <v>DSL</v>
      </c>
      <c r="Q243" s="108" t="str">
        <f t="shared" si="52"/>
        <v>GSL</v>
      </c>
      <c r="R243" s="108" t="str">
        <f t="shared" si="52"/>
        <v>None</v>
      </c>
      <c r="S243" s="108" t="str">
        <f t="shared" si="52"/>
        <v>None</v>
      </c>
      <c r="T243" s="108" t="str">
        <f t="shared" si="52"/>
        <v>DSL</v>
      </c>
      <c r="U243" s="108" t="str">
        <f t="shared" si="50"/>
        <v>DSL</v>
      </c>
      <c r="V243" s="108" t="str">
        <f t="shared" si="50"/>
        <v>None</v>
      </c>
      <c r="W243" s="108" t="str">
        <f t="shared" si="50"/>
        <v>HFO</v>
      </c>
      <c r="X243" s="108" t="str">
        <f t="shared" si="50"/>
        <v>None</v>
      </c>
      <c r="Y243" s="108" t="str">
        <f t="shared" si="50"/>
        <v>HFO</v>
      </c>
      <c r="Z243" s="108" t="str">
        <f t="shared" si="50"/>
        <v>COA</v>
      </c>
      <c r="AA243" s="108" t="str">
        <f t="shared" si="50"/>
        <v>COA</v>
      </c>
      <c r="AB243" s="108" t="str">
        <f t="shared" si="50"/>
        <v>NGA</v>
      </c>
      <c r="AC243" s="108" t="str">
        <f t="shared" si="50"/>
        <v>NGA</v>
      </c>
      <c r="AD243" s="108" t="str">
        <f t="shared" si="50"/>
        <v>NGA</v>
      </c>
      <c r="AE243" s="108" t="str">
        <f t="shared" si="50"/>
        <v>COA</v>
      </c>
      <c r="AF243" s="108" t="str">
        <f t="shared" si="50"/>
        <v>COA</v>
      </c>
      <c r="AG243" s="108" t="str">
        <f t="shared" si="50"/>
        <v>COA</v>
      </c>
      <c r="AH243" s="108" t="str">
        <f t="shared" si="50"/>
        <v>WST</v>
      </c>
      <c r="AI243" s="108" t="str">
        <f t="shared" si="50"/>
        <v>WST</v>
      </c>
      <c r="AJ243" s="108" t="str">
        <f t="shared" si="50"/>
        <v>None</v>
      </c>
      <c r="AK243" s="108" t="str">
        <f t="shared" si="51"/>
        <v>None</v>
      </c>
      <c r="AL243" s="108" t="str">
        <f t="shared" si="49"/>
        <v>None</v>
      </c>
      <c r="AM243" s="108" t="str">
        <f t="shared" si="49"/>
        <v>None</v>
      </c>
      <c r="AN243" s="108" t="str">
        <f t="shared" si="49"/>
        <v>None</v>
      </c>
      <c r="AO243" s="108" t="str">
        <f t="shared" si="49"/>
        <v>None</v>
      </c>
      <c r="AP243" s="108" t="str">
        <f t="shared" si="49"/>
        <v>None</v>
      </c>
      <c r="AQ243" s="108" t="str">
        <f t="shared" si="49"/>
        <v>None</v>
      </c>
      <c r="AR243" s="108" t="str">
        <f t="shared" si="49"/>
        <v>None</v>
      </c>
      <c r="AS243" s="108" t="str">
        <f t="shared" si="49"/>
        <v>None</v>
      </c>
      <c r="AT243" s="108" t="str">
        <f t="shared" si="49"/>
        <v>None</v>
      </c>
      <c r="AU243" s="108" t="str">
        <f t="shared" si="49"/>
        <v>None</v>
      </c>
      <c r="AV243" s="108" t="str">
        <f t="shared" si="49"/>
        <v>None</v>
      </c>
      <c r="AW243" s="108" t="str">
        <f t="shared" si="49"/>
        <v>None</v>
      </c>
      <c r="AX243" s="108" t="str">
        <f t="shared" si="49"/>
        <v>None</v>
      </c>
      <c r="AY243" s="114" t="str">
        <f t="shared" si="49"/>
        <v>NGA</v>
      </c>
    </row>
    <row r="244" spans="1:51" s="13" customFormat="1">
      <c r="A244" s="2"/>
      <c r="B244" s="2"/>
      <c r="C244"/>
      <c r="D244"/>
      <c r="E244"/>
      <c r="F244" s="107" t="str">
        <f t="shared" si="52"/>
        <v>None</v>
      </c>
      <c r="G244" s="108" t="str">
        <f t="shared" si="52"/>
        <v>HFO</v>
      </c>
      <c r="H244" s="108" t="str">
        <f t="shared" si="52"/>
        <v>NGA</v>
      </c>
      <c r="I244" s="108" t="str">
        <f t="shared" si="52"/>
        <v>LPG</v>
      </c>
      <c r="J244" s="108" t="str">
        <f t="shared" si="52"/>
        <v>LPG</v>
      </c>
      <c r="K244" s="108" t="str">
        <f t="shared" si="52"/>
        <v>LPG</v>
      </c>
      <c r="L244" s="108" t="str">
        <f t="shared" si="52"/>
        <v>GSL</v>
      </c>
      <c r="M244" s="108" t="str">
        <f t="shared" si="52"/>
        <v>GSL</v>
      </c>
      <c r="N244" s="108" t="str">
        <f t="shared" si="52"/>
        <v>GSL</v>
      </c>
      <c r="O244" s="108" t="str">
        <f t="shared" si="52"/>
        <v>None</v>
      </c>
      <c r="P244" s="108" t="str">
        <f t="shared" si="52"/>
        <v>DSL</v>
      </c>
      <c r="Q244" s="108" t="str">
        <f t="shared" si="52"/>
        <v>GSL</v>
      </c>
      <c r="R244" s="108" t="str">
        <f t="shared" si="52"/>
        <v>None</v>
      </c>
      <c r="S244" s="108" t="str">
        <f t="shared" si="52"/>
        <v>None</v>
      </c>
      <c r="T244" s="108" t="str">
        <f t="shared" si="52"/>
        <v>DSL</v>
      </c>
      <c r="U244" s="108" t="str">
        <f t="shared" si="50"/>
        <v>DSL</v>
      </c>
      <c r="V244" s="108" t="str">
        <f t="shared" si="50"/>
        <v>None</v>
      </c>
      <c r="W244" s="108" t="str">
        <f t="shared" si="50"/>
        <v>HFO</v>
      </c>
      <c r="X244" s="108" t="str">
        <f t="shared" si="50"/>
        <v>None</v>
      </c>
      <c r="Y244" s="108" t="str">
        <f t="shared" si="50"/>
        <v>HFO</v>
      </c>
      <c r="Z244" s="108" t="str">
        <f t="shared" si="50"/>
        <v>COA</v>
      </c>
      <c r="AA244" s="108" t="str">
        <f t="shared" si="50"/>
        <v>COA</v>
      </c>
      <c r="AB244" s="108" t="str">
        <f t="shared" si="50"/>
        <v>NGA</v>
      </c>
      <c r="AC244" s="108" t="str">
        <f t="shared" si="50"/>
        <v>NGA</v>
      </c>
      <c r="AD244" s="108" t="str">
        <f t="shared" si="50"/>
        <v>NGA</v>
      </c>
      <c r="AE244" s="108" t="str">
        <f t="shared" si="50"/>
        <v>COA</v>
      </c>
      <c r="AF244" s="108" t="str">
        <f t="shared" si="50"/>
        <v>COA</v>
      </c>
      <c r="AG244" s="108" t="str">
        <f t="shared" si="50"/>
        <v>COA</v>
      </c>
      <c r="AH244" s="108" t="str">
        <f t="shared" si="50"/>
        <v>WST</v>
      </c>
      <c r="AI244" s="108" t="str">
        <f t="shared" si="50"/>
        <v>WST</v>
      </c>
      <c r="AJ244" s="108" t="str">
        <f t="shared" si="50"/>
        <v>None</v>
      </c>
      <c r="AK244" s="108" t="str">
        <f t="shared" si="51"/>
        <v>None</v>
      </c>
      <c r="AL244" s="108" t="str">
        <f t="shared" si="49"/>
        <v>None</v>
      </c>
      <c r="AM244" s="108" t="str">
        <f t="shared" si="49"/>
        <v>None</v>
      </c>
      <c r="AN244" s="108" t="str">
        <f t="shared" si="49"/>
        <v>None</v>
      </c>
      <c r="AO244" s="108" t="str">
        <f t="shared" si="49"/>
        <v>None</v>
      </c>
      <c r="AP244" s="108" t="str">
        <f t="shared" si="49"/>
        <v>None</v>
      </c>
      <c r="AQ244" s="108" t="str">
        <f t="shared" si="49"/>
        <v>None</v>
      </c>
      <c r="AR244" s="108" t="str">
        <f t="shared" si="49"/>
        <v>None</v>
      </c>
      <c r="AS244" s="108" t="str">
        <f t="shared" si="49"/>
        <v>None</v>
      </c>
      <c r="AT244" s="108" t="str">
        <f t="shared" si="49"/>
        <v>None</v>
      </c>
      <c r="AU244" s="108" t="str">
        <f t="shared" si="49"/>
        <v>None</v>
      </c>
      <c r="AV244" s="108" t="str">
        <f t="shared" si="49"/>
        <v>None</v>
      </c>
      <c r="AW244" s="108" t="str">
        <f t="shared" si="49"/>
        <v>None</v>
      </c>
      <c r="AX244" s="108" t="str">
        <f t="shared" si="49"/>
        <v>None</v>
      </c>
      <c r="AY244" s="114" t="str">
        <f t="shared" si="49"/>
        <v>NGA</v>
      </c>
    </row>
    <row r="245" spans="1:51" s="13" customFormat="1">
      <c r="A245" s="2"/>
      <c r="B245" s="2"/>
      <c r="C245"/>
      <c r="D245"/>
      <c r="E245"/>
      <c r="F245" s="107" t="str">
        <f t="shared" si="52"/>
        <v>None</v>
      </c>
      <c r="G245" s="108" t="str">
        <f t="shared" si="52"/>
        <v>HFO</v>
      </c>
      <c r="H245" s="108" t="str">
        <f t="shared" si="52"/>
        <v>NGA</v>
      </c>
      <c r="I245" s="108" t="str">
        <f t="shared" si="52"/>
        <v>LPG</v>
      </c>
      <c r="J245" s="108" t="str">
        <f t="shared" si="52"/>
        <v>LPG</v>
      </c>
      <c r="K245" s="108" t="str">
        <f t="shared" si="52"/>
        <v>LPG</v>
      </c>
      <c r="L245" s="108" t="str">
        <f t="shared" si="52"/>
        <v>GSL</v>
      </c>
      <c r="M245" s="108" t="str">
        <f t="shared" si="52"/>
        <v>GSL</v>
      </c>
      <c r="N245" s="108" t="str">
        <f t="shared" si="52"/>
        <v>GSL</v>
      </c>
      <c r="O245" s="108" t="str">
        <f t="shared" si="52"/>
        <v>None</v>
      </c>
      <c r="P245" s="108" t="str">
        <f t="shared" si="52"/>
        <v>DSL</v>
      </c>
      <c r="Q245" s="108" t="str">
        <f t="shared" si="52"/>
        <v>GSL</v>
      </c>
      <c r="R245" s="108" t="str">
        <f t="shared" si="52"/>
        <v>None</v>
      </c>
      <c r="S245" s="108" t="str">
        <f t="shared" si="52"/>
        <v>None</v>
      </c>
      <c r="T245" s="108" t="str">
        <f t="shared" si="52"/>
        <v>DSL</v>
      </c>
      <c r="U245" s="108" t="str">
        <f t="shared" si="50"/>
        <v>DSL</v>
      </c>
      <c r="V245" s="108" t="str">
        <f t="shared" si="50"/>
        <v>None</v>
      </c>
      <c r="W245" s="108" t="str">
        <f t="shared" si="50"/>
        <v>HFO</v>
      </c>
      <c r="X245" s="108" t="str">
        <f t="shared" si="50"/>
        <v>None</v>
      </c>
      <c r="Y245" s="108" t="str">
        <f t="shared" si="50"/>
        <v>HFO</v>
      </c>
      <c r="Z245" s="108" t="str">
        <f t="shared" si="50"/>
        <v>COA</v>
      </c>
      <c r="AA245" s="108" t="str">
        <f t="shared" si="50"/>
        <v>COA</v>
      </c>
      <c r="AB245" s="108" t="str">
        <f t="shared" si="50"/>
        <v>NGA</v>
      </c>
      <c r="AC245" s="108" t="str">
        <f t="shared" si="50"/>
        <v>NGA</v>
      </c>
      <c r="AD245" s="108" t="str">
        <f t="shared" si="50"/>
        <v>NGA</v>
      </c>
      <c r="AE245" s="108" t="str">
        <f t="shared" si="50"/>
        <v>COA</v>
      </c>
      <c r="AF245" s="108" t="str">
        <f t="shared" si="50"/>
        <v>COA</v>
      </c>
      <c r="AG245" s="108" t="str">
        <f t="shared" si="50"/>
        <v>COA</v>
      </c>
      <c r="AH245" s="108" t="str">
        <f t="shared" si="50"/>
        <v>WST</v>
      </c>
      <c r="AI245" s="108" t="str">
        <f t="shared" si="50"/>
        <v>WST</v>
      </c>
      <c r="AJ245" s="108" t="str">
        <f t="shared" si="50"/>
        <v>None</v>
      </c>
      <c r="AK245" s="108" t="str">
        <f t="shared" si="51"/>
        <v>None</v>
      </c>
      <c r="AL245" s="108" t="str">
        <f t="shared" si="49"/>
        <v>None</v>
      </c>
      <c r="AM245" s="108" t="str">
        <f t="shared" si="49"/>
        <v>None</v>
      </c>
      <c r="AN245" s="108" t="str">
        <f t="shared" si="49"/>
        <v>None</v>
      </c>
      <c r="AO245" s="108" t="str">
        <f t="shared" si="49"/>
        <v>None</v>
      </c>
      <c r="AP245" s="108" t="str">
        <f t="shared" si="49"/>
        <v>None</v>
      </c>
      <c r="AQ245" s="108" t="str">
        <f t="shared" si="49"/>
        <v>None</v>
      </c>
      <c r="AR245" s="108" t="str">
        <f t="shared" si="49"/>
        <v>None</v>
      </c>
      <c r="AS245" s="108" t="str">
        <f t="shared" si="49"/>
        <v>None</v>
      </c>
      <c r="AT245" s="108" t="str">
        <f t="shared" si="49"/>
        <v>None</v>
      </c>
      <c r="AU245" s="108" t="str">
        <f t="shared" si="49"/>
        <v>None</v>
      </c>
      <c r="AV245" s="108" t="str">
        <f t="shared" si="49"/>
        <v>None</v>
      </c>
      <c r="AW245" s="108" t="str">
        <f t="shared" si="49"/>
        <v>None</v>
      </c>
      <c r="AX245" s="108" t="str">
        <f t="shared" si="49"/>
        <v>None</v>
      </c>
      <c r="AY245" s="114" t="str">
        <f t="shared" si="49"/>
        <v>NGA</v>
      </c>
    </row>
    <row r="246" spans="1:51" s="13" customFormat="1">
      <c r="A246" s="2"/>
      <c r="B246" s="2"/>
      <c r="C246"/>
      <c r="D246"/>
      <c r="E246"/>
      <c r="F246" s="107" t="str">
        <f t="shared" si="52"/>
        <v>None</v>
      </c>
      <c r="G246" s="108" t="str">
        <f t="shared" si="52"/>
        <v>HFO</v>
      </c>
      <c r="H246" s="108" t="str">
        <f t="shared" si="52"/>
        <v>NGA</v>
      </c>
      <c r="I246" s="108" t="str">
        <f t="shared" si="52"/>
        <v>LPG</v>
      </c>
      <c r="J246" s="108" t="str">
        <f t="shared" si="52"/>
        <v>LPG</v>
      </c>
      <c r="K246" s="108" t="str">
        <f t="shared" si="52"/>
        <v>LPG</v>
      </c>
      <c r="L246" s="108" t="str">
        <f t="shared" si="52"/>
        <v>GSL</v>
      </c>
      <c r="M246" s="108" t="str">
        <f t="shared" si="52"/>
        <v>GSL</v>
      </c>
      <c r="N246" s="108" t="str">
        <f t="shared" si="52"/>
        <v>GSL</v>
      </c>
      <c r="O246" s="108" t="str">
        <f t="shared" si="52"/>
        <v>None</v>
      </c>
      <c r="P246" s="108" t="str">
        <f t="shared" si="52"/>
        <v>DSL</v>
      </c>
      <c r="Q246" s="108" t="str">
        <f t="shared" si="52"/>
        <v>GSL</v>
      </c>
      <c r="R246" s="108" t="str">
        <f t="shared" si="52"/>
        <v>None</v>
      </c>
      <c r="S246" s="108" t="str">
        <f t="shared" si="52"/>
        <v>None</v>
      </c>
      <c r="T246" s="108" t="str">
        <f t="shared" si="52"/>
        <v>DSL</v>
      </c>
      <c r="U246" s="108" t="str">
        <f t="shared" si="50"/>
        <v>DSL</v>
      </c>
      <c r="V246" s="108" t="str">
        <f t="shared" si="50"/>
        <v>None</v>
      </c>
      <c r="W246" s="108" t="str">
        <f t="shared" si="50"/>
        <v>HFO</v>
      </c>
      <c r="X246" s="108" t="str">
        <f t="shared" si="50"/>
        <v>None</v>
      </c>
      <c r="Y246" s="108" t="str">
        <f t="shared" si="50"/>
        <v>HFO</v>
      </c>
      <c r="Z246" s="108" t="str">
        <f t="shared" si="50"/>
        <v>COA</v>
      </c>
      <c r="AA246" s="108" t="str">
        <f t="shared" si="50"/>
        <v>COA</v>
      </c>
      <c r="AB246" s="108" t="str">
        <f t="shared" si="50"/>
        <v>NGA</v>
      </c>
      <c r="AC246" s="108" t="str">
        <f t="shared" si="50"/>
        <v>NGA</v>
      </c>
      <c r="AD246" s="108" t="str">
        <f t="shared" si="50"/>
        <v>NGA</v>
      </c>
      <c r="AE246" s="108" t="str">
        <f t="shared" si="50"/>
        <v>COA</v>
      </c>
      <c r="AF246" s="108" t="str">
        <f t="shared" si="50"/>
        <v>COA</v>
      </c>
      <c r="AG246" s="108" t="str">
        <f t="shared" si="50"/>
        <v>COA</v>
      </c>
      <c r="AH246" s="108" t="str">
        <f t="shared" si="50"/>
        <v>WST</v>
      </c>
      <c r="AI246" s="108" t="str">
        <f t="shared" si="50"/>
        <v>WST</v>
      </c>
      <c r="AJ246" s="108" t="str">
        <f t="shared" si="50"/>
        <v>None</v>
      </c>
      <c r="AK246" s="108" t="str">
        <f t="shared" si="51"/>
        <v>None</v>
      </c>
      <c r="AL246" s="108" t="str">
        <f t="shared" si="49"/>
        <v>None</v>
      </c>
      <c r="AM246" s="108" t="str">
        <f t="shared" si="49"/>
        <v>None</v>
      </c>
      <c r="AN246" s="108" t="str">
        <f t="shared" si="49"/>
        <v>None</v>
      </c>
      <c r="AO246" s="108" t="str">
        <f t="shared" si="49"/>
        <v>None</v>
      </c>
      <c r="AP246" s="108" t="str">
        <f t="shared" si="49"/>
        <v>None</v>
      </c>
      <c r="AQ246" s="108" t="str">
        <f t="shared" si="49"/>
        <v>None</v>
      </c>
      <c r="AR246" s="108" t="str">
        <f t="shared" si="49"/>
        <v>None</v>
      </c>
      <c r="AS246" s="108" t="str">
        <f t="shared" si="49"/>
        <v>None</v>
      </c>
      <c r="AT246" s="108" t="str">
        <f t="shared" si="49"/>
        <v>None</v>
      </c>
      <c r="AU246" s="108" t="str">
        <f t="shared" si="49"/>
        <v>None</v>
      </c>
      <c r="AV246" s="108" t="str">
        <f t="shared" si="49"/>
        <v>None</v>
      </c>
      <c r="AW246" s="108" t="str">
        <f t="shared" si="49"/>
        <v>None</v>
      </c>
      <c r="AX246" s="108" t="str">
        <f t="shared" si="49"/>
        <v>None</v>
      </c>
      <c r="AY246" s="114" t="str">
        <f t="shared" si="49"/>
        <v>NGA</v>
      </c>
    </row>
    <row r="247" spans="1:51" s="13" customFormat="1">
      <c r="A247" s="2"/>
      <c r="B247" s="2"/>
      <c r="C247"/>
      <c r="D247"/>
      <c r="E247"/>
      <c r="F247" s="107" t="str">
        <f t="shared" si="52"/>
        <v>None</v>
      </c>
      <c r="G247" s="108" t="str">
        <f t="shared" si="52"/>
        <v>HFO</v>
      </c>
      <c r="H247" s="108" t="str">
        <f t="shared" si="52"/>
        <v>NGA</v>
      </c>
      <c r="I247" s="108" t="str">
        <f t="shared" si="52"/>
        <v>LPG</v>
      </c>
      <c r="J247" s="108" t="str">
        <f t="shared" si="52"/>
        <v>LPG</v>
      </c>
      <c r="K247" s="108" t="str">
        <f t="shared" si="52"/>
        <v>LPG</v>
      </c>
      <c r="L247" s="108" t="str">
        <f t="shared" si="52"/>
        <v>GSL</v>
      </c>
      <c r="M247" s="108" t="str">
        <f t="shared" si="52"/>
        <v>GSL</v>
      </c>
      <c r="N247" s="108" t="str">
        <f t="shared" si="52"/>
        <v>GSL</v>
      </c>
      <c r="O247" s="108" t="str">
        <f t="shared" si="52"/>
        <v>None</v>
      </c>
      <c r="P247" s="108" t="str">
        <f t="shared" si="52"/>
        <v>DSL</v>
      </c>
      <c r="Q247" s="108" t="str">
        <f t="shared" si="52"/>
        <v>GSL</v>
      </c>
      <c r="R247" s="108" t="str">
        <f t="shared" si="52"/>
        <v>None</v>
      </c>
      <c r="S247" s="108" t="str">
        <f t="shared" si="52"/>
        <v>None</v>
      </c>
      <c r="T247" s="108" t="str">
        <f t="shared" si="52"/>
        <v>DSL</v>
      </c>
      <c r="U247" s="108" t="str">
        <f t="shared" si="50"/>
        <v>DSL</v>
      </c>
      <c r="V247" s="108" t="str">
        <f t="shared" si="50"/>
        <v>None</v>
      </c>
      <c r="W247" s="108" t="str">
        <f t="shared" si="50"/>
        <v>HFO</v>
      </c>
      <c r="X247" s="108" t="str">
        <f t="shared" si="50"/>
        <v>None</v>
      </c>
      <c r="Y247" s="108" t="str">
        <f t="shared" si="50"/>
        <v>HFO</v>
      </c>
      <c r="Z247" s="108" t="str">
        <f t="shared" si="50"/>
        <v>COA</v>
      </c>
      <c r="AA247" s="108" t="str">
        <f t="shared" si="50"/>
        <v>COA</v>
      </c>
      <c r="AB247" s="108" t="str">
        <f t="shared" si="50"/>
        <v>NGA</v>
      </c>
      <c r="AC247" s="108" t="str">
        <f t="shared" si="50"/>
        <v>NGA</v>
      </c>
      <c r="AD247" s="108" t="str">
        <f t="shared" si="50"/>
        <v>NGA</v>
      </c>
      <c r="AE247" s="108" t="str">
        <f t="shared" si="50"/>
        <v>COA</v>
      </c>
      <c r="AF247" s="108" t="str">
        <f t="shared" si="50"/>
        <v>COA</v>
      </c>
      <c r="AG247" s="108" t="str">
        <f t="shared" si="50"/>
        <v>COA</v>
      </c>
      <c r="AH247" s="108" t="str">
        <f t="shared" si="50"/>
        <v>WST</v>
      </c>
      <c r="AI247" s="108" t="str">
        <f t="shared" si="50"/>
        <v>WST</v>
      </c>
      <c r="AJ247" s="108" t="str">
        <f t="shared" si="50"/>
        <v>None</v>
      </c>
      <c r="AK247" s="108" t="str">
        <f t="shared" si="51"/>
        <v>None</v>
      </c>
      <c r="AL247" s="108" t="str">
        <f t="shared" si="49"/>
        <v>None</v>
      </c>
      <c r="AM247" s="108" t="str">
        <f t="shared" si="49"/>
        <v>None</v>
      </c>
      <c r="AN247" s="108" t="str">
        <f t="shared" si="49"/>
        <v>None</v>
      </c>
      <c r="AO247" s="108" t="str">
        <f t="shared" si="49"/>
        <v>None</v>
      </c>
      <c r="AP247" s="108" t="str">
        <f t="shared" si="49"/>
        <v>None</v>
      </c>
      <c r="AQ247" s="108" t="str">
        <f t="shared" si="49"/>
        <v>None</v>
      </c>
      <c r="AR247" s="108" t="str">
        <f t="shared" si="49"/>
        <v>None</v>
      </c>
      <c r="AS247" s="108" t="str">
        <f t="shared" si="49"/>
        <v>None</v>
      </c>
      <c r="AT247" s="108" t="str">
        <f t="shared" si="49"/>
        <v>None</v>
      </c>
      <c r="AU247" s="108" t="str">
        <f t="shared" si="49"/>
        <v>None</v>
      </c>
      <c r="AV247" s="108" t="str">
        <f t="shared" si="49"/>
        <v>None</v>
      </c>
      <c r="AW247" s="108" t="str">
        <f t="shared" si="49"/>
        <v>None</v>
      </c>
      <c r="AX247" s="108" t="str">
        <f t="shared" si="49"/>
        <v>None</v>
      </c>
      <c r="AY247" s="114" t="str">
        <f t="shared" si="49"/>
        <v>NGA</v>
      </c>
    </row>
    <row r="248" spans="1:51" s="13" customFormat="1">
      <c r="A248" s="2"/>
      <c r="B248" s="2"/>
      <c r="C248"/>
      <c r="D248"/>
      <c r="E248"/>
      <c r="F248" s="107" t="str">
        <f t="shared" si="52"/>
        <v>None</v>
      </c>
      <c r="G248" s="108" t="str">
        <f t="shared" si="52"/>
        <v>HFO</v>
      </c>
      <c r="H248" s="108" t="str">
        <f t="shared" si="52"/>
        <v>NGA</v>
      </c>
      <c r="I248" s="108" t="str">
        <f t="shared" si="52"/>
        <v>LPG</v>
      </c>
      <c r="J248" s="108" t="str">
        <f t="shared" si="52"/>
        <v>LPG</v>
      </c>
      <c r="K248" s="108" t="str">
        <f t="shared" si="52"/>
        <v>LPG</v>
      </c>
      <c r="L248" s="108" t="str">
        <f t="shared" si="52"/>
        <v>GSL</v>
      </c>
      <c r="M248" s="108" t="str">
        <f t="shared" si="52"/>
        <v>GSL</v>
      </c>
      <c r="N248" s="108" t="str">
        <f t="shared" si="52"/>
        <v>GSL</v>
      </c>
      <c r="O248" s="108" t="str">
        <f t="shared" si="52"/>
        <v>None</v>
      </c>
      <c r="P248" s="108" t="str">
        <f t="shared" si="52"/>
        <v>DSL</v>
      </c>
      <c r="Q248" s="108" t="str">
        <f t="shared" si="52"/>
        <v>GSL</v>
      </c>
      <c r="R248" s="108" t="str">
        <f t="shared" si="52"/>
        <v>None</v>
      </c>
      <c r="S248" s="108" t="str">
        <f t="shared" si="52"/>
        <v>None</v>
      </c>
      <c r="T248" s="108" t="str">
        <f t="shared" si="52"/>
        <v>DSL</v>
      </c>
      <c r="U248" s="108" t="str">
        <f t="shared" si="50"/>
        <v>DSL</v>
      </c>
      <c r="V248" s="108" t="str">
        <f t="shared" si="50"/>
        <v>None</v>
      </c>
      <c r="W248" s="108" t="str">
        <f t="shared" si="50"/>
        <v>HFO</v>
      </c>
      <c r="X248" s="108" t="str">
        <f t="shared" si="50"/>
        <v>None</v>
      </c>
      <c r="Y248" s="108" t="str">
        <f t="shared" si="50"/>
        <v>HFO</v>
      </c>
      <c r="Z248" s="108" t="str">
        <f t="shared" si="50"/>
        <v>COA</v>
      </c>
      <c r="AA248" s="108" t="str">
        <f t="shared" si="50"/>
        <v>COA</v>
      </c>
      <c r="AB248" s="108" t="str">
        <f t="shared" si="50"/>
        <v>NGA</v>
      </c>
      <c r="AC248" s="108" t="str">
        <f t="shared" si="50"/>
        <v>NGA</v>
      </c>
      <c r="AD248" s="108" t="str">
        <f t="shared" si="50"/>
        <v>NGA</v>
      </c>
      <c r="AE248" s="108" t="str">
        <f t="shared" si="50"/>
        <v>COA</v>
      </c>
      <c r="AF248" s="108" t="str">
        <f t="shared" si="50"/>
        <v>COA</v>
      </c>
      <c r="AG248" s="108" t="str">
        <f t="shared" si="50"/>
        <v>COA</v>
      </c>
      <c r="AH248" s="108" t="str">
        <f t="shared" si="50"/>
        <v>WST</v>
      </c>
      <c r="AI248" s="108" t="str">
        <f t="shared" si="50"/>
        <v>WST</v>
      </c>
      <c r="AJ248" s="108" t="str">
        <f t="shared" si="50"/>
        <v>None</v>
      </c>
      <c r="AK248" s="108" t="str">
        <f t="shared" si="51"/>
        <v>None</v>
      </c>
      <c r="AL248" s="108" t="str">
        <f t="shared" si="49"/>
        <v>None</v>
      </c>
      <c r="AM248" s="108" t="str">
        <f t="shared" si="49"/>
        <v>None</v>
      </c>
      <c r="AN248" s="108" t="str">
        <f t="shared" si="49"/>
        <v>None</v>
      </c>
      <c r="AO248" s="108" t="str">
        <f t="shared" si="49"/>
        <v>None</v>
      </c>
      <c r="AP248" s="108" t="str">
        <f t="shared" si="49"/>
        <v>None</v>
      </c>
      <c r="AQ248" s="108" t="str">
        <f t="shared" si="49"/>
        <v>None</v>
      </c>
      <c r="AR248" s="108" t="str">
        <f t="shared" si="49"/>
        <v>None</v>
      </c>
      <c r="AS248" s="108" t="str">
        <f t="shared" si="49"/>
        <v>None</v>
      </c>
      <c r="AT248" s="108" t="str">
        <f t="shared" si="49"/>
        <v>None</v>
      </c>
      <c r="AU248" s="108" t="str">
        <f t="shared" si="49"/>
        <v>None</v>
      </c>
      <c r="AV248" s="108" t="str">
        <f t="shared" si="49"/>
        <v>None</v>
      </c>
      <c r="AW248" s="108" t="str">
        <f t="shared" si="49"/>
        <v>None</v>
      </c>
      <c r="AX248" s="108" t="str">
        <f t="shared" si="49"/>
        <v>None</v>
      </c>
      <c r="AY248" s="114" t="str">
        <f t="shared" si="49"/>
        <v>NGA</v>
      </c>
    </row>
    <row r="249" spans="1:51" s="13" customFormat="1">
      <c r="A249" s="2"/>
      <c r="B249" s="2"/>
      <c r="C249"/>
      <c r="D249"/>
      <c r="E249"/>
      <c r="F249" s="107" t="str">
        <f t="shared" si="52"/>
        <v>None</v>
      </c>
      <c r="G249" s="108" t="str">
        <f t="shared" si="52"/>
        <v>HFO</v>
      </c>
      <c r="H249" s="108" t="str">
        <f t="shared" si="52"/>
        <v>NGA</v>
      </c>
      <c r="I249" s="108" t="str">
        <f t="shared" si="52"/>
        <v>LPG</v>
      </c>
      <c r="J249" s="108" t="str">
        <f t="shared" si="52"/>
        <v>LPG</v>
      </c>
      <c r="K249" s="108" t="str">
        <f t="shared" si="52"/>
        <v>LPG</v>
      </c>
      <c r="L249" s="108" t="str">
        <f t="shared" si="52"/>
        <v>GSL</v>
      </c>
      <c r="M249" s="108" t="str">
        <f t="shared" si="52"/>
        <v>GSL</v>
      </c>
      <c r="N249" s="108" t="str">
        <f t="shared" si="52"/>
        <v>GSL</v>
      </c>
      <c r="O249" s="108" t="str">
        <f t="shared" si="52"/>
        <v>None</v>
      </c>
      <c r="P249" s="108" t="str">
        <f t="shared" si="52"/>
        <v>DSL</v>
      </c>
      <c r="Q249" s="108" t="str">
        <f t="shared" si="52"/>
        <v>GSL</v>
      </c>
      <c r="R249" s="108" t="str">
        <f t="shared" si="52"/>
        <v>None</v>
      </c>
      <c r="S249" s="108" t="str">
        <f t="shared" si="52"/>
        <v>None</v>
      </c>
      <c r="T249" s="108" t="str">
        <f t="shared" si="52"/>
        <v>DSL</v>
      </c>
      <c r="U249" s="108" t="str">
        <f t="shared" si="50"/>
        <v>DSL</v>
      </c>
      <c r="V249" s="108" t="str">
        <f t="shared" si="50"/>
        <v>None</v>
      </c>
      <c r="W249" s="108" t="str">
        <f t="shared" si="50"/>
        <v>HFO</v>
      </c>
      <c r="X249" s="108" t="str">
        <f t="shared" si="50"/>
        <v>None</v>
      </c>
      <c r="Y249" s="108" t="str">
        <f t="shared" si="50"/>
        <v>HFO</v>
      </c>
      <c r="Z249" s="108" t="str">
        <f t="shared" si="50"/>
        <v>COA</v>
      </c>
      <c r="AA249" s="108" t="str">
        <f t="shared" si="50"/>
        <v>COA</v>
      </c>
      <c r="AB249" s="108" t="str">
        <f t="shared" si="50"/>
        <v>NGA</v>
      </c>
      <c r="AC249" s="108" t="str">
        <f t="shared" si="50"/>
        <v>NGA</v>
      </c>
      <c r="AD249" s="108" t="str">
        <f t="shared" si="50"/>
        <v>NGA</v>
      </c>
      <c r="AE249" s="108" t="str">
        <f t="shared" si="50"/>
        <v>COA</v>
      </c>
      <c r="AF249" s="108" t="str">
        <f t="shared" si="50"/>
        <v>COA</v>
      </c>
      <c r="AG249" s="108" t="str">
        <f t="shared" si="50"/>
        <v>COA</v>
      </c>
      <c r="AH249" s="108" t="str">
        <f t="shared" si="50"/>
        <v>WST</v>
      </c>
      <c r="AI249" s="108" t="str">
        <f t="shared" si="50"/>
        <v>WST</v>
      </c>
      <c r="AJ249" s="108" t="str">
        <f t="shared" si="50"/>
        <v>None</v>
      </c>
      <c r="AK249" s="108" t="str">
        <f t="shared" si="51"/>
        <v>None</v>
      </c>
      <c r="AL249" s="108" t="str">
        <f t="shared" si="49"/>
        <v>None</v>
      </c>
      <c r="AM249" s="108" t="str">
        <f t="shared" si="49"/>
        <v>None</v>
      </c>
      <c r="AN249" s="108" t="str">
        <f t="shared" si="49"/>
        <v>None</v>
      </c>
      <c r="AO249" s="108" t="str">
        <f t="shared" si="49"/>
        <v>None</v>
      </c>
      <c r="AP249" s="108" t="str">
        <f t="shared" si="49"/>
        <v>None</v>
      </c>
      <c r="AQ249" s="108" t="str">
        <f t="shared" si="49"/>
        <v>None</v>
      </c>
      <c r="AR249" s="108" t="str">
        <f t="shared" si="49"/>
        <v>None</v>
      </c>
      <c r="AS249" s="108" t="str">
        <f t="shared" si="49"/>
        <v>None</v>
      </c>
      <c r="AT249" s="108" t="str">
        <f t="shared" si="49"/>
        <v>None</v>
      </c>
      <c r="AU249" s="108" t="str">
        <f t="shared" si="49"/>
        <v>None</v>
      </c>
      <c r="AV249" s="108" t="str">
        <f t="shared" si="49"/>
        <v>None</v>
      </c>
      <c r="AW249" s="108" t="str">
        <f t="shared" si="49"/>
        <v>None</v>
      </c>
      <c r="AX249" s="108" t="str">
        <f t="shared" si="49"/>
        <v>None</v>
      </c>
      <c r="AY249" s="114" t="str">
        <f t="shared" si="49"/>
        <v>NGA</v>
      </c>
    </row>
    <row r="250" spans="1:51" s="13" customFormat="1">
      <c r="A250" s="2"/>
      <c r="B250" s="2"/>
      <c r="C250"/>
      <c r="D250"/>
      <c r="E250"/>
      <c r="F250" s="107" t="str">
        <f t="shared" si="52"/>
        <v>None</v>
      </c>
      <c r="G250" s="108" t="str">
        <f t="shared" si="52"/>
        <v>HFO</v>
      </c>
      <c r="H250" s="108" t="str">
        <f t="shared" si="52"/>
        <v>NGA</v>
      </c>
      <c r="I250" s="108" t="str">
        <f t="shared" si="52"/>
        <v>LPG</v>
      </c>
      <c r="J250" s="108" t="str">
        <f t="shared" si="52"/>
        <v>LPG</v>
      </c>
      <c r="K250" s="108" t="str">
        <f t="shared" si="52"/>
        <v>LPG</v>
      </c>
      <c r="L250" s="108" t="str">
        <f t="shared" si="52"/>
        <v>GSL</v>
      </c>
      <c r="M250" s="108" t="str">
        <f t="shared" si="52"/>
        <v>GSL</v>
      </c>
      <c r="N250" s="108" t="str">
        <f t="shared" si="52"/>
        <v>GSL</v>
      </c>
      <c r="O250" s="108" t="str">
        <f t="shared" si="52"/>
        <v>None</v>
      </c>
      <c r="P250" s="108" t="str">
        <f t="shared" si="52"/>
        <v>DSL</v>
      </c>
      <c r="Q250" s="108" t="str">
        <f t="shared" si="52"/>
        <v>GSL</v>
      </c>
      <c r="R250" s="108" t="str">
        <f t="shared" si="52"/>
        <v>None</v>
      </c>
      <c r="S250" s="108" t="str">
        <f t="shared" si="52"/>
        <v>None</v>
      </c>
      <c r="T250" s="108" t="str">
        <f t="shared" si="52"/>
        <v>DSL</v>
      </c>
      <c r="U250" s="108" t="str">
        <f t="shared" si="50"/>
        <v>DSL</v>
      </c>
      <c r="V250" s="108" t="str">
        <f t="shared" si="50"/>
        <v>None</v>
      </c>
      <c r="W250" s="108" t="str">
        <f t="shared" si="50"/>
        <v>HFO</v>
      </c>
      <c r="X250" s="108" t="str">
        <f t="shared" si="50"/>
        <v>None</v>
      </c>
      <c r="Y250" s="108" t="str">
        <f t="shared" si="50"/>
        <v>HFO</v>
      </c>
      <c r="Z250" s="108" t="str">
        <f t="shared" si="50"/>
        <v>COA</v>
      </c>
      <c r="AA250" s="108" t="str">
        <f t="shared" si="50"/>
        <v>COA</v>
      </c>
      <c r="AB250" s="108" t="str">
        <f t="shared" si="50"/>
        <v>NGA</v>
      </c>
      <c r="AC250" s="108" t="str">
        <f t="shared" si="50"/>
        <v>NGA</v>
      </c>
      <c r="AD250" s="108" t="str">
        <f t="shared" si="50"/>
        <v>NGA</v>
      </c>
      <c r="AE250" s="108" t="str">
        <f t="shared" si="50"/>
        <v>COA</v>
      </c>
      <c r="AF250" s="108" t="str">
        <f t="shared" si="50"/>
        <v>COA</v>
      </c>
      <c r="AG250" s="108" t="str">
        <f t="shared" si="50"/>
        <v>COA</v>
      </c>
      <c r="AH250" s="108" t="str">
        <f t="shared" si="50"/>
        <v>WST</v>
      </c>
      <c r="AI250" s="108" t="str">
        <f t="shared" si="50"/>
        <v>WST</v>
      </c>
      <c r="AJ250" s="108" t="str">
        <f t="shared" ref="AJ250:AY255" si="53">AJ$9</f>
        <v>None</v>
      </c>
      <c r="AK250" s="108" t="str">
        <f t="shared" si="51"/>
        <v>None</v>
      </c>
      <c r="AL250" s="108" t="str">
        <f t="shared" si="51"/>
        <v>None</v>
      </c>
      <c r="AM250" s="108" t="str">
        <f t="shared" si="51"/>
        <v>None</v>
      </c>
      <c r="AN250" s="108" t="str">
        <f t="shared" si="51"/>
        <v>None</v>
      </c>
      <c r="AO250" s="108" t="str">
        <f t="shared" si="51"/>
        <v>None</v>
      </c>
      <c r="AP250" s="108" t="str">
        <f t="shared" si="51"/>
        <v>None</v>
      </c>
      <c r="AQ250" s="108" t="str">
        <f t="shared" si="51"/>
        <v>None</v>
      </c>
      <c r="AR250" s="108" t="str">
        <f t="shared" si="51"/>
        <v>None</v>
      </c>
      <c r="AS250" s="108" t="str">
        <f t="shared" si="51"/>
        <v>None</v>
      </c>
      <c r="AT250" s="108" t="str">
        <f t="shared" si="51"/>
        <v>None</v>
      </c>
      <c r="AU250" s="108" t="str">
        <f t="shared" si="51"/>
        <v>None</v>
      </c>
      <c r="AV250" s="108" t="str">
        <f t="shared" si="51"/>
        <v>None</v>
      </c>
      <c r="AW250" s="108" t="str">
        <f t="shared" si="51"/>
        <v>None</v>
      </c>
      <c r="AX250" s="108" t="str">
        <f t="shared" si="51"/>
        <v>None</v>
      </c>
      <c r="AY250" s="114" t="str">
        <f t="shared" si="51"/>
        <v>NGA</v>
      </c>
    </row>
    <row r="251" spans="1:51" s="13" customFormat="1">
      <c r="A251" s="2"/>
      <c r="B251" s="2"/>
      <c r="C251"/>
      <c r="D251"/>
      <c r="E251"/>
      <c r="F251" s="107" t="str">
        <f t="shared" si="52"/>
        <v>None</v>
      </c>
      <c r="G251" s="108" t="str">
        <f t="shared" si="52"/>
        <v>HFO</v>
      </c>
      <c r="H251" s="108" t="str">
        <f t="shared" si="52"/>
        <v>NGA</v>
      </c>
      <c r="I251" s="108" t="str">
        <f t="shared" si="52"/>
        <v>LPG</v>
      </c>
      <c r="J251" s="108" t="str">
        <f t="shared" si="52"/>
        <v>LPG</v>
      </c>
      <c r="K251" s="108" t="str">
        <f t="shared" si="52"/>
        <v>LPG</v>
      </c>
      <c r="L251" s="108" t="str">
        <f t="shared" si="52"/>
        <v>GSL</v>
      </c>
      <c r="M251" s="108" t="str">
        <f t="shared" si="52"/>
        <v>GSL</v>
      </c>
      <c r="N251" s="108" t="str">
        <f t="shared" si="52"/>
        <v>GSL</v>
      </c>
      <c r="O251" s="108" t="str">
        <f t="shared" si="52"/>
        <v>None</v>
      </c>
      <c r="P251" s="108" t="str">
        <f t="shared" si="52"/>
        <v>DSL</v>
      </c>
      <c r="Q251" s="108" t="str">
        <f t="shared" si="52"/>
        <v>GSL</v>
      </c>
      <c r="R251" s="108" t="str">
        <f t="shared" si="52"/>
        <v>None</v>
      </c>
      <c r="S251" s="108" t="str">
        <f t="shared" si="52"/>
        <v>None</v>
      </c>
      <c r="T251" s="108" t="str">
        <f t="shared" si="52"/>
        <v>DSL</v>
      </c>
      <c r="U251" s="108" t="str">
        <f t="shared" si="52"/>
        <v>DSL</v>
      </c>
      <c r="V251" s="108" t="str">
        <f t="shared" ref="V251:AI255" si="54">V$9</f>
        <v>None</v>
      </c>
      <c r="W251" s="108" t="str">
        <f t="shared" si="54"/>
        <v>HFO</v>
      </c>
      <c r="X251" s="108" t="str">
        <f t="shared" si="54"/>
        <v>None</v>
      </c>
      <c r="Y251" s="108" t="str">
        <f t="shared" si="54"/>
        <v>HFO</v>
      </c>
      <c r="Z251" s="108" t="str">
        <f t="shared" si="54"/>
        <v>COA</v>
      </c>
      <c r="AA251" s="108" t="str">
        <f t="shared" si="54"/>
        <v>COA</v>
      </c>
      <c r="AB251" s="108" t="str">
        <f t="shared" si="54"/>
        <v>NGA</v>
      </c>
      <c r="AC251" s="108" t="str">
        <f t="shared" si="54"/>
        <v>NGA</v>
      </c>
      <c r="AD251" s="108" t="str">
        <f t="shared" si="54"/>
        <v>NGA</v>
      </c>
      <c r="AE251" s="108" t="str">
        <f t="shared" si="54"/>
        <v>COA</v>
      </c>
      <c r="AF251" s="108" t="str">
        <f t="shared" si="54"/>
        <v>COA</v>
      </c>
      <c r="AG251" s="108" t="str">
        <f t="shared" si="54"/>
        <v>COA</v>
      </c>
      <c r="AH251" s="108" t="str">
        <f t="shared" si="54"/>
        <v>WST</v>
      </c>
      <c r="AI251" s="108" t="str">
        <f t="shared" si="54"/>
        <v>WST</v>
      </c>
      <c r="AJ251" s="108" t="str">
        <f t="shared" si="53"/>
        <v>None</v>
      </c>
      <c r="AK251" s="108" t="str">
        <f t="shared" si="53"/>
        <v>None</v>
      </c>
      <c r="AL251" s="108" t="str">
        <f t="shared" si="53"/>
        <v>None</v>
      </c>
      <c r="AM251" s="108" t="str">
        <f t="shared" si="53"/>
        <v>None</v>
      </c>
      <c r="AN251" s="108" t="str">
        <f t="shared" si="53"/>
        <v>None</v>
      </c>
      <c r="AO251" s="108" t="str">
        <f t="shared" si="53"/>
        <v>None</v>
      </c>
      <c r="AP251" s="108" t="str">
        <f t="shared" si="53"/>
        <v>None</v>
      </c>
      <c r="AQ251" s="108" t="str">
        <f t="shared" si="53"/>
        <v>None</v>
      </c>
      <c r="AR251" s="108" t="str">
        <f t="shared" si="53"/>
        <v>None</v>
      </c>
      <c r="AS251" s="108" t="str">
        <f t="shared" si="53"/>
        <v>None</v>
      </c>
      <c r="AT251" s="108" t="str">
        <f t="shared" si="53"/>
        <v>None</v>
      </c>
      <c r="AU251" s="108" t="str">
        <f t="shared" si="53"/>
        <v>None</v>
      </c>
      <c r="AV251" s="108" t="str">
        <f t="shared" si="53"/>
        <v>None</v>
      </c>
      <c r="AW251" s="108" t="str">
        <f t="shared" si="53"/>
        <v>None</v>
      </c>
      <c r="AX251" s="108" t="str">
        <f t="shared" si="53"/>
        <v>None</v>
      </c>
      <c r="AY251" s="114" t="str">
        <f t="shared" si="53"/>
        <v>NGA</v>
      </c>
    </row>
    <row r="252" spans="1:51" s="13" customFormat="1">
      <c r="A252" s="2"/>
      <c r="B252" s="2"/>
      <c r="C252"/>
      <c r="D252"/>
      <c r="E252"/>
      <c r="F252" s="107" t="str">
        <f t="shared" ref="F252:U255" si="55">F$9</f>
        <v>None</v>
      </c>
      <c r="G252" s="108" t="str">
        <f t="shared" si="55"/>
        <v>HFO</v>
      </c>
      <c r="H252" s="108" t="str">
        <f t="shared" si="55"/>
        <v>NGA</v>
      </c>
      <c r="I252" s="108" t="str">
        <f t="shared" si="55"/>
        <v>LPG</v>
      </c>
      <c r="J252" s="108" t="str">
        <f t="shared" si="55"/>
        <v>LPG</v>
      </c>
      <c r="K252" s="108" t="str">
        <f t="shared" si="55"/>
        <v>LPG</v>
      </c>
      <c r="L252" s="108" t="str">
        <f t="shared" si="55"/>
        <v>GSL</v>
      </c>
      <c r="M252" s="108" t="str">
        <f t="shared" si="55"/>
        <v>GSL</v>
      </c>
      <c r="N252" s="108" t="str">
        <f t="shared" si="55"/>
        <v>GSL</v>
      </c>
      <c r="O252" s="108" t="str">
        <f t="shared" si="55"/>
        <v>None</v>
      </c>
      <c r="P252" s="108" t="str">
        <f t="shared" si="55"/>
        <v>DSL</v>
      </c>
      <c r="Q252" s="108" t="str">
        <f t="shared" si="55"/>
        <v>GSL</v>
      </c>
      <c r="R252" s="108" t="str">
        <f t="shared" si="55"/>
        <v>None</v>
      </c>
      <c r="S252" s="108" t="str">
        <f t="shared" si="55"/>
        <v>None</v>
      </c>
      <c r="T252" s="108" t="str">
        <f t="shared" si="55"/>
        <v>DSL</v>
      </c>
      <c r="U252" s="108" t="str">
        <f t="shared" si="55"/>
        <v>DSL</v>
      </c>
      <c r="V252" s="108" t="str">
        <f t="shared" si="54"/>
        <v>None</v>
      </c>
      <c r="W252" s="108" t="str">
        <f t="shared" si="54"/>
        <v>HFO</v>
      </c>
      <c r="X252" s="108" t="str">
        <f t="shared" si="54"/>
        <v>None</v>
      </c>
      <c r="Y252" s="108" t="str">
        <f t="shared" si="54"/>
        <v>HFO</v>
      </c>
      <c r="Z252" s="108" t="str">
        <f t="shared" si="54"/>
        <v>COA</v>
      </c>
      <c r="AA252" s="108" t="str">
        <f t="shared" si="54"/>
        <v>COA</v>
      </c>
      <c r="AB252" s="108" t="str">
        <f t="shared" si="54"/>
        <v>NGA</v>
      </c>
      <c r="AC252" s="108" t="str">
        <f t="shared" si="54"/>
        <v>NGA</v>
      </c>
      <c r="AD252" s="108" t="str">
        <f t="shared" si="54"/>
        <v>NGA</v>
      </c>
      <c r="AE252" s="108" t="str">
        <f t="shared" si="54"/>
        <v>COA</v>
      </c>
      <c r="AF252" s="108" t="str">
        <f t="shared" si="54"/>
        <v>COA</v>
      </c>
      <c r="AG252" s="108" t="str">
        <f t="shared" si="54"/>
        <v>COA</v>
      </c>
      <c r="AH252" s="108" t="str">
        <f t="shared" si="54"/>
        <v>WST</v>
      </c>
      <c r="AI252" s="108" t="str">
        <f t="shared" si="54"/>
        <v>WST</v>
      </c>
      <c r="AJ252" s="108" t="str">
        <f t="shared" si="53"/>
        <v>None</v>
      </c>
      <c r="AK252" s="108" t="str">
        <f t="shared" si="53"/>
        <v>None</v>
      </c>
      <c r="AL252" s="108" t="str">
        <f t="shared" si="53"/>
        <v>None</v>
      </c>
      <c r="AM252" s="108" t="str">
        <f t="shared" si="53"/>
        <v>None</v>
      </c>
      <c r="AN252" s="108" t="str">
        <f t="shared" si="53"/>
        <v>None</v>
      </c>
      <c r="AO252" s="108" t="str">
        <f t="shared" si="53"/>
        <v>None</v>
      </c>
      <c r="AP252" s="108" t="str">
        <f t="shared" si="53"/>
        <v>None</v>
      </c>
      <c r="AQ252" s="108" t="str">
        <f t="shared" si="53"/>
        <v>None</v>
      </c>
      <c r="AR252" s="108" t="str">
        <f t="shared" si="53"/>
        <v>None</v>
      </c>
      <c r="AS252" s="108" t="str">
        <f t="shared" si="53"/>
        <v>None</v>
      </c>
      <c r="AT252" s="108" t="str">
        <f t="shared" si="53"/>
        <v>None</v>
      </c>
      <c r="AU252" s="108" t="str">
        <f t="shared" si="53"/>
        <v>None</v>
      </c>
      <c r="AV252" s="108" t="str">
        <f t="shared" si="53"/>
        <v>None</v>
      </c>
      <c r="AW252" s="108" t="str">
        <f t="shared" si="53"/>
        <v>None</v>
      </c>
      <c r="AX252" s="108" t="str">
        <f t="shared" si="53"/>
        <v>None</v>
      </c>
      <c r="AY252" s="114" t="str">
        <f t="shared" si="53"/>
        <v>NGA</v>
      </c>
    </row>
    <row r="253" spans="1:51" s="13" customFormat="1">
      <c r="A253" s="2"/>
      <c r="B253" s="2"/>
      <c r="C253"/>
      <c r="D253"/>
      <c r="E253"/>
      <c r="F253" s="107" t="str">
        <f t="shared" si="55"/>
        <v>None</v>
      </c>
      <c r="G253" s="108" t="str">
        <f t="shared" si="55"/>
        <v>HFO</v>
      </c>
      <c r="H253" s="108" t="str">
        <f t="shared" si="55"/>
        <v>NGA</v>
      </c>
      <c r="I253" s="108" t="str">
        <f t="shared" si="55"/>
        <v>LPG</v>
      </c>
      <c r="J253" s="108" t="str">
        <f t="shared" si="55"/>
        <v>LPG</v>
      </c>
      <c r="K253" s="108" t="str">
        <f t="shared" si="55"/>
        <v>LPG</v>
      </c>
      <c r="L253" s="108" t="str">
        <f t="shared" si="55"/>
        <v>GSL</v>
      </c>
      <c r="M253" s="108" t="str">
        <f t="shared" si="55"/>
        <v>GSL</v>
      </c>
      <c r="N253" s="108" t="str">
        <f t="shared" si="55"/>
        <v>GSL</v>
      </c>
      <c r="O253" s="108" t="str">
        <f t="shared" si="55"/>
        <v>None</v>
      </c>
      <c r="P253" s="108" t="str">
        <f t="shared" si="55"/>
        <v>DSL</v>
      </c>
      <c r="Q253" s="108" t="str">
        <f t="shared" si="55"/>
        <v>GSL</v>
      </c>
      <c r="R253" s="108" t="str">
        <f t="shared" si="55"/>
        <v>None</v>
      </c>
      <c r="S253" s="108" t="str">
        <f t="shared" si="55"/>
        <v>None</v>
      </c>
      <c r="T253" s="108" t="str">
        <f t="shared" si="55"/>
        <v>DSL</v>
      </c>
      <c r="U253" s="108" t="str">
        <f t="shared" si="55"/>
        <v>DSL</v>
      </c>
      <c r="V253" s="108" t="str">
        <f t="shared" si="54"/>
        <v>None</v>
      </c>
      <c r="W253" s="108" t="str">
        <f t="shared" si="54"/>
        <v>HFO</v>
      </c>
      <c r="X253" s="108" t="str">
        <f t="shared" si="54"/>
        <v>None</v>
      </c>
      <c r="Y253" s="108" t="str">
        <f t="shared" si="54"/>
        <v>HFO</v>
      </c>
      <c r="Z253" s="108" t="str">
        <f t="shared" si="54"/>
        <v>COA</v>
      </c>
      <c r="AA253" s="108" t="str">
        <f t="shared" si="54"/>
        <v>COA</v>
      </c>
      <c r="AB253" s="108" t="str">
        <f t="shared" si="54"/>
        <v>NGA</v>
      </c>
      <c r="AC253" s="108" t="str">
        <f t="shared" si="54"/>
        <v>NGA</v>
      </c>
      <c r="AD253" s="108" t="str">
        <f t="shared" si="54"/>
        <v>NGA</v>
      </c>
      <c r="AE253" s="108" t="str">
        <f t="shared" si="54"/>
        <v>COA</v>
      </c>
      <c r="AF253" s="108" t="str">
        <f t="shared" si="54"/>
        <v>COA</v>
      </c>
      <c r="AG253" s="108" t="str">
        <f t="shared" si="54"/>
        <v>COA</v>
      </c>
      <c r="AH253" s="108" t="str">
        <f t="shared" si="54"/>
        <v>WST</v>
      </c>
      <c r="AI253" s="108" t="str">
        <f t="shared" si="54"/>
        <v>WST</v>
      </c>
      <c r="AJ253" s="108" t="str">
        <f t="shared" si="53"/>
        <v>None</v>
      </c>
      <c r="AK253" s="108" t="str">
        <f t="shared" si="53"/>
        <v>None</v>
      </c>
      <c r="AL253" s="108" t="str">
        <f t="shared" si="53"/>
        <v>None</v>
      </c>
      <c r="AM253" s="108" t="str">
        <f t="shared" si="53"/>
        <v>None</v>
      </c>
      <c r="AN253" s="108" t="str">
        <f t="shared" si="53"/>
        <v>None</v>
      </c>
      <c r="AO253" s="108" t="str">
        <f t="shared" si="53"/>
        <v>None</v>
      </c>
      <c r="AP253" s="108" t="str">
        <f t="shared" si="53"/>
        <v>None</v>
      </c>
      <c r="AQ253" s="108" t="str">
        <f t="shared" si="53"/>
        <v>None</v>
      </c>
      <c r="AR253" s="108" t="str">
        <f t="shared" si="53"/>
        <v>None</v>
      </c>
      <c r="AS253" s="108" t="str">
        <f t="shared" si="53"/>
        <v>None</v>
      </c>
      <c r="AT253" s="108" t="str">
        <f t="shared" si="53"/>
        <v>None</v>
      </c>
      <c r="AU253" s="108" t="str">
        <f t="shared" si="53"/>
        <v>None</v>
      </c>
      <c r="AV253" s="108" t="str">
        <f t="shared" si="53"/>
        <v>None</v>
      </c>
      <c r="AW253" s="108" t="str">
        <f t="shared" si="53"/>
        <v>None</v>
      </c>
      <c r="AX253" s="108" t="str">
        <f t="shared" si="53"/>
        <v>None</v>
      </c>
      <c r="AY253" s="114" t="str">
        <f t="shared" si="53"/>
        <v>NGA</v>
      </c>
    </row>
    <row r="254" spans="1:51" s="13" customFormat="1">
      <c r="A254" s="2"/>
      <c r="B254" s="2"/>
      <c r="C254"/>
      <c r="D254"/>
      <c r="E254"/>
      <c r="F254" s="107" t="str">
        <f t="shared" si="55"/>
        <v>None</v>
      </c>
      <c r="G254" s="108" t="str">
        <f t="shared" si="55"/>
        <v>HFO</v>
      </c>
      <c r="H254" s="108" t="str">
        <f t="shared" si="55"/>
        <v>NGA</v>
      </c>
      <c r="I254" s="108" t="str">
        <f t="shared" si="55"/>
        <v>LPG</v>
      </c>
      <c r="J254" s="108" t="str">
        <f t="shared" si="55"/>
        <v>LPG</v>
      </c>
      <c r="K254" s="108" t="str">
        <f t="shared" si="55"/>
        <v>LPG</v>
      </c>
      <c r="L254" s="108" t="str">
        <f t="shared" si="55"/>
        <v>GSL</v>
      </c>
      <c r="M254" s="108" t="str">
        <f t="shared" si="55"/>
        <v>GSL</v>
      </c>
      <c r="N254" s="108" t="str">
        <f t="shared" si="55"/>
        <v>GSL</v>
      </c>
      <c r="O254" s="108" t="str">
        <f t="shared" si="55"/>
        <v>None</v>
      </c>
      <c r="P254" s="108" t="str">
        <f t="shared" si="55"/>
        <v>DSL</v>
      </c>
      <c r="Q254" s="108" t="str">
        <f t="shared" si="55"/>
        <v>GSL</v>
      </c>
      <c r="R254" s="108" t="str">
        <f t="shared" si="55"/>
        <v>None</v>
      </c>
      <c r="S254" s="108" t="str">
        <f t="shared" si="55"/>
        <v>None</v>
      </c>
      <c r="T254" s="108" t="str">
        <f t="shared" si="55"/>
        <v>DSL</v>
      </c>
      <c r="U254" s="108" t="str">
        <f t="shared" si="55"/>
        <v>DSL</v>
      </c>
      <c r="V254" s="108" t="str">
        <f t="shared" si="54"/>
        <v>None</v>
      </c>
      <c r="W254" s="108" t="str">
        <f t="shared" si="54"/>
        <v>HFO</v>
      </c>
      <c r="X254" s="108" t="str">
        <f t="shared" si="54"/>
        <v>None</v>
      </c>
      <c r="Y254" s="108" t="str">
        <f t="shared" si="54"/>
        <v>HFO</v>
      </c>
      <c r="Z254" s="108" t="str">
        <f t="shared" si="54"/>
        <v>COA</v>
      </c>
      <c r="AA254" s="108" t="str">
        <f t="shared" si="54"/>
        <v>COA</v>
      </c>
      <c r="AB254" s="108" t="str">
        <f t="shared" si="54"/>
        <v>NGA</v>
      </c>
      <c r="AC254" s="108" t="str">
        <f t="shared" si="54"/>
        <v>NGA</v>
      </c>
      <c r="AD254" s="108" t="str">
        <f t="shared" si="54"/>
        <v>NGA</v>
      </c>
      <c r="AE254" s="108" t="str">
        <f t="shared" si="54"/>
        <v>COA</v>
      </c>
      <c r="AF254" s="108" t="str">
        <f t="shared" si="54"/>
        <v>COA</v>
      </c>
      <c r="AG254" s="108" t="str">
        <f t="shared" si="54"/>
        <v>COA</v>
      </c>
      <c r="AH254" s="108" t="str">
        <f t="shared" si="54"/>
        <v>WST</v>
      </c>
      <c r="AI254" s="108" t="str">
        <f t="shared" si="54"/>
        <v>WST</v>
      </c>
      <c r="AJ254" s="108" t="str">
        <f t="shared" si="53"/>
        <v>None</v>
      </c>
      <c r="AK254" s="108" t="str">
        <f t="shared" si="53"/>
        <v>None</v>
      </c>
      <c r="AL254" s="108" t="str">
        <f t="shared" si="53"/>
        <v>None</v>
      </c>
      <c r="AM254" s="108" t="str">
        <f t="shared" si="53"/>
        <v>None</v>
      </c>
      <c r="AN254" s="108" t="str">
        <f t="shared" si="53"/>
        <v>None</v>
      </c>
      <c r="AO254" s="108" t="str">
        <f t="shared" si="53"/>
        <v>None</v>
      </c>
      <c r="AP254" s="108" t="str">
        <f t="shared" si="53"/>
        <v>None</v>
      </c>
      <c r="AQ254" s="108" t="str">
        <f t="shared" si="53"/>
        <v>None</v>
      </c>
      <c r="AR254" s="108" t="str">
        <f t="shared" si="53"/>
        <v>None</v>
      </c>
      <c r="AS254" s="108" t="str">
        <f t="shared" si="53"/>
        <v>None</v>
      </c>
      <c r="AT254" s="108" t="str">
        <f t="shared" si="53"/>
        <v>None</v>
      </c>
      <c r="AU254" s="108" t="str">
        <f t="shared" si="53"/>
        <v>None</v>
      </c>
      <c r="AV254" s="108" t="str">
        <f t="shared" si="53"/>
        <v>None</v>
      </c>
      <c r="AW254" s="108" t="str">
        <f t="shared" si="53"/>
        <v>None</v>
      </c>
      <c r="AX254" s="108" t="str">
        <f t="shared" si="53"/>
        <v>None</v>
      </c>
      <c r="AY254" s="114" t="str">
        <f t="shared" si="53"/>
        <v>NGA</v>
      </c>
    </row>
    <row r="255" spans="1:51" s="21" customFormat="1">
      <c r="A255" s="2"/>
      <c r="B255" s="2"/>
      <c r="C255"/>
      <c r="D255"/>
      <c r="E255"/>
      <c r="F255" s="109" t="str">
        <f t="shared" si="55"/>
        <v>None</v>
      </c>
      <c r="G255" s="110" t="str">
        <f t="shared" si="55"/>
        <v>HFO</v>
      </c>
      <c r="H255" s="110" t="str">
        <f t="shared" si="55"/>
        <v>NGA</v>
      </c>
      <c r="I255" s="110" t="str">
        <f t="shared" si="55"/>
        <v>LPG</v>
      </c>
      <c r="J255" s="110" t="str">
        <f t="shared" si="55"/>
        <v>LPG</v>
      </c>
      <c r="K255" s="110" t="str">
        <f t="shared" si="55"/>
        <v>LPG</v>
      </c>
      <c r="L255" s="110" t="str">
        <f t="shared" si="55"/>
        <v>GSL</v>
      </c>
      <c r="M255" s="110" t="str">
        <f t="shared" si="55"/>
        <v>GSL</v>
      </c>
      <c r="N255" s="110" t="str">
        <f t="shared" si="55"/>
        <v>GSL</v>
      </c>
      <c r="O255" s="110" t="str">
        <f t="shared" si="55"/>
        <v>None</v>
      </c>
      <c r="P255" s="110" t="str">
        <f t="shared" si="55"/>
        <v>DSL</v>
      </c>
      <c r="Q255" s="110" t="str">
        <f t="shared" si="55"/>
        <v>GSL</v>
      </c>
      <c r="R255" s="110" t="str">
        <f t="shared" si="55"/>
        <v>None</v>
      </c>
      <c r="S255" s="110" t="str">
        <f t="shared" si="55"/>
        <v>None</v>
      </c>
      <c r="T255" s="110" t="str">
        <f t="shared" si="55"/>
        <v>DSL</v>
      </c>
      <c r="U255" s="110" t="str">
        <f t="shared" si="55"/>
        <v>DSL</v>
      </c>
      <c r="V255" s="110" t="str">
        <f t="shared" si="54"/>
        <v>None</v>
      </c>
      <c r="W255" s="110" t="str">
        <f t="shared" si="54"/>
        <v>HFO</v>
      </c>
      <c r="X255" s="110" t="str">
        <f t="shared" si="54"/>
        <v>None</v>
      </c>
      <c r="Y255" s="110" t="str">
        <f t="shared" si="54"/>
        <v>HFO</v>
      </c>
      <c r="Z255" s="110" t="str">
        <f t="shared" si="54"/>
        <v>COA</v>
      </c>
      <c r="AA255" s="110" t="str">
        <f t="shared" si="54"/>
        <v>COA</v>
      </c>
      <c r="AB255" s="110" t="str">
        <f t="shared" si="54"/>
        <v>NGA</v>
      </c>
      <c r="AC255" s="110" t="str">
        <f t="shared" si="54"/>
        <v>NGA</v>
      </c>
      <c r="AD255" s="110" t="str">
        <f t="shared" si="54"/>
        <v>NGA</v>
      </c>
      <c r="AE255" s="110" t="str">
        <f t="shared" si="54"/>
        <v>COA</v>
      </c>
      <c r="AF255" s="110" t="str">
        <f t="shared" si="54"/>
        <v>COA</v>
      </c>
      <c r="AG255" s="110" t="str">
        <f t="shared" si="54"/>
        <v>COA</v>
      </c>
      <c r="AH255" s="110" t="str">
        <f t="shared" si="54"/>
        <v>WST</v>
      </c>
      <c r="AI255" s="110" t="str">
        <f t="shared" si="54"/>
        <v>WST</v>
      </c>
      <c r="AJ255" s="110" t="str">
        <f t="shared" si="53"/>
        <v>None</v>
      </c>
      <c r="AK255" s="110" t="str">
        <f t="shared" si="53"/>
        <v>None</v>
      </c>
      <c r="AL255" s="110" t="str">
        <f t="shared" si="53"/>
        <v>None</v>
      </c>
      <c r="AM255" s="110" t="str">
        <f t="shared" si="53"/>
        <v>None</v>
      </c>
      <c r="AN255" s="110" t="str">
        <f t="shared" si="53"/>
        <v>None</v>
      </c>
      <c r="AO255" s="110" t="str">
        <f t="shared" si="53"/>
        <v>None</v>
      </c>
      <c r="AP255" s="110" t="str">
        <f t="shared" si="53"/>
        <v>None</v>
      </c>
      <c r="AQ255" s="110" t="str">
        <f t="shared" si="53"/>
        <v>None</v>
      </c>
      <c r="AR255" s="110" t="str">
        <f t="shared" si="53"/>
        <v>None</v>
      </c>
      <c r="AS255" s="110" t="str">
        <f t="shared" si="53"/>
        <v>None</v>
      </c>
      <c r="AT255" s="110" t="str">
        <f t="shared" si="53"/>
        <v>None</v>
      </c>
      <c r="AU255" s="110" t="str">
        <f t="shared" si="53"/>
        <v>None</v>
      </c>
      <c r="AV255" s="110" t="str">
        <f t="shared" si="53"/>
        <v>None</v>
      </c>
      <c r="AW255" s="110" t="str">
        <f t="shared" si="53"/>
        <v>None</v>
      </c>
      <c r="AX255" s="110" t="str">
        <f t="shared" si="53"/>
        <v>None</v>
      </c>
      <c r="AY255" s="115" t="str">
        <f t="shared" si="53"/>
        <v>NGA</v>
      </c>
    </row>
  </sheetData>
  <mergeCells count="2">
    <mergeCell ref="C9:E9"/>
    <mergeCell ref="E3:O3"/>
  </mergeCell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Mapping!$L$4:$L$23</xm:f>
          </x14:formula1>
          <xm:sqref>F9:AY9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B2:L121"/>
  <sheetViews>
    <sheetView topLeftCell="A24" workbookViewId="0">
      <selection activeCell="C61" sqref="C61"/>
    </sheetView>
  </sheetViews>
  <sheetFormatPr defaultRowHeight="14.4"/>
  <cols>
    <col min="3" max="3" width="78.109375" bestFit="1" customWidth="1"/>
    <col min="4" max="4" width="20.5546875" customWidth="1"/>
    <col min="5" max="5" width="68" bestFit="1" customWidth="1"/>
    <col min="8" max="12" width="12.88671875" customWidth="1"/>
  </cols>
  <sheetData>
    <row r="2" spans="2:12">
      <c r="B2" s="24" t="s">
        <v>1137</v>
      </c>
      <c r="C2" s="24"/>
      <c r="D2" s="24"/>
      <c r="E2" s="24"/>
      <c r="H2" s="24" t="s">
        <v>1138</v>
      </c>
    </row>
    <row r="3" spans="2:12">
      <c r="B3" s="8" t="s">
        <v>1136</v>
      </c>
      <c r="C3" s="9"/>
      <c r="D3" s="8"/>
      <c r="E3" s="25"/>
      <c r="H3" s="8" t="s">
        <v>1003</v>
      </c>
      <c r="I3" s="8" t="s">
        <v>1002</v>
      </c>
      <c r="J3" s="8" t="s">
        <v>1004</v>
      </c>
      <c r="K3" s="8" t="s">
        <v>1000</v>
      </c>
      <c r="L3" s="8"/>
    </row>
    <row r="4" spans="2:12">
      <c r="B4" s="205" t="s">
        <v>510</v>
      </c>
      <c r="C4" s="206" t="s">
        <v>519</v>
      </c>
      <c r="D4" s="215" t="s">
        <v>752</v>
      </c>
      <c r="E4" s="206"/>
      <c r="H4" s="45" t="s">
        <v>960</v>
      </c>
      <c r="I4" s="46" t="s">
        <v>979</v>
      </c>
      <c r="J4" s="47" t="s">
        <v>980</v>
      </c>
      <c r="K4" s="55">
        <v>1</v>
      </c>
      <c r="L4" s="46" t="str">
        <f t="shared" ref="L4:L23" si="0">IF(K4=1,H4,"None")</f>
        <v>NGA</v>
      </c>
    </row>
    <row r="5" spans="2:12">
      <c r="B5" s="203" t="s">
        <v>520</v>
      </c>
      <c r="C5" s="207" t="s">
        <v>521</v>
      </c>
      <c r="D5" s="204">
        <v>14</v>
      </c>
      <c r="E5" s="207" t="s">
        <v>753</v>
      </c>
      <c r="H5" s="45" t="s">
        <v>1072</v>
      </c>
      <c r="I5" s="46" t="s">
        <v>981</v>
      </c>
      <c r="J5" s="47" t="s">
        <v>980</v>
      </c>
      <c r="K5" s="55">
        <v>1</v>
      </c>
      <c r="L5" s="46" t="str">
        <f t="shared" si="0"/>
        <v>COA</v>
      </c>
    </row>
    <row r="6" spans="2:12">
      <c r="B6" s="203" t="s">
        <v>522</v>
      </c>
      <c r="C6" s="207" t="s">
        <v>523</v>
      </c>
      <c r="D6" s="204">
        <v>14</v>
      </c>
      <c r="E6" s="207" t="s">
        <v>753</v>
      </c>
      <c r="H6" s="45" t="s">
        <v>1074</v>
      </c>
      <c r="I6" s="46" t="s">
        <v>982</v>
      </c>
      <c r="J6" s="47" t="s">
        <v>980</v>
      </c>
      <c r="K6" s="55">
        <v>1</v>
      </c>
      <c r="L6" s="46" t="str">
        <f t="shared" si="0"/>
        <v>DSL</v>
      </c>
    </row>
    <row r="7" spans="2:12">
      <c r="B7" s="203" t="s">
        <v>524</v>
      </c>
      <c r="C7" s="207" t="s">
        <v>525</v>
      </c>
      <c r="D7" s="204">
        <v>14</v>
      </c>
      <c r="E7" s="207" t="s">
        <v>753</v>
      </c>
      <c r="H7" s="45" t="s">
        <v>1073</v>
      </c>
      <c r="I7" s="46" t="s">
        <v>986</v>
      </c>
      <c r="J7" s="47" t="s">
        <v>980</v>
      </c>
      <c r="K7" s="56">
        <v>1</v>
      </c>
      <c r="L7" s="46" t="str">
        <f t="shared" si="0"/>
        <v>HFO</v>
      </c>
    </row>
    <row r="8" spans="2:12">
      <c r="B8" s="203" t="s">
        <v>526</v>
      </c>
      <c r="C8" s="207" t="s">
        <v>527</v>
      </c>
      <c r="D8" s="204">
        <v>1</v>
      </c>
      <c r="E8" s="207" t="s">
        <v>754</v>
      </c>
      <c r="H8" s="45" t="s">
        <v>780</v>
      </c>
      <c r="I8" s="46" t="s">
        <v>987</v>
      </c>
      <c r="J8" s="47" t="s">
        <v>980</v>
      </c>
      <c r="K8" s="56">
        <v>1</v>
      </c>
      <c r="L8" s="46" t="str">
        <f t="shared" si="0"/>
        <v>LPG</v>
      </c>
    </row>
    <row r="9" spans="2:12">
      <c r="B9" s="203" t="s">
        <v>528</v>
      </c>
      <c r="C9" s="207" t="s">
        <v>529</v>
      </c>
      <c r="D9" s="204">
        <v>14</v>
      </c>
      <c r="E9" s="207" t="s">
        <v>753</v>
      </c>
      <c r="H9" s="45" t="s">
        <v>1075</v>
      </c>
      <c r="I9" s="46" t="s">
        <v>988</v>
      </c>
      <c r="J9" s="47" t="s">
        <v>980</v>
      </c>
      <c r="K9" s="56">
        <v>1</v>
      </c>
      <c r="L9" s="46" t="str">
        <f t="shared" si="0"/>
        <v>WST</v>
      </c>
    </row>
    <row r="10" spans="2:12">
      <c r="B10" s="203" t="s">
        <v>530</v>
      </c>
      <c r="C10" s="207" t="s">
        <v>531</v>
      </c>
      <c r="D10" s="204">
        <v>1</v>
      </c>
      <c r="E10" s="207" t="s">
        <v>754</v>
      </c>
      <c r="H10" s="48" t="s">
        <v>1076</v>
      </c>
      <c r="I10" s="51" t="s">
        <v>997</v>
      </c>
      <c r="J10" s="47" t="s">
        <v>980</v>
      </c>
      <c r="K10" s="57">
        <v>1</v>
      </c>
      <c r="L10" s="46" t="str">
        <f t="shared" si="0"/>
        <v>GSL</v>
      </c>
    </row>
    <row r="11" spans="2:12">
      <c r="B11" s="203" t="s">
        <v>532</v>
      </c>
      <c r="C11" s="207" t="s">
        <v>533</v>
      </c>
      <c r="D11" s="204">
        <v>15</v>
      </c>
      <c r="E11" s="207" t="s">
        <v>755</v>
      </c>
      <c r="H11" s="45" t="s">
        <v>1092</v>
      </c>
      <c r="I11" s="47" t="s">
        <v>983</v>
      </c>
      <c r="J11" s="47" t="s">
        <v>980</v>
      </c>
      <c r="K11" s="56">
        <v>0</v>
      </c>
      <c r="L11" s="46" t="str">
        <f t="shared" si="0"/>
        <v>None</v>
      </c>
    </row>
    <row r="12" spans="2:12">
      <c r="B12" s="203" t="s">
        <v>534</v>
      </c>
      <c r="C12" s="207" t="s">
        <v>535</v>
      </c>
      <c r="D12" s="204">
        <v>15</v>
      </c>
      <c r="E12" s="207" t="s">
        <v>755</v>
      </c>
      <c r="H12" s="45" t="s">
        <v>1093</v>
      </c>
      <c r="I12" s="47" t="s">
        <v>984</v>
      </c>
      <c r="J12" s="47" t="s">
        <v>980</v>
      </c>
      <c r="K12" s="56">
        <v>0</v>
      </c>
      <c r="L12" s="46" t="str">
        <f t="shared" si="0"/>
        <v>None</v>
      </c>
    </row>
    <row r="13" spans="2:12">
      <c r="B13" s="203" t="s">
        <v>536</v>
      </c>
      <c r="C13" s="207" t="s">
        <v>537</v>
      </c>
      <c r="D13" s="204">
        <v>15</v>
      </c>
      <c r="E13" s="207" t="s">
        <v>755</v>
      </c>
      <c r="H13" s="45" t="s">
        <v>1094</v>
      </c>
      <c r="I13" s="46" t="s">
        <v>985</v>
      </c>
      <c r="J13" s="47" t="s">
        <v>980</v>
      </c>
      <c r="K13" s="56">
        <v>0</v>
      </c>
      <c r="L13" s="46" t="str">
        <f t="shared" si="0"/>
        <v>None</v>
      </c>
    </row>
    <row r="14" spans="2:12">
      <c r="B14" s="203" t="s">
        <v>538</v>
      </c>
      <c r="C14" s="207" t="s">
        <v>539</v>
      </c>
      <c r="D14" s="204">
        <v>15</v>
      </c>
      <c r="E14" s="207" t="s">
        <v>755</v>
      </c>
      <c r="H14" s="45" t="s">
        <v>1095</v>
      </c>
      <c r="I14" s="46" t="s">
        <v>989</v>
      </c>
      <c r="J14" s="47" t="s">
        <v>980</v>
      </c>
      <c r="K14" s="56">
        <v>0</v>
      </c>
      <c r="L14" s="46" t="str">
        <f t="shared" si="0"/>
        <v>None</v>
      </c>
    </row>
    <row r="15" spans="2:12">
      <c r="B15" s="203" t="s">
        <v>540</v>
      </c>
      <c r="C15" s="207" t="s">
        <v>541</v>
      </c>
      <c r="D15" s="204">
        <v>15</v>
      </c>
      <c r="E15" s="207" t="s">
        <v>755</v>
      </c>
      <c r="H15" s="48" t="s">
        <v>1096</v>
      </c>
      <c r="I15" s="47" t="s">
        <v>990</v>
      </c>
      <c r="J15" s="47" t="s">
        <v>980</v>
      </c>
      <c r="K15" s="57">
        <v>0</v>
      </c>
      <c r="L15" s="46" t="str">
        <f t="shared" si="0"/>
        <v>None</v>
      </c>
    </row>
    <row r="16" spans="2:12">
      <c r="B16" s="203" t="s">
        <v>542</v>
      </c>
      <c r="C16" s="207" t="s">
        <v>543</v>
      </c>
      <c r="D16" s="204">
        <v>15</v>
      </c>
      <c r="E16" s="207" t="s">
        <v>755</v>
      </c>
      <c r="H16" s="48" t="s">
        <v>1097</v>
      </c>
      <c r="I16" s="47" t="s">
        <v>991</v>
      </c>
      <c r="J16" s="47" t="s">
        <v>980</v>
      </c>
      <c r="K16" s="57">
        <v>0</v>
      </c>
      <c r="L16" s="46" t="str">
        <f t="shared" si="0"/>
        <v>None</v>
      </c>
    </row>
    <row r="17" spans="2:12">
      <c r="B17" s="203" t="s">
        <v>544</v>
      </c>
      <c r="C17" s="207" t="s">
        <v>545</v>
      </c>
      <c r="D17" s="204">
        <v>15</v>
      </c>
      <c r="E17" s="207" t="s">
        <v>755</v>
      </c>
      <c r="H17" s="49" t="s">
        <v>1098</v>
      </c>
      <c r="I17" s="50" t="s">
        <v>992</v>
      </c>
      <c r="J17" s="50" t="s">
        <v>980</v>
      </c>
      <c r="K17" s="57">
        <v>0</v>
      </c>
      <c r="L17" s="46" t="str">
        <f t="shared" si="0"/>
        <v>None</v>
      </c>
    </row>
    <row r="18" spans="2:12">
      <c r="B18" s="203" t="s">
        <v>546</v>
      </c>
      <c r="C18" s="207" t="s">
        <v>547</v>
      </c>
      <c r="D18" s="204">
        <v>2</v>
      </c>
      <c r="E18" s="207" t="s">
        <v>756</v>
      </c>
      <c r="H18" s="48" t="s">
        <v>1099</v>
      </c>
      <c r="I18" s="51" t="s">
        <v>993</v>
      </c>
      <c r="J18" s="47" t="s">
        <v>980</v>
      </c>
      <c r="K18" s="57">
        <v>0</v>
      </c>
      <c r="L18" s="46" t="str">
        <f t="shared" si="0"/>
        <v>None</v>
      </c>
    </row>
    <row r="19" spans="2:12">
      <c r="B19" s="203" t="s">
        <v>548</v>
      </c>
      <c r="C19" s="207" t="s">
        <v>549</v>
      </c>
      <c r="D19" s="204">
        <v>2</v>
      </c>
      <c r="E19" s="207" t="s">
        <v>756</v>
      </c>
      <c r="H19" s="48" t="s">
        <v>1100</v>
      </c>
      <c r="I19" s="47" t="s">
        <v>994</v>
      </c>
      <c r="J19" s="47" t="s">
        <v>980</v>
      </c>
      <c r="K19" s="57">
        <v>0</v>
      </c>
      <c r="L19" s="46" t="str">
        <f t="shared" si="0"/>
        <v>None</v>
      </c>
    </row>
    <row r="20" spans="2:12">
      <c r="B20" s="203" t="s">
        <v>550</v>
      </c>
      <c r="C20" s="207" t="s">
        <v>551</v>
      </c>
      <c r="D20" s="204">
        <v>2</v>
      </c>
      <c r="E20" s="207" t="s">
        <v>756</v>
      </c>
      <c r="H20" s="49" t="s">
        <v>1101</v>
      </c>
      <c r="I20" s="50" t="s">
        <v>995</v>
      </c>
      <c r="J20" s="50" t="s">
        <v>980</v>
      </c>
      <c r="K20" s="57">
        <v>0</v>
      </c>
      <c r="L20" s="46" t="str">
        <f t="shared" si="0"/>
        <v>None</v>
      </c>
    </row>
    <row r="21" spans="2:12">
      <c r="B21" s="203" t="s">
        <v>552</v>
      </c>
      <c r="C21" s="207" t="s">
        <v>553</v>
      </c>
      <c r="D21" s="204">
        <v>2</v>
      </c>
      <c r="E21" s="207" t="s">
        <v>756</v>
      </c>
      <c r="H21" s="48" t="s">
        <v>1102</v>
      </c>
      <c r="I21" s="51" t="s">
        <v>996</v>
      </c>
      <c r="J21" s="47" t="s">
        <v>980</v>
      </c>
      <c r="K21" s="57">
        <v>0</v>
      </c>
      <c r="L21" s="46" t="str">
        <f t="shared" si="0"/>
        <v>None</v>
      </c>
    </row>
    <row r="22" spans="2:12">
      <c r="B22" s="203" t="s">
        <v>554</v>
      </c>
      <c r="C22" s="207" t="s">
        <v>555</v>
      </c>
      <c r="D22" s="204">
        <v>2</v>
      </c>
      <c r="E22" s="207" t="s">
        <v>756</v>
      </c>
      <c r="H22" s="48" t="s">
        <v>1103</v>
      </c>
      <c r="I22" s="51" t="s">
        <v>998</v>
      </c>
      <c r="J22" s="47" t="s">
        <v>980</v>
      </c>
      <c r="K22" s="57">
        <v>0</v>
      </c>
      <c r="L22" s="46" t="str">
        <f t="shared" si="0"/>
        <v>None</v>
      </c>
    </row>
    <row r="23" spans="2:12">
      <c r="B23" s="203" t="s">
        <v>556</v>
      </c>
      <c r="C23" s="207" t="s">
        <v>557</v>
      </c>
      <c r="D23" s="204">
        <v>2</v>
      </c>
      <c r="E23" s="207" t="s">
        <v>756</v>
      </c>
      <c r="H23" s="52" t="s">
        <v>1104</v>
      </c>
      <c r="I23" s="53" t="s">
        <v>999</v>
      </c>
      <c r="J23" s="54" t="s">
        <v>980</v>
      </c>
      <c r="K23" s="58">
        <v>0</v>
      </c>
      <c r="L23" s="46" t="str">
        <f t="shared" si="0"/>
        <v>None</v>
      </c>
    </row>
    <row r="24" spans="2:12">
      <c r="B24" s="203" t="s">
        <v>558</v>
      </c>
      <c r="C24" s="207" t="s">
        <v>559</v>
      </c>
      <c r="D24" s="204">
        <v>6</v>
      </c>
      <c r="E24" s="207" t="s">
        <v>757</v>
      </c>
    </row>
    <row r="25" spans="2:12">
      <c r="B25" s="203" t="s">
        <v>560</v>
      </c>
      <c r="C25" s="207" t="s">
        <v>561</v>
      </c>
      <c r="D25" s="204">
        <v>6</v>
      </c>
      <c r="E25" s="207" t="s">
        <v>757</v>
      </c>
    </row>
    <row r="26" spans="2:12">
      <c r="B26" s="203" t="s">
        <v>562</v>
      </c>
      <c r="C26" s="207" t="s">
        <v>563</v>
      </c>
      <c r="D26" s="204">
        <v>18</v>
      </c>
      <c r="E26" s="207" t="s">
        <v>758</v>
      </c>
    </row>
    <row r="27" spans="2:12">
      <c r="B27" s="203" t="s">
        <v>564</v>
      </c>
      <c r="C27" s="207" t="s">
        <v>565</v>
      </c>
      <c r="D27" s="204">
        <v>18</v>
      </c>
      <c r="E27" s="207" t="s">
        <v>758</v>
      </c>
    </row>
    <row r="28" spans="2:12">
      <c r="B28" s="203" t="s">
        <v>566</v>
      </c>
      <c r="C28" s="207" t="s">
        <v>567</v>
      </c>
      <c r="D28" s="204">
        <v>18</v>
      </c>
      <c r="E28" s="207" t="s">
        <v>758</v>
      </c>
    </row>
    <row r="29" spans="2:12">
      <c r="B29" s="203" t="s">
        <v>568</v>
      </c>
      <c r="C29" s="207" t="s">
        <v>569</v>
      </c>
      <c r="D29" s="204">
        <v>3</v>
      </c>
      <c r="E29" s="207" t="s">
        <v>759</v>
      </c>
    </row>
    <row r="30" spans="2:12">
      <c r="B30" s="203" t="s">
        <v>570</v>
      </c>
      <c r="C30" s="207" t="s">
        <v>571</v>
      </c>
      <c r="D30" s="204">
        <v>3</v>
      </c>
      <c r="E30" s="207" t="s">
        <v>759</v>
      </c>
    </row>
    <row r="31" spans="2:12">
      <c r="B31" s="203" t="s">
        <v>572</v>
      </c>
      <c r="C31" s="207" t="s">
        <v>573</v>
      </c>
      <c r="D31" s="204">
        <v>19</v>
      </c>
      <c r="E31" s="207" t="s">
        <v>760</v>
      </c>
    </row>
    <row r="32" spans="2:12">
      <c r="B32" s="203" t="s">
        <v>574</v>
      </c>
      <c r="C32" s="207" t="s">
        <v>575</v>
      </c>
      <c r="D32" s="204">
        <v>19</v>
      </c>
      <c r="E32" s="207" t="s">
        <v>760</v>
      </c>
    </row>
    <row r="33" spans="2:5">
      <c r="B33" s="203" t="s">
        <v>576</v>
      </c>
      <c r="C33" s="207" t="s">
        <v>577</v>
      </c>
      <c r="D33" s="204">
        <v>19</v>
      </c>
      <c r="E33" s="207" t="s">
        <v>760</v>
      </c>
    </row>
    <row r="34" spans="2:5">
      <c r="B34" s="203" t="s">
        <v>578</v>
      </c>
      <c r="C34" s="207" t="s">
        <v>579</v>
      </c>
      <c r="D34" s="204">
        <v>19</v>
      </c>
      <c r="E34" s="207" t="s">
        <v>760</v>
      </c>
    </row>
    <row r="35" spans="2:5">
      <c r="B35" s="203" t="s">
        <v>580</v>
      </c>
      <c r="C35" s="207" t="s">
        <v>581</v>
      </c>
      <c r="D35" s="204">
        <v>19</v>
      </c>
      <c r="E35" s="207" t="s">
        <v>760</v>
      </c>
    </row>
    <row r="36" spans="2:5">
      <c r="B36" s="203" t="s">
        <v>582</v>
      </c>
      <c r="C36" s="207" t="s">
        <v>583</v>
      </c>
      <c r="D36" s="204">
        <v>19</v>
      </c>
      <c r="E36" s="207" t="s">
        <v>760</v>
      </c>
    </row>
    <row r="37" spans="2:5">
      <c r="B37" s="203" t="s">
        <v>584</v>
      </c>
      <c r="C37" s="207" t="s">
        <v>585</v>
      </c>
      <c r="D37" s="204">
        <v>19</v>
      </c>
      <c r="E37" s="207" t="s">
        <v>760</v>
      </c>
    </row>
    <row r="38" spans="2:5">
      <c r="B38" s="203" t="s">
        <v>586</v>
      </c>
      <c r="C38" s="207" t="s">
        <v>587</v>
      </c>
      <c r="D38" s="204">
        <v>19</v>
      </c>
      <c r="E38" s="207" t="s">
        <v>760</v>
      </c>
    </row>
    <row r="39" spans="2:5">
      <c r="B39" s="203" t="s">
        <v>588</v>
      </c>
      <c r="C39" s="207" t="s">
        <v>589</v>
      </c>
      <c r="D39" s="204">
        <v>19</v>
      </c>
      <c r="E39" s="207" t="s">
        <v>760</v>
      </c>
    </row>
    <row r="40" spans="2:5">
      <c r="B40" s="203" t="s">
        <v>590</v>
      </c>
      <c r="C40" s="207" t="s">
        <v>591</v>
      </c>
      <c r="D40" s="204">
        <v>19</v>
      </c>
      <c r="E40" s="207" t="s">
        <v>760</v>
      </c>
    </row>
    <row r="41" spans="2:5">
      <c r="B41" s="203" t="s">
        <v>592</v>
      </c>
      <c r="C41" s="207" t="s">
        <v>593</v>
      </c>
      <c r="D41" s="204">
        <v>19</v>
      </c>
      <c r="E41" s="207" t="s">
        <v>760</v>
      </c>
    </row>
    <row r="42" spans="2:5">
      <c r="B42" s="203" t="s">
        <v>594</v>
      </c>
      <c r="C42" s="207" t="s">
        <v>595</v>
      </c>
      <c r="D42" s="204">
        <v>2</v>
      </c>
      <c r="E42" s="207" t="s">
        <v>756</v>
      </c>
    </row>
    <row r="43" spans="2:5">
      <c r="B43" s="203" t="s">
        <v>596</v>
      </c>
      <c r="C43" s="207" t="s">
        <v>597</v>
      </c>
      <c r="D43" s="204">
        <v>2</v>
      </c>
      <c r="E43" s="207" t="s">
        <v>756</v>
      </c>
    </row>
    <row r="44" spans="2:5">
      <c r="B44" s="203" t="s">
        <v>598</v>
      </c>
      <c r="C44" s="207" t="s">
        <v>599</v>
      </c>
      <c r="D44" s="204">
        <v>2</v>
      </c>
      <c r="E44" s="207" t="s">
        <v>756</v>
      </c>
    </row>
    <row r="45" spans="2:5">
      <c r="B45" s="203" t="s">
        <v>600</v>
      </c>
      <c r="C45" s="207" t="s">
        <v>601</v>
      </c>
      <c r="D45" s="204">
        <v>2</v>
      </c>
      <c r="E45" s="207" t="s">
        <v>756</v>
      </c>
    </row>
    <row r="46" spans="2:5">
      <c r="B46" s="203" t="s">
        <v>602</v>
      </c>
      <c r="C46" s="207" t="s">
        <v>603</v>
      </c>
      <c r="D46" s="204">
        <v>7</v>
      </c>
      <c r="E46" s="207" t="s">
        <v>761</v>
      </c>
    </row>
    <row r="47" spans="2:5">
      <c r="B47" s="203" t="s">
        <v>604</v>
      </c>
      <c r="C47" s="207" t="s">
        <v>605</v>
      </c>
      <c r="D47" s="204">
        <v>8</v>
      </c>
      <c r="E47" s="207" t="s">
        <v>762</v>
      </c>
    </row>
    <row r="48" spans="2:5">
      <c r="B48" s="203" t="s">
        <v>606</v>
      </c>
      <c r="C48" s="207" t="s">
        <v>607</v>
      </c>
      <c r="D48" s="204">
        <v>20</v>
      </c>
      <c r="E48" s="207" t="s">
        <v>763</v>
      </c>
    </row>
    <row r="49" spans="2:5">
      <c r="B49" s="203" t="s">
        <v>518</v>
      </c>
      <c r="C49" s="207" t="s">
        <v>608</v>
      </c>
      <c r="D49" s="204">
        <v>17</v>
      </c>
      <c r="E49" s="207" t="s">
        <v>764</v>
      </c>
    </row>
    <row r="50" spans="2:5">
      <c r="B50" s="203" t="s">
        <v>517</v>
      </c>
      <c r="C50" s="207" t="s">
        <v>609</v>
      </c>
      <c r="D50" s="204">
        <v>17</v>
      </c>
      <c r="E50" s="207" t="s">
        <v>764</v>
      </c>
    </row>
    <row r="51" spans="2:5">
      <c r="B51" s="203" t="s">
        <v>610</v>
      </c>
      <c r="C51" s="207" t="s">
        <v>611</v>
      </c>
      <c r="D51" s="204">
        <v>17</v>
      </c>
      <c r="E51" s="207" t="s">
        <v>764</v>
      </c>
    </row>
    <row r="52" spans="2:5">
      <c r="B52" s="203" t="s">
        <v>612</v>
      </c>
      <c r="C52" s="207" t="s">
        <v>613</v>
      </c>
      <c r="D52" s="204">
        <v>16</v>
      </c>
      <c r="E52" s="207" t="s">
        <v>765</v>
      </c>
    </row>
    <row r="53" spans="2:5">
      <c r="B53" s="203" t="s">
        <v>614</v>
      </c>
      <c r="C53" s="207" t="s">
        <v>615</v>
      </c>
      <c r="D53" s="204">
        <v>16</v>
      </c>
      <c r="E53" s="207" t="s">
        <v>765</v>
      </c>
    </row>
    <row r="54" spans="2:5">
      <c r="B54" s="203" t="s">
        <v>616</v>
      </c>
      <c r="C54" s="207" t="s">
        <v>617</v>
      </c>
      <c r="D54" s="204">
        <v>16</v>
      </c>
      <c r="E54" s="207" t="s">
        <v>765</v>
      </c>
    </row>
    <row r="55" spans="2:5">
      <c r="B55" s="203" t="s">
        <v>618</v>
      </c>
      <c r="C55" s="207" t="s">
        <v>619</v>
      </c>
      <c r="D55" s="204">
        <v>16</v>
      </c>
      <c r="E55" s="207" t="s">
        <v>765</v>
      </c>
    </row>
    <row r="56" spans="2:5">
      <c r="B56" s="203" t="s">
        <v>620</v>
      </c>
      <c r="C56" s="207" t="s">
        <v>621</v>
      </c>
      <c r="D56" s="204">
        <v>10</v>
      </c>
      <c r="E56" s="207" t="s">
        <v>766</v>
      </c>
    </row>
    <row r="57" spans="2:5">
      <c r="B57" s="203" t="s">
        <v>622</v>
      </c>
      <c r="C57" s="207" t="s">
        <v>623</v>
      </c>
      <c r="D57" s="204">
        <v>10</v>
      </c>
      <c r="E57" s="207" t="s">
        <v>766</v>
      </c>
    </row>
    <row r="58" spans="2:5">
      <c r="B58" s="203" t="s">
        <v>624</v>
      </c>
      <c r="C58" s="207" t="s">
        <v>625</v>
      </c>
      <c r="D58" s="204">
        <v>9</v>
      </c>
      <c r="E58" s="207" t="s">
        <v>767</v>
      </c>
    </row>
    <row r="59" spans="2:5">
      <c r="B59" s="203" t="s">
        <v>626</v>
      </c>
      <c r="C59" s="207" t="s">
        <v>627</v>
      </c>
      <c r="D59" s="204">
        <v>9</v>
      </c>
      <c r="E59" s="207" t="s">
        <v>767</v>
      </c>
    </row>
    <row r="60" spans="2:5">
      <c r="B60" s="203" t="s">
        <v>628</v>
      </c>
      <c r="C60" s="207" t="s">
        <v>629</v>
      </c>
      <c r="D60" s="204">
        <v>11</v>
      </c>
      <c r="E60" s="207" t="s">
        <v>768</v>
      </c>
    </row>
    <row r="61" spans="2:5">
      <c r="B61" s="203" t="s">
        <v>630</v>
      </c>
      <c r="C61" s="207" t="s">
        <v>631</v>
      </c>
      <c r="D61" s="204">
        <v>11</v>
      </c>
      <c r="E61" s="207" t="s">
        <v>768</v>
      </c>
    </row>
    <row r="62" spans="2:5">
      <c r="B62" s="203" t="s">
        <v>632</v>
      </c>
      <c r="C62" s="207" t="s">
        <v>633</v>
      </c>
      <c r="D62" s="204">
        <v>12</v>
      </c>
      <c r="E62" s="207" t="s">
        <v>769</v>
      </c>
    </row>
    <row r="63" spans="2:5">
      <c r="B63" s="203" t="s">
        <v>634</v>
      </c>
      <c r="C63" s="207" t="s">
        <v>635</v>
      </c>
      <c r="D63" s="204">
        <v>21</v>
      </c>
      <c r="E63" s="207" t="s">
        <v>770</v>
      </c>
    </row>
    <row r="64" spans="2:5">
      <c r="B64" s="203" t="s">
        <v>636</v>
      </c>
      <c r="C64" s="207" t="s">
        <v>637</v>
      </c>
      <c r="D64" s="204">
        <v>21</v>
      </c>
      <c r="E64" s="207" t="s">
        <v>770</v>
      </c>
    </row>
    <row r="65" spans="2:5">
      <c r="B65" s="203" t="s">
        <v>638</v>
      </c>
      <c r="C65" s="207" t="s">
        <v>639</v>
      </c>
      <c r="D65" s="204">
        <v>12</v>
      </c>
      <c r="E65" s="207" t="s">
        <v>769</v>
      </c>
    </row>
    <row r="66" spans="2:5">
      <c r="B66" s="203" t="s">
        <v>640</v>
      </c>
      <c r="C66" s="207" t="s">
        <v>641</v>
      </c>
      <c r="D66" s="204">
        <v>12</v>
      </c>
      <c r="E66" s="207" t="s">
        <v>769</v>
      </c>
    </row>
    <row r="67" spans="2:5">
      <c r="B67" s="203" t="s">
        <v>642</v>
      </c>
      <c r="C67" s="207" t="s">
        <v>643</v>
      </c>
      <c r="D67" s="204">
        <v>4</v>
      </c>
      <c r="E67" s="207" t="s">
        <v>771</v>
      </c>
    </row>
    <row r="68" spans="2:5">
      <c r="B68" s="203" t="s">
        <v>644</v>
      </c>
      <c r="C68" s="207" t="s">
        <v>645</v>
      </c>
      <c r="D68" s="204">
        <v>4</v>
      </c>
      <c r="E68" s="207" t="s">
        <v>771</v>
      </c>
    </row>
    <row r="69" spans="2:5">
      <c r="B69" s="203" t="s">
        <v>646</v>
      </c>
      <c r="C69" s="207" t="s">
        <v>647</v>
      </c>
      <c r="D69" s="204">
        <v>4</v>
      </c>
      <c r="E69" s="207" t="s">
        <v>771</v>
      </c>
    </row>
    <row r="70" spans="2:5">
      <c r="B70" s="203" t="s">
        <v>648</v>
      </c>
      <c r="C70" s="207" t="s">
        <v>649</v>
      </c>
      <c r="D70" s="204">
        <v>4</v>
      </c>
      <c r="E70" s="207" t="s">
        <v>771</v>
      </c>
    </row>
    <row r="71" spans="2:5">
      <c r="B71" s="203" t="s">
        <v>650</v>
      </c>
      <c r="C71" s="207" t="s">
        <v>651</v>
      </c>
      <c r="D71" s="204">
        <v>4</v>
      </c>
      <c r="E71" s="207" t="s">
        <v>771</v>
      </c>
    </row>
    <row r="72" spans="2:5">
      <c r="B72" s="203" t="s">
        <v>652</v>
      </c>
      <c r="C72" s="207" t="s">
        <v>653</v>
      </c>
      <c r="D72" s="204">
        <v>4</v>
      </c>
      <c r="E72" s="207" t="s">
        <v>771</v>
      </c>
    </row>
    <row r="73" spans="2:5">
      <c r="B73" s="203" t="s">
        <v>654</v>
      </c>
      <c r="C73" s="207" t="s">
        <v>655</v>
      </c>
      <c r="D73" s="204">
        <v>4</v>
      </c>
      <c r="E73" s="207" t="s">
        <v>771</v>
      </c>
    </row>
    <row r="74" spans="2:5">
      <c r="B74" s="203" t="s">
        <v>656</v>
      </c>
      <c r="C74" s="207" t="s">
        <v>657</v>
      </c>
      <c r="D74" s="204">
        <v>4</v>
      </c>
      <c r="E74" s="207" t="s">
        <v>771</v>
      </c>
    </row>
    <row r="75" spans="2:5">
      <c r="B75" s="203" t="s">
        <v>658</v>
      </c>
      <c r="C75" s="207" t="s">
        <v>659</v>
      </c>
      <c r="D75" s="204">
        <v>4</v>
      </c>
      <c r="E75" s="207" t="s">
        <v>771</v>
      </c>
    </row>
    <row r="76" spans="2:5">
      <c r="B76" s="203" t="s">
        <v>660</v>
      </c>
      <c r="C76" s="207" t="s">
        <v>661</v>
      </c>
      <c r="D76" s="204">
        <v>4</v>
      </c>
      <c r="E76" s="207" t="s">
        <v>771</v>
      </c>
    </row>
    <row r="77" spans="2:5">
      <c r="B77" s="203" t="s">
        <v>662</v>
      </c>
      <c r="C77" s="207" t="s">
        <v>663</v>
      </c>
      <c r="D77" s="204">
        <v>4</v>
      </c>
      <c r="E77" s="207" t="s">
        <v>771</v>
      </c>
    </row>
    <row r="78" spans="2:5">
      <c r="B78" s="203" t="s">
        <v>664</v>
      </c>
      <c r="C78" s="207" t="s">
        <v>665</v>
      </c>
      <c r="D78" s="204">
        <v>4</v>
      </c>
      <c r="E78" s="207" t="s">
        <v>771</v>
      </c>
    </row>
    <row r="79" spans="2:5">
      <c r="B79" s="203" t="s">
        <v>666</v>
      </c>
      <c r="C79" s="207" t="s">
        <v>667</v>
      </c>
      <c r="D79" s="204">
        <v>4</v>
      </c>
      <c r="E79" s="207" t="s">
        <v>771</v>
      </c>
    </row>
    <row r="80" spans="2:5">
      <c r="B80" s="203" t="s">
        <v>668</v>
      </c>
      <c r="C80" s="207" t="s">
        <v>669</v>
      </c>
      <c r="D80" s="204">
        <v>4</v>
      </c>
      <c r="E80" s="207" t="s">
        <v>771</v>
      </c>
    </row>
    <row r="81" spans="2:5">
      <c r="B81" s="203" t="s">
        <v>670</v>
      </c>
      <c r="C81" s="207" t="s">
        <v>671</v>
      </c>
      <c r="D81" s="204">
        <v>4</v>
      </c>
      <c r="E81" s="207" t="s">
        <v>771</v>
      </c>
    </row>
    <row r="82" spans="2:5">
      <c r="B82" s="203" t="s">
        <v>672</v>
      </c>
      <c r="C82" s="207" t="s">
        <v>673</v>
      </c>
      <c r="D82" s="204">
        <v>13</v>
      </c>
      <c r="E82" s="207" t="s">
        <v>772</v>
      </c>
    </row>
    <row r="83" spans="2:5">
      <c r="B83" s="203" t="s">
        <v>674</v>
      </c>
      <c r="C83" s="207" t="s">
        <v>675</v>
      </c>
      <c r="D83" s="204">
        <v>13</v>
      </c>
      <c r="E83" s="207" t="s">
        <v>772</v>
      </c>
    </row>
    <row r="84" spans="2:5">
      <c r="B84" s="203" t="s">
        <v>676</v>
      </c>
      <c r="C84" s="207" t="s">
        <v>677</v>
      </c>
      <c r="D84" s="204">
        <v>4</v>
      </c>
      <c r="E84" s="207" t="s">
        <v>771</v>
      </c>
    </row>
    <row r="85" spans="2:5">
      <c r="B85" s="203" t="s">
        <v>678</v>
      </c>
      <c r="C85" s="207" t="s">
        <v>679</v>
      </c>
      <c r="D85" s="204">
        <v>4</v>
      </c>
      <c r="E85" s="207" t="s">
        <v>771</v>
      </c>
    </row>
    <row r="86" spans="2:5">
      <c r="B86" s="203" t="s">
        <v>680</v>
      </c>
      <c r="C86" s="207" t="s">
        <v>681</v>
      </c>
      <c r="D86" s="204">
        <v>4</v>
      </c>
      <c r="E86" s="207" t="s">
        <v>771</v>
      </c>
    </row>
    <row r="87" spans="2:5">
      <c r="B87" s="208" t="s">
        <v>682</v>
      </c>
      <c r="C87" s="216" t="s">
        <v>683</v>
      </c>
      <c r="D87" s="209">
        <v>4</v>
      </c>
      <c r="E87" s="207" t="s">
        <v>771</v>
      </c>
    </row>
    <row r="88" spans="2:5">
      <c r="B88" s="208" t="s">
        <v>684</v>
      </c>
      <c r="C88" s="216" t="s">
        <v>685</v>
      </c>
      <c r="D88" s="209">
        <v>4</v>
      </c>
      <c r="E88" s="207" t="s">
        <v>771</v>
      </c>
    </row>
    <row r="89" spans="2:5">
      <c r="B89" s="203" t="s">
        <v>686</v>
      </c>
      <c r="C89" s="207" t="s">
        <v>687</v>
      </c>
      <c r="D89" s="204">
        <v>5</v>
      </c>
      <c r="E89" s="207" t="s">
        <v>773</v>
      </c>
    </row>
    <row r="90" spans="2:5">
      <c r="B90" s="203" t="s">
        <v>688</v>
      </c>
      <c r="C90" s="207" t="s">
        <v>689</v>
      </c>
      <c r="D90" s="204">
        <v>4</v>
      </c>
      <c r="E90" s="207" t="s">
        <v>771</v>
      </c>
    </row>
    <row r="91" spans="2:5">
      <c r="B91" s="210" t="s">
        <v>690</v>
      </c>
      <c r="C91" s="217" t="s">
        <v>691</v>
      </c>
      <c r="D91" s="211">
        <v>4</v>
      </c>
      <c r="E91" s="207" t="s">
        <v>771</v>
      </c>
    </row>
    <row r="92" spans="2:5">
      <c r="B92" s="203" t="s">
        <v>692</v>
      </c>
      <c r="C92" s="207" t="s">
        <v>693</v>
      </c>
      <c r="D92" s="204">
        <v>4</v>
      </c>
      <c r="E92" s="207" t="s">
        <v>771</v>
      </c>
    </row>
    <row r="93" spans="2:5">
      <c r="B93" s="203" t="s">
        <v>694</v>
      </c>
      <c r="C93" s="207" t="s">
        <v>695</v>
      </c>
      <c r="D93" s="204">
        <v>4</v>
      </c>
      <c r="E93" s="207" t="s">
        <v>771</v>
      </c>
    </row>
    <row r="94" spans="2:5">
      <c r="B94" s="203" t="s">
        <v>696</v>
      </c>
      <c r="C94" s="207" t="s">
        <v>697</v>
      </c>
      <c r="D94" s="204">
        <v>4</v>
      </c>
      <c r="E94" s="207" t="s">
        <v>771</v>
      </c>
    </row>
    <row r="95" spans="2:5">
      <c r="B95" s="203" t="s">
        <v>698</v>
      </c>
      <c r="C95" s="207" t="s">
        <v>699</v>
      </c>
      <c r="D95" s="204">
        <v>4</v>
      </c>
      <c r="E95" s="207" t="s">
        <v>771</v>
      </c>
    </row>
    <row r="96" spans="2:5">
      <c r="B96" s="203" t="s">
        <v>700</v>
      </c>
      <c r="C96" s="207" t="s">
        <v>701</v>
      </c>
      <c r="D96" s="204">
        <v>4</v>
      </c>
      <c r="E96" s="207" t="s">
        <v>771</v>
      </c>
    </row>
    <row r="97" spans="2:5">
      <c r="B97" s="203" t="s">
        <v>702</v>
      </c>
      <c r="C97" s="207" t="s">
        <v>703</v>
      </c>
      <c r="D97" s="204">
        <v>4</v>
      </c>
      <c r="E97" s="207" t="s">
        <v>771</v>
      </c>
    </row>
    <row r="98" spans="2:5">
      <c r="B98" s="203" t="s">
        <v>704</v>
      </c>
      <c r="C98" s="207" t="s">
        <v>705</v>
      </c>
      <c r="D98" s="204">
        <v>4</v>
      </c>
      <c r="E98" s="207" t="s">
        <v>771</v>
      </c>
    </row>
    <row r="99" spans="2:5">
      <c r="B99" s="210" t="s">
        <v>706</v>
      </c>
      <c r="C99" s="217" t="s">
        <v>707</v>
      </c>
      <c r="D99" s="211">
        <v>5</v>
      </c>
      <c r="E99" s="207" t="s">
        <v>773</v>
      </c>
    </row>
    <row r="100" spans="2:5">
      <c r="B100" s="203" t="s">
        <v>708</v>
      </c>
      <c r="C100" s="207" t="s">
        <v>709</v>
      </c>
      <c r="D100" s="204">
        <v>5</v>
      </c>
      <c r="E100" s="207" t="s">
        <v>773</v>
      </c>
    </row>
    <row r="101" spans="2:5">
      <c r="B101" s="203" t="s">
        <v>710</v>
      </c>
      <c r="C101" s="207" t="s">
        <v>711</v>
      </c>
      <c r="D101" s="204">
        <v>4</v>
      </c>
      <c r="E101" s="207" t="s">
        <v>771</v>
      </c>
    </row>
    <row r="102" spans="2:5">
      <c r="B102" s="203" t="s">
        <v>712</v>
      </c>
      <c r="C102" s="207" t="s">
        <v>713</v>
      </c>
      <c r="D102" s="204">
        <v>5</v>
      </c>
      <c r="E102" s="207" t="s">
        <v>773</v>
      </c>
    </row>
    <row r="103" spans="2:5">
      <c r="B103" s="203" t="s">
        <v>714</v>
      </c>
      <c r="C103" s="207" t="s">
        <v>715</v>
      </c>
      <c r="D103" s="204">
        <v>5</v>
      </c>
      <c r="E103" s="207" t="s">
        <v>773</v>
      </c>
    </row>
    <row r="104" spans="2:5">
      <c r="B104" s="208" t="s">
        <v>716</v>
      </c>
      <c r="C104" s="216" t="s">
        <v>717</v>
      </c>
      <c r="D104" s="209">
        <v>5</v>
      </c>
      <c r="E104" s="207" t="s">
        <v>773</v>
      </c>
    </row>
    <row r="105" spans="2:5">
      <c r="B105" s="208" t="s">
        <v>718</v>
      </c>
      <c r="C105" s="216" t="s">
        <v>719</v>
      </c>
      <c r="D105" s="209">
        <v>5</v>
      </c>
      <c r="E105" s="207" t="s">
        <v>773</v>
      </c>
    </row>
    <row r="106" spans="2:5">
      <c r="B106" s="203" t="s">
        <v>720</v>
      </c>
      <c r="C106" s="207" t="s">
        <v>721</v>
      </c>
      <c r="D106" s="204">
        <v>4</v>
      </c>
      <c r="E106" s="207" t="s">
        <v>771</v>
      </c>
    </row>
    <row r="107" spans="2:5">
      <c r="B107" s="210" t="s">
        <v>722</v>
      </c>
      <c r="C107" s="217" t="s">
        <v>723</v>
      </c>
      <c r="D107" s="211">
        <v>5</v>
      </c>
      <c r="E107" s="207" t="s">
        <v>773</v>
      </c>
    </row>
    <row r="108" spans="2:5">
      <c r="B108" s="203" t="s">
        <v>724</v>
      </c>
      <c r="C108" s="207" t="s">
        <v>725</v>
      </c>
      <c r="D108" s="204">
        <v>5</v>
      </c>
      <c r="E108" s="207" t="s">
        <v>773</v>
      </c>
    </row>
    <row r="109" spans="2:5">
      <c r="B109" s="203" t="s">
        <v>726</v>
      </c>
      <c r="C109" s="207" t="s">
        <v>727</v>
      </c>
      <c r="D109" s="204">
        <v>5</v>
      </c>
      <c r="E109" s="207" t="s">
        <v>773</v>
      </c>
    </row>
    <row r="110" spans="2:5">
      <c r="B110" s="203" t="s">
        <v>728</v>
      </c>
      <c r="C110" s="207" t="s">
        <v>729</v>
      </c>
      <c r="D110" s="204">
        <v>5</v>
      </c>
      <c r="E110" s="207" t="s">
        <v>773</v>
      </c>
    </row>
    <row r="111" spans="2:5">
      <c r="B111" s="208" t="s">
        <v>730</v>
      </c>
      <c r="C111" s="216" t="s">
        <v>731</v>
      </c>
      <c r="D111" s="209">
        <v>4</v>
      </c>
      <c r="E111" s="207" t="s">
        <v>771</v>
      </c>
    </row>
    <row r="112" spans="2:5">
      <c r="B112" s="208" t="s">
        <v>732</v>
      </c>
      <c r="C112" s="216" t="s">
        <v>733</v>
      </c>
      <c r="D112" s="209">
        <v>4</v>
      </c>
      <c r="E112" s="207" t="s">
        <v>771</v>
      </c>
    </row>
    <row r="113" spans="2:5">
      <c r="B113" s="203" t="s">
        <v>734</v>
      </c>
      <c r="C113" s="207" t="s">
        <v>735</v>
      </c>
      <c r="D113" s="204">
        <v>5</v>
      </c>
      <c r="E113" s="207" t="s">
        <v>773</v>
      </c>
    </row>
    <row r="114" spans="2:5">
      <c r="B114" s="208" t="s">
        <v>736</v>
      </c>
      <c r="C114" s="216" t="s">
        <v>737</v>
      </c>
      <c r="D114" s="209">
        <v>4</v>
      </c>
      <c r="E114" s="207" t="s">
        <v>771</v>
      </c>
    </row>
    <row r="115" spans="2:5">
      <c r="B115" s="208" t="s">
        <v>738</v>
      </c>
      <c r="C115" s="216" t="s">
        <v>739</v>
      </c>
      <c r="D115" s="209">
        <v>4</v>
      </c>
      <c r="E115" s="207" t="s">
        <v>771</v>
      </c>
    </row>
    <row r="116" spans="2:5">
      <c r="B116" s="203" t="s">
        <v>740</v>
      </c>
      <c r="C116" s="207" t="s">
        <v>741</v>
      </c>
      <c r="D116" s="204">
        <v>5</v>
      </c>
      <c r="E116" s="207" t="s">
        <v>773</v>
      </c>
    </row>
    <row r="117" spans="2:5">
      <c r="B117" s="203" t="s">
        <v>742</v>
      </c>
      <c r="C117" s="207" t="s">
        <v>743</v>
      </c>
      <c r="D117" s="204">
        <v>4</v>
      </c>
      <c r="E117" s="207" t="s">
        <v>771</v>
      </c>
    </row>
    <row r="118" spans="2:5">
      <c r="B118" s="203" t="s">
        <v>744</v>
      </c>
      <c r="C118" s="207" t="s">
        <v>745</v>
      </c>
      <c r="D118" s="204">
        <v>4</v>
      </c>
      <c r="E118" s="207" t="s">
        <v>771</v>
      </c>
    </row>
    <row r="119" spans="2:5">
      <c r="B119" s="203" t="s">
        <v>746</v>
      </c>
      <c r="C119" s="207" t="s">
        <v>747</v>
      </c>
      <c r="D119" s="204">
        <v>4</v>
      </c>
      <c r="E119" s="207" t="s">
        <v>771</v>
      </c>
    </row>
    <row r="120" spans="2:5">
      <c r="B120" s="203" t="s">
        <v>748</v>
      </c>
      <c r="C120" s="207" t="s">
        <v>749</v>
      </c>
      <c r="D120" s="204">
        <v>4</v>
      </c>
      <c r="E120" s="207" t="s">
        <v>771</v>
      </c>
    </row>
    <row r="121" spans="2:5">
      <c r="B121" s="212" t="s">
        <v>750</v>
      </c>
      <c r="C121" s="214" t="s">
        <v>751</v>
      </c>
      <c r="D121" s="213">
        <v>4</v>
      </c>
      <c r="E121" s="214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LOG</vt:lpstr>
      <vt:lpstr>Intro</vt:lpstr>
      <vt:lpstr>ETS_Emi_Coeff</vt:lpstr>
      <vt:lpstr>NETS_Emi_Coeff</vt:lpstr>
      <vt:lpstr>CO2-qoute-share</vt:lpstr>
      <vt:lpstr>NA117_CO2_GJ</vt:lpstr>
      <vt:lpstr>CO2-qoute-data-2012</vt:lpstr>
      <vt:lpstr>E-mat-AnvGJ2012</vt:lpstr>
      <vt:lpstr>Mapping</vt:lpstr>
      <vt:lpstr>Kriterieområde1NR117_E_mat_Energi</vt:lpstr>
      <vt:lpstr>Kriterieområde1NR117_Kvoteomf_Energi</vt:lpstr>
      <vt:lpstr>Kriterieområde2NR117_E_mat_Energi</vt:lpstr>
      <vt:lpstr>Kriterieområde2NR117_Kvoteomf_Energi</vt:lpstr>
      <vt:lpstr>SumområdeNR117_Anv_E_mat</vt:lpstr>
      <vt:lpstr>SumområdeNR117_Kvoteomf_Energi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 Maimann</dc:creator>
  <cp:lastModifiedBy>Mikkel Bosack</cp:lastModifiedBy>
  <dcterms:created xsi:type="dcterms:W3CDTF">2013-06-26T08:41:54Z</dcterms:created>
  <dcterms:modified xsi:type="dcterms:W3CDTF">2021-06-07T12:31:07Z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626777291297912</vt:r8>
  </property>
</Properties>
</file>