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follah\Desktop\"/>
    </mc:Choice>
  </mc:AlternateContent>
  <xr:revisionPtr revIDLastSave="0" documentId="13_ncr:1_{82BCB89C-53B8-4E78-A794-5C696C93394F}" xr6:coauthVersionLast="45" xr6:coauthVersionMax="45" xr10:uidLastSave="{00000000-0000-0000-0000-000000000000}"/>
  <bookViews>
    <workbookView xWindow="-108" yWindow="-108" windowWidth="23256" windowHeight="12576" xr2:uid="{C70BEC8C-36E2-4E65-B424-8A4181A46ED6}"/>
  </bookViews>
  <sheets>
    <sheet name="SWOT Matrix" sheetId="3" r:id="rId1"/>
    <sheet name="TOWS Matrix" sheetId="5" r:id="rId2"/>
    <sheet name="SWOT &amp; BSC" sheetId="11" r:id="rId3"/>
    <sheet name="EFE Matrix" sheetId="1" r:id="rId4"/>
    <sheet name="IFE Matrix" sheetId="2" r:id="rId5"/>
    <sheet name="IE Matrix" sheetId="10" r:id="rId6"/>
    <sheet name="SPACE Matrix" sheetId="6" r:id="rId7"/>
    <sheet name="CPM" sheetId="4" r:id="rId8"/>
    <sheet name="BCG" sheetId="12" r:id="rId9"/>
    <sheet name="GE" sheetId="7" r:id="rId10"/>
    <sheet name="GS" sheetId="8" r:id="rId11"/>
    <sheet name="QSPM" sheetId="9" r:id="rId12"/>
  </sheets>
  <definedNames>
    <definedName name="_xlnm._FilterDatabase" localSheetId="3" hidden="1">'EFE Matrix'!$C$2:$F$19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9" l="1"/>
  <c r="J33" i="9"/>
  <c r="F33" i="9"/>
  <c r="J30" i="9"/>
  <c r="J31" i="9"/>
  <c r="J32" i="9"/>
  <c r="J12" i="9"/>
  <c r="J13" i="9"/>
  <c r="J14" i="9"/>
  <c r="J15" i="9"/>
  <c r="J16" i="9"/>
  <c r="J17" i="9"/>
  <c r="J18" i="9"/>
  <c r="J5" i="9"/>
  <c r="J6" i="9"/>
  <c r="J7" i="9"/>
  <c r="J8" i="9"/>
  <c r="J9" i="9"/>
  <c r="J10" i="9"/>
  <c r="J11" i="9"/>
  <c r="J19" i="9"/>
  <c r="J20" i="9"/>
  <c r="J21" i="9"/>
  <c r="J22" i="9"/>
  <c r="J23" i="9"/>
  <c r="J24" i="9"/>
  <c r="J25" i="9"/>
  <c r="J26" i="9"/>
  <c r="J27" i="9"/>
  <c r="J28" i="9"/>
  <c r="J29" i="9"/>
  <c r="J4" i="9"/>
  <c r="J3" i="9"/>
  <c r="H21" i="9"/>
  <c r="H22" i="9"/>
  <c r="H23" i="9"/>
  <c r="H24" i="9"/>
  <c r="H25" i="9"/>
  <c r="H26" i="9"/>
  <c r="H27" i="9"/>
  <c r="H12" i="9"/>
  <c r="H13" i="9"/>
  <c r="H14" i="9"/>
  <c r="H15" i="9"/>
  <c r="H16" i="9"/>
  <c r="H17" i="9"/>
  <c r="H18" i="9"/>
  <c r="H19" i="9"/>
  <c r="H20" i="9"/>
  <c r="H28" i="9"/>
  <c r="H29" i="9"/>
  <c r="H30" i="9"/>
  <c r="H31" i="9"/>
  <c r="H32" i="9"/>
  <c r="H5" i="9"/>
  <c r="H6" i="9"/>
  <c r="H7" i="9"/>
  <c r="H8" i="9"/>
  <c r="H9" i="9"/>
  <c r="H10" i="9"/>
  <c r="H11" i="9"/>
  <c r="H4" i="9"/>
  <c r="H3" i="9"/>
  <c r="F31" i="9"/>
  <c r="F32" i="9"/>
  <c r="F30" i="9"/>
  <c r="F29" i="9"/>
  <c r="F28" i="9"/>
  <c r="F22" i="9"/>
  <c r="F23" i="9"/>
  <c r="F24" i="9"/>
  <c r="F25" i="9"/>
  <c r="F26" i="9"/>
  <c r="F27" i="9"/>
  <c r="F21" i="9"/>
  <c r="F20" i="9"/>
  <c r="F19" i="9"/>
  <c r="F13" i="9"/>
  <c r="F14" i="9"/>
  <c r="F15" i="9"/>
  <c r="F16" i="9"/>
  <c r="F17" i="9"/>
  <c r="F18" i="9"/>
  <c r="F12" i="9"/>
  <c r="F11" i="9"/>
  <c r="F10" i="9"/>
  <c r="F5" i="9"/>
  <c r="F6" i="9"/>
  <c r="F7" i="9"/>
  <c r="F8" i="9"/>
  <c r="F9" i="9"/>
  <c r="F4" i="9"/>
  <c r="F3" i="9"/>
  <c r="I11" i="4" l="1"/>
  <c r="G11" i="4"/>
  <c r="E11" i="4"/>
  <c r="F12" i="6" l="1"/>
  <c r="D12" i="6"/>
  <c r="H12" i="6"/>
  <c r="C20" i="6" s="1"/>
  <c r="B12" i="6"/>
  <c r="B13" i="4"/>
  <c r="C11" i="4" s="1"/>
  <c r="C12" i="4" l="1"/>
  <c r="C7" i="4"/>
  <c r="C10" i="4"/>
  <c r="C6" i="4"/>
  <c r="C5" i="4"/>
  <c r="C9" i="4"/>
  <c r="C3" i="4"/>
  <c r="C8" i="4"/>
  <c r="I8" i="4" s="1"/>
  <c r="C4" i="4"/>
  <c r="I4" i="4" s="1"/>
  <c r="E8" i="4"/>
  <c r="E4" i="4"/>
  <c r="E12" i="4"/>
  <c r="E7" i="4"/>
  <c r="G8" i="4"/>
  <c r="G4" i="4"/>
  <c r="C19" i="6"/>
  <c r="D19" i="1"/>
  <c r="F11" i="2"/>
  <c r="E6" i="4" l="1"/>
  <c r="G6" i="4"/>
  <c r="I6" i="4"/>
  <c r="C13" i="4"/>
  <c r="G3" i="4"/>
  <c r="I3" i="4"/>
  <c r="I13" i="4" s="1"/>
  <c r="E3" i="4"/>
  <c r="E10" i="4"/>
  <c r="E13" i="4" s="1"/>
  <c r="I10" i="4"/>
  <c r="G10" i="4"/>
  <c r="I9" i="4"/>
  <c r="G9" i="4"/>
  <c r="E9" i="4"/>
  <c r="G7" i="4"/>
  <c r="I7" i="4"/>
  <c r="G5" i="4"/>
  <c r="E5" i="4"/>
  <c r="I5" i="4"/>
  <c r="G12" i="4"/>
  <c r="G13" i="4" s="1"/>
  <c r="I12" i="4"/>
  <c r="D17" i="2"/>
  <c r="F16" i="2"/>
  <c r="F15" i="2"/>
  <c r="F14" i="2"/>
  <c r="F13" i="2"/>
  <c r="F12" i="2"/>
  <c r="F10" i="2"/>
  <c r="F9" i="2"/>
  <c r="F8" i="2"/>
  <c r="F7" i="2"/>
  <c r="F6" i="2"/>
  <c r="F5" i="2"/>
  <c r="F4" i="2"/>
  <c r="F3" i="2"/>
  <c r="F3" i="1"/>
  <c r="F9" i="1"/>
  <c r="F17" i="2" l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<sst xmlns="http://schemas.openxmlformats.org/spreadsheetml/2006/main" count="301" uniqueCount="153">
  <si>
    <t>فرصت ها و تهدید های بیرونی</t>
  </si>
  <si>
    <t>قیمت پایین محصولات نسبت به رقبا</t>
  </si>
  <si>
    <t>وضعیت معیشت ضعیف مردم و میل خرید محصولات با قیمت پایین</t>
  </si>
  <si>
    <t>عدم تمرکز رقبا بر روی محصولات ما</t>
  </si>
  <si>
    <t>تقاضا سازمان های دولتی برای محصولات با کیفیت بالا و قیمت پایین</t>
  </si>
  <si>
    <t>ممنوعیت واردات محصولات لبنی</t>
  </si>
  <si>
    <t>افزایش استفاده از اینترنت در جامعه ایران و جهان</t>
  </si>
  <si>
    <t>فرهنگ استفاده از محصولات لبنی و سالم</t>
  </si>
  <si>
    <t>تنوع محصولات رقبا بویژه شرکت های کاله و آلیس</t>
  </si>
  <si>
    <t>بسته بندی محصولات آلیس</t>
  </si>
  <si>
    <t>تبلیغات گسترده رقبا</t>
  </si>
  <si>
    <t>خشکسالی</t>
  </si>
  <si>
    <t>کم شدن میل روستایی ها به شغل دامداری</t>
  </si>
  <si>
    <t>وضعیت معیشت ضعیف مردم و پایین آمدن میل خرید محصولات لبنی</t>
  </si>
  <si>
    <t>تحریم</t>
  </si>
  <si>
    <t>فیلترینگ</t>
  </si>
  <si>
    <t>THREATS</t>
  </si>
  <si>
    <t>OPPORTUNITIES</t>
  </si>
  <si>
    <t>وزن</t>
  </si>
  <si>
    <t>درجه</t>
  </si>
  <si>
    <t>نمره ارزیابی</t>
  </si>
  <si>
    <t>ردیف</t>
  </si>
  <si>
    <t>Extermal Factor Evaluation</t>
  </si>
  <si>
    <t>STRENGTH</t>
  </si>
  <si>
    <t>Internal Factor Evaluation</t>
  </si>
  <si>
    <t>قوت ها و ضعف های درونی</t>
  </si>
  <si>
    <t>نزدیک بودن دامداران به شرکت</t>
  </si>
  <si>
    <t>کیفیت خوب کالا</t>
  </si>
  <si>
    <t>نقد شدن سریع پول به واسطه تمرکز فروش بر بستر اینترنت</t>
  </si>
  <si>
    <t>فروش بیشتر  محصولات از طریق بستر اینترنت</t>
  </si>
  <si>
    <t>نیروی انسانی کم تجربه</t>
  </si>
  <si>
    <t>هزینه بالا نگهداری محصولات</t>
  </si>
  <si>
    <t>کمبود تکنولوژی برای نگهداری محصولات</t>
  </si>
  <si>
    <t>وابسته بودن به پیمانکار بیرونی برای حمل و نقل محصولات</t>
  </si>
  <si>
    <t>نیروی انسانی متخصص و کارآمد و جوان و با انگیزه</t>
  </si>
  <si>
    <t>نیروی متخصص و با تجربه در حوزه برند سازی و بسته بندی</t>
  </si>
  <si>
    <t>وفاداری دامداران روستایی به شرکت به واسطه خدماتی که شرکت به دامداران می دهد</t>
  </si>
  <si>
    <t>بودجه ضعیف برای تبلیغات گسترده نسبت به رقبا</t>
  </si>
  <si>
    <t>استفاده از دام هایی که مصرف آب کمی دارند مثل گاو نژاد سرابی</t>
  </si>
  <si>
    <t>WEAKNESSES</t>
  </si>
  <si>
    <t>HELPFUL</t>
  </si>
  <si>
    <t>HARMFUL</t>
  </si>
  <si>
    <t>EXTERNAL ORIGIN</t>
  </si>
  <si>
    <t>INTERNAL ORIGIN</t>
  </si>
  <si>
    <t>عوامل کلیدی موفقیت در صنعت لبنیات</t>
  </si>
  <si>
    <t>STRENGHS</t>
  </si>
  <si>
    <t>STRENGTHS</t>
  </si>
  <si>
    <t>SO Strtegies</t>
  </si>
  <si>
    <t>WO Strategies</t>
  </si>
  <si>
    <t>ST Strategies</t>
  </si>
  <si>
    <t>WT strategies</t>
  </si>
  <si>
    <t>S4O6</t>
  </si>
  <si>
    <t>بیشترین تمرکز بر روی فروش محصولات خود از طریق بستر اینترنت</t>
  </si>
  <si>
    <t>تمرکز مشتری به خریدن محصولات با بسته بندی شیک</t>
  </si>
  <si>
    <t>S6O7</t>
  </si>
  <si>
    <t>ایجاد شیک ترین بسته بندی برای ترغیب مشتری به خرید محصولات ما</t>
  </si>
  <si>
    <t>S2O4</t>
  </si>
  <si>
    <t>تمرکز بر روی فروش و بازاریابی محصولات خود به سازمان های دولتی</t>
  </si>
  <si>
    <t>فرهنگ استفاده از محصولات لبنی و سالم در بین جامعه</t>
  </si>
  <si>
    <t>W2O6</t>
  </si>
  <si>
    <t>با تمرکز بر فروش اینترنتی می توان مدت زمان نگهداری محصولات در انبار را به حداقل زمان ممکن رساند</t>
  </si>
  <si>
    <t>W2O4</t>
  </si>
  <si>
    <t>با پیش فروش کردن محصولات به سازمان های دولتی می توان زمان نگهداری محصولات در انبار را به حداقل زمان ممکن رساند</t>
  </si>
  <si>
    <t>W5O6</t>
  </si>
  <si>
    <t>از طریق بازاریابی اینترنتی می توان با بودجه کم محصولات خود را به خوبی برای جامعه معرفی کرد</t>
  </si>
  <si>
    <t>به وسیله بسته بندی خود و قیمت پایین محصولات نسبت به محصولات شرکت عالیس می توان بازار عالیس را در بازار قشر درآمدی متوسط و ضعیف تصاحب کرد</t>
  </si>
  <si>
    <t>S6S9T1T3</t>
  </si>
  <si>
    <t>برند بودن شرکت کاله و آلیس</t>
  </si>
  <si>
    <t>به وسیله بسته بندی خود نسبت به برند کاله و قیمت نسبتا پایین خود نسبت به برند کاله می توان بخشی از بازار این این برند را تصاحب کرد</t>
  </si>
  <si>
    <t>S6S9T1</t>
  </si>
  <si>
    <t>S7T6</t>
  </si>
  <si>
    <t>با توجه به تسهیلات و رفاه خوبی که دامداران شرکت ما دریافت کرده اند، دیگر روستاییان به این شغل برای شرکت ما ترغیب مش شوند</t>
  </si>
  <si>
    <t>S9O2</t>
  </si>
  <si>
    <t>S8T5</t>
  </si>
  <si>
    <t xml:space="preserve">تمرکز بر نژاد گاوهایی که مصرف آب کمی دارند و یا در مقابل خشکسالی مقاومت بیشتری دارند و در عوض شیر دهی خوبی هم دارند </t>
  </si>
  <si>
    <t>W3T8</t>
  </si>
  <si>
    <t>یافتن افرادی که بتوان به وسیله آنها تحریم ها را دور زده و تکنولوژی های خود را ارتقا دهیم</t>
  </si>
  <si>
    <t>W5T4</t>
  </si>
  <si>
    <t>با افزایش فروش و تخصیص بیشتر وجه نقد به تبلیغات، تبلیغات مجازی و فیزیکی بیشتری ایجاد کنیم</t>
  </si>
  <si>
    <t>مدیریت</t>
  </si>
  <si>
    <t>نیروی انسانی متخصص و با تجربه</t>
  </si>
  <si>
    <t>سهم بازار</t>
  </si>
  <si>
    <t>تبلیغات</t>
  </si>
  <si>
    <t>بسته بندی</t>
  </si>
  <si>
    <t>نحوه ارائه خدمات و کیفیت</t>
  </si>
  <si>
    <t>توان مالی</t>
  </si>
  <si>
    <t>پیشرو بودن در صنعت</t>
  </si>
  <si>
    <t>قیمت</t>
  </si>
  <si>
    <t>ضریب اهمیت نسبی 1 تا 5</t>
  </si>
  <si>
    <t>وزن نسبی</t>
  </si>
  <si>
    <t>سیف</t>
  </si>
  <si>
    <t>کاله</t>
  </si>
  <si>
    <t>عالیس</t>
  </si>
  <si>
    <t>رتبه</t>
  </si>
  <si>
    <t>نمره</t>
  </si>
  <si>
    <t>مجموع</t>
  </si>
  <si>
    <t>با توجه به این ماتریس شرکت کاله بهترین شرکت موجود در بازار تهران می باشد</t>
  </si>
  <si>
    <t>EFE</t>
  </si>
  <si>
    <t>IFE</t>
  </si>
  <si>
    <t>بعد داخلی</t>
  </si>
  <si>
    <t>بعد خارجی</t>
  </si>
  <si>
    <t>سهولت خروج از بازار</t>
  </si>
  <si>
    <t>کیفیت محصول</t>
  </si>
  <si>
    <t>نسبت بدهی به دارائی خالص</t>
  </si>
  <si>
    <t>سرمایه مورد نیاز در برابر سرمایه در دست</t>
  </si>
  <si>
    <t>ریسک موجود در کسب و کار</t>
  </si>
  <si>
    <t>وفاداری مشتری</t>
  </si>
  <si>
    <t>نرخ تورم</t>
  </si>
  <si>
    <t>برگشت سرمایه</t>
  </si>
  <si>
    <t>نقدینگی</t>
  </si>
  <si>
    <t>جریان نقدینگی</t>
  </si>
  <si>
    <t>دوره گردش موجودی</t>
  </si>
  <si>
    <t>استفاده از صرفه جویی ها نسبت به مقیاس و تجربه</t>
  </si>
  <si>
    <t>چرخه حیات محصول</t>
  </si>
  <si>
    <t>بکارگیری ظرفیت های رقابتی</t>
  </si>
  <si>
    <t>فنون تخصصی</t>
  </si>
  <si>
    <t>پتانسیل رشد</t>
  </si>
  <si>
    <t>پتانسیل سودآوری</t>
  </si>
  <si>
    <t>ثبات مالی</t>
  </si>
  <si>
    <t>کثرت سرمایه</t>
  </si>
  <si>
    <t>سهولت ورود به بازار</t>
  </si>
  <si>
    <t>قدرت چانه زنی تولید کننده</t>
  </si>
  <si>
    <t>تغییرات تکنولوژی</t>
  </si>
  <si>
    <t>تغییرپذیری تقاضا</t>
  </si>
  <si>
    <t>موانع ورود به بازار</t>
  </si>
  <si>
    <t>فشار رقابتی/رقابت</t>
  </si>
  <si>
    <t>دامنه قیمت محصولات رقابتی</t>
  </si>
  <si>
    <t>نمره ثبات محیط=</t>
  </si>
  <si>
    <t>نمره توان صنعت=</t>
  </si>
  <si>
    <t>نمره مزیت رقابتی=</t>
  </si>
  <si>
    <t>نمره توان مالی=</t>
  </si>
  <si>
    <t>X=</t>
  </si>
  <si>
    <t>Y=</t>
  </si>
  <si>
    <t>توان مالی(FS)</t>
  </si>
  <si>
    <t>ثبات محیط(ES)</t>
  </si>
  <si>
    <t>مزیت رقابتی(CA)</t>
  </si>
  <si>
    <t>توان صنعت(IS)</t>
  </si>
  <si>
    <t>بر اساس نمودار SPACE استراتژی ما محافظه کارانه باید باشد.</t>
  </si>
  <si>
    <t>Financial</t>
  </si>
  <si>
    <t>Customer</t>
  </si>
  <si>
    <t>Internal Processes</t>
  </si>
  <si>
    <t>STRENGHTHS</t>
  </si>
  <si>
    <t>Leaning and Growth</t>
  </si>
  <si>
    <t>برند بودن شرکت کاله و عالیس</t>
  </si>
  <si>
    <t>تنوع محصولات رقبا بویژه شرکت های کاله و عالیس</t>
  </si>
  <si>
    <t>ضریب اهمیت</t>
  </si>
  <si>
    <t>شهرت برند</t>
  </si>
  <si>
    <t>نمره جذابیت</t>
  </si>
  <si>
    <t>نمره استراتژی</t>
  </si>
  <si>
    <t>تمرکز فروش و بازاریابی بر قشر کم درآمد جامعه</t>
  </si>
  <si>
    <t>بسته بندی محصولات عالیس</t>
  </si>
  <si>
    <t>متاسفانه به دلیل عدم فهم این موضوع نتوانستم این ماتریس را برای شرکت ترسیم بنمایم</t>
  </si>
  <si>
    <t>با توجه به جدول QSPM بهترین استراتژی که باید در نظر گرفت  این است: "به وسیله بسته بندی خود و قیمت پایین محصولات نسبت به محصولات شرکت عالیس می توان بازار عالیس را در بازار قشر درآمدی متوسط و ضعیف تصاحب کرد"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</si>
</sst>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B Mitra"/>
      <charset val="178"/>
    </font>
    <font>
      <b/>
      <sz val="14"/>
      <color theme="1"/>
      <name val="B Mitra"/>
      <charset val="178"/>
    </font>
    <font>
      <b/>
      <sz val="14"/>
      <color theme="0"/>
      <name val="Times New Roman"/>
      <family val="1"/>
    </font>
    <font>
      <b/>
      <sz val="18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B Koodak"/>
      <charset val="17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b/>
      <sz val="16"/>
      <color theme="1"/>
      <name val="B Nazanin"/>
      <charset val="178"/>
    </font>
    <font>
      <sz val="14"/>
      <color theme="1"/>
      <name val="Times New Roman"/>
      <family val="1"/>
    </font>
    <font>
      <sz val="14"/>
      <color theme="1"/>
      <name val="B Titr"/>
      <charset val="178"/>
    </font>
    <font>
      <b/>
      <sz val="14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8"/>
      <color rgb="FFFF0000"/>
      <name val="B Nazanin"/>
      <charset val="178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4" borderId="5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6" borderId="11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8" borderId="0" xfId="0" applyFill="1"/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readingOrder="2"/>
    </xf>
    <xf numFmtId="0" fontId="7" fillId="6" borderId="0" xfId="0" applyFont="1" applyFill="1" applyBorder="1"/>
    <xf numFmtId="0" fontId="1" fillId="0" borderId="22" xfId="0" applyFont="1" applyBorder="1" applyAlignment="1">
      <alignment horizontal="right" vertical="center"/>
    </xf>
    <xf numFmtId="0" fontId="1" fillId="4" borderId="23" xfId="0" applyFont="1" applyFill="1" applyBorder="1" applyAlignment="1">
      <alignment horizontal="right" vertical="center"/>
    </xf>
    <xf numFmtId="0" fontId="1" fillId="0" borderId="23" xfId="0" applyFont="1" applyBorder="1" applyAlignment="1">
      <alignment horizontal="right" vertical="center"/>
    </xf>
    <xf numFmtId="0" fontId="1" fillId="6" borderId="23" xfId="0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center" vertical="center" textRotation="90"/>
    </xf>
    <xf numFmtId="0" fontId="1" fillId="5" borderId="23" xfId="0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6" borderId="15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right" vertical="center"/>
    </xf>
    <xf numFmtId="0" fontId="5" fillId="0" borderId="25" xfId="0" applyFont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5" fillId="4" borderId="1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right" vertical="center"/>
    </xf>
    <xf numFmtId="0" fontId="5" fillId="6" borderId="9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right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9" fillId="12" borderId="0" xfId="0" applyFont="1" applyFill="1" applyBorder="1" applyAlignment="1"/>
    <xf numFmtId="0" fontId="9" fillId="6" borderId="0" xfId="0" applyFont="1" applyFill="1" applyBorder="1" applyAlignment="1"/>
    <xf numFmtId="0" fontId="9" fillId="0" borderId="0" xfId="0" applyFont="1" applyBorder="1" applyAlignment="1"/>
    <xf numFmtId="0" fontId="9" fillId="12" borderId="23" xfId="0" applyFont="1" applyFill="1" applyBorder="1" applyAlignment="1"/>
    <xf numFmtId="0" fontId="9" fillId="0" borderId="23" xfId="0" applyFont="1" applyBorder="1" applyAlignment="1"/>
    <xf numFmtId="0" fontId="9" fillId="12" borderId="15" xfId="0" applyFont="1" applyFill="1" applyBorder="1" applyAlignment="1"/>
    <xf numFmtId="0" fontId="9" fillId="12" borderId="23" xfId="0" applyFont="1" applyFill="1" applyBorder="1"/>
    <xf numFmtId="0" fontId="9" fillId="6" borderId="23" xfId="0" applyFont="1" applyFill="1" applyBorder="1"/>
    <xf numFmtId="0" fontId="9" fillId="0" borderId="23" xfId="0" applyFont="1" applyBorder="1"/>
    <xf numFmtId="0" fontId="9" fillId="12" borderId="15" xfId="0" applyFont="1" applyFill="1" applyBorder="1"/>
    <xf numFmtId="0" fontId="12" fillId="0" borderId="2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2" fillId="0" borderId="26" xfId="0" applyFont="1" applyBorder="1"/>
    <xf numFmtId="0" fontId="5" fillId="0" borderId="23" xfId="1" applyNumberFormat="1" applyFont="1" applyBorder="1" applyAlignment="1">
      <alignment horizontal="center" vertical="center"/>
    </xf>
    <xf numFmtId="0" fontId="12" fillId="5" borderId="26" xfId="0" applyFont="1" applyFill="1" applyBorder="1"/>
    <xf numFmtId="0" fontId="5" fillId="5" borderId="0" xfId="0" applyFont="1" applyFill="1" applyBorder="1" applyAlignment="1">
      <alignment horizontal="center" vertical="center"/>
    </xf>
    <xf numFmtId="0" fontId="5" fillId="5" borderId="23" xfId="1" applyNumberFormat="1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14" fillId="10" borderId="13" xfId="0" applyFont="1" applyFill="1" applyBorder="1"/>
    <xf numFmtId="0" fontId="8" fillId="10" borderId="14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/>
    </xf>
    <xf numFmtId="0" fontId="12" fillId="14" borderId="23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11" fillId="0" borderId="0" xfId="0" applyFont="1"/>
    <xf numFmtId="0" fontId="12" fillId="5" borderId="26" xfId="0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left" vertical="center"/>
    </xf>
    <xf numFmtId="0" fontId="17" fillId="7" borderId="23" xfId="0" applyFont="1" applyFill="1" applyBorder="1" applyAlignment="1">
      <alignment horizontal="center" vertical="center"/>
    </xf>
    <xf numFmtId="0" fontId="15" fillId="15" borderId="26" xfId="0" applyFont="1" applyFill="1" applyBorder="1" applyAlignment="1">
      <alignment horizontal="left" vertical="center"/>
    </xf>
    <xf numFmtId="0" fontId="17" fillId="15" borderId="23" xfId="0" applyFont="1" applyFill="1" applyBorder="1" applyAlignment="1">
      <alignment horizontal="center" vertical="center"/>
    </xf>
    <xf numFmtId="0" fontId="15" fillId="16" borderId="26" xfId="0" applyFont="1" applyFill="1" applyBorder="1" applyAlignment="1">
      <alignment horizontal="left" vertical="center"/>
    </xf>
    <xf numFmtId="0" fontId="17" fillId="16" borderId="23" xfId="0" applyFont="1" applyFill="1" applyBorder="1" applyAlignment="1">
      <alignment horizontal="center" vertical="center"/>
    </xf>
    <xf numFmtId="0" fontId="15" fillId="17" borderId="26" xfId="0" applyFont="1" applyFill="1" applyBorder="1" applyAlignment="1">
      <alignment horizontal="left" vertical="center"/>
    </xf>
    <xf numFmtId="0" fontId="17" fillId="17" borderId="23" xfId="0" applyFont="1" applyFill="1" applyBorder="1" applyAlignment="1">
      <alignment horizontal="center" vertical="center"/>
    </xf>
    <xf numFmtId="0" fontId="11" fillId="6" borderId="0" xfId="0" applyFont="1" applyFill="1" applyBorder="1"/>
    <xf numFmtId="16" fontId="5" fillId="0" borderId="23" xfId="0" applyNumberFormat="1" applyFont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right" vertical="center"/>
    </xf>
    <xf numFmtId="0" fontId="1" fillId="6" borderId="20" xfId="0" applyFont="1" applyFill="1" applyBorder="1" applyAlignment="1">
      <alignment horizontal="right" vertical="center"/>
    </xf>
    <xf numFmtId="0" fontId="0" fillId="6" borderId="20" xfId="0" applyFill="1" applyBorder="1"/>
    <xf numFmtId="0" fontId="0" fillId="6" borderId="21" xfId="0" applyFill="1" applyBorder="1"/>
    <xf numFmtId="0" fontId="1" fillId="6" borderId="19" xfId="0" applyFont="1" applyFill="1" applyBorder="1" applyAlignment="1">
      <alignment horizontal="right" vertical="center"/>
    </xf>
    <xf numFmtId="0" fontId="1" fillId="6" borderId="21" xfId="0" applyFont="1" applyFill="1" applyBorder="1" applyAlignment="1">
      <alignment horizontal="right" vertical="center"/>
    </xf>
    <xf numFmtId="0" fontId="1" fillId="4" borderId="19" xfId="0" applyFont="1" applyFill="1" applyBorder="1" applyAlignment="1">
      <alignment horizontal="right" vertical="center"/>
    </xf>
    <xf numFmtId="0" fontId="0" fillId="4" borderId="20" xfId="0" applyFill="1" applyBorder="1"/>
    <xf numFmtId="0" fontId="1" fillId="5" borderId="19" xfId="0" applyFont="1" applyFill="1" applyBorder="1" applyAlignment="1">
      <alignment horizontal="right" vertical="center"/>
    </xf>
    <xf numFmtId="0" fontId="1" fillId="5" borderId="20" xfId="0" applyFont="1" applyFill="1" applyBorder="1" applyAlignment="1">
      <alignment horizontal="right" vertical="center"/>
    </xf>
    <xf numFmtId="0" fontId="0" fillId="0" borderId="15" xfId="0" applyBorder="1"/>
    <xf numFmtId="0" fontId="1" fillId="4" borderId="22" xfId="0" applyFont="1" applyFill="1" applyBorder="1" applyAlignment="1">
      <alignment horizontal="right" vertical="center"/>
    </xf>
    <xf numFmtId="0" fontId="1" fillId="4" borderId="15" xfId="0" applyFont="1" applyFill="1" applyBorder="1" applyAlignment="1">
      <alignment horizontal="right" vertical="center"/>
    </xf>
    <xf numFmtId="0" fontId="1" fillId="5" borderId="22" xfId="0" applyFont="1" applyFill="1" applyBorder="1" applyAlignment="1">
      <alignment horizontal="right" vertical="center"/>
    </xf>
    <xf numFmtId="0" fontId="0" fillId="6" borderId="0" xfId="0" applyFill="1"/>
    <xf numFmtId="0" fontId="0" fillId="5" borderId="19" xfId="0" applyFill="1" applyBorder="1"/>
    <xf numFmtId="0" fontId="0" fillId="5" borderId="21" xfId="0" applyFill="1" applyBorder="1"/>
    <xf numFmtId="0" fontId="0" fillId="5" borderId="20" xfId="0" applyFill="1" applyBorder="1"/>
    <xf numFmtId="0" fontId="0" fillId="4" borderId="19" xfId="0" applyFill="1" applyBorder="1"/>
    <xf numFmtId="0" fontId="0" fillId="4" borderId="21" xfId="0" applyFill="1" applyBorder="1"/>
    <xf numFmtId="0" fontId="0" fillId="6" borderId="15" xfId="0" applyFill="1" applyBorder="1"/>
    <xf numFmtId="0" fontId="1" fillId="6" borderId="22" xfId="0" applyFont="1" applyFill="1" applyBorder="1" applyAlignment="1">
      <alignment horizontal="right" vertical="center"/>
    </xf>
    <xf numFmtId="0" fontId="0" fillId="6" borderId="23" xfId="0" applyFill="1" applyBorder="1"/>
    <xf numFmtId="0" fontId="0" fillId="5" borderId="23" xfId="0" applyFill="1" applyBorder="1"/>
    <xf numFmtId="0" fontId="0" fillId="5" borderId="15" xfId="0" applyFill="1" applyBorder="1"/>
    <xf numFmtId="0" fontId="19" fillId="0" borderId="0" xfId="0" applyFont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0" fillId="4" borderId="23" xfId="0" applyFill="1" applyBorder="1"/>
    <xf numFmtId="0" fontId="8" fillId="2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2" fillId="6" borderId="26" xfId="0" applyFont="1" applyFill="1" applyBorder="1"/>
    <xf numFmtId="0" fontId="5" fillId="6" borderId="23" xfId="1" applyNumberFormat="1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0" fillId="11" borderId="10" xfId="0" applyFont="1" applyFill="1" applyBorder="1" applyAlignment="1">
      <alignment horizontal="center" vertical="center"/>
    </xf>
    <xf numFmtId="0" fontId="20" fillId="18" borderId="1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18" borderId="30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3" fillId="10" borderId="19" xfId="0" applyFont="1" applyFill="1" applyBorder="1" applyAlignment="1">
      <alignment horizontal="center" vertical="center" textRotation="90"/>
    </xf>
    <xf numFmtId="0" fontId="3" fillId="10" borderId="20" xfId="0" applyFont="1" applyFill="1" applyBorder="1" applyAlignment="1">
      <alignment horizontal="center" vertical="center" textRotation="90"/>
    </xf>
    <xf numFmtId="0" fontId="3" fillId="10" borderId="21" xfId="0" applyFont="1" applyFill="1" applyBorder="1" applyAlignment="1">
      <alignment horizontal="center" vertical="center" textRotation="90"/>
    </xf>
    <xf numFmtId="0" fontId="3" fillId="3" borderId="25" xfId="0" applyFont="1" applyFill="1" applyBorder="1" applyAlignment="1">
      <alignment horizontal="center" vertical="center" textRotation="90" readingOrder="2"/>
    </xf>
    <xf numFmtId="0" fontId="3" fillId="3" borderId="26" xfId="0" applyFont="1" applyFill="1" applyBorder="1" applyAlignment="1">
      <alignment horizontal="center" vertical="center" textRotation="90" readingOrder="2"/>
    </xf>
    <xf numFmtId="0" fontId="3" fillId="3" borderId="13" xfId="0" applyFont="1" applyFill="1" applyBorder="1" applyAlignment="1">
      <alignment horizontal="center" vertical="center" textRotation="90" readingOrder="2"/>
    </xf>
    <xf numFmtId="0" fontId="3" fillId="11" borderId="20" xfId="0" applyFont="1" applyFill="1" applyBorder="1" applyAlignment="1">
      <alignment horizontal="center" vertical="center" textRotation="90" readingOrder="2"/>
    </xf>
    <xf numFmtId="0" fontId="3" fillId="11" borderId="21" xfId="0" applyFont="1" applyFill="1" applyBorder="1" applyAlignment="1">
      <alignment horizontal="center" vertical="center" textRotation="90" readingOrder="2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readingOrder="2"/>
    </xf>
    <xf numFmtId="0" fontId="3" fillId="3" borderId="0" xfId="0" applyFont="1" applyFill="1" applyBorder="1" applyAlignment="1">
      <alignment horizontal="center" vertical="center" readingOrder="2"/>
    </xf>
    <xf numFmtId="0" fontId="3" fillId="2" borderId="25" xfId="0" applyFont="1" applyFill="1" applyBorder="1" applyAlignment="1">
      <alignment horizontal="center" vertical="center" textRotation="90"/>
    </xf>
    <xf numFmtId="0" fontId="3" fillId="2" borderId="26" xfId="0" applyFont="1" applyFill="1" applyBorder="1" applyAlignment="1">
      <alignment horizontal="center" vertical="center" textRotation="90"/>
    </xf>
    <xf numFmtId="0" fontId="3" fillId="3" borderId="25" xfId="0" applyFont="1" applyFill="1" applyBorder="1" applyAlignment="1">
      <alignment horizontal="center" vertical="center" textRotation="90"/>
    </xf>
    <xf numFmtId="0" fontId="3" fillId="3" borderId="26" xfId="0" applyFont="1" applyFill="1" applyBorder="1" applyAlignment="1">
      <alignment horizontal="center" vertical="center" textRotation="90"/>
    </xf>
    <xf numFmtId="0" fontId="3" fillId="3" borderId="13" xfId="0" applyFont="1" applyFill="1" applyBorder="1" applyAlignment="1">
      <alignment horizontal="center" vertical="center" textRotation="90"/>
    </xf>
    <xf numFmtId="0" fontId="3" fillId="2" borderId="13" xfId="0" applyFont="1" applyFill="1" applyBorder="1" applyAlignment="1">
      <alignment horizontal="center" vertical="center" textRotation="90"/>
    </xf>
    <xf numFmtId="0" fontId="8" fillId="3" borderId="14" xfId="0" applyFont="1" applyFill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 wrapText="1"/>
    </xf>
    <xf numFmtId="0" fontId="8" fillId="18" borderId="12" xfId="0" applyFont="1" applyFill="1" applyBorder="1" applyAlignment="1">
      <alignment horizontal="center" vertical="center"/>
    </xf>
    <xf numFmtId="0" fontId="8" fillId="19" borderId="1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20" xfId="0" applyFont="1" applyFill="1" applyBorder="1" applyAlignment="1">
      <alignment horizontal="center" vertical="center" textRotation="90"/>
    </xf>
    <xf numFmtId="0" fontId="3" fillId="3" borderId="19" xfId="0" applyFont="1" applyFill="1" applyBorder="1" applyAlignment="1">
      <alignment horizontal="center" vertical="center" textRotation="90"/>
    </xf>
    <xf numFmtId="0" fontId="3" fillId="3" borderId="20" xfId="0" applyFont="1" applyFill="1" applyBorder="1" applyAlignment="1">
      <alignment horizontal="center" vertical="center" textRotation="90"/>
    </xf>
    <xf numFmtId="0" fontId="3" fillId="3" borderId="21" xfId="0" applyFont="1" applyFill="1" applyBorder="1" applyAlignment="1">
      <alignment horizontal="center" vertical="center" textRotation="90"/>
    </xf>
    <xf numFmtId="0" fontId="4" fillId="9" borderId="16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textRotation="90"/>
    </xf>
    <xf numFmtId="0" fontId="14" fillId="13" borderId="25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horizontal="center" vertical="center"/>
    </xf>
    <xf numFmtId="0" fontId="13" fillId="17" borderId="25" xfId="0" applyFont="1" applyFill="1" applyBorder="1" applyAlignment="1">
      <alignment horizontal="center" vertical="center"/>
    </xf>
    <xf numFmtId="0" fontId="13" fillId="17" borderId="22" xfId="0" applyFont="1" applyFill="1" applyBorder="1" applyAlignment="1">
      <alignment horizontal="center" vertical="center"/>
    </xf>
    <xf numFmtId="0" fontId="13" fillId="16" borderId="25" xfId="0" applyFont="1" applyFill="1" applyBorder="1" applyAlignment="1">
      <alignment horizontal="center" vertical="center"/>
    </xf>
    <xf numFmtId="0" fontId="13" fillId="16" borderId="22" xfId="0" applyFont="1" applyFill="1" applyBorder="1" applyAlignment="1">
      <alignment horizontal="center" vertical="center"/>
    </xf>
    <xf numFmtId="0" fontId="18" fillId="14" borderId="28" xfId="0" applyFont="1" applyFill="1" applyBorder="1" applyAlignment="1">
      <alignment horizontal="center"/>
    </xf>
    <xf numFmtId="0" fontId="18" fillId="14" borderId="27" xfId="0" applyFont="1" applyFill="1" applyBorder="1" applyAlignment="1">
      <alignment horizontal="center"/>
    </xf>
    <xf numFmtId="0" fontId="18" fillId="14" borderId="29" xfId="0" applyFont="1" applyFill="1" applyBorder="1" applyAlignment="1">
      <alignment horizontal="center"/>
    </xf>
    <xf numFmtId="0" fontId="18" fillId="11" borderId="28" xfId="0" applyFont="1" applyFill="1" applyBorder="1" applyAlignment="1">
      <alignment horizontal="center"/>
    </xf>
    <xf numFmtId="0" fontId="18" fillId="11" borderId="27" xfId="0" applyFont="1" applyFill="1" applyBorder="1" applyAlignment="1">
      <alignment horizontal="center"/>
    </xf>
    <xf numFmtId="0" fontId="18" fillId="11" borderId="29" xfId="0" applyFont="1" applyFill="1" applyBorder="1" applyAlignment="1">
      <alignment horizontal="center"/>
    </xf>
    <xf numFmtId="0" fontId="13" fillId="15" borderId="25" xfId="0" applyFont="1" applyFill="1" applyBorder="1" applyAlignment="1">
      <alignment horizontal="center" vertical="center"/>
    </xf>
    <xf numFmtId="0" fontId="13" fillId="15" borderId="22" xfId="0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horizontal="center" vertical="center"/>
    </xf>
    <xf numFmtId="0" fontId="13" fillId="7" borderId="22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3" fillId="13" borderId="25" xfId="0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0" fontId="13" fillId="13" borderId="24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21" fillId="6" borderId="0" xfId="0" applyFont="1" applyFill="1" applyAlignment="1">
      <alignment horizontal="center" vertical="center" wrapText="1"/>
    </xf>
    <xf numFmtId="0" fontId="14" fillId="10" borderId="33" xfId="0" applyFont="1" applyFill="1" applyBorder="1" applyAlignment="1">
      <alignment horizontal="center" vertical="center" wrapText="1"/>
    </xf>
    <xf numFmtId="0" fontId="16" fillId="7" borderId="28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IE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'IE Matrix'!$B$1:$C$1</c:f>
              <c:numCache>
                <c:formatCode>General</c:formatCode>
                <c:ptCount val="2"/>
                <c:pt idx="0">
                  <c:v>2.66</c:v>
                </c:pt>
              </c:numCache>
            </c:numRef>
          </c:xVal>
          <c:yVal>
            <c:numRef>
              <c:f>'IE Matrix'!$B$2:$C$2</c:f>
              <c:numCache>
                <c:formatCode>General</c:formatCode>
                <c:ptCount val="2"/>
                <c:pt idx="0">
                  <c:v>2.2850000000000001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F-4F79-B9D7-91EBFE35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83504"/>
        <c:axId val="754660736"/>
      </c:scatterChart>
      <c:valAx>
        <c:axId val="8758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60736"/>
        <c:crosses val="autoZero"/>
        <c:crossBetween val="midCat"/>
      </c:valAx>
      <c:valAx>
        <c:axId val="7546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'SPACE Matrix'!$B$19:$C$19</c:f>
              <c:numCache>
                <c:formatCode>General</c:formatCode>
                <c:ptCount val="2"/>
                <c:pt idx="1">
                  <c:v>-0.16666666666666652</c:v>
                </c:pt>
              </c:numCache>
            </c:numRef>
          </c:xVal>
          <c:yVal>
            <c:numRef>
              <c:f>'SPACE Matrix'!$B$20:$C$20</c:f>
              <c:numCache>
                <c:formatCode>General</c:formatCode>
                <c:ptCount val="2"/>
                <c:pt idx="1">
                  <c:v>0.66666666666666652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7-4CA0-A372-BE255647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61488"/>
        <c:axId val="754663648"/>
      </c:scatterChart>
      <c:valAx>
        <c:axId val="8386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63648"/>
        <c:crosses val="autoZero"/>
        <c:crossBetween val="midCat"/>
      </c:valAx>
      <c:valAx>
        <c:axId val="7546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736963</xdr:colOff>
      <xdr:row>0</xdr:row>
      <xdr:rowOff>0</xdr:rowOff>
    </xdr:from>
    <xdr:to>
      <xdr:col>9</xdr:col>
      <xdr:colOff>302623</xdr:colOff>
      <xdr:row>13</xdr:row>
      <xdr:rowOff>151855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EAC45C-401A-4147-BCE2-B3855421F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279763</xdr:colOff>
      <xdr:row>0</xdr:row>
      <xdr:rowOff>0</xdr:rowOff>
    </xdr:from>
    <xdr:to>
      <xdr:col>24</xdr:col>
      <xdr:colOff>475215</xdr:colOff>
      <xdr:row>36</xdr:row>
      <xdr:rowOff>141962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D2FA2E-EB63-40E8-BDAD-2AD3A38AB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580785" y="1282337"/>
          <a:ext cx="9339452" cy="6923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606954</xdr:colOff>
      <xdr:row>12</xdr:row>
      <xdr:rowOff>57150</xdr:rowOff>
    </xdr:from>
    <xdr:to>
      <xdr:col>7</xdr:col>
      <xdr:colOff>541020</xdr:colOff>
      <xdr:row>25</xdr:row>
      <xdr:rowOff>158856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81FE6-20BE-414C-93DA-F71C5441D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A943-6164-424B-9EF7-4B4B864A1E99}">
  <sheetPr>
    <tabColor theme="8" tint="-0.249977111117893"/>
  </sheetPr>
  <dimension ref="A1:E27"/>
  <sheetViews>
    <sheetView showGridLines="0" rightToLeft="1" tabSelected="1" zoomScaleNormal="100" workbookViewId="0">
      <selection activeCell="D25" sqref="D25"/>
    </sheetView>
  </sheetViews>
  <sheetFormatPr defaultRowHeight="14.4" x14ac:dyDescent="0.3"/>
  <cols>
    <col min="1" max="1" width="4" customWidth="1"/>
    <col min="2" max="2" width="45.21875" customWidth="1"/>
    <col min="3" max="3" width="4" style="32" customWidth="1"/>
    <col min="4" max="4" width="55.6640625" bestFit="1" customWidth="1"/>
    <col min="5" max="5" width="13" customWidth="1"/>
  </cols>
  <sheetData>
    <row r="1" spans="1:5" ht="7.8" customHeight="1" thickTop="1" x14ac:dyDescent="0.3">
      <c r="B1" s="169" t="s">
        <v>41</v>
      </c>
      <c r="C1" s="31"/>
      <c r="D1" s="166" t="s">
        <v>40</v>
      </c>
    </row>
    <row r="2" spans="1:5" ht="7.8" customHeight="1" x14ac:dyDescent="0.3">
      <c r="B2" s="170"/>
      <c r="C2" s="31"/>
      <c r="D2" s="167"/>
    </row>
    <row r="3" spans="1:5" ht="7.8" customHeight="1" x14ac:dyDescent="0.3">
      <c r="B3" s="170"/>
      <c r="C3" s="31"/>
      <c r="D3" s="167"/>
    </row>
    <row r="4" spans="1:5" ht="7.8" customHeight="1" x14ac:dyDescent="0.3">
      <c r="B4" s="170"/>
      <c r="C4" s="31"/>
      <c r="D4" s="167"/>
    </row>
    <row r="5" spans="1:5" ht="7.8" customHeight="1" x14ac:dyDescent="0.3">
      <c r="B5" s="170"/>
      <c r="C5" s="31"/>
      <c r="D5" s="167"/>
    </row>
    <row r="6" spans="1:5" ht="7.8" customHeight="1" x14ac:dyDescent="0.3">
      <c r="B6" s="170"/>
      <c r="C6" s="31"/>
      <c r="D6" s="167"/>
    </row>
    <row r="7" spans="1:5" ht="7.8" customHeight="1" x14ac:dyDescent="0.3">
      <c r="B7" s="170"/>
      <c r="C7" s="31"/>
      <c r="D7" s="167"/>
    </row>
    <row r="8" spans="1:5" ht="7.8" customHeight="1" thickBot="1" x14ac:dyDescent="0.35">
      <c r="B8" s="170"/>
      <c r="C8" s="31"/>
      <c r="D8" s="168"/>
    </row>
    <row r="9" spans="1:5" ht="18.600000000000001" customHeight="1" thickTop="1" x14ac:dyDescent="0.3">
      <c r="A9" s="161" t="s">
        <v>39</v>
      </c>
      <c r="B9" s="2" t="s">
        <v>30</v>
      </c>
      <c r="C9" s="171" t="s">
        <v>23</v>
      </c>
      <c r="D9" s="2" t="s">
        <v>26</v>
      </c>
      <c r="E9" s="158" t="s">
        <v>43</v>
      </c>
    </row>
    <row r="10" spans="1:5" ht="18" x14ac:dyDescent="0.3">
      <c r="A10" s="162"/>
      <c r="B10" s="6" t="s">
        <v>31</v>
      </c>
      <c r="C10" s="172"/>
      <c r="D10" s="3" t="s">
        <v>27</v>
      </c>
      <c r="E10" s="159"/>
    </row>
    <row r="11" spans="1:5" ht="18" x14ac:dyDescent="0.3">
      <c r="A11" s="162"/>
      <c r="B11" s="4" t="s">
        <v>32</v>
      </c>
      <c r="C11" s="172"/>
      <c r="D11" s="4" t="s">
        <v>34</v>
      </c>
      <c r="E11" s="159"/>
    </row>
    <row r="12" spans="1:5" ht="18" x14ac:dyDescent="0.3">
      <c r="A12" s="162"/>
      <c r="B12" s="6" t="s">
        <v>33</v>
      </c>
      <c r="C12" s="172"/>
      <c r="D12" s="3" t="s">
        <v>29</v>
      </c>
      <c r="E12" s="159"/>
    </row>
    <row r="13" spans="1:5" ht="18" x14ac:dyDescent="0.3">
      <c r="A13" s="162"/>
      <c r="B13" s="4" t="s">
        <v>37</v>
      </c>
      <c r="C13" s="172"/>
      <c r="D13" s="4" t="s">
        <v>28</v>
      </c>
      <c r="E13" s="159"/>
    </row>
    <row r="14" spans="1:5" ht="18" x14ac:dyDescent="0.3">
      <c r="A14" s="162"/>
      <c r="B14" s="38"/>
      <c r="C14" s="172"/>
      <c r="D14" s="3" t="s">
        <v>35</v>
      </c>
      <c r="E14" s="159"/>
    </row>
    <row r="15" spans="1:5" ht="18" x14ac:dyDescent="0.3">
      <c r="A15" s="162"/>
      <c r="B15" s="35"/>
      <c r="C15" s="172"/>
      <c r="D15" s="5" t="s">
        <v>36</v>
      </c>
      <c r="E15" s="159"/>
    </row>
    <row r="16" spans="1:5" ht="18" x14ac:dyDescent="0.3">
      <c r="A16" s="162"/>
      <c r="B16" s="38"/>
      <c r="C16" s="172"/>
      <c r="D16" s="53" t="s">
        <v>38</v>
      </c>
      <c r="E16" s="159"/>
    </row>
    <row r="17" spans="1:5" ht="18.600000000000001" thickBot="1" x14ac:dyDescent="0.35">
      <c r="A17" s="163"/>
      <c r="B17" s="42"/>
      <c r="C17" s="37"/>
      <c r="D17" s="56" t="s">
        <v>1</v>
      </c>
      <c r="E17" s="160"/>
    </row>
    <row r="18" spans="1:5" ht="18.600000000000001" customHeight="1" thickTop="1" x14ac:dyDescent="0.3">
      <c r="A18" s="173" t="s">
        <v>16</v>
      </c>
      <c r="B18" s="33" t="s">
        <v>143</v>
      </c>
      <c r="C18" s="172" t="s">
        <v>17</v>
      </c>
      <c r="D18" s="61" t="s">
        <v>53</v>
      </c>
      <c r="E18" s="164" t="s">
        <v>42</v>
      </c>
    </row>
    <row r="19" spans="1:5" ht="18" customHeight="1" x14ac:dyDescent="0.3">
      <c r="A19" s="174"/>
      <c r="B19" s="6" t="s">
        <v>144</v>
      </c>
      <c r="C19" s="172"/>
      <c r="D19" s="3" t="s">
        <v>2</v>
      </c>
      <c r="E19" s="164"/>
    </row>
    <row r="20" spans="1:5" ht="18" customHeight="1" x14ac:dyDescent="0.3">
      <c r="A20" s="174"/>
      <c r="B20" s="4" t="s">
        <v>150</v>
      </c>
      <c r="C20" s="172"/>
      <c r="D20" s="4" t="s">
        <v>3</v>
      </c>
      <c r="E20" s="164"/>
    </row>
    <row r="21" spans="1:5" ht="18" customHeight="1" x14ac:dyDescent="0.3">
      <c r="A21" s="174"/>
      <c r="B21" s="6" t="s">
        <v>10</v>
      </c>
      <c r="C21" s="172"/>
      <c r="D21" s="3" t="s">
        <v>4</v>
      </c>
      <c r="E21" s="164"/>
    </row>
    <row r="22" spans="1:5" ht="18" customHeight="1" x14ac:dyDescent="0.3">
      <c r="A22" s="174"/>
      <c r="B22" s="4" t="s">
        <v>11</v>
      </c>
      <c r="C22" s="172"/>
      <c r="D22" s="4" t="s">
        <v>5</v>
      </c>
      <c r="E22" s="164"/>
    </row>
    <row r="23" spans="1:5" ht="18" customHeight="1" x14ac:dyDescent="0.3">
      <c r="A23" s="174"/>
      <c r="B23" s="6" t="s">
        <v>12</v>
      </c>
      <c r="C23" s="172"/>
      <c r="D23" s="3" t="s">
        <v>6</v>
      </c>
      <c r="E23" s="164"/>
    </row>
    <row r="24" spans="1:5" ht="18" customHeight="1" x14ac:dyDescent="0.3">
      <c r="A24" s="174"/>
      <c r="B24" s="4" t="s">
        <v>13</v>
      </c>
      <c r="C24" s="172"/>
      <c r="D24" s="157" t="s">
        <v>7</v>
      </c>
      <c r="E24" s="164"/>
    </row>
    <row r="25" spans="1:5" ht="18" customHeight="1" x14ac:dyDescent="0.3">
      <c r="A25" s="174"/>
      <c r="B25" s="6" t="s">
        <v>14</v>
      </c>
      <c r="C25" s="172"/>
      <c r="D25" s="34"/>
      <c r="E25" s="164"/>
    </row>
    <row r="26" spans="1:5" ht="18.600000000000001" thickBot="1" x14ac:dyDescent="0.35">
      <c r="A26" s="175"/>
      <c r="B26" s="7" t="s">
        <v>15</v>
      </c>
      <c r="C26" s="176"/>
      <c r="D26" s="40"/>
      <c r="E26" s="165"/>
    </row>
    <row r="27" spans="1:5" ht="15" thickTop="1" x14ac:dyDescent="0.3"/>
  </sheetData>
  <mergeCells count="8">
    <mergeCell ref="E9:E17"/>
    <mergeCell ref="A9:A17"/>
    <mergeCell ref="E18:E26"/>
    <mergeCell ref="D1:D8"/>
    <mergeCell ref="B1:B8"/>
    <mergeCell ref="C9:C16"/>
    <mergeCell ref="A18:A26"/>
    <mergeCell ref="C18:C26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B83C-7A9F-45F7-AF5D-EB91D0066719}">
  <sheetPr>
    <tabColor theme="8" tint="0.39997558519241921"/>
  </sheetPr>
  <dimension ref="A1:G15"/>
  <sheetViews>
    <sheetView showGridLines="0" rightToLeft="1" workbookViewId="0">
      <selection activeCell="H1" sqref="H1"/>
    </sheetView>
  </sheetViews>
  <sheetFormatPr defaultRowHeight="14.4" x14ac:dyDescent="0.3"/>
  <cols>
    <col min="1" max="6" width="11.77734375" style="8" customWidth="1"/>
    <col min="7" max="16384" width="8.88671875" style="8"/>
  </cols>
  <sheetData>
    <row r="1" spans="1:7" ht="20.399999999999999" customHeight="1" x14ac:dyDescent="0.3">
      <c r="A1" s="228" t="s">
        <v>151</v>
      </c>
      <c r="B1" s="228"/>
      <c r="C1" s="228"/>
      <c r="D1" s="228"/>
      <c r="E1" s="228"/>
      <c r="F1" s="228"/>
      <c r="G1" s="228"/>
    </row>
    <row r="2" spans="1:7" ht="18.600000000000001" customHeight="1" x14ac:dyDescent="0.3">
      <c r="A2" s="228"/>
      <c r="B2" s="228"/>
      <c r="C2" s="228"/>
      <c r="D2" s="228"/>
      <c r="E2" s="228"/>
      <c r="F2" s="228"/>
      <c r="G2" s="228"/>
    </row>
    <row r="3" spans="1:7" ht="18.600000000000001" customHeight="1" x14ac:dyDescent="0.3">
      <c r="A3" s="228"/>
      <c r="B3" s="228"/>
      <c r="C3" s="228"/>
      <c r="D3" s="228"/>
      <c r="E3" s="228"/>
      <c r="F3" s="228"/>
      <c r="G3" s="228"/>
    </row>
    <row r="4" spans="1:7" ht="18.600000000000001" customHeight="1" x14ac:dyDescent="0.3">
      <c r="A4" s="228"/>
      <c r="B4" s="228"/>
      <c r="C4" s="228"/>
      <c r="D4" s="228"/>
      <c r="E4" s="228"/>
      <c r="F4" s="228"/>
      <c r="G4" s="228"/>
    </row>
    <row r="5" spans="1:7" ht="18.600000000000001" customHeight="1" x14ac:dyDescent="0.3">
      <c r="A5" s="228"/>
      <c r="B5" s="228"/>
      <c r="C5" s="228"/>
      <c r="D5" s="228"/>
      <c r="E5" s="228"/>
      <c r="F5" s="228"/>
      <c r="G5" s="228"/>
    </row>
    <row r="6" spans="1:7" ht="18.600000000000001" customHeight="1" x14ac:dyDescent="0.3">
      <c r="A6" s="228"/>
      <c r="B6" s="228"/>
      <c r="C6" s="228"/>
      <c r="D6" s="228"/>
      <c r="E6" s="228"/>
      <c r="F6" s="228"/>
      <c r="G6" s="228"/>
    </row>
    <row r="7" spans="1:7" ht="23.4" customHeight="1" x14ac:dyDescent="0.3">
      <c r="A7" s="228"/>
      <c r="B7" s="228"/>
      <c r="C7" s="228"/>
      <c r="D7" s="228"/>
      <c r="E7" s="228"/>
      <c r="F7" s="228"/>
      <c r="G7" s="228"/>
    </row>
    <row r="8" spans="1:7" ht="18.600000000000001" customHeight="1" x14ac:dyDescent="0.3">
      <c r="A8" s="228"/>
      <c r="B8" s="228"/>
      <c r="C8" s="228"/>
      <c r="D8" s="228"/>
      <c r="E8" s="228"/>
      <c r="F8" s="228"/>
      <c r="G8" s="228"/>
    </row>
    <row r="9" spans="1:7" ht="18.600000000000001" customHeight="1" x14ac:dyDescent="0.3">
      <c r="A9" s="228"/>
      <c r="B9" s="228"/>
      <c r="C9" s="228"/>
      <c r="D9" s="228"/>
      <c r="E9" s="228"/>
      <c r="F9" s="228"/>
      <c r="G9" s="228"/>
    </row>
    <row r="10" spans="1:7" ht="18.600000000000001" customHeight="1" x14ac:dyDescent="0.3">
      <c r="A10" s="228"/>
      <c r="B10" s="228"/>
      <c r="C10" s="228"/>
      <c r="D10" s="228"/>
      <c r="E10" s="228"/>
      <c r="F10" s="228"/>
      <c r="G10" s="228"/>
    </row>
    <row r="11" spans="1:7" ht="18.600000000000001" customHeight="1" x14ac:dyDescent="0.3">
      <c r="A11" s="228"/>
      <c r="B11" s="228"/>
      <c r="C11" s="228"/>
      <c r="D11" s="228"/>
      <c r="E11" s="228"/>
      <c r="F11" s="228"/>
      <c r="G11" s="228"/>
    </row>
    <row r="12" spans="1:7" ht="18.600000000000001" customHeight="1" x14ac:dyDescent="0.3">
      <c r="A12" s="228"/>
      <c r="B12" s="228"/>
      <c r="C12" s="228"/>
      <c r="D12" s="228"/>
      <c r="E12" s="228"/>
      <c r="F12" s="228"/>
      <c r="G12" s="228"/>
    </row>
    <row r="13" spans="1:7" ht="18.600000000000001" customHeight="1" x14ac:dyDescent="0.3">
      <c r="A13" s="228"/>
      <c r="B13" s="228"/>
      <c r="C13" s="228"/>
      <c r="D13" s="228"/>
      <c r="E13" s="228"/>
      <c r="F13" s="228"/>
      <c r="G13" s="228"/>
    </row>
    <row r="14" spans="1:7" ht="18.600000000000001" customHeight="1" x14ac:dyDescent="0.3">
      <c r="A14" s="228"/>
      <c r="B14" s="228"/>
      <c r="C14" s="228"/>
      <c r="D14" s="228"/>
      <c r="E14" s="228"/>
      <c r="F14" s="228"/>
      <c r="G14" s="228"/>
    </row>
    <row r="15" spans="1:7" x14ac:dyDescent="0.3">
      <c r="A15" s="228"/>
      <c r="B15" s="228"/>
      <c r="C15" s="228"/>
      <c r="D15" s="228"/>
      <c r="E15" s="228"/>
      <c r="F15" s="228"/>
      <c r="G15" s="228"/>
    </row>
  </sheetData>
  <mergeCells count="1">
    <mergeCell ref="A1:G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5B38-BAF5-4D07-86AE-EDC2EA7CCE32}">
  <sheetPr>
    <tabColor theme="8" tint="0.39997558519241921"/>
  </sheetPr>
  <dimension ref="A1:G15"/>
  <sheetViews>
    <sheetView showGridLines="0" rightToLeft="1" workbookViewId="0">
      <selection activeCell="M14" sqref="M14"/>
    </sheetView>
  </sheetViews>
  <sheetFormatPr defaultRowHeight="14.4" x14ac:dyDescent="0.3"/>
  <cols>
    <col min="1" max="16384" width="8.88671875" style="8"/>
  </cols>
  <sheetData>
    <row r="1" spans="1:7" x14ac:dyDescent="0.3">
      <c r="A1" s="228" t="s">
        <v>151</v>
      </c>
      <c r="B1" s="228"/>
      <c r="C1" s="228"/>
      <c r="D1" s="228"/>
      <c r="E1" s="228"/>
      <c r="F1" s="228"/>
      <c r="G1" s="228"/>
    </row>
    <row r="2" spans="1:7" x14ac:dyDescent="0.3">
      <c r="A2" s="228"/>
      <c r="B2" s="228"/>
      <c r="C2" s="228"/>
      <c r="D2" s="228"/>
      <c r="E2" s="228"/>
      <c r="F2" s="228"/>
      <c r="G2" s="228"/>
    </row>
    <row r="3" spans="1:7" x14ac:dyDescent="0.3">
      <c r="A3" s="228"/>
      <c r="B3" s="228"/>
      <c r="C3" s="228"/>
      <c r="D3" s="228"/>
      <c r="E3" s="228"/>
      <c r="F3" s="228"/>
      <c r="G3" s="228"/>
    </row>
    <row r="4" spans="1:7" x14ac:dyDescent="0.3">
      <c r="A4" s="228"/>
      <c r="B4" s="228"/>
      <c r="C4" s="228"/>
      <c r="D4" s="228"/>
      <c r="E4" s="228"/>
      <c r="F4" s="228"/>
      <c r="G4" s="228"/>
    </row>
    <row r="5" spans="1:7" x14ac:dyDescent="0.3">
      <c r="A5" s="228"/>
      <c r="B5" s="228"/>
      <c r="C5" s="228"/>
      <c r="D5" s="228"/>
      <c r="E5" s="228"/>
      <c r="F5" s="228"/>
      <c r="G5" s="228"/>
    </row>
    <row r="6" spans="1:7" x14ac:dyDescent="0.3">
      <c r="A6" s="228"/>
      <c r="B6" s="228"/>
      <c r="C6" s="228"/>
      <c r="D6" s="228"/>
      <c r="E6" s="228"/>
      <c r="F6" s="228"/>
      <c r="G6" s="228"/>
    </row>
    <row r="7" spans="1:7" x14ac:dyDescent="0.3">
      <c r="A7" s="228"/>
      <c r="B7" s="228"/>
      <c r="C7" s="228"/>
      <c r="D7" s="228"/>
      <c r="E7" s="228"/>
      <c r="F7" s="228"/>
      <c r="G7" s="228"/>
    </row>
    <row r="8" spans="1:7" x14ac:dyDescent="0.3">
      <c r="A8" s="228"/>
      <c r="B8" s="228"/>
      <c r="C8" s="228"/>
      <c r="D8" s="228"/>
      <c r="E8" s="228"/>
      <c r="F8" s="228"/>
      <c r="G8" s="228"/>
    </row>
    <row r="9" spans="1:7" x14ac:dyDescent="0.3">
      <c r="A9" s="228"/>
      <c r="B9" s="228"/>
      <c r="C9" s="228"/>
      <c r="D9" s="228"/>
      <c r="E9" s="228"/>
      <c r="F9" s="228"/>
      <c r="G9" s="228"/>
    </row>
    <row r="10" spans="1:7" x14ac:dyDescent="0.3">
      <c r="A10" s="228"/>
      <c r="B10" s="228"/>
      <c r="C10" s="228"/>
      <c r="D10" s="228"/>
      <c r="E10" s="228"/>
      <c r="F10" s="228"/>
      <c r="G10" s="228"/>
    </row>
    <row r="11" spans="1:7" x14ac:dyDescent="0.3">
      <c r="A11" s="228"/>
      <c r="B11" s="228"/>
      <c r="C11" s="228"/>
      <c r="D11" s="228"/>
      <c r="E11" s="228"/>
      <c r="F11" s="228"/>
      <c r="G11" s="228"/>
    </row>
    <row r="12" spans="1:7" x14ac:dyDescent="0.3">
      <c r="A12" s="228"/>
      <c r="B12" s="228"/>
      <c r="C12" s="228"/>
      <c r="D12" s="228"/>
      <c r="E12" s="228"/>
      <c r="F12" s="228"/>
      <c r="G12" s="228"/>
    </row>
    <row r="13" spans="1:7" x14ac:dyDescent="0.3">
      <c r="A13" s="228"/>
      <c r="B13" s="228"/>
      <c r="C13" s="228"/>
      <c r="D13" s="228"/>
      <c r="E13" s="228"/>
      <c r="F13" s="228"/>
      <c r="G13" s="228"/>
    </row>
    <row r="14" spans="1:7" x14ac:dyDescent="0.3">
      <c r="A14" s="228"/>
      <c r="B14" s="228"/>
      <c r="C14" s="228"/>
      <c r="D14" s="228"/>
      <c r="E14" s="228"/>
      <c r="F14" s="228"/>
      <c r="G14" s="228"/>
    </row>
    <row r="15" spans="1:7" x14ac:dyDescent="0.3">
      <c r="A15" s="228"/>
      <c r="B15" s="228"/>
      <c r="C15" s="228"/>
      <c r="D15" s="228"/>
      <c r="E15" s="228"/>
      <c r="F15" s="228"/>
      <c r="G15" s="228"/>
    </row>
  </sheetData>
  <mergeCells count="1">
    <mergeCell ref="A1:G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EB7B-6967-4059-A539-3EC0C94DC0FB}">
  <sheetPr>
    <tabColor theme="8" tint="0.79998168889431442"/>
  </sheetPr>
  <dimension ref="A1:J39"/>
  <sheetViews>
    <sheetView showGridLines="0" rightToLeft="1" workbookViewId="0">
      <pane ySplit="1" topLeftCell="A2" activePane="bottomLeft" state="frozen"/>
      <selection pane="bottomLeft" activeCell="F33" sqref="F33"/>
    </sheetView>
  </sheetViews>
  <sheetFormatPr defaultRowHeight="14.4" x14ac:dyDescent="0.3"/>
  <cols>
    <col min="3" max="3" width="55.6640625" bestFit="1" customWidth="1"/>
    <col min="4" max="4" width="10" bestFit="1" customWidth="1"/>
    <col min="5" max="9" width="13.109375" style="1" customWidth="1"/>
    <col min="10" max="10" width="23.109375" style="1" customWidth="1"/>
  </cols>
  <sheetData>
    <row r="1" spans="1:10" ht="91.2" customHeight="1" thickTop="1" x14ac:dyDescent="0.3">
      <c r="A1" s="180"/>
      <c r="B1" s="180"/>
      <c r="C1" s="180"/>
      <c r="D1" s="180"/>
      <c r="E1" s="229" t="s">
        <v>57</v>
      </c>
      <c r="F1" s="229"/>
      <c r="G1" s="229" t="s">
        <v>52</v>
      </c>
      <c r="H1" s="229"/>
      <c r="I1" s="229" t="s">
        <v>65</v>
      </c>
      <c r="J1" s="229"/>
    </row>
    <row r="2" spans="1:10" ht="21" customHeight="1" thickBot="1" x14ac:dyDescent="0.35">
      <c r="A2" s="180"/>
      <c r="B2" s="180"/>
      <c r="C2" s="180"/>
      <c r="D2" s="155" t="s">
        <v>145</v>
      </c>
      <c r="E2" s="147" t="s">
        <v>147</v>
      </c>
      <c r="F2" s="152" t="s">
        <v>148</v>
      </c>
      <c r="G2" s="147" t="s">
        <v>147</v>
      </c>
      <c r="H2" s="152" t="s">
        <v>148</v>
      </c>
      <c r="I2" s="147" t="s">
        <v>147</v>
      </c>
      <c r="J2" s="148" t="s">
        <v>148</v>
      </c>
    </row>
    <row r="3" spans="1:10" ht="18.600000000000001" thickTop="1" x14ac:dyDescent="0.3">
      <c r="A3" s="191" t="s">
        <v>17</v>
      </c>
      <c r="B3" s="15">
        <v>1</v>
      </c>
      <c r="C3" s="54" t="s">
        <v>53</v>
      </c>
      <c r="D3" s="15">
        <v>0.08</v>
      </c>
      <c r="E3" s="149">
        <v>2</v>
      </c>
      <c r="F3" s="138">
        <f>E3*D3</f>
        <v>0.16</v>
      </c>
      <c r="G3" s="149">
        <v>0</v>
      </c>
      <c r="H3" s="138">
        <f>G3*D3</f>
        <v>0</v>
      </c>
      <c r="I3" s="149">
        <v>4</v>
      </c>
      <c r="J3" s="138">
        <f>I3*D3</f>
        <v>0.32</v>
      </c>
    </row>
    <row r="4" spans="1:10" ht="18" x14ac:dyDescent="0.3">
      <c r="A4" s="192"/>
      <c r="B4" s="13">
        <v>2</v>
      </c>
      <c r="C4" s="3" t="s">
        <v>2</v>
      </c>
      <c r="D4" s="13">
        <v>7.0000000000000007E-2</v>
      </c>
      <c r="E4" s="26">
        <v>2</v>
      </c>
      <c r="F4" s="19">
        <f>E4*D4</f>
        <v>0.14000000000000001</v>
      </c>
      <c r="G4" s="26">
        <v>3</v>
      </c>
      <c r="H4" s="19">
        <f>G4*D4</f>
        <v>0.21000000000000002</v>
      </c>
      <c r="I4" s="26">
        <v>4</v>
      </c>
      <c r="J4" s="19">
        <f>I4*D4</f>
        <v>0.28000000000000003</v>
      </c>
    </row>
    <row r="5" spans="1:10" ht="18" x14ac:dyDescent="0.3">
      <c r="A5" s="192"/>
      <c r="B5" s="14">
        <v>3</v>
      </c>
      <c r="C5" s="4" t="s">
        <v>3</v>
      </c>
      <c r="D5" s="14">
        <v>0.05</v>
      </c>
      <c r="E5" s="149">
        <v>2</v>
      </c>
      <c r="F5" s="138">
        <f t="shared" ref="F5:F9" si="0">E5*D5</f>
        <v>0.1</v>
      </c>
      <c r="G5" s="149">
        <v>2</v>
      </c>
      <c r="H5" s="138">
        <f t="shared" ref="H5:H32" si="1">G5*D5</f>
        <v>0.1</v>
      </c>
      <c r="I5" s="149">
        <v>3</v>
      </c>
      <c r="J5" s="138">
        <f t="shared" ref="J5:J32" si="2">I5*D5</f>
        <v>0.15000000000000002</v>
      </c>
    </row>
    <row r="6" spans="1:10" ht="18" x14ac:dyDescent="0.3">
      <c r="A6" s="192"/>
      <c r="B6" s="13">
        <v>4</v>
      </c>
      <c r="C6" s="3" t="s">
        <v>4</v>
      </c>
      <c r="D6" s="13">
        <v>7.4999999999999997E-2</v>
      </c>
      <c r="E6" s="26">
        <v>4</v>
      </c>
      <c r="F6" s="19">
        <f t="shared" si="0"/>
        <v>0.3</v>
      </c>
      <c r="G6" s="26">
        <v>0</v>
      </c>
      <c r="H6" s="19">
        <f t="shared" si="1"/>
        <v>0</v>
      </c>
      <c r="I6" s="26">
        <v>3</v>
      </c>
      <c r="J6" s="19">
        <f t="shared" si="2"/>
        <v>0.22499999999999998</v>
      </c>
    </row>
    <row r="7" spans="1:10" ht="18" x14ac:dyDescent="0.3">
      <c r="A7" s="192"/>
      <c r="B7" s="14">
        <v>5</v>
      </c>
      <c r="C7" s="4" t="s">
        <v>5</v>
      </c>
      <c r="D7" s="14">
        <v>6.5000000000000002E-2</v>
      </c>
      <c r="E7" s="149">
        <v>0</v>
      </c>
      <c r="F7" s="138">
        <f t="shared" si="0"/>
        <v>0</v>
      </c>
      <c r="G7" s="149">
        <v>2</v>
      </c>
      <c r="H7" s="138">
        <f t="shared" si="1"/>
        <v>0.13</v>
      </c>
      <c r="I7" s="149">
        <v>2</v>
      </c>
      <c r="J7" s="138">
        <f t="shared" si="2"/>
        <v>0.13</v>
      </c>
    </row>
    <row r="8" spans="1:10" ht="18" x14ac:dyDescent="0.3">
      <c r="A8" s="192"/>
      <c r="B8" s="13">
        <v>6</v>
      </c>
      <c r="C8" s="3" t="s">
        <v>6</v>
      </c>
      <c r="D8" s="13">
        <v>8.5000000000000006E-2</v>
      </c>
      <c r="E8" s="26">
        <v>0</v>
      </c>
      <c r="F8" s="19">
        <f t="shared" si="0"/>
        <v>0</v>
      </c>
      <c r="G8" s="26">
        <v>4</v>
      </c>
      <c r="H8" s="19">
        <f t="shared" si="1"/>
        <v>0.34</v>
      </c>
      <c r="I8" s="26">
        <v>0</v>
      </c>
      <c r="J8" s="19">
        <f t="shared" si="2"/>
        <v>0</v>
      </c>
    </row>
    <row r="9" spans="1:10" ht="18.600000000000001" thickBot="1" x14ac:dyDescent="0.35">
      <c r="A9" s="192"/>
      <c r="B9" s="58">
        <v>7</v>
      </c>
      <c r="C9" s="59" t="s">
        <v>7</v>
      </c>
      <c r="D9" s="58">
        <v>0.01</v>
      </c>
      <c r="E9" s="149">
        <v>3</v>
      </c>
      <c r="F9" s="138">
        <f t="shared" si="0"/>
        <v>0.03</v>
      </c>
      <c r="G9" s="149">
        <v>3</v>
      </c>
      <c r="H9" s="146">
        <f t="shared" si="1"/>
        <v>0.03</v>
      </c>
      <c r="I9" s="149">
        <v>3</v>
      </c>
      <c r="J9" s="146">
        <f t="shared" si="2"/>
        <v>0.03</v>
      </c>
    </row>
    <row r="10" spans="1:10" ht="18.600000000000001" thickTop="1" x14ac:dyDescent="0.3">
      <c r="A10" s="193" t="s">
        <v>16</v>
      </c>
      <c r="B10" s="25">
        <v>1</v>
      </c>
      <c r="C10" s="2" t="s">
        <v>67</v>
      </c>
      <c r="D10" s="12">
        <v>0.11</v>
      </c>
      <c r="E10" s="150">
        <v>2</v>
      </c>
      <c r="F10" s="139">
        <f>E10*D10</f>
        <v>0.22</v>
      </c>
      <c r="G10" s="150">
        <v>1</v>
      </c>
      <c r="H10" s="144">
        <f t="shared" si="1"/>
        <v>0.11</v>
      </c>
      <c r="I10" s="150">
        <v>1</v>
      </c>
      <c r="J10" s="144">
        <f t="shared" si="2"/>
        <v>0.11</v>
      </c>
    </row>
    <row r="11" spans="1:10" ht="18" x14ac:dyDescent="0.3">
      <c r="A11" s="194"/>
      <c r="B11" s="29">
        <v>2</v>
      </c>
      <c r="C11" s="6" t="s">
        <v>8</v>
      </c>
      <c r="D11" s="16">
        <v>7.0000000000000007E-2</v>
      </c>
      <c r="E11" s="29">
        <v>1</v>
      </c>
      <c r="F11" s="22">
        <f>E11*D11</f>
        <v>7.0000000000000007E-2</v>
      </c>
      <c r="G11" s="29">
        <v>3</v>
      </c>
      <c r="H11" s="142">
        <f t="shared" si="1"/>
        <v>0.21000000000000002</v>
      </c>
      <c r="I11" s="29">
        <v>2</v>
      </c>
      <c r="J11" s="142">
        <f t="shared" si="2"/>
        <v>0.14000000000000001</v>
      </c>
    </row>
    <row r="12" spans="1:10" ht="18" x14ac:dyDescent="0.3">
      <c r="A12" s="194"/>
      <c r="B12" s="27">
        <v>3</v>
      </c>
      <c r="C12" s="4" t="s">
        <v>9</v>
      </c>
      <c r="D12" s="14">
        <v>0.06</v>
      </c>
      <c r="E12" s="149">
        <v>2</v>
      </c>
      <c r="F12" s="138">
        <f>E12*D12</f>
        <v>0.12</v>
      </c>
      <c r="G12" s="149">
        <v>2</v>
      </c>
      <c r="H12" s="21">
        <f t="shared" si="1"/>
        <v>0.12</v>
      </c>
      <c r="I12" s="149">
        <v>1</v>
      </c>
      <c r="J12" s="21">
        <f t="shared" si="2"/>
        <v>0.06</v>
      </c>
    </row>
    <row r="13" spans="1:10" ht="18" x14ac:dyDescent="0.3">
      <c r="A13" s="194"/>
      <c r="B13" s="29">
        <v>4</v>
      </c>
      <c r="C13" s="6" t="s">
        <v>10</v>
      </c>
      <c r="D13" s="16">
        <v>7.4999999999999997E-2</v>
      </c>
      <c r="E13" s="29">
        <v>1</v>
      </c>
      <c r="F13" s="22">
        <f t="shared" ref="F13:F18" si="3">E13*D13</f>
        <v>7.4999999999999997E-2</v>
      </c>
      <c r="G13" s="29">
        <v>1</v>
      </c>
      <c r="H13" s="142">
        <f t="shared" si="1"/>
        <v>7.4999999999999997E-2</v>
      </c>
      <c r="I13" s="29">
        <v>1</v>
      </c>
      <c r="J13" s="142">
        <f t="shared" si="2"/>
        <v>7.4999999999999997E-2</v>
      </c>
    </row>
    <row r="14" spans="1:10" ht="18" x14ac:dyDescent="0.3">
      <c r="A14" s="194"/>
      <c r="B14" s="27">
        <v>5</v>
      </c>
      <c r="C14" s="4" t="s">
        <v>11</v>
      </c>
      <c r="D14" s="14">
        <v>0.05</v>
      </c>
      <c r="E14" s="149">
        <v>0</v>
      </c>
      <c r="F14" s="138">
        <f t="shared" si="3"/>
        <v>0</v>
      </c>
      <c r="G14" s="149">
        <v>0</v>
      </c>
      <c r="H14" s="21">
        <f t="shared" si="1"/>
        <v>0</v>
      </c>
      <c r="I14" s="149">
        <v>0</v>
      </c>
      <c r="J14" s="21">
        <f t="shared" si="2"/>
        <v>0</v>
      </c>
    </row>
    <row r="15" spans="1:10" ht="18" x14ac:dyDescent="0.3">
      <c r="A15" s="194"/>
      <c r="B15" s="29">
        <v>6</v>
      </c>
      <c r="C15" s="6" t="s">
        <v>12</v>
      </c>
      <c r="D15" s="16">
        <v>0.03</v>
      </c>
      <c r="E15" s="29">
        <v>0</v>
      </c>
      <c r="F15" s="22">
        <f t="shared" si="3"/>
        <v>0</v>
      </c>
      <c r="G15" s="29">
        <v>0</v>
      </c>
      <c r="H15" s="142">
        <f t="shared" si="1"/>
        <v>0</v>
      </c>
      <c r="I15" s="29">
        <v>0</v>
      </c>
      <c r="J15" s="142">
        <f t="shared" si="2"/>
        <v>0</v>
      </c>
    </row>
    <row r="16" spans="1:10" ht="18" x14ac:dyDescent="0.3">
      <c r="A16" s="194"/>
      <c r="B16" s="27">
        <v>7</v>
      </c>
      <c r="C16" s="4" t="s">
        <v>13</v>
      </c>
      <c r="D16" s="14">
        <v>7.0000000000000007E-2</v>
      </c>
      <c r="E16" s="149">
        <v>1</v>
      </c>
      <c r="F16" s="138">
        <f t="shared" si="3"/>
        <v>7.0000000000000007E-2</v>
      </c>
      <c r="G16" s="149">
        <v>2</v>
      </c>
      <c r="H16" s="21">
        <f t="shared" si="1"/>
        <v>0.14000000000000001</v>
      </c>
      <c r="I16" s="149">
        <v>3</v>
      </c>
      <c r="J16" s="21">
        <f t="shared" si="2"/>
        <v>0.21000000000000002</v>
      </c>
    </row>
    <row r="17" spans="1:10" ht="18" x14ac:dyDescent="0.3">
      <c r="A17" s="194"/>
      <c r="B17" s="29">
        <v>8</v>
      </c>
      <c r="C17" s="6" t="s">
        <v>14</v>
      </c>
      <c r="D17" s="16">
        <v>4.4999999999999998E-2</v>
      </c>
      <c r="E17" s="29">
        <v>0</v>
      </c>
      <c r="F17" s="22">
        <f t="shared" si="3"/>
        <v>0</v>
      </c>
      <c r="G17" s="29">
        <v>0</v>
      </c>
      <c r="H17" s="142">
        <f t="shared" si="1"/>
        <v>0</v>
      </c>
      <c r="I17" s="29">
        <v>2</v>
      </c>
      <c r="J17" s="142">
        <f t="shared" si="2"/>
        <v>0.09</v>
      </c>
    </row>
    <row r="18" spans="1:10" ht="18.600000000000001" thickBot="1" x14ac:dyDescent="0.35">
      <c r="A18" s="195"/>
      <c r="B18" s="30">
        <v>9</v>
      </c>
      <c r="C18" s="7" t="s">
        <v>15</v>
      </c>
      <c r="D18" s="17">
        <v>5.5E-2</v>
      </c>
      <c r="E18" s="149">
        <v>0</v>
      </c>
      <c r="F18" s="138">
        <f t="shared" si="3"/>
        <v>0</v>
      </c>
      <c r="G18" s="149">
        <v>1</v>
      </c>
      <c r="H18" s="143">
        <f t="shared" si="1"/>
        <v>5.5E-2</v>
      </c>
      <c r="I18" s="149">
        <v>0</v>
      </c>
      <c r="J18" s="143">
        <f t="shared" si="2"/>
        <v>0</v>
      </c>
    </row>
    <row r="19" spans="1:10" ht="18.600000000000001" thickTop="1" x14ac:dyDescent="0.3">
      <c r="A19" s="191" t="s">
        <v>46</v>
      </c>
      <c r="B19" s="25">
        <v>1</v>
      </c>
      <c r="C19" s="2" t="s">
        <v>26</v>
      </c>
      <c r="D19" s="12">
        <v>0.1</v>
      </c>
      <c r="E19" s="150">
        <v>0</v>
      </c>
      <c r="F19" s="139">
        <f>E19*D19</f>
        <v>0</v>
      </c>
      <c r="G19" s="150">
        <v>0</v>
      </c>
      <c r="H19" s="153">
        <f t="shared" si="1"/>
        <v>0</v>
      </c>
      <c r="I19" s="150">
        <v>3</v>
      </c>
      <c r="J19" s="145">
        <f t="shared" si="2"/>
        <v>0.30000000000000004</v>
      </c>
    </row>
    <row r="20" spans="1:10" ht="18" x14ac:dyDescent="0.3">
      <c r="A20" s="192"/>
      <c r="B20" s="26">
        <v>2</v>
      </c>
      <c r="C20" s="3" t="s">
        <v>27</v>
      </c>
      <c r="D20" s="13">
        <v>0.09</v>
      </c>
      <c r="E20" s="26">
        <v>3</v>
      </c>
      <c r="F20" s="19">
        <f>E20*D20</f>
        <v>0.27</v>
      </c>
      <c r="G20" s="26">
        <v>3</v>
      </c>
      <c r="H20" s="19">
        <f t="shared" si="1"/>
        <v>0.27</v>
      </c>
      <c r="I20" s="26">
        <v>4</v>
      </c>
      <c r="J20" s="19">
        <f t="shared" si="2"/>
        <v>0.36</v>
      </c>
    </row>
    <row r="21" spans="1:10" ht="18" x14ac:dyDescent="0.3">
      <c r="A21" s="192"/>
      <c r="B21" s="27">
        <v>3</v>
      </c>
      <c r="C21" s="4" t="s">
        <v>34</v>
      </c>
      <c r="D21" s="14">
        <v>0.03</v>
      </c>
      <c r="E21" s="149">
        <v>3</v>
      </c>
      <c r="F21" s="138">
        <f>E21*D21</f>
        <v>0.09</v>
      </c>
      <c r="G21" s="149">
        <v>2</v>
      </c>
      <c r="H21" s="141">
        <f t="shared" si="1"/>
        <v>0.06</v>
      </c>
      <c r="I21" s="149">
        <v>2</v>
      </c>
      <c r="J21" s="138">
        <f t="shared" si="2"/>
        <v>0.06</v>
      </c>
    </row>
    <row r="22" spans="1:10" ht="18" x14ac:dyDescent="0.3">
      <c r="A22" s="192"/>
      <c r="B22" s="26">
        <v>4</v>
      </c>
      <c r="C22" s="3" t="s">
        <v>29</v>
      </c>
      <c r="D22" s="13">
        <v>0.06</v>
      </c>
      <c r="E22" s="26">
        <v>2</v>
      </c>
      <c r="F22" s="19">
        <f t="shared" ref="F22:F27" si="4">E22*D22</f>
        <v>0.12</v>
      </c>
      <c r="G22" s="26">
        <v>4</v>
      </c>
      <c r="H22" s="19">
        <f t="shared" si="1"/>
        <v>0.24</v>
      </c>
      <c r="I22" s="26">
        <v>2</v>
      </c>
      <c r="J22" s="19">
        <f t="shared" si="2"/>
        <v>0.12</v>
      </c>
    </row>
    <row r="23" spans="1:10" ht="18" x14ac:dyDescent="0.3">
      <c r="A23" s="192"/>
      <c r="B23" s="27">
        <v>5</v>
      </c>
      <c r="C23" s="4" t="s">
        <v>28</v>
      </c>
      <c r="D23" s="14">
        <v>3.5000000000000003E-2</v>
      </c>
      <c r="E23" s="149">
        <v>0</v>
      </c>
      <c r="F23" s="138">
        <f t="shared" si="4"/>
        <v>0</v>
      </c>
      <c r="G23" s="149">
        <v>0</v>
      </c>
      <c r="H23" s="141">
        <f t="shared" si="1"/>
        <v>0</v>
      </c>
      <c r="I23" s="149">
        <v>0</v>
      </c>
      <c r="J23" s="138">
        <f t="shared" si="2"/>
        <v>0</v>
      </c>
    </row>
    <row r="24" spans="1:10" ht="18" x14ac:dyDescent="0.3">
      <c r="A24" s="192"/>
      <c r="B24" s="26">
        <v>6</v>
      </c>
      <c r="C24" s="3" t="s">
        <v>35</v>
      </c>
      <c r="D24" s="13">
        <v>0.09</v>
      </c>
      <c r="E24" s="26">
        <v>2</v>
      </c>
      <c r="F24" s="19">
        <f t="shared" si="4"/>
        <v>0.18</v>
      </c>
      <c r="G24" s="26">
        <v>3</v>
      </c>
      <c r="H24" s="19">
        <f t="shared" si="1"/>
        <v>0.27</v>
      </c>
      <c r="I24" s="26">
        <v>4</v>
      </c>
      <c r="J24" s="19">
        <f t="shared" si="2"/>
        <v>0.36</v>
      </c>
    </row>
    <row r="25" spans="1:10" ht="18" x14ac:dyDescent="0.3">
      <c r="A25" s="192"/>
      <c r="B25" s="28">
        <v>7</v>
      </c>
      <c r="C25" s="5" t="s">
        <v>36</v>
      </c>
      <c r="D25" s="15">
        <v>0.05</v>
      </c>
      <c r="E25" s="149">
        <v>0</v>
      </c>
      <c r="F25" s="138">
        <f t="shared" si="4"/>
        <v>0</v>
      </c>
      <c r="G25" s="149">
        <v>0</v>
      </c>
      <c r="H25" s="141">
        <f t="shared" si="1"/>
        <v>0</v>
      </c>
      <c r="I25" s="149">
        <v>1</v>
      </c>
      <c r="J25" s="138">
        <f t="shared" si="2"/>
        <v>0.05</v>
      </c>
    </row>
    <row r="26" spans="1:10" ht="18" x14ac:dyDescent="0.3">
      <c r="A26" s="192"/>
      <c r="B26" s="55">
        <v>8</v>
      </c>
      <c r="C26" s="3" t="s">
        <v>38</v>
      </c>
      <c r="D26" s="13">
        <v>0.04</v>
      </c>
      <c r="E26" s="26">
        <v>0</v>
      </c>
      <c r="F26" s="19">
        <f t="shared" si="4"/>
        <v>0</v>
      </c>
      <c r="G26" s="26">
        <v>0</v>
      </c>
      <c r="H26" s="19">
        <f t="shared" si="1"/>
        <v>0</v>
      </c>
      <c r="I26" s="26">
        <v>0</v>
      </c>
      <c r="J26" s="19">
        <f t="shared" si="2"/>
        <v>0</v>
      </c>
    </row>
    <row r="27" spans="1:10" ht="18.600000000000001" thickBot="1" x14ac:dyDescent="0.35">
      <c r="A27" s="199"/>
      <c r="B27" s="50">
        <v>9</v>
      </c>
      <c r="C27" s="56" t="s">
        <v>1</v>
      </c>
      <c r="D27" s="51">
        <v>0.1</v>
      </c>
      <c r="E27" s="149">
        <v>4</v>
      </c>
      <c r="F27" s="138">
        <f t="shared" si="4"/>
        <v>0.4</v>
      </c>
      <c r="G27" s="149">
        <v>3</v>
      </c>
      <c r="H27" s="154">
        <f t="shared" si="1"/>
        <v>0.30000000000000004</v>
      </c>
      <c r="I27" s="149">
        <v>4</v>
      </c>
      <c r="J27" s="140">
        <f t="shared" si="2"/>
        <v>0.4</v>
      </c>
    </row>
    <row r="28" spans="1:10" ht="18.600000000000001" thickTop="1" x14ac:dyDescent="0.3">
      <c r="A28" s="193" t="s">
        <v>39</v>
      </c>
      <c r="B28" s="25">
        <v>1</v>
      </c>
      <c r="C28" s="2" t="s">
        <v>30</v>
      </c>
      <c r="D28" s="12">
        <v>0.04</v>
      </c>
      <c r="E28" s="150">
        <v>0</v>
      </c>
      <c r="F28" s="139">
        <f>E28*D28</f>
        <v>0</v>
      </c>
      <c r="G28" s="150">
        <v>0</v>
      </c>
      <c r="H28" s="144">
        <f t="shared" si="1"/>
        <v>0</v>
      </c>
      <c r="I28" s="150">
        <v>0</v>
      </c>
      <c r="J28" s="144">
        <f t="shared" si="2"/>
        <v>0</v>
      </c>
    </row>
    <row r="29" spans="1:10" ht="18" x14ac:dyDescent="0.3">
      <c r="A29" s="194"/>
      <c r="B29" s="29">
        <v>2</v>
      </c>
      <c r="C29" s="6" t="s">
        <v>31</v>
      </c>
      <c r="D29" s="16">
        <v>0.08</v>
      </c>
      <c r="E29" s="29">
        <v>0</v>
      </c>
      <c r="F29" s="22">
        <f>E29*D29</f>
        <v>0</v>
      </c>
      <c r="G29" s="29">
        <v>0</v>
      </c>
      <c r="H29" s="142">
        <f t="shared" si="1"/>
        <v>0</v>
      </c>
      <c r="I29" s="29">
        <v>0</v>
      </c>
      <c r="J29" s="142">
        <f t="shared" si="2"/>
        <v>0</v>
      </c>
    </row>
    <row r="30" spans="1:10" ht="18" x14ac:dyDescent="0.3">
      <c r="A30" s="194"/>
      <c r="B30" s="27">
        <v>3</v>
      </c>
      <c r="C30" s="4" t="s">
        <v>32</v>
      </c>
      <c r="D30" s="14">
        <v>0.13</v>
      </c>
      <c r="E30" s="149">
        <v>0</v>
      </c>
      <c r="F30" s="138">
        <f>E30*D30</f>
        <v>0</v>
      </c>
      <c r="G30" s="149">
        <v>0</v>
      </c>
      <c r="H30" s="21">
        <f t="shared" si="1"/>
        <v>0</v>
      </c>
      <c r="I30" s="149">
        <v>0</v>
      </c>
      <c r="J30" s="21">
        <f t="shared" si="2"/>
        <v>0</v>
      </c>
    </row>
    <row r="31" spans="1:10" ht="18" x14ac:dyDescent="0.3">
      <c r="A31" s="194"/>
      <c r="B31" s="29">
        <v>4</v>
      </c>
      <c r="C31" s="6" t="s">
        <v>33</v>
      </c>
      <c r="D31" s="16">
        <v>0.08</v>
      </c>
      <c r="E31" s="29">
        <v>0</v>
      </c>
      <c r="F31" s="22">
        <f>E31*D31</f>
        <v>0</v>
      </c>
      <c r="G31" s="29">
        <v>0</v>
      </c>
      <c r="H31" s="142">
        <f t="shared" si="1"/>
        <v>0</v>
      </c>
      <c r="I31" s="29">
        <v>0</v>
      </c>
      <c r="J31" s="142">
        <f t="shared" si="2"/>
        <v>0</v>
      </c>
    </row>
    <row r="32" spans="1:10" ht="18.600000000000001" thickBot="1" x14ac:dyDescent="0.35">
      <c r="A32" s="194"/>
      <c r="B32" s="30">
        <v>5</v>
      </c>
      <c r="C32" s="7" t="s">
        <v>37</v>
      </c>
      <c r="D32" s="17">
        <v>7.4999999999999997E-2</v>
      </c>
      <c r="E32" s="151">
        <v>1</v>
      </c>
      <c r="F32" s="146">
        <f>E32*D32</f>
        <v>7.4999999999999997E-2</v>
      </c>
      <c r="G32" s="151">
        <v>1</v>
      </c>
      <c r="H32" s="60">
        <f t="shared" si="1"/>
        <v>7.4999999999999997E-2</v>
      </c>
      <c r="I32" s="151">
        <v>1</v>
      </c>
      <c r="J32" s="60">
        <f t="shared" si="2"/>
        <v>7.4999999999999997E-2</v>
      </c>
    </row>
    <row r="33" spans="1:10" ht="25.8" customHeight="1" thickTop="1" thickBot="1" x14ac:dyDescent="0.35">
      <c r="F33" s="156">
        <f>SUM(F3:F32)</f>
        <v>2.4200000000000004</v>
      </c>
      <c r="H33" s="156">
        <f t="shared" ref="H33" si="5">SUM(H3:H32)</f>
        <v>2.7350000000000003</v>
      </c>
      <c r="J33" s="156">
        <f t="shared" ref="J33" si="6">SUM(J3:J32)</f>
        <v>3.5449999999999999</v>
      </c>
    </row>
    <row r="34" spans="1:10" ht="15" thickTop="1" x14ac:dyDescent="0.3"/>
    <row r="37" spans="1:10" ht="15" thickBot="1" x14ac:dyDescent="0.35"/>
    <row r="38" spans="1:10" ht="52.2" customHeight="1" thickTop="1" thickBot="1" x14ac:dyDescent="0.35">
      <c r="A38" s="230" t="s">
        <v>152</v>
      </c>
      <c r="B38" s="231"/>
      <c r="C38" s="231"/>
      <c r="D38" s="231"/>
      <c r="E38" s="231"/>
      <c r="F38" s="231"/>
      <c r="G38" s="231"/>
      <c r="H38" s="231"/>
      <c r="I38" s="231"/>
      <c r="J38" s="232"/>
    </row>
    <row r="39" spans="1:10" ht="15" thickTop="1" x14ac:dyDescent="0.3"/>
  </sheetData>
  <mergeCells count="10">
    <mergeCell ref="I1:J1"/>
    <mergeCell ref="A1:D1"/>
    <mergeCell ref="A2:C2"/>
    <mergeCell ref="A38:J38"/>
    <mergeCell ref="A3:A9"/>
    <mergeCell ref="A10:A18"/>
    <mergeCell ref="A19:A27"/>
    <mergeCell ref="A28:A32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31AA-3C12-4647-AB5B-6D0F572A7BE7}">
  <sheetPr>
    <tabColor theme="8" tint="-0.249977111117893"/>
  </sheetPr>
  <dimension ref="A1:F29"/>
  <sheetViews>
    <sheetView showGridLines="0" rightToLeft="1" zoomScale="115" zoomScaleNormal="115" workbookViewId="0">
      <selection activeCell="B23" sqref="B23"/>
    </sheetView>
  </sheetViews>
  <sheetFormatPr defaultRowHeight="14.4" x14ac:dyDescent="0.3"/>
  <cols>
    <col min="2" max="2" width="45.21875" bestFit="1" customWidth="1"/>
    <col min="3" max="3" width="9.88671875" bestFit="1" customWidth="1"/>
    <col min="4" max="4" width="107.33203125" bestFit="1" customWidth="1"/>
    <col min="5" max="5" width="8.88671875" style="32" customWidth="1"/>
    <col min="6" max="6" width="86.5546875" bestFit="1" customWidth="1"/>
  </cols>
  <sheetData>
    <row r="1" spans="1:6" ht="25.2" customHeight="1" thickBot="1" x14ac:dyDescent="0.35">
      <c r="A1" s="180"/>
      <c r="B1" s="180"/>
      <c r="C1" s="182" t="s">
        <v>45</v>
      </c>
      <c r="D1" s="182"/>
      <c r="E1" s="177" t="s">
        <v>39</v>
      </c>
      <c r="F1" s="177"/>
    </row>
    <row r="2" spans="1:6" ht="18.600000000000001" thickTop="1" x14ac:dyDescent="0.3">
      <c r="A2" s="180"/>
      <c r="B2" s="180"/>
      <c r="C2" s="43">
        <v>1</v>
      </c>
      <c r="D2" s="33" t="s">
        <v>26</v>
      </c>
      <c r="E2" s="43">
        <v>1</v>
      </c>
      <c r="F2" s="33" t="s">
        <v>30</v>
      </c>
    </row>
    <row r="3" spans="1:6" ht="18" x14ac:dyDescent="0.3">
      <c r="A3" s="180"/>
      <c r="B3" s="180"/>
      <c r="C3" s="46">
        <v>2</v>
      </c>
      <c r="D3" s="34" t="s">
        <v>27</v>
      </c>
      <c r="E3" s="44">
        <v>2</v>
      </c>
      <c r="F3" s="38" t="s">
        <v>31</v>
      </c>
    </row>
    <row r="4" spans="1:6" ht="18" x14ac:dyDescent="0.3">
      <c r="A4" s="180"/>
      <c r="B4" s="180"/>
      <c r="C4" s="45">
        <v>3</v>
      </c>
      <c r="D4" s="35" t="s">
        <v>34</v>
      </c>
      <c r="E4" s="45">
        <v>3</v>
      </c>
      <c r="F4" s="35" t="s">
        <v>32</v>
      </c>
    </row>
    <row r="5" spans="1:6" ht="18" x14ac:dyDescent="0.3">
      <c r="A5" s="180"/>
      <c r="B5" s="180"/>
      <c r="C5" s="46">
        <v>4</v>
      </c>
      <c r="D5" s="34" t="s">
        <v>29</v>
      </c>
      <c r="E5" s="44">
        <v>4</v>
      </c>
      <c r="F5" s="38" t="s">
        <v>33</v>
      </c>
    </row>
    <row r="6" spans="1:6" ht="18" x14ac:dyDescent="0.3">
      <c r="A6" s="180"/>
      <c r="B6" s="180"/>
      <c r="C6" s="45">
        <v>5</v>
      </c>
      <c r="D6" s="35" t="s">
        <v>28</v>
      </c>
      <c r="E6" s="45">
        <v>5</v>
      </c>
      <c r="F6" s="35" t="s">
        <v>37</v>
      </c>
    </row>
    <row r="7" spans="1:6" ht="18" x14ac:dyDescent="0.3">
      <c r="A7" s="180"/>
      <c r="B7" s="180"/>
      <c r="C7" s="46">
        <v>6</v>
      </c>
      <c r="D7" s="34" t="s">
        <v>35</v>
      </c>
      <c r="E7" s="44">
        <v>6</v>
      </c>
      <c r="F7" s="38"/>
    </row>
    <row r="8" spans="1:6" ht="18" x14ac:dyDescent="0.3">
      <c r="A8" s="180"/>
      <c r="B8" s="180"/>
      <c r="C8" s="47">
        <v>7</v>
      </c>
      <c r="D8" s="36" t="s">
        <v>36</v>
      </c>
      <c r="E8" s="45">
        <v>7</v>
      </c>
      <c r="F8" s="35"/>
    </row>
    <row r="9" spans="1:6" ht="18" x14ac:dyDescent="0.3">
      <c r="A9" s="180"/>
      <c r="B9" s="180"/>
      <c r="C9" s="46">
        <v>8</v>
      </c>
      <c r="D9" s="34" t="s">
        <v>38</v>
      </c>
      <c r="E9" s="44">
        <v>8</v>
      </c>
      <c r="F9" s="38"/>
    </row>
    <row r="10" spans="1:6" ht="18.600000000000001" thickBot="1" x14ac:dyDescent="0.35">
      <c r="A10" s="181"/>
      <c r="B10" s="181"/>
      <c r="C10" s="51">
        <v>9</v>
      </c>
      <c r="D10" s="39" t="s">
        <v>1</v>
      </c>
      <c r="E10" s="51">
        <v>9</v>
      </c>
      <c r="F10" s="39"/>
    </row>
    <row r="11" spans="1:6" ht="25.2" customHeight="1" thickTop="1" thickBot="1" x14ac:dyDescent="0.35">
      <c r="A11" s="183" t="s">
        <v>17</v>
      </c>
      <c r="B11" s="184"/>
      <c r="C11" s="178" t="s">
        <v>47</v>
      </c>
      <c r="D11" s="179"/>
      <c r="E11" s="178" t="s">
        <v>48</v>
      </c>
      <c r="F11" s="179"/>
    </row>
    <row r="12" spans="1:6" ht="20.399999999999999" thickTop="1" x14ac:dyDescent="0.7">
      <c r="A12" s="49">
        <v>1</v>
      </c>
      <c r="B12" s="36" t="s">
        <v>53</v>
      </c>
      <c r="C12" s="62" t="s">
        <v>56</v>
      </c>
      <c r="D12" s="64" t="s">
        <v>57</v>
      </c>
      <c r="E12" s="62" t="s">
        <v>61</v>
      </c>
      <c r="F12" s="70" t="s">
        <v>62</v>
      </c>
    </row>
    <row r="13" spans="1:6" ht="19.8" x14ac:dyDescent="0.7">
      <c r="A13" s="41">
        <v>2</v>
      </c>
      <c r="B13" s="34" t="s">
        <v>2</v>
      </c>
      <c r="C13" s="47" t="s">
        <v>51</v>
      </c>
      <c r="D13" s="65" t="s">
        <v>52</v>
      </c>
      <c r="E13" s="47" t="s">
        <v>59</v>
      </c>
      <c r="F13" s="71" t="s">
        <v>60</v>
      </c>
    </row>
    <row r="14" spans="1:6" ht="19.8" x14ac:dyDescent="0.7">
      <c r="A14" s="48">
        <v>3</v>
      </c>
      <c r="B14" s="35" t="s">
        <v>3</v>
      </c>
      <c r="C14" s="62" t="s">
        <v>54</v>
      </c>
      <c r="D14" s="64" t="s">
        <v>55</v>
      </c>
      <c r="E14" s="62" t="s">
        <v>63</v>
      </c>
      <c r="F14" s="70" t="s">
        <v>64</v>
      </c>
    </row>
    <row r="15" spans="1:6" ht="19.8" x14ac:dyDescent="0.7">
      <c r="A15" s="41">
        <v>4</v>
      </c>
      <c r="B15" s="34" t="s">
        <v>4</v>
      </c>
      <c r="C15" s="45" t="s">
        <v>72</v>
      </c>
      <c r="D15" s="66" t="s">
        <v>149</v>
      </c>
      <c r="E15" s="45"/>
      <c r="F15" s="72"/>
    </row>
    <row r="16" spans="1:6" ht="19.8" x14ac:dyDescent="0.7">
      <c r="A16" s="48">
        <v>5</v>
      </c>
      <c r="B16" s="35" t="s">
        <v>5</v>
      </c>
      <c r="C16" s="62"/>
      <c r="D16" s="64"/>
      <c r="E16" s="62"/>
      <c r="F16" s="70"/>
    </row>
    <row r="17" spans="1:6" ht="19.8" x14ac:dyDescent="0.7">
      <c r="A17" s="41">
        <v>6</v>
      </c>
      <c r="B17" s="34" t="s">
        <v>6</v>
      </c>
      <c r="C17" s="45"/>
      <c r="D17" s="66"/>
      <c r="E17" s="45"/>
      <c r="F17" s="72"/>
    </row>
    <row r="18" spans="1:6" ht="20.399999999999999" thickBot="1" x14ac:dyDescent="0.75">
      <c r="A18" s="52">
        <v>7</v>
      </c>
      <c r="B18" s="40" t="s">
        <v>58</v>
      </c>
      <c r="C18" s="62"/>
      <c r="D18" s="64"/>
      <c r="E18" s="62"/>
      <c r="F18" s="70"/>
    </row>
    <row r="19" spans="1:6" ht="25.8" customHeight="1" thickTop="1" thickBot="1" x14ac:dyDescent="0.35">
      <c r="A19" s="185" t="s">
        <v>16</v>
      </c>
      <c r="B19" s="186"/>
      <c r="C19" s="178" t="s">
        <v>49</v>
      </c>
      <c r="D19" s="179"/>
      <c r="E19" s="178" t="s">
        <v>50</v>
      </c>
      <c r="F19" s="179"/>
    </row>
    <row r="20" spans="1:6" ht="20.399999999999999" thickTop="1" x14ac:dyDescent="0.7">
      <c r="A20" s="43">
        <v>1</v>
      </c>
      <c r="B20" s="33" t="s">
        <v>143</v>
      </c>
      <c r="C20" s="62" t="s">
        <v>66</v>
      </c>
      <c r="D20" s="67" t="s">
        <v>65</v>
      </c>
      <c r="E20" s="62" t="s">
        <v>75</v>
      </c>
      <c r="F20" s="70" t="s">
        <v>76</v>
      </c>
    </row>
    <row r="21" spans="1:6" ht="19.8" x14ac:dyDescent="0.7">
      <c r="A21" s="44">
        <v>2</v>
      </c>
      <c r="B21" s="38" t="s">
        <v>144</v>
      </c>
      <c r="C21" s="45" t="s">
        <v>69</v>
      </c>
      <c r="D21" s="68" t="s">
        <v>68</v>
      </c>
      <c r="E21" s="45" t="s">
        <v>77</v>
      </c>
      <c r="F21" s="72" t="s">
        <v>78</v>
      </c>
    </row>
    <row r="22" spans="1:6" ht="19.8" x14ac:dyDescent="0.7">
      <c r="A22" s="45">
        <v>3</v>
      </c>
      <c r="B22" s="35" t="s">
        <v>150</v>
      </c>
      <c r="C22" s="62" t="s">
        <v>70</v>
      </c>
      <c r="D22" s="67" t="s">
        <v>71</v>
      </c>
      <c r="E22" s="62"/>
      <c r="F22" s="70"/>
    </row>
    <row r="23" spans="1:6" ht="19.8" x14ac:dyDescent="0.7">
      <c r="A23" s="44">
        <v>4</v>
      </c>
      <c r="B23" s="38" t="s">
        <v>10</v>
      </c>
      <c r="C23" s="45" t="s">
        <v>73</v>
      </c>
      <c r="D23" s="68" t="s">
        <v>74</v>
      </c>
      <c r="E23" s="45"/>
      <c r="F23" s="72"/>
    </row>
    <row r="24" spans="1:6" ht="19.8" x14ac:dyDescent="0.7">
      <c r="A24" s="45">
        <v>5</v>
      </c>
      <c r="B24" s="35" t="s">
        <v>11</v>
      </c>
      <c r="C24" s="62"/>
      <c r="D24" s="67"/>
      <c r="E24" s="62"/>
      <c r="F24" s="70"/>
    </row>
    <row r="25" spans="1:6" ht="19.8" x14ac:dyDescent="0.7">
      <c r="A25" s="44">
        <v>6</v>
      </c>
      <c r="B25" s="38" t="s">
        <v>12</v>
      </c>
      <c r="C25" s="45"/>
      <c r="D25" s="68"/>
      <c r="E25" s="45"/>
      <c r="F25" s="72"/>
    </row>
    <row r="26" spans="1:6" ht="19.8" x14ac:dyDescent="0.7">
      <c r="A26" s="45">
        <v>7</v>
      </c>
      <c r="B26" s="35" t="s">
        <v>13</v>
      </c>
      <c r="C26" s="62"/>
      <c r="D26" s="67"/>
      <c r="E26" s="62"/>
      <c r="F26" s="70"/>
    </row>
    <row r="27" spans="1:6" ht="19.8" x14ac:dyDescent="0.7">
      <c r="A27" s="44">
        <v>8</v>
      </c>
      <c r="B27" s="38" t="s">
        <v>14</v>
      </c>
      <c r="C27" s="45"/>
      <c r="D27" s="68"/>
      <c r="E27" s="45"/>
      <c r="F27" s="72"/>
    </row>
    <row r="28" spans="1:6" ht="20.399999999999999" thickBot="1" x14ac:dyDescent="0.75">
      <c r="A28" s="50">
        <v>9</v>
      </c>
      <c r="B28" s="39" t="s">
        <v>15</v>
      </c>
      <c r="C28" s="63"/>
      <c r="D28" s="69"/>
      <c r="E28" s="63"/>
      <c r="F28" s="73"/>
    </row>
    <row r="29" spans="1:6" ht="15" thickTop="1" x14ac:dyDescent="0.3"/>
  </sheetData>
  <mergeCells count="9">
    <mergeCell ref="E1:F1"/>
    <mergeCell ref="E11:F11"/>
    <mergeCell ref="E19:F19"/>
    <mergeCell ref="A1:B10"/>
    <mergeCell ref="C19:D19"/>
    <mergeCell ref="C1:D1"/>
    <mergeCell ref="A11:B11"/>
    <mergeCell ref="A19:B19"/>
    <mergeCell ref="C11:D1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DA3E-B0C5-448A-8CAD-DFDD2FF583AA}">
  <sheetPr>
    <tabColor theme="8" tint="-0.249977111117893"/>
  </sheetPr>
  <dimension ref="A1:E18"/>
  <sheetViews>
    <sheetView rightToLeft="1" topLeftCell="C1" workbookViewId="0">
      <selection activeCell="E14" sqref="E14"/>
    </sheetView>
  </sheetViews>
  <sheetFormatPr defaultRowHeight="14.4" x14ac:dyDescent="0.3"/>
  <cols>
    <col min="1" max="1" width="17.44140625" bestFit="1" customWidth="1"/>
    <col min="2" max="2" width="55.6640625" bestFit="1" customWidth="1"/>
    <col min="3" max="3" width="38.6640625" bestFit="1" customWidth="1"/>
    <col min="4" max="4" width="45.21875" bestFit="1" customWidth="1"/>
    <col min="5" max="5" width="45" bestFit="1" customWidth="1"/>
  </cols>
  <sheetData>
    <row r="1" spans="1:5" s="130" customFormat="1" ht="31.8" customHeight="1" thickTop="1" thickBot="1" x14ac:dyDescent="0.35">
      <c r="A1" s="131"/>
      <c r="B1" s="133" t="s">
        <v>141</v>
      </c>
      <c r="C1" s="134" t="s">
        <v>39</v>
      </c>
      <c r="D1" s="133" t="s">
        <v>17</v>
      </c>
      <c r="E1" s="134" t="s">
        <v>16</v>
      </c>
    </row>
    <row r="2" spans="1:5" ht="22.2" customHeight="1" thickTop="1" thickBot="1" x14ac:dyDescent="0.35">
      <c r="A2" s="189" t="s">
        <v>138</v>
      </c>
      <c r="B2" s="34" t="s">
        <v>28</v>
      </c>
      <c r="C2" s="114" t="s">
        <v>31</v>
      </c>
      <c r="D2" s="112"/>
      <c r="E2" s="128"/>
    </row>
    <row r="3" spans="1:5" ht="22.2" customHeight="1" thickTop="1" thickBot="1" x14ac:dyDescent="0.35">
      <c r="A3" s="189"/>
      <c r="B3" s="40"/>
      <c r="C3" s="110" t="s">
        <v>33</v>
      </c>
      <c r="D3" s="108"/>
      <c r="E3" s="125"/>
    </row>
    <row r="4" spans="1:5" ht="22.2" customHeight="1" thickTop="1" thickBot="1" x14ac:dyDescent="0.35">
      <c r="A4" s="187" t="s">
        <v>139</v>
      </c>
      <c r="B4" s="116" t="s">
        <v>29</v>
      </c>
      <c r="C4" s="120"/>
      <c r="D4" s="111" t="s">
        <v>2</v>
      </c>
      <c r="E4" s="118" t="s">
        <v>13</v>
      </c>
    </row>
    <row r="5" spans="1:5" ht="22.2" customHeight="1" thickTop="1" thickBot="1" x14ac:dyDescent="0.35">
      <c r="A5" s="187"/>
      <c r="B5" s="36" t="s">
        <v>27</v>
      </c>
      <c r="C5" s="106"/>
      <c r="D5" s="106" t="s">
        <v>58</v>
      </c>
      <c r="E5" s="127"/>
    </row>
    <row r="6" spans="1:5" ht="22.2" customHeight="1" thickTop="1" thickBot="1" x14ac:dyDescent="0.35">
      <c r="A6" s="187"/>
      <c r="B6" s="34" t="s">
        <v>1</v>
      </c>
      <c r="C6" s="114"/>
      <c r="D6" s="105" t="s">
        <v>53</v>
      </c>
      <c r="E6" s="128"/>
    </row>
    <row r="7" spans="1:5" ht="22.2" customHeight="1" thickTop="1" thickBot="1" x14ac:dyDescent="0.35">
      <c r="A7" s="187"/>
      <c r="B7" s="115"/>
      <c r="C7" s="108"/>
      <c r="D7" s="110" t="s">
        <v>6</v>
      </c>
      <c r="E7" s="125"/>
    </row>
    <row r="8" spans="1:5" ht="22.2" customHeight="1" thickTop="1" thickBot="1" x14ac:dyDescent="0.35">
      <c r="A8" s="188" t="s">
        <v>140</v>
      </c>
      <c r="B8" s="116" t="s">
        <v>26</v>
      </c>
      <c r="C8" s="113" t="s">
        <v>37</v>
      </c>
      <c r="D8" s="123"/>
      <c r="E8" s="118" t="s">
        <v>12</v>
      </c>
    </row>
    <row r="9" spans="1:5" ht="22.2" customHeight="1" thickTop="1" thickBot="1" x14ac:dyDescent="0.35">
      <c r="A9" s="188"/>
      <c r="B9" s="36" t="s">
        <v>38</v>
      </c>
      <c r="C9" s="106" t="s">
        <v>32</v>
      </c>
      <c r="D9" s="107"/>
      <c r="E9" s="127"/>
    </row>
    <row r="10" spans="1:5" ht="22.2" customHeight="1" thickTop="1" thickBot="1" x14ac:dyDescent="0.35">
      <c r="A10" s="188"/>
      <c r="B10" s="117" t="s">
        <v>36</v>
      </c>
      <c r="C10" s="121"/>
      <c r="D10" s="124"/>
      <c r="E10" s="129"/>
    </row>
    <row r="11" spans="1:5" ht="22.2" customHeight="1" thickTop="1" thickBot="1" x14ac:dyDescent="0.35">
      <c r="A11" s="190" t="s">
        <v>142</v>
      </c>
      <c r="B11" s="126" t="s">
        <v>34</v>
      </c>
      <c r="C11" s="109" t="s">
        <v>30</v>
      </c>
      <c r="D11" s="106" t="s">
        <v>3</v>
      </c>
      <c r="E11" s="126" t="s">
        <v>143</v>
      </c>
    </row>
    <row r="12" spans="1:5" ht="22.2" customHeight="1" thickTop="1" thickBot="1" x14ac:dyDescent="0.35">
      <c r="A12" s="190"/>
      <c r="B12" s="34" t="s">
        <v>35</v>
      </c>
      <c r="C12" s="122"/>
      <c r="D12" s="105" t="s">
        <v>4</v>
      </c>
      <c r="E12" s="38" t="s">
        <v>144</v>
      </c>
    </row>
    <row r="13" spans="1:5" ht="22.2" customHeight="1" thickTop="1" thickBot="1" x14ac:dyDescent="0.35">
      <c r="A13" s="190"/>
      <c r="B13" s="127"/>
      <c r="C13" s="107"/>
      <c r="D13" s="106" t="s">
        <v>5</v>
      </c>
      <c r="E13" s="36" t="s">
        <v>150</v>
      </c>
    </row>
    <row r="14" spans="1:5" ht="22.2" customHeight="1" thickTop="1" thickBot="1" x14ac:dyDescent="0.35">
      <c r="A14" s="190"/>
      <c r="B14" s="132"/>
      <c r="C14" s="122"/>
      <c r="D14" s="112"/>
      <c r="E14" s="38" t="s">
        <v>10</v>
      </c>
    </row>
    <row r="15" spans="1:5" ht="22.2" customHeight="1" thickTop="1" thickBot="1" x14ac:dyDescent="0.35">
      <c r="A15" s="190"/>
      <c r="B15" s="127"/>
      <c r="C15" s="107"/>
      <c r="D15" s="107"/>
      <c r="E15" s="36" t="s">
        <v>11</v>
      </c>
    </row>
    <row r="16" spans="1:5" ht="22.2" customHeight="1" thickTop="1" thickBot="1" x14ac:dyDescent="0.35">
      <c r="A16" s="190"/>
      <c r="B16" s="132"/>
      <c r="C16" s="122"/>
      <c r="D16" s="112"/>
      <c r="E16" s="38" t="s">
        <v>14</v>
      </c>
    </row>
    <row r="17" spans="1:5" ht="22.2" customHeight="1" thickTop="1" thickBot="1" x14ac:dyDescent="0.35">
      <c r="A17" s="190"/>
      <c r="B17" s="125"/>
      <c r="C17" s="108"/>
      <c r="D17" s="108"/>
      <c r="E17" s="40" t="s">
        <v>15</v>
      </c>
    </row>
    <row r="18" spans="1:5" ht="15" thickTop="1" x14ac:dyDescent="0.3">
      <c r="C18" s="119"/>
    </row>
  </sheetData>
  <mergeCells count="4">
    <mergeCell ref="A4:A7"/>
    <mergeCell ref="A8:A10"/>
    <mergeCell ref="A2:A3"/>
    <mergeCell ref="A11:A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9638-15E9-48D8-B4E8-1115E3E9906A}">
  <sheetPr>
    <tabColor theme="8" tint="0.39997558519241921"/>
  </sheetPr>
  <dimension ref="A1:F20"/>
  <sheetViews>
    <sheetView showGridLines="0" rightToLeft="1" zoomScaleNormal="100" workbookViewId="0">
      <selection activeCell="C13" sqref="C13"/>
    </sheetView>
  </sheetViews>
  <sheetFormatPr defaultRowHeight="14.4" x14ac:dyDescent="0.3"/>
  <cols>
    <col min="3" max="3" width="49.5546875" customWidth="1"/>
    <col min="6" max="6" width="15.109375" customWidth="1"/>
  </cols>
  <sheetData>
    <row r="1" spans="1:6" ht="30.6" customHeight="1" thickBot="1" x14ac:dyDescent="0.35">
      <c r="A1" s="196" t="s">
        <v>22</v>
      </c>
      <c r="B1" s="197"/>
      <c r="C1" s="197"/>
      <c r="D1" s="197"/>
      <c r="E1" s="197"/>
      <c r="F1" s="198"/>
    </row>
    <row r="2" spans="1:6" ht="22.2" thickBot="1" x14ac:dyDescent="0.35">
      <c r="A2" s="8"/>
      <c r="B2" s="9" t="s">
        <v>21</v>
      </c>
      <c r="C2" s="10" t="s">
        <v>0</v>
      </c>
      <c r="D2" s="10" t="s">
        <v>18</v>
      </c>
      <c r="E2" s="10" t="s">
        <v>19</v>
      </c>
      <c r="F2" s="11" t="s">
        <v>20</v>
      </c>
    </row>
    <row r="3" spans="1:6" s="1" customFormat="1" ht="19.2" customHeight="1" thickTop="1" x14ac:dyDescent="0.3">
      <c r="A3" s="191" t="s">
        <v>17</v>
      </c>
      <c r="B3" s="15">
        <v>1</v>
      </c>
      <c r="C3" s="54" t="s">
        <v>53</v>
      </c>
      <c r="D3" s="15">
        <v>0.08</v>
      </c>
      <c r="E3" s="15">
        <v>3</v>
      </c>
      <c r="F3" s="21">
        <f>D3*E3</f>
        <v>0.24</v>
      </c>
    </row>
    <row r="4" spans="1:6" s="1" customFormat="1" ht="19.2" customHeight="1" x14ac:dyDescent="0.3">
      <c r="A4" s="192"/>
      <c r="B4" s="13">
        <v>2</v>
      </c>
      <c r="C4" s="3" t="s">
        <v>2</v>
      </c>
      <c r="D4" s="13">
        <v>7.0000000000000007E-2</v>
      </c>
      <c r="E4" s="13">
        <v>4</v>
      </c>
      <c r="F4" s="19">
        <f t="shared" ref="F4:F18" si="0">D4*E4</f>
        <v>0.28000000000000003</v>
      </c>
    </row>
    <row r="5" spans="1:6" s="1" customFormat="1" ht="19.2" customHeight="1" x14ac:dyDescent="0.3">
      <c r="A5" s="192"/>
      <c r="B5" s="14">
        <v>3</v>
      </c>
      <c r="C5" s="4" t="s">
        <v>3</v>
      </c>
      <c r="D5" s="14">
        <v>0.05</v>
      </c>
      <c r="E5" s="14">
        <v>3</v>
      </c>
      <c r="F5" s="20">
        <f t="shared" si="0"/>
        <v>0.15000000000000002</v>
      </c>
    </row>
    <row r="6" spans="1:6" s="1" customFormat="1" ht="19.2" customHeight="1" x14ac:dyDescent="0.3">
      <c r="A6" s="192"/>
      <c r="B6" s="13">
        <v>4</v>
      </c>
      <c r="C6" s="3" t="s">
        <v>4</v>
      </c>
      <c r="D6" s="13">
        <v>7.4999999999999997E-2</v>
      </c>
      <c r="E6" s="13">
        <v>4</v>
      </c>
      <c r="F6" s="19">
        <f t="shared" si="0"/>
        <v>0.3</v>
      </c>
    </row>
    <row r="7" spans="1:6" s="1" customFormat="1" ht="19.2" customHeight="1" x14ac:dyDescent="0.3">
      <c r="A7" s="192"/>
      <c r="B7" s="14">
        <v>5</v>
      </c>
      <c r="C7" s="4" t="s">
        <v>5</v>
      </c>
      <c r="D7" s="14">
        <v>6.5000000000000002E-2</v>
      </c>
      <c r="E7" s="14">
        <v>3</v>
      </c>
      <c r="F7" s="20">
        <f t="shared" si="0"/>
        <v>0.19500000000000001</v>
      </c>
    </row>
    <row r="8" spans="1:6" s="1" customFormat="1" ht="19.2" customHeight="1" x14ac:dyDescent="0.3">
      <c r="A8" s="192"/>
      <c r="B8" s="13">
        <v>6</v>
      </c>
      <c r="C8" s="3" t="s">
        <v>6</v>
      </c>
      <c r="D8" s="13">
        <v>8.5000000000000006E-2</v>
      </c>
      <c r="E8" s="13">
        <v>4</v>
      </c>
      <c r="F8" s="19">
        <f t="shared" si="0"/>
        <v>0.34</v>
      </c>
    </row>
    <row r="9" spans="1:6" s="1" customFormat="1" ht="19.2" customHeight="1" thickBot="1" x14ac:dyDescent="0.35">
      <c r="A9" s="192"/>
      <c r="B9" s="58">
        <v>7</v>
      </c>
      <c r="C9" s="59" t="s">
        <v>7</v>
      </c>
      <c r="D9" s="58">
        <v>0.01</v>
      </c>
      <c r="E9" s="58">
        <v>3</v>
      </c>
      <c r="F9" s="60">
        <f>D9*E9</f>
        <v>0.03</v>
      </c>
    </row>
    <row r="10" spans="1:6" s="1" customFormat="1" ht="19.2" customHeight="1" thickTop="1" x14ac:dyDescent="0.3">
      <c r="A10" s="193" t="s">
        <v>16</v>
      </c>
      <c r="B10" s="25">
        <v>1</v>
      </c>
      <c r="C10" s="2" t="s">
        <v>143</v>
      </c>
      <c r="D10" s="12">
        <v>0.11</v>
      </c>
      <c r="E10" s="12">
        <v>1</v>
      </c>
      <c r="F10" s="18">
        <f t="shared" si="0"/>
        <v>0.11</v>
      </c>
    </row>
    <row r="11" spans="1:6" s="1" customFormat="1" ht="19.2" customHeight="1" x14ac:dyDescent="0.3">
      <c r="A11" s="194"/>
      <c r="B11" s="29">
        <v>2</v>
      </c>
      <c r="C11" s="6" t="s">
        <v>144</v>
      </c>
      <c r="D11" s="16">
        <v>7.0000000000000007E-2</v>
      </c>
      <c r="E11" s="16">
        <v>1</v>
      </c>
      <c r="F11" s="22">
        <f t="shared" si="0"/>
        <v>7.0000000000000007E-2</v>
      </c>
    </row>
    <row r="12" spans="1:6" s="1" customFormat="1" ht="19.2" customHeight="1" x14ac:dyDescent="0.3">
      <c r="A12" s="194"/>
      <c r="B12" s="27">
        <v>3</v>
      </c>
      <c r="C12" s="4" t="s">
        <v>150</v>
      </c>
      <c r="D12" s="14">
        <v>0.06</v>
      </c>
      <c r="E12" s="14">
        <v>2</v>
      </c>
      <c r="F12" s="20">
        <f t="shared" si="0"/>
        <v>0.12</v>
      </c>
    </row>
    <row r="13" spans="1:6" s="1" customFormat="1" ht="19.2" customHeight="1" x14ac:dyDescent="0.3">
      <c r="A13" s="194"/>
      <c r="B13" s="29">
        <v>4</v>
      </c>
      <c r="C13" s="6" t="s">
        <v>10</v>
      </c>
      <c r="D13" s="16">
        <v>7.4999999999999997E-2</v>
      </c>
      <c r="E13" s="16">
        <v>1</v>
      </c>
      <c r="F13" s="22">
        <f t="shared" si="0"/>
        <v>7.4999999999999997E-2</v>
      </c>
    </row>
    <row r="14" spans="1:6" s="1" customFormat="1" ht="19.2" customHeight="1" x14ac:dyDescent="0.3">
      <c r="A14" s="194"/>
      <c r="B14" s="27">
        <v>5</v>
      </c>
      <c r="C14" s="4" t="s">
        <v>11</v>
      </c>
      <c r="D14" s="14">
        <v>0.05</v>
      </c>
      <c r="E14" s="14">
        <v>2</v>
      </c>
      <c r="F14" s="20">
        <f t="shared" si="0"/>
        <v>0.1</v>
      </c>
    </row>
    <row r="15" spans="1:6" s="1" customFormat="1" ht="19.2" customHeight="1" x14ac:dyDescent="0.3">
      <c r="A15" s="194"/>
      <c r="B15" s="29">
        <v>6</v>
      </c>
      <c r="C15" s="6" t="s">
        <v>12</v>
      </c>
      <c r="D15" s="16">
        <v>0.03</v>
      </c>
      <c r="E15" s="16">
        <v>2</v>
      </c>
      <c r="F15" s="22">
        <f t="shared" si="0"/>
        <v>0.06</v>
      </c>
    </row>
    <row r="16" spans="1:6" s="1" customFormat="1" ht="19.2" customHeight="1" x14ac:dyDescent="0.3">
      <c r="A16" s="194"/>
      <c r="B16" s="27">
        <v>7</v>
      </c>
      <c r="C16" s="4" t="s">
        <v>13</v>
      </c>
      <c r="D16" s="14">
        <v>7.0000000000000007E-2</v>
      </c>
      <c r="E16" s="14">
        <v>1</v>
      </c>
      <c r="F16" s="20">
        <f t="shared" si="0"/>
        <v>7.0000000000000007E-2</v>
      </c>
    </row>
    <row r="17" spans="1:6" s="1" customFormat="1" ht="19.2" customHeight="1" x14ac:dyDescent="0.3">
      <c r="A17" s="194"/>
      <c r="B17" s="29">
        <v>8</v>
      </c>
      <c r="C17" s="6" t="s">
        <v>14</v>
      </c>
      <c r="D17" s="16">
        <v>4.4999999999999998E-2</v>
      </c>
      <c r="E17" s="16">
        <v>2</v>
      </c>
      <c r="F17" s="22">
        <f t="shared" si="0"/>
        <v>0.09</v>
      </c>
    </row>
    <row r="18" spans="1:6" s="1" customFormat="1" ht="19.2" customHeight="1" thickBot="1" x14ac:dyDescent="0.35">
      <c r="A18" s="195"/>
      <c r="B18" s="30">
        <v>9</v>
      </c>
      <c r="C18" s="7" t="s">
        <v>15</v>
      </c>
      <c r="D18" s="17">
        <v>5.5E-2</v>
      </c>
      <c r="E18" s="17">
        <v>1</v>
      </c>
      <c r="F18" s="23">
        <f t="shared" si="0"/>
        <v>5.5E-2</v>
      </c>
    </row>
    <row r="19" spans="1:6" ht="15.6" thickTop="1" thickBot="1" x14ac:dyDescent="0.35">
      <c r="D19" s="24">
        <f>SUM(D3:D18)</f>
        <v>1.0000000000000002</v>
      </c>
      <c r="E19" s="1"/>
      <c r="F19" s="24">
        <f>SUM(F3:F18)</f>
        <v>2.2850000000000001</v>
      </c>
    </row>
    <row r="20" spans="1:6" ht="15" thickTop="1" x14ac:dyDescent="0.3"/>
  </sheetData>
  <mergeCells count="3">
    <mergeCell ref="A3:A9"/>
    <mergeCell ref="A10:A18"/>
    <mergeCell ref="A1:F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F69F-765F-4CB8-94E2-61DC6973079E}">
  <sheetPr>
    <tabColor theme="8" tint="0.39997558519241921"/>
  </sheetPr>
  <dimension ref="A1:F18"/>
  <sheetViews>
    <sheetView showGridLines="0" rightToLeft="1" workbookViewId="0">
      <selection activeCell="D14" sqref="D14"/>
    </sheetView>
  </sheetViews>
  <sheetFormatPr defaultRowHeight="14.4" x14ac:dyDescent="0.3"/>
  <cols>
    <col min="3" max="3" width="55.77734375" customWidth="1"/>
    <col min="6" max="6" width="15.109375" customWidth="1"/>
  </cols>
  <sheetData>
    <row r="1" spans="1:6" ht="30.6" customHeight="1" thickBot="1" x14ac:dyDescent="0.35">
      <c r="A1" s="196" t="s">
        <v>24</v>
      </c>
      <c r="B1" s="197"/>
      <c r="C1" s="197"/>
      <c r="D1" s="197"/>
      <c r="E1" s="197"/>
      <c r="F1" s="198"/>
    </row>
    <row r="2" spans="1:6" ht="22.2" thickBot="1" x14ac:dyDescent="0.35">
      <c r="A2" s="8"/>
      <c r="B2" s="9" t="s">
        <v>21</v>
      </c>
      <c r="C2" s="10" t="s">
        <v>25</v>
      </c>
      <c r="D2" s="10" t="s">
        <v>18</v>
      </c>
      <c r="E2" s="10" t="s">
        <v>19</v>
      </c>
      <c r="F2" s="11" t="s">
        <v>20</v>
      </c>
    </row>
    <row r="3" spans="1:6" ht="22.2" customHeight="1" thickTop="1" x14ac:dyDescent="0.3">
      <c r="A3" s="191" t="s">
        <v>46</v>
      </c>
      <c r="B3" s="25">
        <v>1</v>
      </c>
      <c r="C3" s="2" t="s">
        <v>26</v>
      </c>
      <c r="D3" s="12">
        <v>0.1</v>
      </c>
      <c r="E3" s="12">
        <v>4</v>
      </c>
      <c r="F3" s="18">
        <f>D3*E3</f>
        <v>0.4</v>
      </c>
    </row>
    <row r="4" spans="1:6" ht="22.2" customHeight="1" x14ac:dyDescent="0.3">
      <c r="A4" s="192"/>
      <c r="B4" s="26">
        <v>2</v>
      </c>
      <c r="C4" s="3" t="s">
        <v>27</v>
      </c>
      <c r="D4" s="13">
        <v>0.09</v>
      </c>
      <c r="E4" s="13">
        <v>3</v>
      </c>
      <c r="F4" s="19">
        <f t="shared" ref="F4:F16" si="0">D4*E4</f>
        <v>0.27</v>
      </c>
    </row>
    <row r="5" spans="1:6" ht="22.2" customHeight="1" x14ac:dyDescent="0.3">
      <c r="A5" s="192"/>
      <c r="B5" s="27">
        <v>3</v>
      </c>
      <c r="C5" s="4" t="s">
        <v>34</v>
      </c>
      <c r="D5" s="14">
        <v>0.03</v>
      </c>
      <c r="E5" s="14">
        <v>3</v>
      </c>
      <c r="F5" s="20">
        <f t="shared" si="0"/>
        <v>0.09</v>
      </c>
    </row>
    <row r="6" spans="1:6" ht="22.2" customHeight="1" x14ac:dyDescent="0.3">
      <c r="A6" s="192"/>
      <c r="B6" s="26">
        <v>4</v>
      </c>
      <c r="C6" s="3" t="s">
        <v>29</v>
      </c>
      <c r="D6" s="13">
        <v>0.06</v>
      </c>
      <c r="E6" s="13">
        <v>4</v>
      </c>
      <c r="F6" s="19">
        <f t="shared" si="0"/>
        <v>0.24</v>
      </c>
    </row>
    <row r="7" spans="1:6" ht="22.2" customHeight="1" x14ac:dyDescent="0.3">
      <c r="A7" s="192"/>
      <c r="B7" s="27">
        <v>5</v>
      </c>
      <c r="C7" s="4" t="s">
        <v>28</v>
      </c>
      <c r="D7" s="14">
        <v>3.5000000000000003E-2</v>
      </c>
      <c r="E7" s="14">
        <v>3</v>
      </c>
      <c r="F7" s="20">
        <f t="shared" si="0"/>
        <v>0.10500000000000001</v>
      </c>
    </row>
    <row r="8" spans="1:6" ht="22.2" customHeight="1" x14ac:dyDescent="0.3">
      <c r="A8" s="192"/>
      <c r="B8" s="26">
        <v>6</v>
      </c>
      <c r="C8" s="3" t="s">
        <v>35</v>
      </c>
      <c r="D8" s="13">
        <v>0.09</v>
      </c>
      <c r="E8" s="13">
        <v>4</v>
      </c>
      <c r="F8" s="19">
        <f t="shared" si="0"/>
        <v>0.36</v>
      </c>
    </row>
    <row r="9" spans="1:6" ht="22.2" customHeight="1" x14ac:dyDescent="0.3">
      <c r="A9" s="192"/>
      <c r="B9" s="28">
        <v>7</v>
      </c>
      <c r="C9" s="5" t="s">
        <v>36</v>
      </c>
      <c r="D9" s="15">
        <v>0.05</v>
      </c>
      <c r="E9" s="15">
        <v>3</v>
      </c>
      <c r="F9" s="21">
        <f t="shared" si="0"/>
        <v>0.15000000000000002</v>
      </c>
    </row>
    <row r="10" spans="1:6" ht="22.2" customHeight="1" x14ac:dyDescent="0.3">
      <c r="A10" s="192"/>
      <c r="B10" s="55">
        <v>8</v>
      </c>
      <c r="C10" s="3" t="s">
        <v>38</v>
      </c>
      <c r="D10" s="13">
        <v>0.04</v>
      </c>
      <c r="E10" s="13">
        <v>3</v>
      </c>
      <c r="F10" s="19">
        <f t="shared" si="0"/>
        <v>0.12</v>
      </c>
    </row>
    <row r="11" spans="1:6" ht="22.2" customHeight="1" thickBot="1" x14ac:dyDescent="0.35">
      <c r="A11" s="199"/>
      <c r="B11" s="50">
        <v>9</v>
      </c>
      <c r="C11" s="56" t="s">
        <v>1</v>
      </c>
      <c r="D11" s="51">
        <v>0.1</v>
      </c>
      <c r="E11" s="51">
        <v>4</v>
      </c>
      <c r="F11" s="57">
        <f>D11*E11</f>
        <v>0.4</v>
      </c>
    </row>
    <row r="12" spans="1:6" ht="22.2" customHeight="1" thickTop="1" x14ac:dyDescent="0.3">
      <c r="A12" s="193" t="s">
        <v>39</v>
      </c>
      <c r="B12" s="25">
        <v>1</v>
      </c>
      <c r="C12" s="2" t="s">
        <v>30</v>
      </c>
      <c r="D12" s="12">
        <v>0.04</v>
      </c>
      <c r="E12" s="12">
        <v>2</v>
      </c>
      <c r="F12" s="18">
        <f t="shared" si="0"/>
        <v>0.08</v>
      </c>
    </row>
    <row r="13" spans="1:6" ht="22.2" customHeight="1" x14ac:dyDescent="0.3">
      <c r="A13" s="194"/>
      <c r="B13" s="29">
        <v>2</v>
      </c>
      <c r="C13" s="6" t="s">
        <v>31</v>
      </c>
      <c r="D13" s="16">
        <v>0.08</v>
      </c>
      <c r="E13" s="16">
        <v>1</v>
      </c>
      <c r="F13" s="22">
        <f t="shared" si="0"/>
        <v>0.08</v>
      </c>
    </row>
    <row r="14" spans="1:6" ht="22.2" customHeight="1" x14ac:dyDescent="0.3">
      <c r="A14" s="194"/>
      <c r="B14" s="27">
        <v>3</v>
      </c>
      <c r="C14" s="4" t="s">
        <v>32</v>
      </c>
      <c r="D14" s="14">
        <v>0.13</v>
      </c>
      <c r="E14" s="14">
        <v>1</v>
      </c>
      <c r="F14" s="20">
        <f t="shared" si="0"/>
        <v>0.13</v>
      </c>
    </row>
    <row r="15" spans="1:6" ht="22.2" customHeight="1" x14ac:dyDescent="0.3">
      <c r="A15" s="194"/>
      <c r="B15" s="29">
        <v>4</v>
      </c>
      <c r="C15" s="6" t="s">
        <v>33</v>
      </c>
      <c r="D15" s="16">
        <v>0.08</v>
      </c>
      <c r="E15" s="16">
        <v>2</v>
      </c>
      <c r="F15" s="22">
        <f t="shared" si="0"/>
        <v>0.16</v>
      </c>
    </row>
    <row r="16" spans="1:6" ht="22.2" customHeight="1" thickBot="1" x14ac:dyDescent="0.35">
      <c r="A16" s="194"/>
      <c r="B16" s="27">
        <v>5</v>
      </c>
      <c r="C16" s="4" t="s">
        <v>37</v>
      </c>
      <c r="D16" s="14">
        <v>7.4999999999999997E-2</v>
      </c>
      <c r="E16" s="14">
        <v>1</v>
      </c>
      <c r="F16" s="20">
        <f t="shared" si="0"/>
        <v>7.4999999999999997E-2</v>
      </c>
    </row>
    <row r="17" spans="4:6" ht="15.6" thickTop="1" thickBot="1" x14ac:dyDescent="0.35">
      <c r="D17" s="24">
        <f>SUM(D3:D16)</f>
        <v>0.99999999999999989</v>
      </c>
      <c r="E17" s="1"/>
      <c r="F17" s="24">
        <f>SUM(F3:F16)</f>
        <v>2.66</v>
      </c>
    </row>
    <row r="18" spans="4:6" ht="15" thickTop="1" x14ac:dyDescent="0.3"/>
  </sheetData>
  <mergeCells count="3">
    <mergeCell ref="A1:F1"/>
    <mergeCell ref="A12:A16"/>
    <mergeCell ref="A3:A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BED8-83AD-4C32-8EE5-C79074E41C26}">
  <sheetPr>
    <tabColor theme="8" tint="0.39997558519241921"/>
  </sheetPr>
  <dimension ref="A1:C2"/>
  <sheetViews>
    <sheetView showGridLines="0" rightToLeft="1" zoomScaleNormal="100" workbookViewId="0">
      <selection activeCell="A6" sqref="A6"/>
    </sheetView>
  </sheetViews>
  <sheetFormatPr defaultRowHeight="14.4" x14ac:dyDescent="0.3"/>
  <cols>
    <col min="1" max="2" width="10.77734375" customWidth="1"/>
  </cols>
  <sheetData>
    <row r="1" spans="1:3" ht="22.2" customHeight="1" x14ac:dyDescent="0.3">
      <c r="A1" s="88" t="s">
        <v>98</v>
      </c>
      <c r="B1" s="88">
        <v>2.66</v>
      </c>
      <c r="C1" s="89"/>
    </row>
    <row r="2" spans="1:3" ht="22.2" customHeight="1" x14ac:dyDescent="0.3">
      <c r="A2" s="88" t="s">
        <v>97</v>
      </c>
      <c r="B2" s="88">
        <v>2.2850000000000001</v>
      </c>
      <c r="C2" s="8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C6D7-40AF-4740-B766-822ECB29E11D}">
  <sheetPr>
    <tabColor theme="8" tint="0.39997558519241921"/>
  </sheetPr>
  <dimension ref="A1:H25"/>
  <sheetViews>
    <sheetView showGridLines="0" rightToLeft="1" zoomScaleNormal="100" workbookViewId="0">
      <selection activeCell="C22" sqref="C22"/>
    </sheetView>
  </sheetViews>
  <sheetFormatPr defaultRowHeight="14.4" x14ac:dyDescent="0.3"/>
  <cols>
    <col min="1" max="1" width="35.6640625" style="1" bestFit="1" customWidth="1"/>
    <col min="3" max="3" width="55.44140625" style="1" bestFit="1" customWidth="1"/>
    <col min="5" max="5" width="29.33203125" style="1" customWidth="1"/>
    <col min="7" max="7" width="29.33203125" style="1" customWidth="1"/>
  </cols>
  <sheetData>
    <row r="1" spans="1:8" ht="28.8" thickTop="1" thickBot="1" x14ac:dyDescent="0.95">
      <c r="A1" s="210" t="s">
        <v>99</v>
      </c>
      <c r="B1" s="211"/>
      <c r="C1" s="211"/>
      <c r="D1" s="212"/>
      <c r="E1" s="213" t="s">
        <v>100</v>
      </c>
      <c r="F1" s="214"/>
      <c r="G1" s="214"/>
      <c r="H1" s="215"/>
    </row>
    <row r="2" spans="1:8" ht="20.399999999999999" customHeight="1" thickTop="1" x14ac:dyDescent="0.3">
      <c r="A2" s="206" t="s">
        <v>133</v>
      </c>
      <c r="B2" s="207"/>
      <c r="C2" s="208" t="s">
        <v>135</v>
      </c>
      <c r="D2" s="209"/>
      <c r="E2" s="216" t="s">
        <v>136</v>
      </c>
      <c r="F2" s="217"/>
      <c r="G2" s="218" t="s">
        <v>134</v>
      </c>
      <c r="H2" s="219"/>
    </row>
    <row r="3" spans="1:8" ht="18.600000000000001" x14ac:dyDescent="0.3">
      <c r="A3" s="74" t="s">
        <v>108</v>
      </c>
      <c r="B3" s="75">
        <v>4</v>
      </c>
      <c r="C3" s="74" t="s">
        <v>81</v>
      </c>
      <c r="D3" s="75">
        <v>-4</v>
      </c>
      <c r="E3" s="74" t="s">
        <v>116</v>
      </c>
      <c r="F3" s="75">
        <v>3</v>
      </c>
      <c r="G3" s="74" t="s">
        <v>122</v>
      </c>
      <c r="H3" s="75">
        <v>-4</v>
      </c>
    </row>
    <row r="4" spans="1:8" ht="18.600000000000001" x14ac:dyDescent="0.3">
      <c r="A4" s="90" t="s">
        <v>103</v>
      </c>
      <c r="B4" s="81">
        <v>4</v>
      </c>
      <c r="C4" s="90" t="s">
        <v>102</v>
      </c>
      <c r="D4" s="81">
        <v>-2</v>
      </c>
      <c r="E4" s="90" t="s">
        <v>117</v>
      </c>
      <c r="F4" s="81">
        <v>3</v>
      </c>
      <c r="G4" s="90" t="s">
        <v>107</v>
      </c>
      <c r="H4" s="81">
        <v>-5</v>
      </c>
    </row>
    <row r="5" spans="1:8" ht="18.600000000000001" x14ac:dyDescent="0.3">
      <c r="A5" s="74" t="s">
        <v>109</v>
      </c>
      <c r="B5" s="75">
        <v>4</v>
      </c>
      <c r="C5" s="74" t="s">
        <v>113</v>
      </c>
      <c r="D5" s="75">
        <v>-5</v>
      </c>
      <c r="E5" s="74" t="s">
        <v>118</v>
      </c>
      <c r="F5" s="75">
        <v>3</v>
      </c>
      <c r="G5" s="74" t="s">
        <v>123</v>
      </c>
      <c r="H5" s="75">
        <v>-4</v>
      </c>
    </row>
    <row r="6" spans="1:8" ht="18.600000000000001" x14ac:dyDescent="0.3">
      <c r="A6" s="90" t="s">
        <v>104</v>
      </c>
      <c r="B6" s="81">
        <v>4</v>
      </c>
      <c r="C6" s="90" t="s">
        <v>114</v>
      </c>
      <c r="D6" s="81">
        <v>-3</v>
      </c>
      <c r="E6" s="90" t="s">
        <v>115</v>
      </c>
      <c r="F6" s="81">
        <v>4</v>
      </c>
      <c r="G6" s="90" t="s">
        <v>124</v>
      </c>
      <c r="H6" s="81">
        <v>-3</v>
      </c>
    </row>
    <row r="7" spans="1:8" ht="18.600000000000001" x14ac:dyDescent="0.3">
      <c r="A7" s="74" t="s">
        <v>110</v>
      </c>
      <c r="B7" s="75">
        <v>5</v>
      </c>
      <c r="C7" s="74" t="s">
        <v>106</v>
      </c>
      <c r="D7" s="75">
        <v>-4</v>
      </c>
      <c r="E7" s="74" t="s">
        <v>121</v>
      </c>
      <c r="F7" s="75">
        <v>1</v>
      </c>
      <c r="G7" s="74" t="s">
        <v>125</v>
      </c>
      <c r="H7" s="75">
        <v>-2</v>
      </c>
    </row>
    <row r="8" spans="1:8" ht="18.600000000000001" x14ac:dyDescent="0.3">
      <c r="A8" s="90" t="s">
        <v>101</v>
      </c>
      <c r="B8" s="81">
        <v>3</v>
      </c>
      <c r="C8" s="90" t="s">
        <v>115</v>
      </c>
      <c r="D8" s="81">
        <v>-1</v>
      </c>
      <c r="E8" s="90" t="s">
        <v>119</v>
      </c>
      <c r="F8" s="81">
        <v>3</v>
      </c>
      <c r="G8" s="90" t="s">
        <v>126</v>
      </c>
      <c r="H8" s="81">
        <v>-2</v>
      </c>
    </row>
    <row r="9" spans="1:8" ht="18.600000000000001" x14ac:dyDescent="0.3">
      <c r="A9" s="74" t="s">
        <v>105</v>
      </c>
      <c r="B9" s="75">
        <v>2</v>
      </c>
      <c r="C9" s="74"/>
      <c r="D9" s="75"/>
      <c r="E9" s="74" t="s">
        <v>120</v>
      </c>
      <c r="F9" s="75">
        <v>4</v>
      </c>
      <c r="G9" s="74"/>
      <c r="H9" s="100"/>
    </row>
    <row r="10" spans="1:8" ht="18.600000000000001" x14ac:dyDescent="0.3">
      <c r="A10" s="90" t="s">
        <v>111</v>
      </c>
      <c r="B10" s="81">
        <v>4</v>
      </c>
      <c r="C10" s="90"/>
      <c r="D10" s="81"/>
      <c r="E10" s="90"/>
      <c r="F10" s="81"/>
      <c r="G10" s="90"/>
      <c r="H10" s="81"/>
    </row>
    <row r="11" spans="1:8" ht="18.600000000000001" x14ac:dyDescent="0.3">
      <c r="A11" s="74" t="s">
        <v>112</v>
      </c>
      <c r="B11" s="75">
        <v>6</v>
      </c>
      <c r="C11" s="74"/>
      <c r="D11" s="75"/>
      <c r="E11" s="74"/>
      <c r="F11" s="75"/>
      <c r="G11" s="74"/>
      <c r="H11" s="75"/>
    </row>
    <row r="12" spans="1:8" ht="22.2" thickBot="1" x14ac:dyDescent="0.35">
      <c r="A12" s="97" t="s">
        <v>130</v>
      </c>
      <c r="B12" s="98">
        <f>SUM(B3:B11)/9</f>
        <v>4</v>
      </c>
      <c r="C12" s="95" t="s">
        <v>129</v>
      </c>
      <c r="D12" s="96">
        <f>SUM(D3:D9)/6</f>
        <v>-3.1666666666666665</v>
      </c>
      <c r="E12" s="93" t="s">
        <v>128</v>
      </c>
      <c r="F12" s="94">
        <f>SUM(F3:F11)/7</f>
        <v>3</v>
      </c>
      <c r="G12" s="91" t="s">
        <v>127</v>
      </c>
      <c r="H12" s="92">
        <f>SUM(H3:H10)/6</f>
        <v>-3.3333333333333335</v>
      </c>
    </row>
    <row r="13" spans="1:8" s="99" customFormat="1" ht="18" thickTop="1" x14ac:dyDescent="0.3">
      <c r="A13" s="220"/>
      <c r="B13" s="220"/>
      <c r="C13" s="220"/>
      <c r="D13" s="220"/>
      <c r="E13" s="220"/>
      <c r="F13" s="220"/>
      <c r="G13" s="220"/>
      <c r="H13" s="220"/>
    </row>
    <row r="18" spans="1:4" ht="15" thickBot="1" x14ac:dyDescent="0.35"/>
    <row r="19" spans="1:4" ht="18" thickTop="1" x14ac:dyDescent="0.3">
      <c r="C19" s="103">
        <f>F12+D12</f>
        <v>-0.16666666666666652</v>
      </c>
      <c r="D19" s="101" t="s">
        <v>131</v>
      </c>
    </row>
    <row r="20" spans="1:4" ht="18" thickBot="1" x14ac:dyDescent="0.35">
      <c r="C20" s="104">
        <f>B12+H12</f>
        <v>0.66666666666666652</v>
      </c>
      <c r="D20" s="102" t="s">
        <v>132</v>
      </c>
    </row>
    <row r="21" spans="1:4" ht="15" thickTop="1" x14ac:dyDescent="0.3"/>
    <row r="22" spans="1:4" ht="15" thickBot="1" x14ac:dyDescent="0.35"/>
    <row r="23" spans="1:4" ht="15" thickTop="1" x14ac:dyDescent="0.3">
      <c r="A23" s="200" t="s">
        <v>137</v>
      </c>
      <c r="B23" s="201"/>
      <c r="C23" s="202"/>
    </row>
    <row r="24" spans="1:4" ht="15" thickBot="1" x14ac:dyDescent="0.35">
      <c r="A24" s="203"/>
      <c r="B24" s="204"/>
      <c r="C24" s="205"/>
    </row>
    <row r="25" spans="1:4" ht="15" thickTop="1" x14ac:dyDescent="0.3"/>
  </sheetData>
  <mergeCells count="9">
    <mergeCell ref="A23:C24"/>
    <mergeCell ref="A2:B2"/>
    <mergeCell ref="C2:D2"/>
    <mergeCell ref="A1:D1"/>
    <mergeCell ref="E1:H1"/>
    <mergeCell ref="E2:F2"/>
    <mergeCell ref="G2:H2"/>
    <mergeCell ref="E13:H13"/>
    <mergeCell ref="A13:D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349A-9AC4-41B5-979D-18854328C6F8}">
  <sheetPr>
    <tabColor theme="8" tint="0.39997558519241921"/>
  </sheetPr>
  <dimension ref="A1:I17"/>
  <sheetViews>
    <sheetView showGridLines="0" rightToLeft="1" workbookViewId="0">
      <selection activeCell="E11" sqref="E11"/>
    </sheetView>
  </sheetViews>
  <sheetFormatPr defaultRowHeight="14.4" x14ac:dyDescent="0.3"/>
  <cols>
    <col min="1" max="1" width="33.5546875" customWidth="1"/>
    <col min="2" max="2" width="20.88671875" bestFit="1" customWidth="1"/>
    <col min="12" max="12" width="8.88671875" customWidth="1"/>
  </cols>
  <sheetData>
    <row r="1" spans="1:9" ht="21" thickTop="1" x14ac:dyDescent="0.3">
      <c r="A1" s="222" t="s">
        <v>44</v>
      </c>
      <c r="B1" s="224" t="s">
        <v>88</v>
      </c>
      <c r="C1" s="226" t="s">
        <v>89</v>
      </c>
      <c r="D1" s="216" t="s">
        <v>90</v>
      </c>
      <c r="E1" s="217"/>
      <c r="F1" s="208" t="s">
        <v>91</v>
      </c>
      <c r="G1" s="209"/>
      <c r="H1" s="206" t="s">
        <v>92</v>
      </c>
      <c r="I1" s="207"/>
    </row>
    <row r="2" spans="1:9" ht="18.600000000000001" x14ac:dyDescent="0.3">
      <c r="A2" s="223"/>
      <c r="B2" s="225"/>
      <c r="C2" s="227"/>
      <c r="D2" s="86" t="s">
        <v>93</v>
      </c>
      <c r="E2" s="87" t="s">
        <v>94</v>
      </c>
      <c r="F2" s="86" t="s">
        <v>93</v>
      </c>
      <c r="G2" s="87" t="s">
        <v>94</v>
      </c>
      <c r="H2" s="86" t="s">
        <v>93</v>
      </c>
      <c r="I2" s="87" t="s">
        <v>94</v>
      </c>
    </row>
    <row r="3" spans="1:9" ht="18.600000000000001" x14ac:dyDescent="0.55000000000000004">
      <c r="A3" s="76" t="s">
        <v>79</v>
      </c>
      <c r="B3" s="48">
        <v>5</v>
      </c>
      <c r="C3" s="77">
        <f t="shared" ref="C3:C12" si="0">B3/$B$13</f>
        <v>0.1388888888888889</v>
      </c>
      <c r="D3" s="45">
        <v>3</v>
      </c>
      <c r="E3" s="75">
        <f>D3*C3</f>
        <v>0.41666666666666669</v>
      </c>
      <c r="F3" s="45">
        <v>4</v>
      </c>
      <c r="G3" s="75">
        <f>F3*C3</f>
        <v>0.55555555555555558</v>
      </c>
      <c r="H3" s="45">
        <v>4</v>
      </c>
      <c r="I3" s="75">
        <f>H3*C3</f>
        <v>0.55555555555555558</v>
      </c>
    </row>
    <row r="4" spans="1:9" ht="18.600000000000001" x14ac:dyDescent="0.55000000000000004">
      <c r="A4" s="78" t="s">
        <v>87</v>
      </c>
      <c r="B4" s="79">
        <v>5</v>
      </c>
      <c r="C4" s="80">
        <f t="shared" si="0"/>
        <v>0.1388888888888889</v>
      </c>
      <c r="D4" s="44">
        <v>4</v>
      </c>
      <c r="E4" s="81">
        <f t="shared" ref="E4:E12" si="1">D4*C4</f>
        <v>0.55555555555555558</v>
      </c>
      <c r="F4" s="44">
        <v>3</v>
      </c>
      <c r="G4" s="81">
        <f t="shared" ref="G4:G12" si="2">F4*C4</f>
        <v>0.41666666666666669</v>
      </c>
      <c r="H4" s="44">
        <v>2</v>
      </c>
      <c r="I4" s="81">
        <f t="shared" ref="I4:I12" si="3">H4*C4</f>
        <v>0.27777777777777779</v>
      </c>
    </row>
    <row r="5" spans="1:9" ht="18.600000000000001" x14ac:dyDescent="0.55000000000000004">
      <c r="A5" s="76" t="s">
        <v>80</v>
      </c>
      <c r="B5" s="48">
        <v>4</v>
      </c>
      <c r="C5" s="77">
        <f t="shared" si="0"/>
        <v>0.1111111111111111</v>
      </c>
      <c r="D5" s="45">
        <v>3</v>
      </c>
      <c r="E5" s="75">
        <f t="shared" si="1"/>
        <v>0.33333333333333331</v>
      </c>
      <c r="F5" s="45">
        <v>4</v>
      </c>
      <c r="G5" s="75">
        <f t="shared" si="2"/>
        <v>0.44444444444444442</v>
      </c>
      <c r="H5" s="45">
        <v>4</v>
      </c>
      <c r="I5" s="75">
        <f t="shared" si="3"/>
        <v>0.44444444444444442</v>
      </c>
    </row>
    <row r="6" spans="1:9" ht="18.600000000000001" x14ac:dyDescent="0.55000000000000004">
      <c r="A6" s="78" t="s">
        <v>81</v>
      </c>
      <c r="B6" s="79">
        <v>3</v>
      </c>
      <c r="C6" s="80">
        <f t="shared" si="0"/>
        <v>8.3333333333333329E-2</v>
      </c>
      <c r="D6" s="44">
        <v>2</v>
      </c>
      <c r="E6" s="81">
        <f t="shared" si="1"/>
        <v>0.16666666666666666</v>
      </c>
      <c r="F6" s="44">
        <v>4</v>
      </c>
      <c r="G6" s="81">
        <f t="shared" si="2"/>
        <v>0.33333333333333331</v>
      </c>
      <c r="H6" s="44">
        <v>3</v>
      </c>
      <c r="I6" s="81">
        <f t="shared" si="3"/>
        <v>0.25</v>
      </c>
    </row>
    <row r="7" spans="1:9" ht="18.600000000000001" x14ac:dyDescent="0.55000000000000004">
      <c r="A7" s="76" t="s">
        <v>82</v>
      </c>
      <c r="B7" s="48">
        <v>3</v>
      </c>
      <c r="C7" s="77">
        <f t="shared" si="0"/>
        <v>8.3333333333333329E-2</v>
      </c>
      <c r="D7" s="45">
        <v>3</v>
      </c>
      <c r="E7" s="75">
        <f t="shared" si="1"/>
        <v>0.25</v>
      </c>
      <c r="F7" s="45">
        <v>4</v>
      </c>
      <c r="G7" s="75">
        <f t="shared" si="2"/>
        <v>0.33333333333333331</v>
      </c>
      <c r="H7" s="45">
        <v>4</v>
      </c>
      <c r="I7" s="75">
        <f t="shared" si="3"/>
        <v>0.33333333333333331</v>
      </c>
    </row>
    <row r="8" spans="1:9" ht="18.600000000000001" x14ac:dyDescent="0.55000000000000004">
      <c r="A8" s="78" t="s">
        <v>83</v>
      </c>
      <c r="B8" s="79">
        <v>3</v>
      </c>
      <c r="C8" s="80">
        <f t="shared" si="0"/>
        <v>8.3333333333333329E-2</v>
      </c>
      <c r="D8" s="44">
        <v>4</v>
      </c>
      <c r="E8" s="81">
        <f t="shared" si="1"/>
        <v>0.33333333333333331</v>
      </c>
      <c r="F8" s="44">
        <v>3</v>
      </c>
      <c r="G8" s="81">
        <f t="shared" si="2"/>
        <v>0.25</v>
      </c>
      <c r="H8" s="44">
        <v>4</v>
      </c>
      <c r="I8" s="81">
        <f t="shared" si="3"/>
        <v>0.33333333333333331</v>
      </c>
    </row>
    <row r="9" spans="1:9" ht="18.600000000000001" x14ac:dyDescent="0.55000000000000004">
      <c r="A9" s="76" t="s">
        <v>84</v>
      </c>
      <c r="B9" s="48">
        <v>4</v>
      </c>
      <c r="C9" s="77">
        <f t="shared" si="0"/>
        <v>0.1111111111111111</v>
      </c>
      <c r="D9" s="45">
        <v>3</v>
      </c>
      <c r="E9" s="75">
        <f t="shared" si="1"/>
        <v>0.33333333333333331</v>
      </c>
      <c r="F9" s="45">
        <v>2</v>
      </c>
      <c r="G9" s="75">
        <f t="shared" si="2"/>
        <v>0.22222222222222221</v>
      </c>
      <c r="H9" s="45">
        <v>2</v>
      </c>
      <c r="I9" s="75">
        <f t="shared" si="3"/>
        <v>0.22222222222222221</v>
      </c>
    </row>
    <row r="10" spans="1:9" ht="18.600000000000001" x14ac:dyDescent="0.55000000000000004">
      <c r="A10" s="78" t="s">
        <v>85</v>
      </c>
      <c r="B10" s="79">
        <v>2</v>
      </c>
      <c r="C10" s="80">
        <f t="shared" si="0"/>
        <v>5.5555555555555552E-2</v>
      </c>
      <c r="D10" s="44">
        <v>2</v>
      </c>
      <c r="E10" s="81">
        <f t="shared" si="1"/>
        <v>0.1111111111111111</v>
      </c>
      <c r="F10" s="44">
        <v>4</v>
      </c>
      <c r="G10" s="81">
        <f t="shared" si="2"/>
        <v>0.22222222222222221</v>
      </c>
      <c r="H10" s="44">
        <v>3</v>
      </c>
      <c r="I10" s="81">
        <f t="shared" si="3"/>
        <v>0.16666666666666666</v>
      </c>
    </row>
    <row r="11" spans="1:9" s="119" customFormat="1" ht="18.600000000000001" x14ac:dyDescent="0.55000000000000004">
      <c r="A11" s="135" t="s">
        <v>146</v>
      </c>
      <c r="B11" s="49">
        <v>4</v>
      </c>
      <c r="C11" s="136">
        <f t="shared" si="0"/>
        <v>0.1111111111111111</v>
      </c>
      <c r="D11" s="47">
        <v>3</v>
      </c>
      <c r="E11" s="137">
        <f t="shared" si="1"/>
        <v>0.33333333333333331</v>
      </c>
      <c r="F11" s="47">
        <v>4</v>
      </c>
      <c r="G11" s="137">
        <f t="shared" si="2"/>
        <v>0.44444444444444442</v>
      </c>
      <c r="H11" s="47">
        <v>4</v>
      </c>
      <c r="I11" s="137">
        <f t="shared" si="3"/>
        <v>0.44444444444444442</v>
      </c>
    </row>
    <row r="12" spans="1:9" ht="18.600000000000001" x14ac:dyDescent="0.55000000000000004">
      <c r="A12" s="78" t="s">
        <v>86</v>
      </c>
      <c r="B12" s="79">
        <v>3</v>
      </c>
      <c r="C12" s="80">
        <f t="shared" si="0"/>
        <v>8.3333333333333329E-2</v>
      </c>
      <c r="D12" s="44">
        <v>2</v>
      </c>
      <c r="E12" s="81">
        <f t="shared" si="1"/>
        <v>0.16666666666666666</v>
      </c>
      <c r="F12" s="44">
        <v>4</v>
      </c>
      <c r="G12" s="81">
        <f t="shared" si="2"/>
        <v>0.33333333333333331</v>
      </c>
      <c r="H12" s="44">
        <v>3</v>
      </c>
      <c r="I12" s="81">
        <f t="shared" si="3"/>
        <v>0.25</v>
      </c>
    </row>
    <row r="13" spans="1:9" ht="24" thickBot="1" x14ac:dyDescent="0.8">
      <c r="A13" s="82" t="s">
        <v>95</v>
      </c>
      <c r="B13" s="83">
        <f>SUM(B3:B12)</f>
        <v>36</v>
      </c>
      <c r="C13" s="84">
        <f>SUM(C3:C12)</f>
        <v>1</v>
      </c>
      <c r="D13" s="85"/>
      <c r="E13" s="84">
        <f t="shared" ref="E13:I13" si="4">SUM(E3:E12)</f>
        <v>3.0000000000000004</v>
      </c>
      <c r="F13" s="85"/>
      <c r="G13" s="84">
        <f t="shared" si="4"/>
        <v>3.5555555555555558</v>
      </c>
      <c r="H13" s="85"/>
      <c r="I13" s="84">
        <f t="shared" si="4"/>
        <v>3.2777777777777777</v>
      </c>
    </row>
    <row r="14" spans="1:9" ht="15" thickTop="1" x14ac:dyDescent="0.3"/>
    <row r="17" spans="1:9" ht="40.200000000000003" customHeight="1" x14ac:dyDescent="0.3">
      <c r="A17" s="221" t="s">
        <v>96</v>
      </c>
      <c r="B17" s="221"/>
      <c r="C17" s="221"/>
      <c r="D17" s="221"/>
      <c r="E17" s="221"/>
      <c r="F17" s="221"/>
      <c r="G17" s="221"/>
      <c r="H17" s="221"/>
      <c r="I17" s="221"/>
    </row>
  </sheetData>
  <mergeCells count="7">
    <mergeCell ref="A17:I17"/>
    <mergeCell ref="D1:E1"/>
    <mergeCell ref="F1:G1"/>
    <mergeCell ref="H1:I1"/>
    <mergeCell ref="A1:A2"/>
    <mergeCell ref="B1:B2"/>
    <mergeCell ref="C1:C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8B9E-DB1C-41E5-93B9-D05A6E79E0DB}">
  <sheetPr>
    <tabColor theme="8" tint="0.39997558519241921"/>
  </sheetPr>
  <dimension ref="A1:G15"/>
  <sheetViews>
    <sheetView showGridLines="0" rightToLeft="1" workbookViewId="0">
      <selection sqref="A1:G15"/>
    </sheetView>
  </sheetViews>
  <sheetFormatPr defaultRowHeight="14.4" x14ac:dyDescent="0.3"/>
  <cols>
    <col min="1" max="16384" width="8.88671875" style="8"/>
  </cols>
  <sheetData>
    <row r="1" spans="1:7" x14ac:dyDescent="0.3">
      <c r="A1" s="228" t="s">
        <v>151</v>
      </c>
      <c r="B1" s="228"/>
      <c r="C1" s="228"/>
      <c r="D1" s="228"/>
      <c r="E1" s="228"/>
      <c r="F1" s="228"/>
      <c r="G1" s="228"/>
    </row>
    <row r="2" spans="1:7" x14ac:dyDescent="0.3">
      <c r="A2" s="228"/>
      <c r="B2" s="228"/>
      <c r="C2" s="228"/>
      <c r="D2" s="228"/>
      <c r="E2" s="228"/>
      <c r="F2" s="228"/>
      <c r="G2" s="228"/>
    </row>
    <row r="3" spans="1:7" x14ac:dyDescent="0.3">
      <c r="A3" s="228"/>
      <c r="B3" s="228"/>
      <c r="C3" s="228"/>
      <c r="D3" s="228"/>
      <c r="E3" s="228"/>
      <c r="F3" s="228"/>
      <c r="G3" s="228"/>
    </row>
    <row r="4" spans="1:7" x14ac:dyDescent="0.3">
      <c r="A4" s="228"/>
      <c r="B4" s="228"/>
      <c r="C4" s="228"/>
      <c r="D4" s="228"/>
      <c r="E4" s="228"/>
      <c r="F4" s="228"/>
      <c r="G4" s="228"/>
    </row>
    <row r="5" spans="1:7" x14ac:dyDescent="0.3">
      <c r="A5" s="228"/>
      <c r="B5" s="228"/>
      <c r="C5" s="228"/>
      <c r="D5" s="228"/>
      <c r="E5" s="228"/>
      <c r="F5" s="228"/>
      <c r="G5" s="228"/>
    </row>
    <row r="6" spans="1:7" x14ac:dyDescent="0.3">
      <c r="A6" s="228"/>
      <c r="B6" s="228"/>
      <c r="C6" s="228"/>
      <c r="D6" s="228"/>
      <c r="E6" s="228"/>
      <c r="F6" s="228"/>
      <c r="G6" s="228"/>
    </row>
    <row r="7" spans="1:7" x14ac:dyDescent="0.3">
      <c r="A7" s="228"/>
      <c r="B7" s="228"/>
      <c r="C7" s="228"/>
      <c r="D7" s="228"/>
      <c r="E7" s="228"/>
      <c r="F7" s="228"/>
      <c r="G7" s="228"/>
    </row>
    <row r="8" spans="1:7" x14ac:dyDescent="0.3">
      <c r="A8" s="228"/>
      <c r="B8" s="228"/>
      <c r="C8" s="228"/>
      <c r="D8" s="228"/>
      <c r="E8" s="228"/>
      <c r="F8" s="228"/>
      <c r="G8" s="228"/>
    </row>
    <row r="9" spans="1:7" x14ac:dyDescent="0.3">
      <c r="A9" s="228"/>
      <c r="B9" s="228"/>
      <c r="C9" s="228"/>
      <c r="D9" s="228"/>
      <c r="E9" s="228"/>
      <c r="F9" s="228"/>
      <c r="G9" s="228"/>
    </row>
    <row r="10" spans="1:7" x14ac:dyDescent="0.3">
      <c r="A10" s="228"/>
      <c r="B10" s="228"/>
      <c r="C10" s="228"/>
      <c r="D10" s="228"/>
      <c r="E10" s="228"/>
      <c r="F10" s="228"/>
      <c r="G10" s="228"/>
    </row>
    <row r="11" spans="1:7" x14ac:dyDescent="0.3">
      <c r="A11" s="228"/>
      <c r="B11" s="228"/>
      <c r="C11" s="228"/>
      <c r="D11" s="228"/>
      <c r="E11" s="228"/>
      <c r="F11" s="228"/>
      <c r="G11" s="228"/>
    </row>
    <row r="12" spans="1:7" x14ac:dyDescent="0.3">
      <c r="A12" s="228"/>
      <c r="B12" s="228"/>
      <c r="C12" s="228"/>
      <c r="D12" s="228"/>
      <c r="E12" s="228"/>
      <c r="F12" s="228"/>
      <c r="G12" s="228"/>
    </row>
    <row r="13" spans="1:7" x14ac:dyDescent="0.3">
      <c r="A13" s="228"/>
      <c r="B13" s="228"/>
      <c r="C13" s="228"/>
      <c r="D13" s="228"/>
      <c r="E13" s="228"/>
      <c r="F13" s="228"/>
      <c r="G13" s="228"/>
    </row>
    <row r="14" spans="1:7" x14ac:dyDescent="0.3">
      <c r="A14" s="228"/>
      <c r="B14" s="228"/>
      <c r="C14" s="228"/>
      <c r="D14" s="228"/>
      <c r="E14" s="228"/>
      <c r="F14" s="228"/>
      <c r="G14" s="228"/>
    </row>
    <row r="15" spans="1:7" x14ac:dyDescent="0.3">
      <c r="A15" s="228"/>
      <c r="B15" s="228"/>
      <c r="C15" s="228"/>
      <c r="D15" s="228"/>
      <c r="E15" s="228"/>
      <c r="F15" s="228"/>
      <c r="G15" s="228"/>
    </row>
  </sheetData>
  <mergeCells count="1">
    <mergeCell ref="A1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SWOT Matrix</vt:lpstr>
      <vt:lpstr>TOWS Matrix</vt:lpstr>
      <vt:lpstr>SWOT &amp; BSC</vt:lpstr>
      <vt:lpstr>EFE Matrix</vt:lpstr>
      <vt:lpstr>IFE Matrix</vt:lpstr>
      <vt:lpstr>IE Matrix</vt:lpstr>
      <vt:lpstr>SPACE Matrix</vt:lpstr>
      <vt:lpstr>CPM</vt:lpstr>
      <vt:lpstr>BCG</vt:lpstr>
      <vt:lpstr>GE</vt:lpstr>
      <vt:lpstr>GS</vt:lpstr>
      <vt:lpstr>QSPM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Seifollah</dc:creator>
  <cp:lastModifiedBy>Seifollah</cp:lastModifiedBy>
  <dcterms:created xsi:type="dcterms:W3CDTF">2019-12-05T12:14:57Z</dcterms:created>
  <dcterms:modified xsi:type="dcterms:W3CDTF">2019-12-15T05:39:59Z</dcterms:modified>
</cp:coreProperties>
</file>