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ARCHIVOS FORMULAS\"/>
    </mc:Choice>
  </mc:AlternateContent>
  <bookViews>
    <workbookView xWindow="0" yWindow="0" windowWidth="24000" windowHeight="10920" tabRatio="805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externalReferences>
    <externalReference r:id="rId10"/>
  </externalReference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7" localSheetId="6">'Formulas PP'!$Y$17</definedName>
    <definedName name="Dato_08" localSheetId="8">'Formulas CL'!$Y$19</definedName>
    <definedName name="Dato_08" localSheetId="6">'Formulas PP'!$Y$19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32" localSheetId="8">'Formulas CL'!$AA$35</definedName>
    <definedName name="IDIOMA">[1]INICIO!$A$37</definedName>
    <definedName name="P_max_CL">#REF!</definedName>
    <definedName name="P_min_CL">#REF!</definedName>
    <definedName name="RC_1">'Formulas RC'!$F$15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9" l="1"/>
  <c r="AE3" i="9"/>
  <c r="AD3" i="9"/>
  <c r="AF2" i="9"/>
  <c r="AE2" i="9"/>
  <c r="AD2" i="9"/>
  <c r="AF1" i="9"/>
  <c r="AE1" i="9"/>
  <c r="AD1" i="9"/>
  <c r="AD40" i="6"/>
  <c r="AD24" i="6"/>
  <c r="AD23" i="6"/>
  <c r="AD22" i="6"/>
  <c r="AD21" i="6"/>
  <c r="AD8" i="6"/>
  <c r="AD7" i="6"/>
  <c r="AD6" i="6"/>
  <c r="AD5" i="6"/>
  <c r="AD3" i="6"/>
  <c r="AD1" i="6"/>
  <c r="AD40" i="5"/>
  <c r="AD3" i="5" s="1"/>
  <c r="AD5" i="5"/>
  <c r="AD2" i="5" s="1"/>
  <c r="AD1" i="5"/>
  <c r="AD56" i="4"/>
  <c r="AD54" i="4"/>
  <c r="AD52" i="4"/>
  <c r="AD50" i="4"/>
  <c r="AD48" i="4"/>
  <c r="AD46" i="4"/>
  <c r="AD44" i="4"/>
  <c r="AD42" i="4"/>
  <c r="AD25" i="4"/>
  <c r="AD21" i="4"/>
  <c r="AD12" i="4"/>
  <c r="AD8" i="4"/>
  <c r="AD7" i="4"/>
  <c r="AD6" i="4"/>
  <c r="AD5" i="4"/>
  <c r="AD1" i="4"/>
  <c r="AD9" i="4" s="1"/>
  <c r="AD45" i="3"/>
  <c r="AD42" i="3"/>
  <c r="AD41" i="3"/>
  <c r="AD3" i="3" s="1"/>
  <c r="AD5" i="3"/>
  <c r="AD2" i="3" s="1"/>
  <c r="AD1" i="3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2" i="8"/>
  <c r="AD1" i="8"/>
  <c r="AD41" i="7"/>
  <c r="AD24" i="7"/>
  <c r="AD8" i="7"/>
  <c r="AD7" i="7"/>
  <c r="AD6" i="7"/>
  <c r="AD5" i="7"/>
  <c r="AD1" i="7"/>
  <c r="AD44" i="2"/>
  <c r="AD43" i="2"/>
  <c r="AD42" i="2"/>
  <c r="AD41" i="2"/>
  <c r="AD40" i="2"/>
  <c r="AD5" i="2"/>
  <c r="AD2" i="2" s="1"/>
  <c r="AD1" i="2"/>
  <c r="AD44" i="1"/>
  <c r="AD43" i="1"/>
  <c r="AD42" i="1"/>
  <c r="AD41" i="1"/>
  <c r="AD40" i="1"/>
  <c r="AD5" i="1"/>
  <c r="AD2" i="1" s="1"/>
  <c r="AD1" i="1"/>
  <c r="AD40" i="4"/>
  <c r="AD40" i="7"/>
  <c r="AD3" i="8" l="1"/>
  <c r="AD2" i="6"/>
  <c r="AD3" i="4"/>
  <c r="AD11" i="4" s="1"/>
  <c r="AD2" i="7"/>
  <c r="AD3" i="7"/>
  <c r="AD3" i="2"/>
  <c r="AD3" i="1"/>
  <c r="A37" i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  <c r="AD2" i="4" l="1"/>
  <c r="AD10" i="4"/>
</calcChain>
</file>

<file path=xl/sharedStrings.xml><?xml version="1.0" encoding="utf-8"?>
<sst xmlns="http://schemas.openxmlformats.org/spreadsheetml/2006/main" count="577" uniqueCount="221">
  <si>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</si>
  <si>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</si>
  <si>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</si>
  <si>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</si>
  <si>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</si>
  <si>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</si>
  <si>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</si>
  <si>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</si>
  <si>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</si>
  <si>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</si>
  <si>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</si>
  <si>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</si>
  <si>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</si>
  <si>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</si>
  <si>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</si>
  <si>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</si>
  <si>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</si>
  <si>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</si>
  <si>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</si>
  <si>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</si>
  <si>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</si>
  <si>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</si>
  <si>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</si>
  <si>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</si>
  <si>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</si>
  <si>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</si>
  <si>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</si>
  <si>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</si>
  <si>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</si>
  <si>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</si>
  <si>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</si>
  <si>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</si>
  <si>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</si>
  <si>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</si>
  <si>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</si>
  <si>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</si>
  <si>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</si>
  <si>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</si>
  <si>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</si>
  <si>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</si>
  <si>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</si>
  <si>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</si>
  <si>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</si>
  <si>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</si>
  <si>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</si>
  <si>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</si>
  <si>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</si>
  <si>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</si>
  <si>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</si>
  <si>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</si>
  <si>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</si>
  <si>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</si>
  <si>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</si>
  <si>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</si>
  <si>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</si>
  <si>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</si>
  <si>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</si>
  <si>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</si>
  <si>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</si>
  <si>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</si>
  <si>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</si>
  <si>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</si>
  <si>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</si>
  <si>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</si>
  <si>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</si>
  <si>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</si>
  <si>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</si>
  <si>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</si>
  <si>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</si>
  <si>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</si>
  <si>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</si>
  <si>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</si>
  <si>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</si>
  <si>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</si>
  <si>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</si>
  <si>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</si>
  <si>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</si>
  <si>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</si>
  <si>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</si>
  <si>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</si>
  <si>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</si>
  <si>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</si>
  <si>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</si>
  <si>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</si>
  <si>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</si>
  <si>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</si>
  <si>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</si>
  <si>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</si>
  <si>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</si>
  <si>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</si>
  <si>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</si>
  <si>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</si>
  <si>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</si>
  <si>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</si>
  <si>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</si>
  <si>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</si>
  <si>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</si>
  <si>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</si>
  <si>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</si>
  <si>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</si>
  <si>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</si>
  <si>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</si>
  <si>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</si>
  <si>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</si>
  <si>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</si>
  <si>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</si>
  <si>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</si>
  <si>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</si>
  <si>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</si>
  <si>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</si>
  <si>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</si>
  <si>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</si>
  <si>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</si>
  <si>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</si>
  <si>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</si>
  <si>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</si>
  <si>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</si>
  <si>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</si>
  <si>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</si>
  <si>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</si>
  <si>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</si>
  <si>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</si>
  <si>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</si>
  <si>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</si>
  <si>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</si>
  <si>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</si>
  <si>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</si>
  <si>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</si>
  <si>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</si>
  <si>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</si>
  <si>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</si>
  <si>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</si>
  <si>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</si>
  <si>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</si>
  <si>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</si>
  <si>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</si>
  <si>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</si>
  <si>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</si>
  <si>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</si>
  <si>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</si>
  <si>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</si>
  <si>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</si>
  <si>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</si>
  <si>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</si>
  <si>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</si>
  <si>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</si>
  <si>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</si>
  <si>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</si>
  <si>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</si>
  <si>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</si>
  <si>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</si>
  <si>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</si>
  <si>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</si>
  <si>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</si>
  <si>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</si>
  <si>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</si>
  <si>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</si>
  <si>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</si>
  <si>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</si>
  <si>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</si>
  <si>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</si>
  <si>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</si>
  <si>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</si>
  <si>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</si>
  <si>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</si>
  <si>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</si>
  <si>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V6.0</t>
  </si>
  <si>
    <t>NUM ROMANOS</t>
  </si>
  <si>
    <t>Numeros Romanos</t>
  </si>
  <si>
    <t>Muy bien</t>
  </si>
  <si>
    <t>Debes estudiar mas…</t>
  </si>
  <si>
    <t>NUM ROMANOS (OM Varias Respuestas)</t>
  </si>
  <si>
    <t>Muy bien.</t>
  </si>
  <si>
    <t>Debes estudiar mas.</t>
  </si>
  <si>
    <t>NUM ROMANOS (V/F)</t>
  </si>
  <si>
    <t>Debes estudiar más.</t>
  </si>
  <si>
    <t>NUM ROMANOS (Emparejar)</t>
  </si>
  <si>
    <t>Empareja:</t>
  </si>
  <si>
    <t>NUM ROMANO (Mayusc y Minus)</t>
  </si>
  <si>
    <t>NUM ROMANO (Palabra Perdida)</t>
  </si>
  <si>
    <t>NUM ROMANOS (Siglo)</t>
  </si>
  <si>
    <t>Requerir al estudiante que introduzca texto</t>
  </si>
  <si>
    <t>Los archivos adjuntos son opcionales</t>
  </si>
  <si>
    <t>Inicios del siglo. Mediados del siglo. Finales del Siglo.</t>
  </si>
  <si>
    <t>Se valora la brevedad y síntesis.</t>
  </si>
  <si>
    <t>NUM ROMANOS (CL)</t>
  </si>
  <si>
    <t>CATEGORÍA: T 01-20</t>
  </si>
  <si>
    <t>SUBCATEGORÍA - TIPO PREGUNTA</t>
  </si>
  <si>
    <t>RETROALIM TIPO</t>
  </si>
  <si>
    <t>T 01</t>
  </si>
  <si>
    <t>T 02</t>
  </si>
  <si>
    <t>T 03</t>
  </si>
  <si>
    <t>T 04</t>
  </si>
  <si>
    <t>T 05</t>
  </si>
  <si>
    <t>T 06</t>
  </si>
  <si>
    <t>T 07</t>
  </si>
  <si>
    <t>T 08</t>
  </si>
  <si>
    <t>T 09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</si>
  <si>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</si>
  <si>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</si>
  <si>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</si>
  <si>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</si>
  <si>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</si>
  <si>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</si>
  <si>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</si>
  <si>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</si>
  <si>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</si>
  <si>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</si>
  <si>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</si>
  <si>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01_OM</t>
  </si>
  <si>
    <t>02_O2</t>
  </si>
  <si>
    <t>03_VF</t>
  </si>
  <si>
    <t>04_EM</t>
  </si>
  <si>
    <t>05_RC</t>
  </si>
  <si>
    <t>06_PP</t>
  </si>
  <si>
    <t>07_EN</t>
  </si>
  <si>
    <t>08_CL</t>
  </si>
  <si>
    <t>Tomo nota de tu respuesta</t>
  </si>
  <si>
    <t>Muy bien, sigue así.</t>
  </si>
  <si>
    <t>Tu respuesta no es del todo correcta.</t>
  </si>
  <si>
    <t xml:space="preserve">Haga clic en las etiquetas de texto para alternar: normal/rojo ondulado. &lt;br&gt;
Haga clic en los botones para seleccionar la respuesta.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</si>
</sst>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58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0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HGM/0.%20APLICACIONES/FastTest%20PlugIn/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INICIO"/>
      <sheetName val="GENERAL"/>
      <sheetName val="Formulario OM"/>
      <sheetName val="Datos OM"/>
      <sheetName val="Formulario O2"/>
      <sheetName val="Datos O2"/>
      <sheetName val="Formulario VF"/>
      <sheetName val="Datos VF"/>
      <sheetName val="Formulario EM"/>
      <sheetName val="Datos EM"/>
      <sheetName val="Formulario RC"/>
      <sheetName val="Datos RC"/>
      <sheetName val="Formulario PP"/>
      <sheetName val="Datos PP"/>
      <sheetName val="Formulario EN"/>
      <sheetName val="Datos EN"/>
      <sheetName val="Formulario CL"/>
      <sheetName val="Datos CL"/>
      <sheetName val="XML OM"/>
      <sheetName val="XML O2"/>
      <sheetName val="XML VF"/>
      <sheetName val="XML EM"/>
      <sheetName val="XML RC"/>
      <sheetName val="XML PP"/>
      <sheetName val="XML EN"/>
      <sheetName val="XML CL"/>
      <sheetName val="XML"/>
      <sheetName val="DOC"/>
      <sheetName val="DOC_2"/>
      <sheetName val="DOC_TEMP"/>
      <sheetName val="OCA"/>
    </sheetNames>
    <sheetDataSet>
      <sheetData sheetId="0"/>
      <sheetData sheetId="1">
        <row r="37">
          <cell r="A37" t="str">
            <v>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139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F16" sqref="AF16"/>
      <selection pane="topRight" activeCell="AF16" sqref="AF16"/>
      <selection pane="bottomLeft" activeCell="AF16" sqref="AF16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 t="str">
        <f>IFERROR(HLOOKUP(AE4,$AB$4:AD4,1,0),"OK")</f>
        <v>OK</v>
      </c>
      <c r="AF1" t="str">
        <f>IFERROR(HLOOKUP(AF4,$AB$4:AE4,1,0),"OK")</f>
        <v>OK</v>
      </c>
      <c r="AG1"/>
      <c r="AH1"/>
    </row>
    <row r="2" spans="1:34" x14ac:dyDescent="0.25">
      <c r="AC2"/>
      <c r="AD2">
        <f>COUNTA(AD5:AD36)</f>
        <v>20</v>
      </c>
      <c r="AE2">
        <f>COUNTA(AE5:AE36)</f>
        <v>8</v>
      </c>
      <c r="AF2">
        <f>COUNTA(AF5:AF36)</f>
        <v>0</v>
      </c>
      <c r="AG2"/>
      <c r="AH2"/>
    </row>
    <row r="3" spans="1:34" ht="15.75" thickBot="1" x14ac:dyDescent="0.3">
      <c r="AC3"/>
      <c r="AD3">
        <f>COUNTA(AD39:AD79)</f>
        <v>0</v>
      </c>
      <c r="AE3">
        <f>COUNTA(AE39:AE79)</f>
        <v>0</v>
      </c>
      <c r="AF3">
        <f>COUNTA(AF39:AF79)</f>
        <v>5</v>
      </c>
      <c r="AG3"/>
      <c r="AH3"/>
    </row>
    <row r="4" spans="1:34" ht="20.100000000000001" customHeight="1" thickBot="1" x14ac:dyDescent="0.3">
      <c r="A4" s="5">
        <f>COUNTA(AC4:XFD4)-1</f>
        <v>3</v>
      </c>
      <c r="AC4" s="3" t="s">
        <v>121</v>
      </c>
      <c r="AD4" s="4" t="s">
        <v>186</v>
      </c>
      <c r="AE4" s="4" t="s">
        <v>187</v>
      </c>
      <c r="AF4" s="4" t="s">
        <v>188</v>
      </c>
      <c r="AG4" s="4"/>
      <c r="AH4" s="4"/>
    </row>
    <row r="5" spans="1:34" ht="15" customHeight="1" thickTop="1" thickBot="1" x14ac:dyDescent="0.3">
      <c r="A5" s="26" t="s">
        <v>122</v>
      </c>
      <c r="AC5" s="7" t="s">
        <v>133</v>
      </c>
      <c r="AD5" s="8" t="s">
        <v>189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134</v>
      </c>
      <c r="AD6" s="10" t="s">
        <v>190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135</v>
      </c>
      <c r="AD7" s="10" t="s">
        <v>191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136</v>
      </c>
      <c r="AD8" s="10" t="s">
        <v>192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137</v>
      </c>
      <c r="AD9" s="10" t="s">
        <v>193</v>
      </c>
      <c r="AE9" s="10"/>
      <c r="AF9" s="10"/>
      <c r="AG9" s="10"/>
      <c r="AH9" s="10"/>
    </row>
    <row r="10" spans="1:34" ht="16.5" thickTop="1" thickBot="1" x14ac:dyDescent="0.3">
      <c r="A10" s="26"/>
      <c r="AC10" s="9" t="s">
        <v>138</v>
      </c>
      <c r="AD10" s="10" t="s">
        <v>194</v>
      </c>
      <c r="AE10" s="10"/>
      <c r="AF10" s="10"/>
      <c r="AG10" s="10"/>
      <c r="AH10" s="10"/>
    </row>
    <row r="11" spans="1:34" ht="16.5" thickTop="1" thickBot="1" x14ac:dyDescent="0.3">
      <c r="A11" s="26"/>
      <c r="AC11" s="9" t="s">
        <v>139</v>
      </c>
      <c r="AD11" s="10" t="s">
        <v>195</v>
      </c>
      <c r="AE11" s="10"/>
      <c r="AF11" s="10"/>
      <c r="AG11" s="10"/>
      <c r="AH11" s="10"/>
    </row>
    <row r="12" spans="1:34" ht="16.5" thickTop="1" thickBot="1" x14ac:dyDescent="0.3">
      <c r="A12" s="26"/>
      <c r="AC12" s="9" t="s">
        <v>140</v>
      </c>
      <c r="AD12" s="10" t="s">
        <v>196</v>
      </c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141</v>
      </c>
      <c r="AD13" s="10" t="s">
        <v>197</v>
      </c>
      <c r="AE13" s="10"/>
      <c r="AF13" s="10"/>
      <c r="AG13" s="10"/>
      <c r="AH13" s="10"/>
    </row>
    <row r="14" spans="1:34" ht="16.5" thickTop="1" thickBot="1" x14ac:dyDescent="0.3">
      <c r="A14" s="26"/>
      <c r="AC14" s="9" t="s">
        <v>142</v>
      </c>
      <c r="AD14" s="10" t="s">
        <v>198</v>
      </c>
      <c r="AE14" s="10"/>
      <c r="AF14" s="10"/>
      <c r="AG14" s="10"/>
      <c r="AH14" s="10"/>
    </row>
    <row r="15" spans="1:34" ht="16.5" thickTop="1" thickBot="1" x14ac:dyDescent="0.3">
      <c r="A15" s="26"/>
      <c r="AC15" s="9" t="s">
        <v>143</v>
      </c>
      <c r="AD15" s="10" t="s">
        <v>199</v>
      </c>
      <c r="AE15" s="10"/>
      <c r="AF15" s="10"/>
      <c r="AG15" s="10"/>
      <c r="AH15" s="10"/>
    </row>
    <row r="16" spans="1:34" ht="16.5" thickTop="1" thickBot="1" x14ac:dyDescent="0.3">
      <c r="A16" s="26"/>
      <c r="AC16" s="9" t="s">
        <v>144</v>
      </c>
      <c r="AD16" s="10" t="s">
        <v>200</v>
      </c>
      <c r="AE16" s="10"/>
      <c r="AF16" s="10"/>
      <c r="AG16" s="10"/>
      <c r="AH16" s="10"/>
    </row>
    <row r="17" spans="1:34" ht="16.5" thickTop="1" thickBot="1" x14ac:dyDescent="0.3">
      <c r="A17" s="26"/>
      <c r="AC17" s="9" t="s">
        <v>145</v>
      </c>
      <c r="AD17" s="10" t="s">
        <v>201</v>
      </c>
      <c r="AE17" s="10"/>
      <c r="AF17" s="10"/>
      <c r="AG17" s="10"/>
      <c r="AH17" s="10"/>
    </row>
    <row r="18" spans="1:34" ht="16.5" thickTop="1" thickBot="1" x14ac:dyDescent="0.3">
      <c r="A18" s="26"/>
      <c r="AC18" s="9" t="s">
        <v>146</v>
      </c>
      <c r="AD18" s="10" t="s">
        <v>202</v>
      </c>
      <c r="AE18" s="10"/>
      <c r="AF18" s="10"/>
      <c r="AG18" s="10"/>
      <c r="AH18" s="10"/>
    </row>
    <row r="19" spans="1:34" ht="16.5" thickTop="1" thickBot="1" x14ac:dyDescent="0.3">
      <c r="A19" s="26"/>
      <c r="AC19" s="9" t="s">
        <v>147</v>
      </c>
      <c r="AD19" s="10" t="s">
        <v>203</v>
      </c>
      <c r="AE19" s="10"/>
      <c r="AF19" s="10"/>
      <c r="AG19" s="10"/>
      <c r="AH19" s="10"/>
    </row>
    <row r="20" spans="1:34" ht="16.5" thickTop="1" thickBot="1" x14ac:dyDescent="0.3">
      <c r="A20" s="26"/>
      <c r="AC20" s="9" t="s">
        <v>148</v>
      </c>
      <c r="AD20" s="10" t="s">
        <v>204</v>
      </c>
      <c r="AE20" s="10"/>
      <c r="AF20" s="10"/>
      <c r="AG20" s="10"/>
      <c r="AH20" s="10"/>
    </row>
    <row r="21" spans="1:34" ht="15" customHeight="1" thickTop="1" thickBot="1" x14ac:dyDescent="0.3">
      <c r="A21" s="26" t="s">
        <v>123</v>
      </c>
      <c r="AC21" s="9" t="s">
        <v>149</v>
      </c>
      <c r="AD21" s="10" t="s">
        <v>205</v>
      </c>
      <c r="AE21" s="10"/>
      <c r="AF21" s="10"/>
      <c r="AG21" s="10"/>
      <c r="AH21" s="10"/>
    </row>
    <row r="22" spans="1:34" ht="16.5" thickTop="1" thickBot="1" x14ac:dyDescent="0.3">
      <c r="A22" s="26"/>
      <c r="AC22" s="9" t="s">
        <v>150</v>
      </c>
      <c r="AD22" s="10" t="s">
        <v>206</v>
      </c>
      <c r="AE22" s="10"/>
      <c r="AF22" s="10"/>
      <c r="AG22" s="10"/>
      <c r="AH22" s="10"/>
    </row>
    <row r="23" spans="1:34" ht="16.5" thickTop="1" thickBot="1" x14ac:dyDescent="0.3">
      <c r="A23" s="26"/>
      <c r="AC23" s="9" t="s">
        <v>151</v>
      </c>
      <c r="AD23" s="10" t="s">
        <v>207</v>
      </c>
      <c r="AE23" s="10"/>
      <c r="AF23" s="10"/>
      <c r="AG23" s="10"/>
      <c r="AH23" s="10"/>
    </row>
    <row r="24" spans="1:34" ht="16.5" thickTop="1" thickBot="1" x14ac:dyDescent="0.3">
      <c r="A24" s="26"/>
      <c r="AC24" s="11" t="s">
        <v>152</v>
      </c>
      <c r="AD24" s="12" t="s">
        <v>208</v>
      </c>
      <c r="AE24" s="12"/>
      <c r="AF24" s="12"/>
      <c r="AG24" s="12"/>
      <c r="AH24" s="12"/>
    </row>
    <row r="25" spans="1:34" ht="16.5" thickTop="1" thickBot="1" x14ac:dyDescent="0.3">
      <c r="A25" s="26"/>
      <c r="AC25" s="7" t="s">
        <v>154</v>
      </c>
      <c r="AD25" s="8"/>
      <c r="AE25" s="8" t="s">
        <v>209</v>
      </c>
      <c r="AF25" s="8"/>
      <c r="AG25" s="8"/>
      <c r="AH25" s="8"/>
    </row>
    <row r="26" spans="1:34" ht="16.5" thickTop="1" thickBot="1" x14ac:dyDescent="0.3">
      <c r="A26" s="26"/>
      <c r="AC26" s="9" t="s">
        <v>155</v>
      </c>
      <c r="AD26" s="10"/>
      <c r="AE26" s="10" t="s">
        <v>210</v>
      </c>
      <c r="AF26" s="10"/>
      <c r="AG26" s="10"/>
      <c r="AH26" s="10"/>
    </row>
    <row r="27" spans="1:34" ht="16.5" thickTop="1" thickBot="1" x14ac:dyDescent="0.3">
      <c r="A27" s="26"/>
      <c r="AC27" s="9" t="s">
        <v>156</v>
      </c>
      <c r="AD27" s="10"/>
      <c r="AE27" s="10" t="s">
        <v>211</v>
      </c>
      <c r="AF27" s="10"/>
      <c r="AG27" s="10"/>
      <c r="AH27" s="10"/>
    </row>
    <row r="28" spans="1:34" ht="16.5" thickTop="1" thickBot="1" x14ac:dyDescent="0.3">
      <c r="A28" s="26"/>
      <c r="AC28" s="9" t="s">
        <v>157</v>
      </c>
      <c r="AD28" s="10"/>
      <c r="AE28" s="10" t="s">
        <v>212</v>
      </c>
      <c r="AF28" s="10"/>
      <c r="AG28" s="10"/>
      <c r="AH28" s="10"/>
    </row>
    <row r="29" spans="1:34" ht="16.5" thickTop="1" thickBot="1" x14ac:dyDescent="0.3">
      <c r="A29" s="26"/>
      <c r="AC29" s="9" t="s">
        <v>158</v>
      </c>
      <c r="AD29" s="10"/>
      <c r="AE29" s="10" t="s">
        <v>213</v>
      </c>
      <c r="AF29" s="10"/>
      <c r="AG29" s="10"/>
      <c r="AH29" s="10"/>
    </row>
    <row r="30" spans="1:34" ht="16.5" thickTop="1" thickBot="1" x14ac:dyDescent="0.3">
      <c r="A30" s="26"/>
      <c r="AC30" s="9" t="s">
        <v>159</v>
      </c>
      <c r="AD30" s="10"/>
      <c r="AE30" s="10" t="s">
        <v>214</v>
      </c>
      <c r="AF30" s="10"/>
      <c r="AG30" s="10"/>
      <c r="AH30" s="10"/>
    </row>
    <row r="31" spans="1:34" ht="16.5" thickTop="1" thickBot="1" x14ac:dyDescent="0.3">
      <c r="A31" s="26"/>
      <c r="AC31" s="9" t="s">
        <v>160</v>
      </c>
      <c r="AD31" s="10"/>
      <c r="AE31" s="10" t="s">
        <v>215</v>
      </c>
      <c r="AF31" s="10"/>
      <c r="AG31" s="10"/>
      <c r="AH31" s="10"/>
    </row>
    <row r="32" spans="1:34" ht="16.5" thickTop="1" thickBot="1" x14ac:dyDescent="0.3">
      <c r="A32" s="26"/>
      <c r="AC32" s="9" t="s">
        <v>161</v>
      </c>
      <c r="AD32" s="10"/>
      <c r="AE32" s="10" t="s">
        <v>216</v>
      </c>
      <c r="AF32" s="10"/>
      <c r="AG32" s="10"/>
      <c r="AH32" s="10"/>
    </row>
    <row r="33" spans="1:34" ht="16.5" thickTop="1" thickBot="1" x14ac:dyDescent="0.3">
      <c r="A33" s="26"/>
      <c r="AC33" s="9" t="s">
        <v>162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163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164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165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166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124</v>
      </c>
      <c r="AD39" s="8"/>
      <c r="AE39" s="8"/>
      <c r="AF39" s="8"/>
      <c r="AG39" s="8"/>
      <c r="AH39" s="8"/>
    </row>
    <row r="40" spans="1:34" x14ac:dyDescent="0.25">
      <c r="AC40" s="14" t="s">
        <v>125</v>
      </c>
      <c r="AD40" s="10"/>
      <c r="AE40" s="10"/>
      <c r="AF40" s="10"/>
      <c r="AG40" s="10"/>
      <c r="AH40" s="10"/>
    </row>
    <row r="41" spans="1:34" x14ac:dyDescent="0.25">
      <c r="AC41" s="14" t="s">
        <v>126</v>
      </c>
      <c r="AD41" s="10"/>
      <c r="AE41" s="10"/>
      <c r="AF41" s="10"/>
      <c r="AG41" s="10"/>
      <c r="AH41" s="10"/>
    </row>
    <row r="42" spans="1:34" x14ac:dyDescent="0.25">
      <c r="AC42" s="14" t="s">
        <v>127</v>
      </c>
      <c r="AD42" s="10"/>
      <c r="AE42" s="10"/>
      <c r="AF42" s="10"/>
      <c r="AG42" s="10"/>
      <c r="AH42" s="10"/>
    </row>
    <row r="43" spans="1:34" x14ac:dyDescent="0.25">
      <c r="AC43" s="14" t="s">
        <v>128</v>
      </c>
      <c r="AD43" s="10"/>
      <c r="AE43" s="10"/>
      <c r="AF43" s="10" t="s">
        <v>217</v>
      </c>
      <c r="AG43" s="10"/>
      <c r="AH43" s="10"/>
    </row>
    <row r="44" spans="1:34" x14ac:dyDescent="0.25">
      <c r="AC44" s="14" t="s">
        <v>129</v>
      </c>
      <c r="AD44" s="10"/>
      <c r="AE44" s="10"/>
      <c r="AF44" s="10" t="s">
        <v>218</v>
      </c>
      <c r="AG44" s="10"/>
      <c r="AH44" s="10"/>
    </row>
    <row r="45" spans="1:34" x14ac:dyDescent="0.25">
      <c r="AC45" s="14" t="s">
        <v>131</v>
      </c>
      <c r="AD45" s="10"/>
      <c r="AE45" s="10"/>
      <c r="AF45" s="10" t="s">
        <v>219</v>
      </c>
      <c r="AG45" s="10"/>
      <c r="AH45" s="10"/>
    </row>
    <row r="46" spans="1:34" x14ac:dyDescent="0.25">
      <c r="AC46" s="14" t="s">
        <v>130</v>
      </c>
      <c r="AD46" s="10"/>
      <c r="AE46" s="10"/>
      <c r="AF46" s="10" t="s">
        <v>175</v>
      </c>
      <c r="AG46" s="10"/>
      <c r="AH46" s="10"/>
    </row>
    <row r="47" spans="1:34" x14ac:dyDescent="0.25">
      <c r="AC47" s="14" t="s">
        <v>132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153</v>
      </c>
      <c r="AD48" s="12"/>
      <c r="AE48" s="12"/>
      <c r="AF48" s="12" t="s">
        <v>220</v>
      </c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CnushAqMswMQ/GSxzMuAN6rgl4Wx5z4K/P5m2iUrA/xds3+85QIxbcQ4TIPRH4/UnBEIyuLmkDJJWrnJXKbUdA==" saltValue="OvZW/qSKlEvtTAnvuKFJU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 ca="1">COUNTA(AD5:AD36)</f>
        <v>1</v>
      </c>
      <c r="AE2"/>
      <c r="AF2"/>
      <c r="AG2"/>
      <c r="AH2"/>
    </row>
    <row r="3" spans="1:34" ht="15.75" thickBot="1" x14ac:dyDescent="0.3">
      <c r="AC3"/>
      <c r="AD3">
        <f ca="1">COUNTA(AD39:AD79)</f>
        <v>14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167</v>
      </c>
      <c r="AE4" s="4"/>
      <c r="AF4" s="4"/>
      <c r="AG4" s="4"/>
      <c r="AH4" s="4"/>
    </row>
    <row r="5" spans="1:34" ht="15" customHeight="1" thickTop="1" thickBot="1" x14ac:dyDescent="0.3">
      <c r="A5" s="26" t="s">
        <v>105</v>
      </c>
      <c r="AC5" s="7" t="s">
        <v>0</v>
      </c>
      <c r="AD5" s="8">
        <f ca="1">RANDBETWEEN(1,100)</f>
        <v>68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106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DG'!A37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str">
        <f>"El Numero Romano de "&amp;Dato_01&amp;" es:"</f>
        <v>El Numero Romano de  es:</v>
      </c>
      <c r="AE40" s="10"/>
      <c r="AF40" s="10"/>
      <c r="AG40" s="10"/>
      <c r="AH40" s="10"/>
    </row>
    <row r="41" spans="1:34" x14ac:dyDescent="0.25">
      <c r="AC41" s="14" t="s">
        <v>40</v>
      </c>
      <c r="AD41" s="10" t="str">
        <f>ROMAN(Dato_01)</f>
        <v/>
      </c>
      <c r="AE41" s="10"/>
      <c r="AF41" s="10"/>
      <c r="AG41" s="10"/>
      <c r="AH41" s="10"/>
    </row>
    <row r="42" spans="1:34" x14ac:dyDescent="0.25">
      <c r="AC42" s="14" t="s">
        <v>41</v>
      </c>
      <c r="AD42" s="10" t="str">
        <f ca="1">ROMAN(Dato_01+RANDBETWEEN(1,3)*10)</f>
        <v>X</v>
      </c>
      <c r="AE42" s="10"/>
      <c r="AF42" s="10"/>
      <c r="AG42" s="10"/>
      <c r="AH42" s="10"/>
    </row>
    <row r="43" spans="1:34" x14ac:dyDescent="0.25">
      <c r="AC43" s="14" t="s">
        <v>42</v>
      </c>
      <c r="AD43" s="10" t="str">
        <f ca="1">ROMAN(Dato_01+RANDBETWEEN(4,5))</f>
        <v>IV</v>
      </c>
      <c r="AE43" s="10"/>
      <c r="AF43" s="10"/>
      <c r="AG43" s="10"/>
      <c r="AH43" s="10"/>
    </row>
    <row r="44" spans="1:34" x14ac:dyDescent="0.25">
      <c r="AC44" s="14" t="s">
        <v>43</v>
      </c>
      <c r="AD44" s="10" t="str">
        <f ca="1">ROMAN(Dato_01+RANDBETWEEN(6,8)*10)</f>
        <v>LXX</v>
      </c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 t="s">
        <v>169</v>
      </c>
      <c r="AE47" s="10"/>
      <c r="AF47" s="10"/>
      <c r="AG47" s="10"/>
      <c r="AH47" s="10"/>
    </row>
    <row r="48" spans="1:34" x14ac:dyDescent="0.25">
      <c r="AC48" s="14" t="s">
        <v>47</v>
      </c>
      <c r="AD48" s="10" t="s">
        <v>170</v>
      </c>
      <c r="AE48" s="10"/>
      <c r="AF48" s="10"/>
      <c r="AG48" s="10"/>
      <c r="AH48" s="10"/>
    </row>
    <row r="49" spans="29:34" x14ac:dyDescent="0.25">
      <c r="AC49" s="14" t="s">
        <v>48</v>
      </c>
      <c r="AD49" s="10" t="s">
        <v>170</v>
      </c>
      <c r="AE49" s="10"/>
      <c r="AF49" s="10"/>
      <c r="AG49" s="10"/>
      <c r="AH49" s="10"/>
    </row>
    <row r="50" spans="29:34" x14ac:dyDescent="0.25">
      <c r="AC50" s="14" t="s">
        <v>49</v>
      </c>
      <c r="AD50" s="10" t="s">
        <v>170</v>
      </c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>
        <v>100</v>
      </c>
      <c r="AE53" s="10"/>
      <c r="AF53" s="10"/>
      <c r="AG53" s="10"/>
      <c r="AH53" s="10"/>
    </row>
    <row r="54" spans="29:34" x14ac:dyDescent="0.25">
      <c r="AC54" s="14" t="s">
        <v>53</v>
      </c>
      <c r="AD54" s="10">
        <v>0</v>
      </c>
      <c r="AE54" s="10"/>
      <c r="AF54" s="10"/>
      <c r="AG54" s="10"/>
      <c r="AH54" s="10"/>
    </row>
    <row r="55" spans="29:34" x14ac:dyDescent="0.25">
      <c r="AC55" s="14" t="s">
        <v>54</v>
      </c>
      <c r="AD55" s="10">
        <v>0</v>
      </c>
      <c r="AE55" s="10"/>
      <c r="AF55" s="10"/>
      <c r="AG55" s="10"/>
      <c r="AH55" s="10"/>
    </row>
    <row r="56" spans="29:34" x14ac:dyDescent="0.25">
      <c r="AC56" s="14" t="s">
        <v>55</v>
      </c>
      <c r="AD56" s="10">
        <v>0</v>
      </c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ty3NEJKR9rggAZyy5Yyu6LHP2BhDNUMZWUC+4/TWzcj+qb+Uj9Vql4TPcmukmtXv35VaTeQWhGuUlGhXcPZ1dw==" saltValue="eZSdxKYvvkpJYmD7iqP95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 ca="1">COUNTA(AD5:AD36)</f>
        <v>1</v>
      </c>
      <c r="AE2"/>
      <c r="AF2"/>
      <c r="AG2"/>
      <c r="AH2"/>
    </row>
    <row r="3" spans="1:34" ht="15.75" thickBot="1" x14ac:dyDescent="0.3">
      <c r="AC3"/>
      <c r="AD3">
        <f ca="1">COUNTA(AD39:AD79)</f>
        <v>12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171</v>
      </c>
      <c r="AE4" s="4"/>
      <c r="AF4" s="4"/>
      <c r="AG4" s="4"/>
      <c r="AH4" s="4"/>
    </row>
    <row r="5" spans="1:34" ht="16.5" thickTop="1" thickBot="1" x14ac:dyDescent="0.3">
      <c r="A5" s="26" t="s">
        <v>107</v>
      </c>
      <c r="AC5" s="7" t="s">
        <v>0</v>
      </c>
      <c r="AD5" s="8">
        <f ca="1">RANDBETWEEN(10,100)</f>
        <v>18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108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str">
        <f>"Indica los Números Romanos mayores que "&amp;Dato_01&amp;"."</f>
        <v>Indica los Números Romanos mayores que .</v>
      </c>
      <c r="AE40" s="10"/>
      <c r="AF40" s="10"/>
      <c r="AG40" s="10"/>
      <c r="AH40" s="10"/>
    </row>
    <row r="41" spans="1:34" x14ac:dyDescent="0.25">
      <c r="AC41" s="14" t="s">
        <v>40</v>
      </c>
      <c r="AD41" s="10" t="str">
        <f ca="1">ROMAN(Dato_01+RANDBETWEEN(1,5))</f>
        <v>I</v>
      </c>
      <c r="AE41" s="10"/>
      <c r="AF41" s="10"/>
      <c r="AG41" s="10"/>
      <c r="AH41" s="10"/>
    </row>
    <row r="42" spans="1:34" x14ac:dyDescent="0.25">
      <c r="AC42" s="14" t="s">
        <v>41</v>
      </c>
      <c r="AD42" s="10" t="str">
        <f ca="1">ROMAN(Dato_01+RANDBETWEEN(6,15))</f>
        <v>XII</v>
      </c>
      <c r="AE42" s="10"/>
      <c r="AF42" s="10"/>
      <c r="AG42" s="10"/>
      <c r="AH42" s="10"/>
    </row>
    <row r="43" spans="1:34" x14ac:dyDescent="0.25">
      <c r="AC43" s="14" t="s">
        <v>42</v>
      </c>
      <c r="AD43" s="10" t="e">
        <f ca="1">ROMAN(Dato_01-RANDBETWEEN(1,5))</f>
        <v>#VALUE!</v>
      </c>
      <c r="AE43" s="10"/>
      <c r="AF43" s="10"/>
      <c r="AG43" s="10"/>
      <c r="AH43" s="10"/>
    </row>
    <row r="44" spans="1:34" x14ac:dyDescent="0.25">
      <c r="AC44" s="14" t="s">
        <v>43</v>
      </c>
      <c r="AD44" s="10" t="str">
        <f ca="1">ROMAN(MAX(Dato_01-RANDBETWEEN(6,10),1))</f>
        <v>I</v>
      </c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 t="s">
        <v>172</v>
      </c>
      <c r="AE47" s="10"/>
      <c r="AF47" s="10"/>
      <c r="AG47" s="10"/>
      <c r="AH47" s="10"/>
    </row>
    <row r="48" spans="1:34" x14ac:dyDescent="0.25">
      <c r="AC48" s="14" t="s">
        <v>47</v>
      </c>
      <c r="AD48" s="10" t="s">
        <v>172</v>
      </c>
      <c r="AE48" s="10"/>
      <c r="AF48" s="10"/>
      <c r="AG48" s="10"/>
      <c r="AH48" s="10"/>
    </row>
    <row r="49" spans="29:34" x14ac:dyDescent="0.25">
      <c r="AC49" s="14" t="s">
        <v>48</v>
      </c>
      <c r="AD49" s="10" t="s">
        <v>173</v>
      </c>
      <c r="AE49" s="10"/>
      <c r="AF49" s="10"/>
      <c r="AG49" s="10"/>
      <c r="AH49" s="10"/>
    </row>
    <row r="50" spans="29:34" x14ac:dyDescent="0.25">
      <c r="AC50" s="14" t="s">
        <v>49</v>
      </c>
      <c r="AD50" s="10" t="s">
        <v>173</v>
      </c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>
        <v>50</v>
      </c>
      <c r="AE53" s="10"/>
      <c r="AF53" s="10"/>
      <c r="AG53" s="10"/>
      <c r="AH53" s="10"/>
    </row>
    <row r="54" spans="29:34" x14ac:dyDescent="0.25">
      <c r="AC54" s="14" t="s">
        <v>53</v>
      </c>
      <c r="AD54" s="10">
        <v>50</v>
      </c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3PK3mPNbDPE3fn7KIozZZZL4pzqfA+JpV8UYRvWevi8hycnj4BsciP/DKWVF0hhkAVfkUln3Qjar8LKAF2420w==" saltValue="qftp9ErCgBzOy3GN2SuFq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 ca="1">COUNTA(AD5:AD36)</f>
        <v>7</v>
      </c>
      <c r="AE2"/>
      <c r="AF2"/>
      <c r="AG2"/>
      <c r="AH2"/>
    </row>
    <row r="3" spans="1:34" ht="15.75" thickBot="1" x14ac:dyDescent="0.3">
      <c r="AC3"/>
      <c r="AD3">
        <f ca="1">COUNTA(AD39:AD79)</f>
        <v>5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174</v>
      </c>
      <c r="AE4" s="4"/>
      <c r="AF4" s="4"/>
      <c r="AG4" s="4"/>
      <c r="AH4" s="4"/>
    </row>
    <row r="5" spans="1:34" ht="16.5" thickTop="1" thickBot="1" x14ac:dyDescent="0.3">
      <c r="A5" s="26" t="s">
        <v>109</v>
      </c>
      <c r="AC5" s="7" t="s">
        <v>0</v>
      </c>
      <c r="AD5" s="8">
        <f ca="1">RANDBETWEEN(1,100)</f>
        <v>7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 t="str">
        <f>ROMAN(Dato_01)</f>
        <v/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 t="str">
        <f ca="1">ROMAN(Dato_01+RANDBETWEEN(1,10))</f>
        <v>V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>
        <f ca="1">RANDBETWEEN(2,3)</f>
        <v>3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110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 t="b">
        <v>1</v>
      </c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 t="b">
        <v>0</v>
      </c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>
        <f>IF(Dato_04=2,Dato_18,Dato_19)</f>
        <v>0</v>
      </c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e">
        <f ca="1">"El Número Romano de "&amp;Dato_01&amp;" es: "&amp;INDIRECT("Dato_0"&amp;Dato_04)</f>
        <v>#REF!</v>
      </c>
      <c r="AE40" s="10"/>
      <c r="AF40" s="10"/>
      <c r="AG40" s="10"/>
      <c r="AH40" s="10"/>
    </row>
    <row r="41" spans="1:34" x14ac:dyDescent="0.25">
      <c r="AC41" s="14" t="s">
        <v>58</v>
      </c>
      <c r="AD41" s="10" t="str">
        <f>IF(Dato_20=Dato_18,"VERDADERO","FALSO")</f>
        <v>VERDADERO</v>
      </c>
      <c r="AE41" s="10"/>
      <c r="AF41" s="10"/>
      <c r="AG41" s="10"/>
      <c r="AH41" s="10"/>
    </row>
    <row r="42" spans="1:34" x14ac:dyDescent="0.25">
      <c r="AC42" s="14" t="s">
        <v>60</v>
      </c>
      <c r="AD42" s="10" t="s">
        <v>172</v>
      </c>
      <c r="AE42" s="10"/>
      <c r="AF42" s="10"/>
      <c r="AG42" s="10"/>
      <c r="AH42" s="10"/>
    </row>
    <row r="43" spans="1:34" ht="15.75" thickBot="1" x14ac:dyDescent="0.3">
      <c r="AC43" s="14" t="s">
        <v>59</v>
      </c>
      <c r="AD43" s="10" t="s">
        <v>175</v>
      </c>
      <c r="AE43" s="10"/>
      <c r="AF43" s="10"/>
      <c r="AG43" s="10"/>
      <c r="AH43" s="10"/>
    </row>
    <row r="44" spans="1:34" x14ac:dyDescent="0.25">
      <c r="AC44" s="20" t="s">
        <v>35</v>
      </c>
      <c r="AD44" s="21"/>
      <c r="AE44" s="21"/>
      <c r="AF44" s="21"/>
      <c r="AG44" s="21"/>
      <c r="AH44" s="21"/>
    </row>
    <row r="45" spans="1:34" x14ac:dyDescent="0.25">
      <c r="AC45" s="14" t="s">
        <v>36</v>
      </c>
      <c r="AD45" s="10"/>
      <c r="AE45" s="10"/>
      <c r="AF45" s="10"/>
      <c r="AG45" s="10"/>
      <c r="AH45" s="10"/>
    </row>
    <row r="46" spans="1:34" x14ac:dyDescent="0.25">
      <c r="AC46" s="14" t="s">
        <v>36</v>
      </c>
      <c r="AD46" s="10"/>
      <c r="AE46" s="10"/>
      <c r="AF46" s="10"/>
      <c r="AG46" s="10"/>
      <c r="AH46" s="10"/>
    </row>
    <row r="47" spans="1:34" x14ac:dyDescent="0.25">
      <c r="AC47" s="14" t="s">
        <v>37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38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6/z0bCkQJjWulBJ7zI15DL+Lu68aWqdSNRhFDh5bbzqgu29BqW40wupBSfCT19M9Si0Z0nHWkuzqrxGpEVkC8w==" saltValue="6xiV8r2sfYZqWm20pF5vT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30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>COUNTA(AD5:AD36)</f>
        <v>0</v>
      </c>
      <c r="AE2"/>
      <c r="AF2"/>
      <c r="AG2"/>
      <c r="AH2"/>
    </row>
    <row r="3" spans="1:34" ht="15.75" thickBot="1" x14ac:dyDescent="0.3">
      <c r="AC3"/>
      <c r="AD3">
        <f ca="1">COUNTA(AD39:AD79)</f>
        <v>26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176</v>
      </c>
      <c r="AE4" s="4"/>
      <c r="AF4" s="4"/>
      <c r="AG4" s="4"/>
      <c r="AH4" s="4"/>
    </row>
    <row r="5" spans="1:34" ht="16.5" thickTop="1" thickBot="1" x14ac:dyDescent="0.3">
      <c r="A5" s="26" t="s">
        <v>111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112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s">
        <v>177</v>
      </c>
      <c r="AE40" s="10"/>
      <c r="AF40" s="10"/>
      <c r="AG40" s="10"/>
      <c r="AH40" s="10"/>
    </row>
    <row r="41" spans="1:34" x14ac:dyDescent="0.25">
      <c r="AC41" s="14" t="s">
        <v>62</v>
      </c>
      <c r="AD41" s="10">
        <f ca="1">RANDBETWEEN(1,10)</f>
        <v>7</v>
      </c>
      <c r="AE41" s="10"/>
      <c r="AF41" s="10"/>
      <c r="AG41" s="10"/>
      <c r="AH41" s="10"/>
    </row>
    <row r="42" spans="1:34" x14ac:dyDescent="0.25">
      <c r="AC42" s="14" t="s">
        <v>63</v>
      </c>
      <c r="AD42" s="10" t="str">
        <f>ROMAN(Z42)</f>
        <v/>
      </c>
      <c r="AE42" s="10"/>
      <c r="AF42" s="10"/>
      <c r="AG42" s="10"/>
      <c r="AH42" s="10"/>
    </row>
    <row r="43" spans="1:34" x14ac:dyDescent="0.25">
      <c r="AC43" s="14" t="s">
        <v>64</v>
      </c>
      <c r="AD43" s="10">
        <f ca="1">RANDBETWEEN(11,20)</f>
        <v>16</v>
      </c>
      <c r="AE43" s="10"/>
      <c r="AF43" s="10"/>
      <c r="AG43" s="10"/>
      <c r="AH43" s="10"/>
    </row>
    <row r="44" spans="1:34" x14ac:dyDescent="0.25">
      <c r="AC44" s="14" t="s">
        <v>65</v>
      </c>
      <c r="AD44" s="10" t="str">
        <f>ROMAN(Z44)</f>
        <v/>
      </c>
      <c r="AE44" s="10"/>
      <c r="AF44" s="10"/>
      <c r="AG44" s="10"/>
      <c r="AH44" s="10"/>
    </row>
    <row r="45" spans="1:34" x14ac:dyDescent="0.25">
      <c r="AC45" s="14" t="s">
        <v>66</v>
      </c>
      <c r="AD45" s="10">
        <f ca="1">RANDBETWEEN(21,30)</f>
        <v>26</v>
      </c>
      <c r="AE45" s="10"/>
      <c r="AF45" s="10"/>
      <c r="AG45" s="10"/>
      <c r="AH45" s="10"/>
    </row>
    <row r="46" spans="1:34" x14ac:dyDescent="0.25">
      <c r="AC46" s="14" t="s">
        <v>67</v>
      </c>
      <c r="AD46" s="10" t="str">
        <f>ROMAN(Z46)</f>
        <v/>
      </c>
      <c r="AE46" s="10"/>
      <c r="AF46" s="10"/>
      <c r="AG46" s="10"/>
      <c r="AH46" s="10"/>
    </row>
    <row r="47" spans="1:34" x14ac:dyDescent="0.25">
      <c r="AC47" s="14" t="s">
        <v>68</v>
      </c>
      <c r="AD47" s="10">
        <f ca="1">RANDBETWEEN(31,40)</f>
        <v>40</v>
      </c>
      <c r="AE47" s="10"/>
      <c r="AF47" s="10"/>
      <c r="AG47" s="10"/>
      <c r="AH47" s="10"/>
    </row>
    <row r="48" spans="1:34" x14ac:dyDescent="0.25">
      <c r="AC48" s="14" t="s">
        <v>69</v>
      </c>
      <c r="AD48" s="10" t="str">
        <f>ROMAN(Z48)</f>
        <v/>
      </c>
      <c r="AE48" s="10"/>
      <c r="AF48" s="10"/>
      <c r="AG48" s="10"/>
      <c r="AH48" s="10"/>
    </row>
    <row r="49" spans="29:34" x14ac:dyDescent="0.25">
      <c r="AC49" s="14" t="s">
        <v>70</v>
      </c>
      <c r="AD49" s="10">
        <f ca="1">RANDBETWEEN(41,50)</f>
        <v>50</v>
      </c>
      <c r="AE49" s="10"/>
      <c r="AF49" s="10"/>
      <c r="AG49" s="10"/>
      <c r="AH49" s="10"/>
    </row>
    <row r="50" spans="29:34" x14ac:dyDescent="0.25">
      <c r="AC50" s="14" t="s">
        <v>71</v>
      </c>
      <c r="AD50" s="10" t="str">
        <f>ROMAN(Z50)</f>
        <v/>
      </c>
      <c r="AE50" s="10"/>
      <c r="AF50" s="10"/>
      <c r="AG50" s="10"/>
      <c r="AH50" s="10"/>
    </row>
    <row r="51" spans="29:34" x14ac:dyDescent="0.25">
      <c r="AC51" s="14" t="s">
        <v>72</v>
      </c>
      <c r="AD51" s="10">
        <f ca="1">RANDBETWEEN(51,60)</f>
        <v>55</v>
      </c>
      <c r="AE51" s="10"/>
      <c r="AF51" s="10"/>
      <c r="AG51" s="10"/>
      <c r="AH51" s="10"/>
    </row>
    <row r="52" spans="29:34" x14ac:dyDescent="0.25">
      <c r="AC52" s="14" t="s">
        <v>73</v>
      </c>
      <c r="AD52" s="10" t="str">
        <f>ROMAN(Z52)</f>
        <v/>
      </c>
      <c r="AE52" s="10"/>
      <c r="AF52" s="10"/>
      <c r="AG52" s="10"/>
      <c r="AH52" s="10"/>
    </row>
    <row r="53" spans="29:34" x14ac:dyDescent="0.25">
      <c r="AC53" s="14" t="s">
        <v>74</v>
      </c>
      <c r="AD53" s="10">
        <f ca="1">RANDBETWEEN(61,70)</f>
        <v>69</v>
      </c>
      <c r="AE53" s="10"/>
      <c r="AF53" s="10"/>
      <c r="AG53" s="10"/>
      <c r="AH53" s="10"/>
    </row>
    <row r="54" spans="29:34" x14ac:dyDescent="0.25">
      <c r="AC54" s="14" t="s">
        <v>75</v>
      </c>
      <c r="AD54" s="10" t="str">
        <f>ROMAN(Z54)</f>
        <v/>
      </c>
      <c r="AE54" s="10"/>
      <c r="AF54" s="10"/>
      <c r="AG54" s="10"/>
      <c r="AH54" s="10"/>
    </row>
    <row r="55" spans="29:34" x14ac:dyDescent="0.25">
      <c r="AC55" s="14" t="s">
        <v>76</v>
      </c>
      <c r="AD55" s="10">
        <f ca="1">RANDBETWEEN(71,80)</f>
        <v>80</v>
      </c>
      <c r="AE55" s="10"/>
      <c r="AF55" s="10"/>
      <c r="AG55" s="10"/>
      <c r="AH55" s="10"/>
    </row>
    <row r="56" spans="29:34" x14ac:dyDescent="0.25">
      <c r="AC56" s="14" t="s">
        <v>77</v>
      </c>
      <c r="AD56" s="10" t="str">
        <f>ROMAN(Z56)</f>
        <v/>
      </c>
      <c r="AE56" s="10"/>
      <c r="AF56" s="10"/>
      <c r="AG56" s="10"/>
      <c r="AH56" s="10"/>
    </row>
    <row r="57" spans="29:34" x14ac:dyDescent="0.25">
      <c r="AC57" s="14" t="s">
        <v>61</v>
      </c>
      <c r="AD57" s="10">
        <f ca="1">RANDBETWEEN(81,90)</f>
        <v>88</v>
      </c>
      <c r="AE57" s="10"/>
      <c r="AF57" s="10"/>
      <c r="AG57" s="10"/>
      <c r="AH57" s="10"/>
    </row>
    <row r="58" spans="29:34" x14ac:dyDescent="0.25">
      <c r="AC58" s="14" t="s">
        <v>78</v>
      </c>
      <c r="AD58" s="10" t="str">
        <f>ROMAN(Z58)</f>
        <v/>
      </c>
      <c r="AE58" s="10"/>
      <c r="AF58" s="10"/>
      <c r="AG58" s="10"/>
      <c r="AH58" s="10"/>
    </row>
    <row r="59" spans="29:34" x14ac:dyDescent="0.25">
      <c r="AC59" s="14" t="s">
        <v>79</v>
      </c>
      <c r="AD59" s="10">
        <f ca="1">RANDBETWEEN(91,100)</f>
        <v>100</v>
      </c>
      <c r="AE59" s="10"/>
      <c r="AF59" s="10"/>
      <c r="AG59" s="10"/>
      <c r="AH59" s="10"/>
    </row>
    <row r="60" spans="29:34" x14ac:dyDescent="0.25">
      <c r="AC60" s="14" t="s">
        <v>80</v>
      </c>
      <c r="AD60" s="10" t="str">
        <f>ROMAN(Z60)</f>
        <v/>
      </c>
      <c r="AE60" s="10"/>
      <c r="AF60" s="10"/>
      <c r="AG60" s="10"/>
      <c r="AH60" s="10"/>
    </row>
    <row r="61" spans="29:34" x14ac:dyDescent="0.25">
      <c r="AC61" s="14" t="s">
        <v>81</v>
      </c>
      <c r="AD61" s="10">
        <f ca="1">RANDBETWEEN(101,110)</f>
        <v>105</v>
      </c>
      <c r="AE61" s="10"/>
      <c r="AF61" s="10"/>
      <c r="AG61" s="10"/>
      <c r="AH61" s="10"/>
    </row>
    <row r="62" spans="29:34" x14ac:dyDescent="0.25">
      <c r="AC62" s="14" t="s">
        <v>82</v>
      </c>
      <c r="AD62" s="10" t="str">
        <f>ROMAN(Z62)</f>
        <v/>
      </c>
      <c r="AE62" s="10"/>
      <c r="AF62" s="10"/>
      <c r="AG62" s="10"/>
      <c r="AH62" s="10"/>
    </row>
    <row r="63" spans="29:34" x14ac:dyDescent="0.25">
      <c r="AC63" s="14" t="s">
        <v>83</v>
      </c>
      <c r="AD63" s="10">
        <f ca="1">RANDBETWEEN(111,120)</f>
        <v>117</v>
      </c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 t="str">
        <f>ROMAN(Z64)</f>
        <v/>
      </c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5sfSqx9bhVrOL44pk+gcaTt+rZhcf7yNks6x+RFozY/vqFDcvsUDZo9WFRR+20OBDPnjTxfGrUQyj3xlvJca8w==" saltValue="i4vYKGq8PIZOAbb/dMuwP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 ca="1">COUNTA(AD5:AD36)</f>
        <v>1</v>
      </c>
      <c r="AE2"/>
      <c r="AF2"/>
      <c r="AG2"/>
      <c r="AH2"/>
    </row>
    <row r="3" spans="1:34" ht="15.75" thickBot="1" x14ac:dyDescent="0.3">
      <c r="AC3"/>
      <c r="AD3">
        <f>COUNTA(AD39:AD79)</f>
        <v>9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178</v>
      </c>
      <c r="AE4" s="4"/>
      <c r="AF4" s="4"/>
      <c r="AG4" s="4"/>
      <c r="AH4" s="4"/>
    </row>
    <row r="5" spans="1:34" ht="16.5" thickTop="1" thickBot="1" x14ac:dyDescent="0.3">
      <c r="A5" s="26" t="s">
        <v>113</v>
      </c>
      <c r="AC5" s="7" t="s">
        <v>0</v>
      </c>
      <c r="AD5" s="8">
        <f ca="1">RANDBETWEEN(5,100)</f>
        <v>8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114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92</v>
      </c>
      <c r="AD39" s="8">
        <v>0</v>
      </c>
      <c r="AE39" s="8"/>
      <c r="AF39" s="8"/>
      <c r="AG39" s="8"/>
      <c r="AH39" s="8"/>
    </row>
    <row r="40" spans="1:34" x14ac:dyDescent="0.25">
      <c r="AC40" s="14" t="s">
        <v>32</v>
      </c>
      <c r="AD40" s="10" t="s">
        <v>168</v>
      </c>
      <c r="AE40" s="10"/>
      <c r="AF40" s="10"/>
      <c r="AG40" s="10"/>
      <c r="AH40" s="10"/>
    </row>
    <row r="41" spans="1:34" x14ac:dyDescent="0.25">
      <c r="AC41" s="14" t="s">
        <v>33</v>
      </c>
      <c r="AD41" s="10" t="str">
        <f>"Escribe el Número Romano de "&amp;Dato_01&amp;"."</f>
        <v>Escribe el Número Romano de .</v>
      </c>
      <c r="AE41" s="10"/>
      <c r="AF41" s="10"/>
      <c r="AG41" s="10"/>
      <c r="AH41" s="10"/>
    </row>
    <row r="42" spans="1:34" x14ac:dyDescent="0.25">
      <c r="AC42" s="14" t="s">
        <v>40</v>
      </c>
      <c r="AD42" s="10" t="str">
        <f>ROMAN(Dato_01)</f>
        <v/>
      </c>
      <c r="AE42" s="10"/>
      <c r="AF42" s="10"/>
      <c r="AG42" s="10"/>
      <c r="AH42" s="10"/>
    </row>
    <row r="43" spans="1:34" x14ac:dyDescent="0.25">
      <c r="AC43" s="14" t="s">
        <v>52</v>
      </c>
      <c r="AD43" s="10">
        <v>100</v>
      </c>
      <c r="AE43" s="10"/>
      <c r="AF43" s="10"/>
      <c r="AG43" s="10"/>
      <c r="AH43" s="10"/>
    </row>
    <row r="44" spans="1:34" x14ac:dyDescent="0.25">
      <c r="AC44" s="14" t="s">
        <v>93</v>
      </c>
      <c r="AD44" s="10" t="s">
        <v>172</v>
      </c>
      <c r="AE44" s="10"/>
      <c r="AF44" s="10"/>
      <c r="AG44" s="10"/>
      <c r="AH44" s="10"/>
    </row>
    <row r="45" spans="1:34" x14ac:dyDescent="0.25">
      <c r="AC45" s="14" t="s">
        <v>41</v>
      </c>
      <c r="AD45" s="10" t="str">
        <f>LOWER(RC_1)</f>
        <v/>
      </c>
      <c r="AE45" s="10"/>
      <c r="AF45" s="10"/>
      <c r="AG45" s="10"/>
      <c r="AH45" s="10"/>
    </row>
    <row r="46" spans="1:34" x14ac:dyDescent="0.25">
      <c r="AC46" s="14" t="s">
        <v>53</v>
      </c>
      <c r="AD46" s="10">
        <v>100</v>
      </c>
      <c r="AE46" s="10"/>
      <c r="AF46" s="10"/>
      <c r="AG46" s="10"/>
      <c r="AH46" s="10"/>
    </row>
    <row r="47" spans="1:34" x14ac:dyDescent="0.25">
      <c r="AC47" s="14" t="s">
        <v>94</v>
      </c>
      <c r="AD47" s="10" t="s">
        <v>172</v>
      </c>
      <c r="AE47" s="10"/>
      <c r="AF47" s="10"/>
      <c r="AG47" s="10"/>
      <c r="AH47" s="10"/>
    </row>
    <row r="48" spans="1:34" x14ac:dyDescent="0.25">
      <c r="AC48" s="14" t="s">
        <v>42</v>
      </c>
      <c r="AD48" s="10"/>
      <c r="AE48" s="10"/>
      <c r="AF48" s="10"/>
      <c r="AG48" s="10"/>
      <c r="AH48" s="10"/>
    </row>
    <row r="49" spans="29:34" x14ac:dyDescent="0.25">
      <c r="AC49" s="14" t="s">
        <v>54</v>
      </c>
      <c r="AD49" s="10"/>
      <c r="AE49" s="10"/>
      <c r="AF49" s="10"/>
      <c r="AG49" s="10"/>
      <c r="AH49" s="10"/>
    </row>
    <row r="50" spans="29:34" x14ac:dyDescent="0.25">
      <c r="AC50" s="14" t="s">
        <v>95</v>
      </c>
      <c r="AD50" s="10"/>
      <c r="AE50" s="10"/>
      <c r="AF50" s="10"/>
      <c r="AG50" s="10"/>
      <c r="AH50" s="10"/>
    </row>
    <row r="51" spans="29:34" x14ac:dyDescent="0.25">
      <c r="AC51" s="14" t="s">
        <v>43</v>
      </c>
      <c r="AD51" s="10"/>
      <c r="AE51" s="10"/>
      <c r="AF51" s="10"/>
      <c r="AG51" s="10"/>
      <c r="AH51" s="10"/>
    </row>
    <row r="52" spans="29:34" x14ac:dyDescent="0.25">
      <c r="AC52" s="14" t="s">
        <v>55</v>
      </c>
      <c r="AD52" s="10"/>
      <c r="AE52" s="10"/>
      <c r="AF52" s="10"/>
      <c r="AG52" s="10"/>
      <c r="AH52" s="10"/>
    </row>
    <row r="53" spans="29:34" x14ac:dyDescent="0.25">
      <c r="AC53" s="14" t="s">
        <v>96</v>
      </c>
      <c r="AD53" s="10"/>
      <c r="AE53" s="10"/>
      <c r="AF53" s="10"/>
      <c r="AG53" s="10"/>
      <c r="AH53" s="10"/>
    </row>
    <row r="54" spans="29:34" x14ac:dyDescent="0.25">
      <c r="AC54" s="14" t="s">
        <v>44</v>
      </c>
      <c r="AD54" s="10"/>
      <c r="AE54" s="10"/>
      <c r="AF54" s="10"/>
      <c r="AG54" s="10"/>
      <c r="AH54" s="10"/>
    </row>
    <row r="55" spans="29:34" x14ac:dyDescent="0.25">
      <c r="AC55" s="14" t="s">
        <v>56</v>
      </c>
      <c r="AD55" s="10"/>
      <c r="AE55" s="10"/>
      <c r="AF55" s="10"/>
      <c r="AG55" s="10"/>
      <c r="AH55" s="10"/>
    </row>
    <row r="56" spans="29:34" x14ac:dyDescent="0.25">
      <c r="AC56" s="14" t="s">
        <v>97</v>
      </c>
      <c r="AD56" s="10"/>
      <c r="AE56" s="10"/>
      <c r="AF56" s="10"/>
      <c r="AG56" s="10"/>
      <c r="AH56" s="10"/>
    </row>
    <row r="57" spans="29:34" x14ac:dyDescent="0.25">
      <c r="AC57" s="14" t="s">
        <v>45</v>
      </c>
      <c r="AD57" s="10"/>
      <c r="AE57" s="10"/>
      <c r="AF57" s="10"/>
      <c r="AG57" s="10"/>
      <c r="AH57" s="10"/>
    </row>
    <row r="58" spans="29:34" x14ac:dyDescent="0.25">
      <c r="AC58" s="14" t="s">
        <v>57</v>
      </c>
      <c r="AD58" s="10"/>
      <c r="AE58" s="10"/>
      <c r="AF58" s="10"/>
      <c r="AG58" s="10"/>
      <c r="AH58" s="10"/>
    </row>
    <row r="59" spans="29:34" x14ac:dyDescent="0.25">
      <c r="AC59" s="14" t="s">
        <v>98</v>
      </c>
      <c r="AD59" s="10"/>
      <c r="AE59" s="10"/>
      <c r="AF59" s="10"/>
      <c r="AG59" s="10"/>
      <c r="AH59" s="10"/>
    </row>
    <row r="60" spans="29:34" x14ac:dyDescent="0.25">
      <c r="AC60" s="14" t="s">
        <v>99</v>
      </c>
      <c r="AD60" s="10"/>
      <c r="AE60" s="10"/>
      <c r="AF60" s="10"/>
      <c r="AG60" s="10"/>
      <c r="AH60" s="10"/>
    </row>
    <row r="61" spans="29:34" x14ac:dyDescent="0.25">
      <c r="AC61" s="14" t="s">
        <v>100</v>
      </c>
      <c r="AD61" s="10"/>
      <c r="AE61" s="10"/>
      <c r="AF61" s="10"/>
      <c r="AG61" s="10"/>
      <c r="AH61" s="10"/>
    </row>
    <row r="62" spans="29:34" x14ac:dyDescent="0.25">
      <c r="AC62" s="14" t="s">
        <v>101</v>
      </c>
      <c r="AD62" s="10"/>
      <c r="AE62" s="10"/>
      <c r="AF62" s="10"/>
      <c r="AG62" s="10"/>
      <c r="AH62" s="10"/>
    </row>
    <row r="63" spans="29:34" x14ac:dyDescent="0.25">
      <c r="AC63" s="14" t="s">
        <v>102</v>
      </c>
      <c r="AD63" s="10"/>
      <c r="AE63" s="10"/>
      <c r="AF63" s="10"/>
      <c r="AG63" s="10"/>
      <c r="AH63" s="10"/>
    </row>
    <row r="64" spans="29:34" x14ac:dyDescent="0.25">
      <c r="AC64" s="14" t="s">
        <v>103</v>
      </c>
      <c r="AD64" s="10"/>
      <c r="AE64" s="10"/>
      <c r="AF64" s="10"/>
      <c r="AG64" s="10"/>
      <c r="AH64" s="10"/>
    </row>
    <row r="65" spans="29:34" ht="15.75" thickBot="1" x14ac:dyDescent="0.3">
      <c r="AC65" s="16" t="s">
        <v>104</v>
      </c>
      <c r="AD65" s="18"/>
      <c r="AE65" s="18"/>
      <c r="AF65" s="18"/>
      <c r="AG65" s="18"/>
      <c r="AH65" s="18"/>
    </row>
    <row r="66" spans="29:34" x14ac:dyDescent="0.25">
      <c r="AC66" s="20" t="s">
        <v>35</v>
      </c>
      <c r="AD66" s="21"/>
      <c r="AE66" s="21"/>
      <c r="AF66" s="21"/>
      <c r="AG66" s="21"/>
      <c r="AH66" s="21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36</v>
      </c>
      <c r="AD68" s="10"/>
      <c r="AE68" s="10"/>
      <c r="AF68" s="10"/>
      <c r="AG68" s="10"/>
      <c r="AH68" s="10"/>
    </row>
    <row r="69" spans="29:34" x14ac:dyDescent="0.25">
      <c r="AC69" s="14" t="s">
        <v>37</v>
      </c>
      <c r="AD69" s="10"/>
      <c r="AE69" s="10"/>
      <c r="AF69" s="10"/>
      <c r="AG69" s="10"/>
      <c r="AH69" s="10"/>
    </row>
    <row r="70" spans="29:34" ht="15.75" thickBot="1" x14ac:dyDescent="0.3">
      <c r="AC70" s="15" t="s">
        <v>38</v>
      </c>
      <c r="AD70" s="12"/>
      <c r="AE70" s="12"/>
      <c r="AF70" s="12"/>
      <c r="AG70" s="12"/>
      <c r="AH70" s="12"/>
    </row>
    <row r="71" spans="29:34" x14ac:dyDescent="0.25">
      <c r="AC71"/>
    </row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Qae13IWcdcb+y1j8UiYloOxSs00xjYhwhtsqtzoq4z8AEphZd0CniFmtoNj57P1elhOOVtH80til99C9xIKjTg==" saltValue="iolh9TrWV6gQu1fvpxdL7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/>
      <c r="AF1"/>
      <c r="AG1"/>
      <c r="AH1"/>
    </row>
    <row r="2" spans="1:34" x14ac:dyDescent="0.25">
      <c r="AC2"/>
      <c r="AD2">
        <f ca="1">COUNTA(AD5:AD36)</f>
        <v>5</v>
      </c>
      <c r="AE2"/>
      <c r="AF2"/>
      <c r="AG2"/>
      <c r="AH2"/>
    </row>
    <row r="3" spans="1:34" ht="15.75" thickBot="1" x14ac:dyDescent="0.3">
      <c r="AC3"/>
      <c r="AD3">
        <f ca="1">COUNTA(AD39:AD79)</f>
        <v>18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179</v>
      </c>
      <c r="AE4" s="4"/>
      <c r="AF4" s="4"/>
      <c r="AG4" s="4"/>
      <c r="AH4" s="4"/>
    </row>
    <row r="5" spans="1:34" ht="16.5" thickTop="1" thickBot="1" x14ac:dyDescent="0.3">
      <c r="A5" s="26" t="s">
        <v>115</v>
      </c>
      <c r="AC5" s="7" t="s">
        <v>0</v>
      </c>
      <c r="AD5" s="8">
        <f ca="1">RANDBETWEEN(1,10)</f>
        <v>7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>
        <f ca="1">RANDBETWEEN(11,20)</f>
        <v>20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>
        <f ca="1">RANDBETWEEN(21,30)</f>
        <v>23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>
        <f ca="1">RANDBETWEEN(31,40)</f>
        <v>40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 t="e">
        <f>ROMAN(AD1)</f>
        <v>#VALUE!</v>
      </c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 t="str">
        <f ca="1">ROMAN(AD2)</f>
        <v>XV</v>
      </c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 t="str">
        <f ca="1">ROMAN(AD3)</f>
        <v>XVIII</v>
      </c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 t="e">
        <f>ROMAN(AD4)</f>
        <v>#VALUE!</v>
      </c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116</v>
      </c>
      <c r="AC21" s="9" t="s">
        <v>16</v>
      </c>
      <c r="AD21" s="10">
        <f ca="1">RANDBETWEEN(1,4)</f>
        <v>3</v>
      </c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>
        <f ca="1">RANDBETWEEN(5,8)</f>
        <v>7</v>
      </c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e">
        <f ca="1">"El Número Romano de "&amp;INDIRECT("Dato_0"&amp;Dato_17)&amp;" es [["&amp;Dato_17+4&amp;"]]. El Siguiente Número Romano "&amp;INDIRECT("Dato_0"&amp;Dato_21)&amp;" es [["&amp;Dato_21-4&amp;"]]."</f>
        <v>#REF!</v>
      </c>
      <c r="AE40" s="10"/>
      <c r="AF40" s="10"/>
      <c r="AG40" s="10"/>
      <c r="AH40" s="10"/>
    </row>
    <row r="41" spans="1:34" x14ac:dyDescent="0.25">
      <c r="AC41" s="14" t="s">
        <v>62</v>
      </c>
      <c r="AD41" s="10">
        <v>1</v>
      </c>
      <c r="AE41" s="10"/>
      <c r="AF41" s="10"/>
      <c r="AG41" s="10"/>
      <c r="AH41" s="10"/>
    </row>
    <row r="42" spans="1:34" x14ac:dyDescent="0.25">
      <c r="AC42" s="14" t="s">
        <v>63</v>
      </c>
      <c r="AD42" s="10">
        <f>Dato_01</f>
        <v>0</v>
      </c>
      <c r="AE42" s="10"/>
      <c r="AF42" s="10"/>
      <c r="AG42" s="10"/>
      <c r="AH42" s="10"/>
    </row>
    <row r="43" spans="1:34" x14ac:dyDescent="0.25">
      <c r="AC43" s="14" t="s">
        <v>64</v>
      </c>
      <c r="AD43" s="10">
        <v>1</v>
      </c>
      <c r="AE43" s="10"/>
      <c r="AF43" s="10"/>
      <c r="AG43" s="10"/>
      <c r="AH43" s="10"/>
    </row>
    <row r="44" spans="1:34" x14ac:dyDescent="0.25">
      <c r="AC44" s="14" t="s">
        <v>65</v>
      </c>
      <c r="AD44" s="10">
        <f>Dato_02</f>
        <v>0</v>
      </c>
      <c r="AE44" s="10"/>
      <c r="AF44" s="10"/>
      <c r="AG44" s="10"/>
      <c r="AH44" s="10"/>
    </row>
    <row r="45" spans="1:34" x14ac:dyDescent="0.25">
      <c r="AC45" s="14" t="s">
        <v>66</v>
      </c>
      <c r="AD45" s="10">
        <v>1</v>
      </c>
      <c r="AE45" s="10"/>
      <c r="AF45" s="10"/>
      <c r="AG45" s="10"/>
      <c r="AH45" s="10"/>
    </row>
    <row r="46" spans="1:34" x14ac:dyDescent="0.25">
      <c r="AC46" s="14" t="s">
        <v>67</v>
      </c>
      <c r="AD46" s="10">
        <f>Dato_03</f>
        <v>0</v>
      </c>
      <c r="AE46" s="10"/>
      <c r="AF46" s="10"/>
      <c r="AG46" s="10"/>
      <c r="AH46" s="10"/>
    </row>
    <row r="47" spans="1:34" x14ac:dyDescent="0.25">
      <c r="AC47" s="14" t="s">
        <v>68</v>
      </c>
      <c r="AD47" s="10">
        <v>1</v>
      </c>
      <c r="AE47" s="10"/>
      <c r="AF47" s="10"/>
      <c r="AG47" s="10"/>
      <c r="AH47" s="10"/>
    </row>
    <row r="48" spans="1:34" x14ac:dyDescent="0.25">
      <c r="AC48" s="14" t="s">
        <v>69</v>
      </c>
      <c r="AD48" s="10">
        <f>Dato_04</f>
        <v>0</v>
      </c>
      <c r="AE48" s="10"/>
      <c r="AF48" s="10"/>
      <c r="AG48" s="10"/>
      <c r="AH48" s="10"/>
    </row>
    <row r="49" spans="29:34" x14ac:dyDescent="0.25">
      <c r="AC49" s="14" t="s">
        <v>70</v>
      </c>
      <c r="AD49" s="10">
        <v>2</v>
      </c>
      <c r="AE49" s="10"/>
      <c r="AF49" s="10"/>
      <c r="AG49" s="10"/>
      <c r="AH49" s="10"/>
    </row>
    <row r="50" spans="29:34" x14ac:dyDescent="0.25">
      <c r="AC50" s="14" t="s">
        <v>71</v>
      </c>
      <c r="AD50" s="10">
        <f>Dato_05</f>
        <v>0</v>
      </c>
      <c r="AE50" s="10"/>
      <c r="AF50" s="10"/>
      <c r="AG50" s="10"/>
      <c r="AH50" s="10"/>
    </row>
    <row r="51" spans="29:34" x14ac:dyDescent="0.25">
      <c r="AC51" s="14" t="s">
        <v>72</v>
      </c>
      <c r="AD51" s="10">
        <v>2</v>
      </c>
      <c r="AE51" s="10"/>
      <c r="AF51" s="10"/>
      <c r="AG51" s="10"/>
      <c r="AH51" s="10"/>
    </row>
    <row r="52" spans="29:34" x14ac:dyDescent="0.25">
      <c r="AC52" s="14" t="s">
        <v>73</v>
      </c>
      <c r="AD52" s="10">
        <f>Dato_06</f>
        <v>0</v>
      </c>
      <c r="AE52" s="10"/>
      <c r="AF52" s="10"/>
      <c r="AG52" s="10"/>
      <c r="AH52" s="10"/>
    </row>
    <row r="53" spans="29:34" x14ac:dyDescent="0.25">
      <c r="AC53" s="14" t="s">
        <v>74</v>
      </c>
      <c r="AD53" s="10">
        <v>2</v>
      </c>
      <c r="AE53" s="10"/>
      <c r="AF53" s="10"/>
      <c r="AG53" s="10"/>
      <c r="AH53" s="10"/>
    </row>
    <row r="54" spans="29:34" x14ac:dyDescent="0.25">
      <c r="AC54" s="14" t="s">
        <v>75</v>
      </c>
      <c r="AD54" s="10">
        <f>Dato_07</f>
        <v>0</v>
      </c>
      <c r="AE54" s="10"/>
      <c r="AF54" s="10"/>
      <c r="AG54" s="10"/>
      <c r="AH54" s="10"/>
    </row>
    <row r="55" spans="29:34" x14ac:dyDescent="0.25">
      <c r="AC55" s="14" t="s">
        <v>76</v>
      </c>
      <c r="AD55" s="10">
        <v>2</v>
      </c>
      <c r="AE55" s="10"/>
      <c r="AF55" s="10"/>
      <c r="AG55" s="10"/>
      <c r="AH55" s="10"/>
    </row>
    <row r="56" spans="29:34" x14ac:dyDescent="0.25">
      <c r="AC56" s="14" t="s">
        <v>77</v>
      </c>
      <c r="AD56" s="10">
        <f>Dato_08</f>
        <v>0</v>
      </c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pk8oCFNnXA3TMNXzqKndSu4j7qIsK/im+4wYEkOrXvLaOyQklzuVN7AcTIF8BavPVhrqegd7sIF8umcJbl4p3Q==" saltValue="NP0rBkXU4cKQeXurS7faK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H127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t="str">
        <f>IFERROR(HLOOKUP(AD4,$AB$4:AC4,1,0),"OK")</f>
        <v>OK</v>
      </c>
      <c r="AE1"/>
      <c r="AF1"/>
      <c r="AG1"/>
      <c r="AH1"/>
    </row>
    <row r="2" spans="1:34" hidden="1" x14ac:dyDescent="0.25">
      <c r="AC2"/>
      <c r="AD2">
        <f ca="1">COUNTA(AD5:AD36)</f>
        <v>1</v>
      </c>
      <c r="AE2"/>
      <c r="AF2"/>
      <c r="AG2"/>
      <c r="AH2"/>
    </row>
    <row r="3" spans="1:34" ht="15.75" hidden="1" thickBot="1" x14ac:dyDescent="0.3">
      <c r="AC3"/>
      <c r="AD3">
        <f>COUNTA(AD39:AD79)</f>
        <v>9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180</v>
      </c>
      <c r="AE4" s="4"/>
      <c r="AF4" s="4"/>
      <c r="AG4" s="4"/>
      <c r="AH4" s="4"/>
    </row>
    <row r="5" spans="1:34" ht="16.5" thickTop="1" thickBot="1" x14ac:dyDescent="0.3">
      <c r="A5" s="26" t="s">
        <v>117</v>
      </c>
      <c r="AC5" s="7" t="s">
        <v>0</v>
      </c>
      <c r="AD5" s="8">
        <f ca="1">RANDBETWEEN(15,21)</f>
        <v>16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14" t="s">
        <v>33</v>
      </c>
      <c r="AD40" s="10" t="str">
        <f>"Escribe todo lo que sepas del Siglo "&amp;ROMAN(Dato_01)&amp;"."</f>
        <v>Escribe todo lo que sepas del Siglo .</v>
      </c>
      <c r="AE40" s="10"/>
      <c r="AF40" s="10"/>
      <c r="AG40" s="10"/>
      <c r="AH40" s="10"/>
    </row>
    <row r="41" spans="1:34" x14ac:dyDescent="0.25">
      <c r="AC41" s="14" t="s">
        <v>85</v>
      </c>
      <c r="AD41" s="10" t="s">
        <v>85</v>
      </c>
      <c r="AE41" s="10"/>
      <c r="AF41" s="10"/>
      <c r="AG41" s="10"/>
      <c r="AH41" s="10"/>
    </row>
    <row r="42" spans="1:34" x14ac:dyDescent="0.25">
      <c r="AC42" s="14" t="s">
        <v>86</v>
      </c>
      <c r="AD42" s="10" t="s">
        <v>181</v>
      </c>
      <c r="AE42" s="10"/>
      <c r="AF42" s="10"/>
      <c r="AG42" s="10"/>
      <c r="AH42" s="10"/>
    </row>
    <row r="43" spans="1:34" x14ac:dyDescent="0.25">
      <c r="AC43" s="14" t="s">
        <v>87</v>
      </c>
      <c r="AD43" s="10">
        <v>10</v>
      </c>
      <c r="AE43" s="10"/>
      <c r="AF43" s="10"/>
      <c r="AG43" s="10"/>
      <c r="AH43" s="10"/>
    </row>
    <row r="44" spans="1:34" x14ac:dyDescent="0.25">
      <c r="AC44" s="14" t="s">
        <v>88</v>
      </c>
      <c r="AD44" s="10">
        <v>2</v>
      </c>
      <c r="AE44" s="10"/>
      <c r="AF44" s="10"/>
      <c r="AG44" s="10"/>
      <c r="AH44" s="10"/>
    </row>
    <row r="45" spans="1:34" x14ac:dyDescent="0.25">
      <c r="AC45" s="14" t="s">
        <v>89</v>
      </c>
      <c r="AD45" s="10" t="s">
        <v>182</v>
      </c>
      <c r="AE45" s="10"/>
      <c r="AF45" s="10"/>
      <c r="AG45" s="10"/>
      <c r="AH45" s="10"/>
    </row>
    <row r="46" spans="1:34" x14ac:dyDescent="0.25">
      <c r="AC46" s="14" t="s">
        <v>90</v>
      </c>
      <c r="AD46" s="10" t="s">
        <v>183</v>
      </c>
      <c r="AE46" s="10"/>
      <c r="AF46" s="10"/>
      <c r="AG46" s="10"/>
      <c r="AH46" s="10"/>
    </row>
    <row r="47" spans="1:34" ht="15.75" thickBot="1" x14ac:dyDescent="0.3">
      <c r="AC47" s="16" t="s">
        <v>91</v>
      </c>
      <c r="AD47" s="18" t="s">
        <v>184</v>
      </c>
      <c r="AE47" s="18"/>
      <c r="AF47" s="18"/>
      <c r="AG47" s="18"/>
      <c r="AH47" s="18"/>
    </row>
    <row r="48" spans="1:34" ht="15.75" thickBot="1" x14ac:dyDescent="0.3">
      <c r="AC48" s="22" t="s">
        <v>38</v>
      </c>
      <c r="AD48" s="23"/>
      <c r="AE48" s="23"/>
      <c r="AF48" s="23"/>
      <c r="AG48" s="23"/>
      <c r="AH48" s="23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qkdpXgl8bDegtkdYDIwpuX0uptNQm5LG3DqB4ozCI5MWbdTjYcP/woCi+NA5Pkqivu5onk8qcltBxK7pYgtYFw==" saltValue="VNzJCBa/kqZmrfeIPqSF6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H139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s="24" t="str">
        <f>IFERROR(HLOOKUP(AD4,$AB$4:AC4,1,0),"OK")</f>
        <v>OK</v>
      </c>
      <c r="AE1"/>
      <c r="AF1"/>
      <c r="AG1"/>
      <c r="AH1"/>
    </row>
    <row r="2" spans="1:34" hidden="1" x14ac:dyDescent="0.25">
      <c r="AC2"/>
      <c r="AD2" s="24">
        <f t="shared" ref="AD2" ca="1" si="0">COUNTA(AD5:AD36)</f>
        <v>8</v>
      </c>
      <c r="AE2"/>
      <c r="AF2"/>
      <c r="AG2"/>
      <c r="AH2"/>
    </row>
    <row r="3" spans="1:34" ht="15.75" hidden="1" thickBot="1" x14ac:dyDescent="0.3">
      <c r="AC3"/>
      <c r="AD3" s="24">
        <f t="shared" ref="AD3" si="1">COUNTA(AD39:AD79)</f>
        <v>3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185</v>
      </c>
      <c r="AE4" s="4"/>
      <c r="AF4" s="4"/>
      <c r="AG4" s="4"/>
      <c r="AH4" s="4"/>
    </row>
    <row r="5" spans="1:34" ht="16.5" thickTop="1" thickBot="1" x14ac:dyDescent="0.3">
      <c r="A5" s="26" t="s">
        <v>120</v>
      </c>
      <c r="AC5" s="7" t="s">
        <v>0</v>
      </c>
      <c r="AD5" s="8">
        <f ca="1">RANDBETWEEN(1,10)</f>
        <v>2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>
        <f ca="1">Dato_01+RANDBETWEEN(1,5)</f>
        <v>5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>
        <f ca="1">Dato_01+RANDBETWEEN(6,10)</f>
        <v>10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>
        <f ca="1">Dato_01+RANDBETWEEN(20,25)</f>
        <v>24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119</v>
      </c>
      <c r="AC21" s="9" t="s">
        <v>16</v>
      </c>
      <c r="AD21" s="10" t="str">
        <f>ROMAN(AB21)</f>
        <v/>
      </c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 t="str">
        <f>ROMAN(AB22)</f>
        <v/>
      </c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 t="str">
        <f>ROMAN(AB23)</f>
        <v/>
      </c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 t="str">
        <f>ROMAN(AB24)</f>
        <v/>
      </c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6" t="s">
        <v>39</v>
      </c>
      <c r="AD38" s="4"/>
      <c r="AE38" s="4"/>
      <c r="AF38" s="4"/>
      <c r="AG38" s="4"/>
      <c r="AH38" s="4"/>
    </row>
    <row r="39" spans="1:34" x14ac:dyDescent="0.25">
      <c r="AC39" s="7" t="s">
        <v>32</v>
      </c>
      <c r="AD39" s="8" t="s">
        <v>168</v>
      </c>
      <c r="AE39" s="8"/>
      <c r="AF39" s="8"/>
      <c r="AG39" s="8"/>
      <c r="AH39" s="8"/>
    </row>
    <row r="40" spans="1:34" x14ac:dyDescent="0.25">
      <c r="AC40" s="9" t="s">
        <v>33</v>
      </c>
      <c r="AD40" s="10" t="str">
        <f>"Trabajando con Números Romanos:&lt;br&gt;&lt;br&gt;
1. Selecciona el Número Romano de "&amp;Dato_01&amp;" {1:MC:%100%"&amp;Dato_17&amp;"#Muy Bien~%-50%"&amp;Dato_18&amp;"#Debes estudiar más~%-50%"&amp;Dato_19&amp;"#Debes estudiar más~%-50%"&amp;Dato_20&amp;"#Debes estudiar más}&lt;br&gt;&lt;br&gt;
2. Escribe el Número Romano de "&amp;Dato_04&amp;" {1:SA:%100%"&amp;Dato_20&amp;"#Muy bien~%50%"&amp;LOWER(Dato_20)&amp;"#Ten cuidado y escribe en Mayúsculas}&lt;br&gt;&lt;br&gt;
3. Escribe el número de "&amp;Dato_19&amp;"{1:NUMERICAL:%100%"&amp;Dato_03&amp;":0#Muy bien~%-50%"&amp;Dato_02&amp;":0#Debes estudiar mas}"</f>
        <v>Trabajando con Números Romanos:&lt;br&gt;&lt;br&gt;
1. Selecciona el Número Romano de  {1:MC:%100%#Muy Bien~%-50%#Debes estudiar más~%-50%#Debes estudiar más~%-50%#Debes estudiar más}&lt;br&gt;&lt;br&gt;
2. Escribe el Número Romano de  {1:SA:%100%#Muy bien~%50%#Ten cuidado y escribe en Mayúsculas}&lt;br&gt;&lt;br&gt;
3. Escribe el número de {1:NUMERICAL:%100%:0#Muy bien~%-50%:0#Debes estudiar mas}</v>
      </c>
      <c r="AE40" s="10"/>
      <c r="AF40" s="10"/>
      <c r="AG40" s="10"/>
      <c r="AH40" s="10"/>
    </row>
    <row r="41" spans="1:34" ht="15.75" thickBot="1" x14ac:dyDescent="0.3">
      <c r="AC41" s="9" t="s">
        <v>34</v>
      </c>
      <c r="AD41" s="10">
        <v>10</v>
      </c>
      <c r="AE41" s="10"/>
      <c r="AF41" s="10"/>
      <c r="AG41" s="10"/>
      <c r="AH41" s="10"/>
    </row>
    <row r="42" spans="1:34" x14ac:dyDescent="0.25">
      <c r="AC42" s="20" t="s">
        <v>35</v>
      </c>
      <c r="AD42" s="21"/>
      <c r="AE42" s="21"/>
      <c r="AF42" s="21"/>
      <c r="AG42" s="21"/>
      <c r="AH42" s="21"/>
    </row>
    <row r="43" spans="1:34" x14ac:dyDescent="0.25">
      <c r="AC43" s="14" t="s">
        <v>36</v>
      </c>
      <c r="AD43" s="10"/>
      <c r="AE43" s="10"/>
      <c r="AF43" s="10"/>
      <c r="AG43" s="10"/>
      <c r="AH43" s="10"/>
    </row>
    <row r="44" spans="1:34" x14ac:dyDescent="0.25">
      <c r="AC44" s="14" t="s">
        <v>36</v>
      </c>
      <c r="AD44" s="10"/>
      <c r="AE44" s="10"/>
      <c r="AF44" s="10"/>
      <c r="AG44" s="10"/>
      <c r="AH44" s="10"/>
    </row>
    <row r="45" spans="1:34" x14ac:dyDescent="0.25">
      <c r="AC45" s="14" t="s">
        <v>37</v>
      </c>
      <c r="AD45" s="10"/>
      <c r="AE45" s="10"/>
      <c r="AF45" s="10"/>
      <c r="AG45" s="10"/>
      <c r="AH45" s="10"/>
    </row>
    <row r="46" spans="1:34" ht="15.75" thickBot="1" x14ac:dyDescent="0.3">
      <c r="AC46" s="15" t="s">
        <v>38</v>
      </c>
      <c r="AD46" s="12"/>
      <c r="AE46" s="12"/>
      <c r="AF46" s="12"/>
      <c r="AG46" s="12"/>
      <c r="AH46" s="12"/>
    </row>
    <row r="47" spans="1:34" x14ac:dyDescent="0.25"/>
    <row r="48" spans="1:3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brHOfNFLclIoFJpULdSp7l7Q9LtC9DDd0YFF/wITDQmGsWrtCRGZtCnHZurSQ+aztdwL9Tjl9jvV9ai3101RSw==" saltValue="1+F2NUL9sMr1oTX0DNtehA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169</vt:i4>
      </vt:variant>
    </vt:vector>
  </HeadingPairs>
  <TitlesOfParts>
    <vt:vector size="178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PP'!Dato_07</vt:lpstr>
      <vt:lpstr>'Formulas CL'!Dato_08</vt:lpstr>
      <vt:lpstr>'Formulas PP'!Dato_08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CL'!Dato_32</vt:lpstr>
      <vt:lpstr>RC_1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Huerta Gómez de Merodio</cp:lastModifiedBy>
  <dcterms:created xsi:type="dcterms:W3CDTF">2021-11-27T14:19:19Z</dcterms:created>
  <dcterms:modified xsi:type="dcterms:W3CDTF">2021-12-30T10:59:57Z</dcterms:modified>
</cp:coreProperties>
</file>