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muna Prakash\Desktop\PREWORK_JP\01082019\HW\"/>
    </mc:Choice>
  </mc:AlternateContent>
  <xr:revisionPtr revIDLastSave="0" documentId="13_ncr:1_{6E6F34F6-ED3C-467F-945F-559896E6E823}" xr6:coauthVersionLast="40" xr6:coauthVersionMax="40" xr10:uidLastSave="{00000000-0000-0000-0000-000000000000}"/>
  <bookViews>
    <workbookView xWindow="0" yWindow="0" windowWidth="23040" windowHeight="9048" tabRatio="680" activeTab="1" xr2:uid="{00000000-000D-0000-FFFF-FFFF00000000}"/>
  </bookViews>
  <sheets>
    <sheet name="Sheet1" sheetId="1" r:id="rId1"/>
    <sheet name="Cat_Pivot" sheetId="2" r:id="rId2"/>
    <sheet name="SubCat_Pivot" sheetId="3" r:id="rId3"/>
    <sheet name="Date_Pivot+Bonus_Quest" sheetId="4" r:id="rId4"/>
    <sheet name="Bonus_QuestContinued" sheetId="5" r:id="rId5"/>
  </sheets>
  <definedNames>
    <definedName name="_xlnm._FilterDatabase" localSheetId="0" hidden="1">Sheet1!$A$1:$R$4115</definedName>
  </definedNames>
  <calcPr calcId="181029"/>
  <pivotCaches>
    <pivotCache cacheId="0" r:id="rId6"/>
    <pivotCache cacheId="4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E13" i="5" s="1"/>
  <c r="C12" i="5"/>
  <c r="H3" i="5"/>
  <c r="H4" i="5"/>
  <c r="H5" i="5"/>
  <c r="H6" i="5"/>
  <c r="H7" i="5"/>
  <c r="H8" i="5"/>
  <c r="H9" i="5"/>
  <c r="H10" i="5"/>
  <c r="H11" i="5"/>
  <c r="H2" i="5"/>
  <c r="G3" i="5"/>
  <c r="G4" i="5"/>
  <c r="G5" i="5"/>
  <c r="G6" i="5"/>
  <c r="G7" i="5"/>
  <c r="G8" i="5"/>
  <c r="G9" i="5"/>
  <c r="G10" i="5"/>
  <c r="G11" i="5"/>
  <c r="G2" i="5"/>
  <c r="F3" i="5"/>
  <c r="F4" i="5"/>
  <c r="F5" i="5"/>
  <c r="F6" i="5"/>
  <c r="F7" i="5"/>
  <c r="F8" i="5"/>
  <c r="F9" i="5"/>
  <c r="F10" i="5"/>
  <c r="F11" i="5"/>
  <c r="F2" i="5"/>
  <c r="E3" i="5"/>
  <c r="E4" i="5"/>
  <c r="E5" i="5"/>
  <c r="E6" i="5"/>
  <c r="E7" i="5"/>
  <c r="E8" i="5"/>
  <c r="E9" i="5"/>
  <c r="E10" i="5"/>
  <c r="E11" i="5"/>
  <c r="E2" i="5"/>
  <c r="C5" i="5"/>
  <c r="C6" i="5"/>
  <c r="C7" i="5"/>
  <c r="C8" i="5"/>
  <c r="C9" i="5"/>
  <c r="C10" i="5"/>
  <c r="B11" i="5"/>
  <c r="C11" i="5"/>
  <c r="C13" i="5"/>
  <c r="B13" i="5"/>
  <c r="B12" i="5"/>
  <c r="D12" i="5"/>
  <c r="D11" i="5"/>
  <c r="D10" i="5"/>
  <c r="D9" i="5"/>
  <c r="D8" i="5"/>
  <c r="D7" i="5"/>
  <c r="D6" i="5"/>
  <c r="D5" i="5"/>
  <c r="B10" i="5"/>
  <c r="B9" i="5"/>
  <c r="B8" i="5"/>
  <c r="B7" i="5"/>
  <c r="B6" i="5"/>
  <c r="B5" i="5"/>
  <c r="D4" i="5"/>
  <c r="C4" i="5"/>
  <c r="B4" i="5"/>
  <c r="D3" i="5"/>
  <c r="C3" i="5"/>
  <c r="B3" i="5"/>
  <c r="B2" i="5"/>
  <c r="D2" i="5"/>
  <c r="C2" i="5"/>
  <c r="F13" i="5" l="1"/>
  <c r="G13" i="5"/>
  <c r="H13" i="5"/>
  <c r="E12" i="5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3951" i="1"/>
  <c r="N3952" i="1"/>
  <c r="N3953" i="1"/>
  <c r="N3954" i="1"/>
  <c r="N3955" i="1"/>
  <c r="N3956" i="1"/>
  <c r="N3957" i="1"/>
  <c r="N3958" i="1"/>
  <c r="N3959" i="1"/>
  <c r="N3960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2207" i="1"/>
  <c r="N2208" i="1"/>
  <c r="N2209" i="1"/>
  <c r="N2210" i="1"/>
  <c r="N2211" i="1"/>
  <c r="N2212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3201" i="1"/>
  <c r="N3202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1359" i="1"/>
  <c r="N1360" i="1"/>
  <c r="N1361" i="1"/>
  <c r="N1362" i="1"/>
  <c r="N1363" i="1"/>
  <c r="N1364" i="1"/>
  <c r="N1365" i="1"/>
  <c r="N1366" i="1"/>
  <c r="N1367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2213" i="1"/>
  <c r="N2214" i="1"/>
  <c r="N2215" i="1"/>
  <c r="N2216" i="1"/>
  <c r="N221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3354" i="1"/>
  <c r="N3355" i="1"/>
  <c r="N3356" i="1"/>
  <c r="N3357" i="1"/>
  <c r="N3358" i="1"/>
  <c r="N3359" i="1"/>
  <c r="N3360" i="1"/>
  <c r="N3361" i="1"/>
  <c r="N3362" i="1"/>
  <c r="N3363" i="1"/>
  <c r="N4079" i="1"/>
  <c r="N4080" i="1"/>
  <c r="N4081" i="1"/>
  <c r="N4082" i="1"/>
  <c r="N4083" i="1"/>
  <c r="N4084" i="1"/>
  <c r="N4085" i="1"/>
  <c r="N4086" i="1"/>
  <c r="N4087" i="1"/>
  <c r="N4088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4089" i="1"/>
  <c r="N4090" i="1"/>
  <c r="N4091" i="1"/>
  <c r="N4092" i="1"/>
  <c r="N4093" i="1"/>
  <c r="N4094" i="1"/>
  <c r="N4095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N2" i="1"/>
  <c r="B26" i="2"/>
  <c r="B22" i="2"/>
  <c r="B18" i="2"/>
  <c r="B25" i="2"/>
  <c r="B21" i="2"/>
  <c r="B23" i="2"/>
  <c r="B24" i="2"/>
  <c r="B20" i="2"/>
  <c r="B19" i="2"/>
  <c r="F12" i="5" l="1"/>
  <c r="H12" i="5"/>
  <c r="G1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<sst xmlns="http://schemas.openxmlformats.org/spreadsheetml/2006/main" count="33107" uniqueCount="8410">
  <si>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</si>
  <si>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</si>
  <si>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</si>
  <si>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</si>
  <si>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</si>
  <si>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</si>
  <si>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</si>
  <si>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</si>
  <si>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</si>
  <si>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</si>
  <si>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</si>
  <si>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</si>
  <si>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</si>
  <si>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</si>
  <si>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</si>
  <si>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</si>
  <si>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</si>
  <si>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</si>
  <si>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</si>
  <si>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</si>
  <si>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</si>
  <si>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</si>
  <si>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</si>
  <si>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</si>
  <si>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</si>
  <si>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</si>
  <si>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</si>
  <si>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</si>
  <si>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</si>
  <si>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</si>
  <si>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</si>
  <si>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</si>
  <si>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</si>
  <si>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</si>
  <si>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</si>
  <si>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</si>
  <si>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</si>
  <si>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</si>
  <si>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</si>
  <si>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</si>
  <si>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</si>
  <si>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</si>
  <si>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</si>
  <si>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</si>
  <si>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</si>
  <si>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</si>
  <si>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</si>
  <si>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</si>
  <si>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</si>
  <si>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</si>
  <si>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</si>
  <si>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</si>
  <si>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</si>
  <si>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</si>
  <si>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</si>
  <si>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</si>
  <si>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</si>
  <si>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</si>
  <si>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</si>
  <si>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</si>
  <si>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</si>
  <si>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</si>
  <si>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</si>
  <si>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</si>
  <si>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</si>
  <si>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</si>
  <si>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</si>
  <si>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</si>
  <si>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</si>
  <si>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</si>
  <si>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</si>
  <si>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</si>
  <si>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</si>
  <si>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</si>
  <si>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</si>
  <si>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</si>
  <si>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</si>
  <si>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</si>
  <si>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</si>
  <si>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</si>
  <si>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</si>
  <si>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</si>
  <si>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</si>
  <si>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</si>
  <si>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</si>
  <si>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</si>
  <si>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</si>
  <si>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</si>
  <si>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</si>
  <si>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</si>
  <si>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</si>
  <si>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</si>
  <si>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</si>
  <si>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</si>
  <si>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</si>
  <si>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</si>
  <si>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</si>
  <si>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</si>
  <si>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</si>
  <si>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</si>
  <si>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</si>
  <si>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</si>
  <si>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</si>
  <si>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</si>
  <si>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</si>
  <si>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</si>
  <si>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</si>
  <si>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</si>
  <si>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</si>
  <si>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</si>
  <si>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</si>
  <si>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</si>
  <si>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</si>
  <si>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</si>
  <si>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</si>
  <si>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</si>
  <si>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</si>
  <si>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</si>
  <si>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</si>
  <si>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</si>
  <si>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</si>
  <si>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</si>
  <si>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</si>
  <si>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</si>
  <si>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</si>
  <si>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</si>
  <si>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</si>
  <si>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</si>
  <si>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</si>
  <si>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</si>
  <si>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</si>
  <si>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</si>
  <si>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</si>
  <si>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</si>
  <si>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</si>
  <si>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</si>
  <si>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</si>
  <si>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</si>
  <si>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</si>
  <si>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</si>
  <si>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</si>
  <si>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</si>
  <si>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</si>
  <si>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</si>
  <si>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</si>
  <si>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</si>
  <si>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</si>
  <si>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</si>
  <si>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</si>
  <si>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</si>
  <si>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</si>
  <si>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</si>
  <si>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</si>
  <si>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</si>
  <si>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</si>
  <si>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</si>
  <si>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</si>
  <si>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</si>
  <si>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</si>
  <si>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</si>
  <si>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</si>
  <si>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</si>
  <si>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</si>
  <si>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</si>
  <si>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</si>
  <si>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</si>
  <si>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</si>
  <si>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</si>
  <si>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</si>
  <si>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</si>
  <si>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</si>
  <si>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</si>
  <si>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</si>
  <si>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</si>
  <si>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</si>
  <si>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</si>
  <si>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</si>
  <si>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</si>
  <si>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</si>
  <si>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</si>
  <si>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</si>
  <si>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</si>
  <si>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</si>
  <si>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</si>
  <si>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</si>
  <si>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</si>
  <si>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</si>
  <si>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</si>
  <si>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</si>
  <si>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</si>
  <si>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</si>
  <si>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</si>
  <si>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</si>
  <si>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</si>
  <si>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</si>
  <si>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</si>
  <si>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</si>
  <si>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</si>
  <si>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</si>
  <si>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</si>
  <si>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</si>
  <si>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</si>
  <si>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</si>
  <si>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</si>
  <si>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</si>
  <si>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</si>
  <si>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</si>
  <si>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</si>
  <si>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</si>
  <si>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</si>
  <si>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</si>
  <si>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</si>
  <si>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</si>
  <si>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</si>
  <si>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</si>
  <si>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</si>
  <si>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</si>
  <si>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</si>
  <si>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</si>
  <si>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</si>
  <si>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</si>
  <si>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</si>
  <si>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</si>
  <si>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</si>
  <si>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</si>
  <si>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</si>
  <si>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</si>
  <si>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</si>
  <si>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</si>
  <si>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</si>
  <si>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</si>
  <si>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</si>
  <si>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</si>
  <si>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</si>
  <si>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</si>
  <si>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</si>
  <si>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</si>
  <si>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</si>
  <si>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</si>
  <si>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</si>
  <si>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</si>
  <si>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</si>
  <si>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</si>
  <si>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</si>
  <si>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</si>
  <si>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</si>
  <si>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</si>
  <si>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</si>
  <si>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</si>
  <si>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</si>
  <si>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</si>
  <si>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</si>
  <si>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</si>
  <si>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</si>
  <si>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</si>
  <si>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</si>
  <si>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</si>
  <si>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</si>
  <si>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</si>
  <si>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</si>
  <si>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</si>
  <si>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</si>
  <si>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</si>
  <si>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</si>
  <si>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</si>
  <si>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</si>
  <si>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</si>
  <si>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</si>
  <si>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</si>
  <si>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</si>
  <si>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</si>
  <si>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</si>
  <si>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</si>
  <si>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</si>
  <si>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</si>
  <si>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</si>
  <si>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</si>
  <si>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</si>
  <si>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</si>
  <si>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</si>
  <si>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</si>
  <si>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</si>
  <si>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</si>
  <si>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</si>
  <si>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</si>
  <si>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</si>
  <si>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</si>
  <si>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</si>
  <si>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</si>
  <si>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</si>
  <si>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</si>
  <si>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</si>
  <si>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</si>
  <si>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</si>
  <si>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</si>
  <si>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</si>
  <si>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</si>
  <si>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</si>
  <si>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</si>
  <si>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</si>
  <si>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</si>
  <si>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</si>
  <si>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</si>
  <si>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</si>
  <si>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</si>
  <si>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</si>
  <si>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</si>
  <si>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</si>
  <si>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</si>
  <si>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</si>
  <si>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</si>
  <si>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</si>
  <si>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</si>
  <si>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</si>
  <si>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</si>
  <si>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</si>
  <si>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</si>
  <si>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</si>
  <si>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</si>
  <si>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</si>
  <si>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</si>
  <si>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</si>
  <si>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</si>
  <si>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</si>
  <si>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</si>
  <si>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</si>
  <si>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</si>
  <si>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</si>
  <si>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</si>
  <si>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</si>
  <si>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</si>
  <si>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</si>
  <si>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</si>
  <si>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</si>
  <si>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</si>
  <si>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</si>
  <si>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</si>
  <si>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</si>
  <si>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</si>
  <si>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</si>
  <si>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</si>
  <si>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</si>
  <si>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</si>
  <si>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</si>
  <si>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</si>
  <si>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</si>
  <si>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</si>
  <si>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</si>
  <si>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</si>
  <si>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</si>
  <si>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</si>
  <si>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</si>
  <si>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</si>
  <si>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</si>
  <si>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</si>
  <si>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</si>
  <si>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</si>
  <si>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</si>
  <si>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</si>
  <si>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</si>
  <si>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</si>
  <si>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</si>
  <si>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</si>
  <si>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</si>
  <si>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</si>
  <si>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</si>
  <si>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</si>
  <si>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</si>
  <si>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</si>
  <si>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</si>
  <si>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</si>
  <si>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</si>
  <si>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</si>
  <si>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</si>
  <si>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</si>
  <si>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</si>
  <si>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</si>
  <si>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</si>
  <si>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</si>
  <si>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</si>
  <si>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</si>
  <si>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</si>
  <si>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</si>
  <si>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</si>
  <si>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</si>
  <si>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</si>
  <si>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</si>
  <si>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</si>
  <si>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</si>
  <si>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</si>
  <si>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</si>
  <si>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</si>
  <si>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</si>
  <si>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</si>
  <si>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</si>
  <si>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</si>
  <si>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</si>
  <si>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</si>
  <si>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</si>
  <si>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</si>
  <si>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</si>
  <si>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</si>
  <si>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</si>
  <si>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</si>
  <si>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</si>
  <si>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</si>
  <si>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</si>
  <si>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</si>
  <si>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</si>
  <si>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</si>
  <si>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</si>
  <si>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</si>
  <si>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</si>
  <si>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</si>
  <si>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</si>
  <si>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</si>
  <si>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</si>
  <si>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</si>
  <si>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</si>
  <si>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</si>
  <si>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</si>
  <si>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</si>
  <si>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</si>
  <si>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</si>
  <si>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</si>
  <si>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</si>
  <si>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</si>
  <si>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</si>
  <si>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</si>
  <si>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</si>
  <si>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</si>
  <si>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</si>
  <si>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</si>
  <si>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</si>
  <si>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</si>
  <si>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</si>
  <si>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</si>
  <si>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</si>
  <si>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</si>
  <si>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</si>
  <si>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</si>
  <si>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</si>
  <si>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</si>
  <si>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</si>
  <si>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</si>
  <si>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</si>
  <si>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</si>
  <si>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</si>
  <si>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</si>
  <si>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</si>
  <si>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</si>
  <si>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</si>
  <si>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</si>
  <si>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</si>
  <si>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</si>
  <si>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</si>
  <si>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</si>
  <si>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</si>
  <si>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</si>
  <si>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</si>
  <si>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</si>
  <si>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</si>
  <si>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</si>
  <si>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</si>
  <si>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</si>
  <si>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</si>
  <si>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</si>
  <si>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</si>
  <si>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</si>
  <si>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</si>
  <si>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</si>
  <si>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</si>
  <si>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</si>
  <si>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</si>
  <si>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</si>
  <si>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</si>
  <si>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</si>
  <si>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</si>
  <si>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</si>
  <si>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</si>
  <si>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</si>
  <si>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</si>
  <si>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</si>
  <si>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</si>
  <si>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</si>
  <si>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</si>
  <si>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</si>
  <si>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</si>
  <si>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</si>
  <si>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</si>
  <si>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</si>
  <si>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</si>
  <si>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</si>
  <si>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</si>
  <si>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</si>
  <si>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</si>
  <si>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</si>
  <si>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</si>
  <si>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</si>
  <si>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</si>
  <si>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</si>
  <si>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</si>
  <si>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</si>
  <si>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</si>
  <si>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</si>
  <si>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</si>
  <si>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</si>
  <si>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</si>
  <si>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</si>
  <si>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</si>
  <si>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</si>
  <si>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</si>
  <si>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</si>
  <si>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</si>
  <si>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</si>
  <si>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</si>
  <si>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</si>
  <si>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</si>
  <si>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</si>
  <si>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</si>
  <si>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</si>
  <si>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</si>
  <si>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</si>
  <si>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</si>
  <si>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</si>
  <si>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</si>
  <si>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</si>
  <si>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</si>
  <si>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</si>
  <si>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</si>
  <si>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</si>
  <si>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</si>
  <si>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</si>
  <si>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</si>
  <si>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</si>
  <si>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</si>
  <si>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</si>
  <si>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</si>
  <si>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</si>
  <si>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</si>
  <si>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</si>
  <si>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</si>
  <si>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</si>
  <si>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</si>
  <si>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</si>
  <si>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</si>
  <si>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</si>
  <si>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</si>
  <si>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</si>
  <si>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</si>
  <si>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</si>
  <si>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</si>
  <si>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</si>
  <si>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</si>
  <si>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</si>
  <si>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</si>
  <si>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</si>
  <si>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</si>
  <si>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</si>
  <si>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</si>
  <si>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</si>
  <si>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</si>
  <si>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</si>
  <si>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</si>
  <si>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</si>
  <si>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</si>
  <si>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</si>
  <si>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</si>
  <si>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</si>
  <si>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</si>
  <si>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</si>
  <si>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</si>
  <si>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</si>
  <si>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</si>
  <si>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</si>
  <si>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</si>
  <si>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</si>
  <si>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</si>
  <si>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</si>
  <si>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</si>
  <si>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</si>
  <si>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</si>
  <si>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</si>
  <si>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</si>
  <si>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</si>
  <si>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</si>
  <si>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</si>
  <si>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</si>
  <si>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</si>
  <si>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</si>
  <si>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</si>
  <si>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</si>
  <si>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</si>
  <si>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</si>
  <si>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</si>
  <si>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</si>
  <si>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</si>
  <si>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</si>
  <si>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</si>
  <si>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</si>
  <si>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</si>
  <si>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</si>
  <si>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</si>
  <si>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</si>
  <si>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</si>
  <si>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</si>
  <si>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</si>
  <si>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</si>
  <si>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</si>
  <si>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</si>
  <si>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</si>
  <si>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</si>
  <si>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</si>
  <si>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</si>
  <si>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</si>
  <si>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</si>
  <si>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</si>
  <si>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</si>
  <si>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</si>
  <si>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</si>
  <si>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</si>
  <si>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</si>
  <si>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</si>
  <si>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</si>
  <si>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</si>
  <si>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</si>
  <si>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</si>
  <si>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</si>
  <si>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</si>
  <si>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</si>
  <si>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</si>
  <si>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</si>
  <si>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</si>
  <si>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</si>
  <si>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</si>
  <si>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</si>
  <si>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</si>
  <si>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</si>
  <si>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</si>
  <si>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</si>
  <si>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</si>
  <si>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</si>
  <si>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</si>
  <si>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</si>
  <si>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</si>
  <si>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</si>
  <si>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</si>
  <si>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</si>
  <si>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</si>
  <si>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</si>
  <si>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</si>
  <si>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</si>
  <si>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</si>
  <si>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</si>
  <si>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</si>
  <si>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</si>
  <si>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</si>
  <si>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</si>
  <si>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</si>
  <si>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</si>
  <si>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</si>
  <si>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</si>
  <si>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</si>
  <si>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</si>
  <si>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</si>
  <si>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</si>
  <si>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</si>
  <si>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</si>
  <si>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</si>
  <si>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</si>
  <si>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</si>
  <si>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</si>
  <si>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</si>
  <si>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</si>
  <si>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</si>
  <si>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</si>
  <si>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</si>
  <si>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</si>
  <si>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</si>
  <si>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</si>
  <si>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</si>
  <si>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</si>
  <si>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</si>
  <si>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</si>
  <si>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</si>
  <si>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</si>
  <si>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</si>
  <si>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</si>
  <si>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</si>
  <si>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</si>
  <si>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</si>
  <si>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</si>
  <si>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</si>
  <si>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</si>
  <si>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</si>
  <si>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</si>
  <si>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</si>
  <si>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</si>
  <si>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</si>
  <si>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</si>
  <si>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</si>
  <si>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</si>
  <si>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</si>
  <si>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</si>
  <si>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</si>
  <si>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</si>
  <si>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</si>
  <si>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</si>
  <si>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</si>
  <si>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</si>
  <si>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</si>
  <si>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</si>
  <si>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</si>
  <si>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</si>
  <si>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</si>
  <si>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</si>
  <si>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</si>
  <si>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</si>
  <si>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</si>
  <si>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</si>
  <si>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</si>
  <si>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</si>
  <si>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</si>
  <si>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</si>
  <si>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</si>
  <si>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</si>
  <si>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</si>
  <si>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</si>
  <si>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</si>
  <si>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</si>
  <si>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</si>
  <si>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</si>
  <si>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</si>
  <si>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</si>
  <si>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</si>
  <si>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</si>
  <si>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</si>
  <si>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</si>
  <si>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</si>
  <si>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</si>
  <si>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</si>
  <si>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</si>
  <si>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</si>
  <si>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</si>
  <si>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</si>
  <si>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</si>
  <si>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</si>
  <si>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</si>
  <si>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</si>
  <si>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</si>
  <si>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</si>
  <si>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</si>
  <si>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</si>
  <si>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</si>
  <si>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</si>
  <si>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</si>
  <si>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</si>
  <si>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</si>
  <si>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</si>
  <si>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</si>
  <si>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</si>
  <si>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</si>
  <si>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</si>
  <si>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</si>
  <si>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</si>
  <si>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</si>
  <si>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</si>
  <si>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</si>
  <si>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</si>
  <si>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</si>
  <si>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</si>
  <si>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</si>
  <si>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</si>
  <si>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</si>
  <si>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</si>
  <si>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</si>
  <si>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</si>
  <si>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</si>
  <si>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</si>
  <si>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</si>
  <si>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</si>
  <si>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</si>
  <si>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</si>
  <si>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</si>
  <si>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</si>
  <si>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</si>
  <si>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</si>
  <si>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</si>
  <si>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</si>
  <si>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</si>
  <si>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</si>
  <si>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</si>
  <si>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</si>
  <si>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</si>
  <si>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</si>
  <si>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</si>
  <si>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</si>
  <si>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</si>
  <si>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</si>
  <si>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</si>
  <si>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</si>
  <si>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</si>
  <si>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</si>
  <si>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</si>
  <si>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</si>
  <si>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</si>
  <si>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</si>
  <si>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</si>
  <si>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</si>
  <si>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</si>
  <si>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</si>
  <si>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</si>
  <si>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</si>
  <si>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</si>
  <si>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</si>
  <si>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</si>
  <si>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</si>
  <si>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</si>
  <si>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</si>
  <si>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</si>
  <si>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</si>
  <si>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</si>
  <si>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</si>
  <si>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</si>
  <si>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</si>
  <si>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</si>
  <si>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</si>
  <si>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</si>
  <si>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</si>
  <si>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</si>
  <si>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</si>
  <si>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</si>
  <si>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</si>
  <si>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</si>
  <si>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</si>
  <si>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</si>
  <si>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</si>
  <si>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</si>
  <si>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</si>
  <si>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</si>
  <si>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</si>
  <si>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</si>
  <si>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</si>
  <si>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</si>
  <si>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</si>
  <si>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</si>
  <si>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</si>
  <si>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</si>
  <si>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</si>
  <si>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</si>
  <si>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</si>
  <si>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</si>
  <si>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</si>
  <si>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</si>
  <si>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</si>
  <si>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</si>
  <si>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</si>
  <si>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</si>
  <si>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</si>
  <si>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</si>
  <si>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</si>
  <si>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</si>
  <si>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</si>
  <si>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</si>
  <si>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</si>
  <si>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</si>
  <si>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</si>
  <si>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</si>
  <si>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</si>
  <si>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</si>
  <si>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</si>
  <si>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</si>
  <si>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</si>
  <si>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</si>
  <si>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</si>
  <si>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</si>
  <si>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</si>
  <si>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</si>
  <si>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</si>
  <si>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</si>
  <si>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</si>
  <si>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</si>
  <si>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</si>
  <si>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</si>
  <si>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</si>
  <si>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</si>
  <si>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</si>
  <si>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</si>
  <si>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</si>
  <si>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</si>
  <si>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</si>
  <si>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</si>
  <si>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</si>
  <si>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</si>
  <si>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</si>
  <si>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</si>
  <si>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</si>
  <si>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</si>
  <si>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</si>
  <si>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</si>
  <si>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</si>
  <si>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</si>
  <si>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</si>
  <si>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</si>
  <si>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</si>
  <si>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</si>
  <si>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</si>
  <si>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</si>
  <si>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</si>
  <si>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</si>
  <si>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</si>
  <si>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</si>
  <si>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</si>
  <si>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</si>
  <si>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</si>
  <si>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</si>
  <si>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</si>
  <si>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</si>
  <si>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</si>
  <si>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</si>
  <si>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</si>
  <si>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</si>
  <si>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</si>
  <si>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</si>
  <si>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</si>
  <si>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</si>
  <si>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</si>
  <si>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</si>
  <si>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</si>
  <si>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</si>
  <si>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</si>
  <si>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</si>
  <si>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</si>
  <si>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</si>
  <si>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</si>
  <si>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</si>
  <si>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</si>
  <si>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</si>
  <si>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</si>
  <si>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</si>
  <si>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</si>
  <si>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</si>
  <si>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</si>
  <si>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</si>
  <si>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</si>
  <si>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</si>
  <si>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</si>
  <si>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</si>
  <si>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</si>
  <si>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</si>
  <si>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</si>
  <si>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</si>
  <si>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</si>
  <si>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</si>
  <si>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</si>
  <si>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</si>
  <si>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</si>
  <si>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</si>
  <si>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</si>
  <si>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</si>
  <si>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</si>
  <si>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</si>
  <si>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</si>
  <si>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</si>
  <si>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</si>
  <si>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</si>
  <si>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</si>
  <si>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</si>
  <si>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</si>
  <si>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</si>
  <si>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</si>
  <si>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</si>
  <si>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</si>
  <si>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</si>
  <si>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</si>
  <si>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</si>
  <si>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</si>
  <si>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</si>
  <si>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</si>
  <si>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</si>
  <si>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</si>
  <si>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</si>
  <si>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</si>
  <si>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</si>
  <si>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</si>
  <si>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</si>
  <si>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</si>
  <si>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</si>
  <si>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</si>
  <si>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</si>
  <si>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</si>
  <si>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</si>
  <si>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</si>
  <si>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</si>
  <si>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</si>
  <si>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</si>
  <si>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</si>
  <si>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</si>
  <si>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</si>
  <si>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</si>
  <si>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</si>
  <si>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</si>
  <si>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</si>
  <si>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</si>
  <si>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</si>
  <si>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</si>
  <si>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</si>
  <si>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</si>
  <si>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</si>
  <si>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</si>
  <si>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</si>
  <si>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</si>
  <si>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</si>
  <si>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</si>
  <si>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</si>
  <si>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</si>
  <si>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</si>
  <si>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</si>
  <si>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</si>
  <si>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</si>
  <si>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</si>
  <si>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</si>
  <si>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</si>
  <si>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</si>
  <si>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</si>
  <si>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</si>
  <si>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</si>
  <si>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</si>
  <si>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</si>
  <si>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</si>
  <si>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</si>
  <si>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</si>
  <si>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</si>
  <si>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</si>
  <si>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</si>
  <si>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</si>
  <si>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</si>
  <si>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</si>
  <si>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</si>
  <si>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</si>
  <si>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</si>
  <si>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</si>
  <si>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</si>
  <si>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</si>
  <si>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</si>
  <si>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</si>
  <si>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</si>
  <si>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</si>
  <si>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</si>
  <si>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</si>
  <si>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</si>
  <si>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</si>
  <si>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</si>
  <si>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</si>
  <si>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</si>
  <si>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</si>
  <si>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</si>
  <si>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</si>
  <si>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</si>
  <si>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</si>
  <si>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</si>
  <si>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</si>
  <si>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</si>
  <si>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</si>
  <si>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</si>
  <si>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</si>
  <si>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</si>
  <si>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</si>
  <si>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</si>
  <si>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</si>
  <si>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</si>
  <si>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</si>
  <si>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</si>
  <si>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</si>
  <si>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</si>
  <si>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</si>
  <si>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</si>
  <si>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</si>
  <si>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</si>
  <si>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</si>
  <si>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</si>
  <si>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</si>
  <si>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</si>
  <si>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</si>
  <si>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</si>
  <si>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</si>
  <si>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</si>
  <si>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</si>
  <si>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</si>
  <si>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</si>
  <si>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</si>
  <si>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</si>
  <si>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</si>
  <si>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</si>
  <si>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</si>
  <si>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</si>
  <si>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</si>
  <si>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</si>
  <si>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</si>
  <si>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</si>
  <si>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</si>
  <si>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</si>
  <si>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</si>
  <si>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</si>
  <si>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</si>
  <si>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</si>
  <si>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</si>
  <si>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</si>
  <si>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</si>
  <si>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</si>
  <si>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</si>
  <si>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</si>
  <si>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</si>
  <si>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</si>
  <si>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</si>
  <si>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</si>
  <si>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</si>
  <si>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</si>
  <si>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</si>
  <si>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</si>
  <si>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</si>
  <si>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</si>
  <si>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</si>
  <si>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</si>
  <si>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</si>
  <si>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</si>
  <si>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</si>
  <si>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</si>
  <si>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</si>
  <si>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</si>
  <si>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</si>
  <si>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</si>
  <si>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</si>
  <si>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</si>
  <si>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</si>
  <si>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</si>
  <si>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</si>
  <si>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</si>
  <si>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</si>
  <si>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</si>
  <si>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</si>
  <si>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</si>
  <si>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</si>
  <si>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</si>
  <si>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</si>
  <si>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</si>
  <si>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</si>
  <si>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</si>
  <si>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</si>
  <si>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</si>
  <si>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</si>
  <si>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</si>
  <si>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</si>
  <si>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</si>
  <si>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</si>
  <si>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</si>
  <si>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</si>
  <si>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</si>
  <si>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</si>
  <si>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</si>
  <si>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</si>
  <si>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</si>
  <si>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</si>
  <si>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</si>
  <si>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</si>
  <si>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</si>
  <si>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</si>
  <si>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</si>
  <si>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</si>
  <si>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</si>
  <si>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</si>
  <si>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</si>
  <si>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</si>
  <si>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</si>
  <si>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</si>
  <si>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</si>
  <si>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</si>
  <si>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</si>
  <si>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</si>
  <si>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</si>
  <si>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</si>
  <si>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</si>
  <si>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</si>
  <si>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</si>
  <si>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</si>
  <si>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</si>
  <si>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</si>
  <si>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</si>
  <si>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</si>
  <si>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</si>
  <si>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</si>
  <si>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</si>
  <si>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</si>
  <si>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</si>
  <si>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</si>
  <si>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</si>
  <si>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</si>
  <si>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</si>
  <si>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</si>
  <si>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</si>
  <si>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</si>
  <si>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</si>
  <si>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</si>
  <si>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</si>
  <si>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</si>
  <si>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</si>
  <si>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</si>
  <si>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</si>
  <si>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</si>
  <si>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</si>
  <si>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</si>
  <si>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</si>
  <si>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</si>
  <si>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</si>
  <si>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</si>
  <si>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</si>
  <si>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</si>
  <si>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</si>
  <si>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</si>
  <si>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</si>
  <si>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</si>
  <si>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</si>
  <si>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</si>
  <si>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</si>
  <si>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</si>
  <si>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</si>
  <si>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</si>
  <si>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</si>
  <si>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</si>
  <si>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</si>
  <si>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</si>
  <si>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</si>
  <si>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</si>
  <si>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</si>
  <si>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</si>
  <si>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</si>
  <si>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</si>
  <si>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</si>
  <si>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</si>
  <si>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</si>
  <si>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</si>
  <si>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</si>
  <si>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</si>
  <si>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</si>
  <si>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</si>
  <si>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</si>
  <si>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</si>
  <si>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</si>
  <si>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</si>
  <si>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</si>
  <si>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</si>
  <si>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</si>
  <si>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</si>
  <si>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</si>
  <si>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</si>
  <si>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</si>
  <si>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</si>
  <si>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</si>
  <si>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</si>
  <si>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</si>
  <si>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</si>
  <si>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</si>
  <si>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</si>
  <si>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</si>
  <si>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</si>
  <si>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</si>
  <si>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</si>
  <si>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</si>
  <si>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</si>
  <si>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</si>
  <si>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</si>
  <si>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</si>
  <si>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</si>
  <si>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</si>
  <si>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</si>
  <si>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</si>
  <si>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</si>
  <si>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</si>
  <si>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</si>
  <si>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</si>
  <si>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</si>
  <si>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</si>
  <si>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</si>
  <si>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</si>
  <si>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</si>
  <si>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</si>
  <si>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</si>
  <si>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</si>
  <si>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</si>
  <si>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</si>
  <si>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</si>
  <si>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</si>
  <si>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</si>
  <si>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</si>
  <si>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</si>
  <si>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</si>
  <si>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</si>
  <si>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</si>
  <si>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</si>
  <si>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</si>
  <si>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</si>
  <si>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</si>
  <si>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</si>
  <si>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</si>
  <si>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</si>
  <si>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</si>
  <si>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</si>
  <si>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</si>
  <si>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</si>
  <si>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</si>
  <si>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</si>
  <si>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</si>
  <si>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</si>
  <si>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</si>
  <si>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</si>
  <si>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</si>
  <si>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</si>
  <si>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</si>
  <si>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</si>
  <si>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</si>
  <si>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</si>
  <si>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</si>
  <si>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</si>
  <si>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</si>
  <si>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</si>
  <si>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</si>
  <si>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</si>
  <si>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</si>
  <si>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</si>
  <si>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</si>
  <si>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</si>
  <si>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</si>
  <si>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</si>
  <si>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</si>
  <si>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</si>
  <si>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</si>
  <si>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</si>
  <si>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</si>
  <si>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</si>
  <si>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</si>
  <si>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</si>
  <si>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</si>
  <si>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</si>
  <si>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</si>
  <si>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</si>
  <si>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</si>
  <si>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</si>
  <si>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</si>
  <si>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</si>
  <si>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</si>
  <si>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</si>
  <si>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</si>
  <si>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</si>
  <si>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</si>
  <si>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</si>
  <si>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</si>
  <si>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</si>
  <si>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</si>
  <si>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</si>
  <si>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</si>
  <si>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</si>
  <si>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</si>
  <si>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</si>
  <si>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</si>
  <si>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</si>
  <si>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</si>
  <si>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</si>
  <si>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</si>
  <si>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</si>
  <si>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</si>
  <si>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</si>
  <si>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</si>
  <si>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</si>
  <si>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</si>
  <si>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</si>
  <si>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</si>
  <si>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</si>
  <si>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</si>
  <si>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</si>
  <si>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</si>
  <si>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</si>
  <si>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</si>
  <si>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</si>
  <si>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</si>
  <si>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</si>
  <si>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</si>
  <si>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</si>
  <si>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</si>
  <si>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</si>
  <si>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</si>
  <si>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</si>
  <si>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</si>
  <si>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</si>
  <si>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</si>
  <si>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</si>
  <si>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</si>
  <si>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</si>
  <si>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</si>
  <si>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</si>
  <si>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</si>
  <si>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</si>
  <si>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</si>
  <si>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</si>
  <si>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</si>
  <si>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</si>
  <si>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</si>
  <si>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</si>
  <si>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</si>
  <si>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</si>
  <si>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</si>
  <si>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</si>
  <si>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</si>
  <si>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</si>
  <si>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</si>
  <si>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</si>
  <si>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</si>
  <si>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</si>
  <si>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</si>
  <si>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</si>
  <si>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</si>
  <si>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</si>
  <si>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</si>
  <si>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</si>
  <si>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</si>
  <si>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</si>
  <si>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</si>
  <si>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</si>
  <si>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</si>
  <si>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</si>
  <si>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</si>
  <si>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</si>
  <si>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</si>
  <si>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</si>
  <si>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</si>
  <si>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</si>
  <si>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</si>
  <si>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</si>
  <si>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</si>
  <si>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</si>
  <si>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</si>
  <si>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</si>
  <si>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</si>
  <si>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</si>
  <si>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</si>
  <si>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</si>
  <si>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</si>
  <si>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</si>
  <si>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</si>
  <si>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</si>
  <si>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</si>
  <si>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</si>
  <si>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</si>
  <si>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</si>
  <si>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</si>
  <si>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</si>
  <si>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</si>
  <si>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</si>
  <si>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</si>
  <si>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</si>
  <si>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</si>
  <si>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</si>
  <si>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</si>
  <si>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</si>
  <si>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</si>
  <si>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</si>
  <si>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</si>
  <si>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</si>
  <si>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</si>
  <si>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</si>
  <si>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</si>
  <si>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</si>
  <si>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</si>
  <si>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</si>
  <si>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</si>
  <si>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</si>
  <si>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</si>
  <si>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</si>
  <si>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</si>
  <si>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</si>
  <si>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</si>
  <si>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</si>
  <si>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</si>
  <si>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</si>
  <si>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</si>
  <si>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</si>
  <si>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</si>
  <si>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</si>
  <si>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</si>
  <si>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</si>
  <si>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</si>
  <si>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</si>
  <si>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</si>
  <si>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</si>
  <si>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</si>
  <si>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</si>
  <si>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</si>
  <si>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</si>
  <si>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</si>
  <si>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</si>
  <si>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</si>
  <si>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</si>
  <si>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</si>
  <si>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</si>
  <si>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</si>
  <si>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</si>
  <si>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</si>
  <si>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</si>
  <si>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</si>
  <si>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</si>
  <si>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</si>
  <si>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</si>
  <si>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</si>
  <si>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</si>
  <si>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</si>
  <si>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</si>
  <si>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</si>
  <si>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</si>
  <si>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</si>
  <si>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</si>
  <si>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</si>
  <si>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</si>
  <si>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</si>
  <si>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</si>
  <si>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</si>
  <si>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</si>
  <si>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</si>
  <si>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</si>
  <si>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</si>
  <si>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</si>
  <si>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</si>
  <si>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</si>
  <si>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</si>
  <si>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</si>
  <si>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</si>
  <si>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</si>
  <si>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</si>
  <si>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</si>
  <si>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</si>
  <si>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</si>
  <si>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</si>
  <si>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</si>
  <si>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</si>
  <si>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</si>
  <si>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</si>
  <si>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</si>
  <si>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</si>
  <si>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</si>
  <si>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</si>
  <si>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</si>
  <si>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</si>
  <si>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</si>
  <si>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</si>
  <si>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</si>
  <si>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</si>
  <si>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</si>
  <si>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</si>
  <si>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</si>
  <si>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</si>
  <si>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</si>
  <si>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</si>
  <si>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</si>
  <si>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</si>
  <si>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</si>
  <si>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</si>
  <si>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</si>
  <si>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</si>
  <si>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</si>
  <si>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</si>
  <si>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</si>
  <si>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</si>
  <si>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</si>
  <si>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</si>
  <si>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</si>
  <si>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</si>
  <si>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</si>
  <si>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</si>
  <si>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</si>
  <si>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</si>
  <si>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</si>
  <si>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</si>
  <si>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</si>
  <si>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</si>
  <si>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</si>
  <si>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</si>
  <si>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</si>
  <si>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</si>
  <si>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</si>
  <si>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</si>
  <si>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</si>
  <si>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</si>
  <si>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</si>
  <si>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</si>
  <si>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</si>
  <si>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</si>
  <si>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</si>
  <si>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</si>
  <si>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</si>
  <si>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</si>
  <si>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</si>
  <si>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</si>
  <si>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</si>
  <si>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</si>
  <si>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</si>
  <si>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</si>
  <si>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</si>
  <si>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</si>
  <si>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</si>
  <si>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</si>
  <si>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</si>
  <si>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</si>
  <si>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</si>
  <si>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</si>
  <si>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</si>
  <si>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</si>
  <si>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</si>
  <si>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</si>
  <si>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</si>
  <si>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</si>
  <si>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</si>
  <si>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</si>
  <si>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</si>
  <si>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</si>
  <si>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</si>
  <si>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</si>
  <si>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</si>
  <si>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</si>
  <si>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</si>
  <si>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</si>
  <si>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</si>
  <si>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</si>
  <si>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</si>
  <si>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</si>
  <si>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</si>
  <si>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</si>
  <si>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</si>
  <si>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</si>
  <si>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</si>
  <si>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</si>
  <si>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</si>
  <si>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</si>
  <si>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</si>
  <si>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</si>
  <si>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</si>
  <si>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</si>
  <si>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</si>
  <si>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</si>
  <si>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</si>
  <si>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</si>
  <si>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</si>
  <si>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</si>
  <si>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</si>
  <si>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</si>
  <si>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</si>
  <si>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</si>
  <si>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</si>
  <si>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</si>
  <si>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</si>
  <si>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</si>
  <si>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</si>
  <si>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</si>
  <si>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</si>
  <si>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</si>
  <si>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</si>
  <si>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</si>
  <si>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</si>
  <si>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</si>
  <si>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</si>
  <si>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</si>
  <si>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</si>
  <si>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</si>
  <si>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</si>
  <si>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</si>
  <si>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</si>
  <si>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</si>
  <si>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</si>
  <si>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</si>
  <si>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</si>
  <si>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</si>
  <si>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</si>
  <si>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</si>
  <si>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</si>
  <si>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</si>
  <si>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</si>
  <si>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</si>
  <si>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</si>
  <si>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</si>
  <si>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</si>
  <si>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</si>
  <si>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</si>
  <si>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</si>
  <si>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</si>
  <si>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</si>
  <si>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</si>
  <si>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</si>
  <si>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</si>
  <si>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</si>
  <si>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</si>
  <si>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</si>
  <si>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</si>
  <si>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</si>
  <si>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</si>
  <si>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</si>
  <si>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</si>
  <si>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</si>
  <si>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</si>
  <si>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</si>
  <si>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</si>
  <si>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</si>
  <si>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</si>
  <si>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</si>
  <si>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</si>
  <si>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</si>
  <si>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</si>
  <si>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</si>
  <si>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</si>
  <si>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</si>
  <si>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</si>
  <si>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</si>
  <si>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</si>
  <si>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</si>
  <si>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</si>
  <si>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</si>
  <si>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</si>
  <si>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</si>
  <si>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</si>
  <si>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</si>
  <si>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</si>
  <si>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</si>
  <si>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</si>
  <si>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</si>
  <si>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</si>
  <si>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</si>
  <si>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</si>
  <si>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</si>
  <si>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</si>
  <si>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</si>
  <si>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</si>
  <si>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</si>
  <si>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</si>
  <si>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</si>
  <si>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</si>
  <si>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</si>
  <si>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</si>
  <si>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</si>
  <si>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</si>
  <si>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</si>
  <si>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</si>
  <si>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</si>
  <si>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</si>
  <si>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</si>
  <si>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</si>
  <si>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</si>
  <si>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</si>
  <si>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</si>
  <si>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</si>
  <si>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</si>
  <si>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</si>
  <si>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</si>
  <si>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</si>
  <si>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</si>
  <si>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</si>
  <si>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</si>
  <si>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</si>
  <si>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</si>
  <si>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</si>
  <si>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</si>
  <si>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</si>
  <si>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</si>
  <si>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</si>
  <si>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</si>
  <si>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</si>
  <si>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</si>
  <si>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</si>
  <si>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</si>
  <si>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</si>
  <si>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</si>
  <si>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</si>
  <si>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</si>
  <si>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</si>
  <si>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</si>
  <si>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</si>
  <si>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</si>
  <si>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</si>
  <si>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</si>
  <si>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</si>
  <si>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</si>
  <si>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</si>
  <si>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</si>
  <si>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</si>
  <si>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</si>
  <si>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</si>
  <si>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</si>
  <si>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</si>
  <si>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</si>
  <si>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</si>
  <si>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</si>
  <si>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</si>
  <si>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</si>
  <si>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</si>
  <si>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</si>
  <si>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</si>
  <si>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</si>
  <si>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</si>
  <si>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</si>
  <si>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</si>
  <si>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</si>
  <si>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</si>
  <si>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</si>
  <si>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</si>
  <si>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</si>
  <si>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</si>
  <si>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</si>
  <si>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</si>
  <si>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</si>
  <si>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</si>
  <si>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</si>
  <si>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</si>
  <si>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</si>
  <si>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</si>
  <si>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</si>
  <si>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</si>
  <si>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</si>
  <si>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</si>
  <si>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</si>
  <si>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</si>
  <si>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</si>
  <si>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</si>
  <si>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</si>
  <si>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</si>
  <si>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</si>
  <si>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</si>
  <si>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</si>
  <si>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</si>
  <si>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</si>
  <si>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</si>
  <si>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</si>
  <si>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</si>
  <si>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</si>
  <si>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</si>
  <si>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</si>
  <si>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</si>
  <si>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</si>
  <si>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</si>
  <si>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</si>
  <si>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</si>
  <si>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</si>
  <si>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</si>
  <si>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</si>
  <si>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</si>
  <si>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</si>
  <si>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</si>
  <si>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</si>
  <si>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</si>
  <si>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</si>
  <si>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</si>
  <si>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</si>
  <si>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</si>
  <si>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</si>
  <si>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</si>
  <si>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</si>
  <si>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</si>
  <si>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</si>
  <si>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</si>
  <si>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</si>
  <si>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</si>
  <si>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</si>
  <si>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</si>
  <si>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</si>
  <si>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</si>
  <si>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</si>
  <si>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</si>
  <si>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</si>
  <si>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</si>
  <si>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</si>
  <si>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</si>
  <si>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</si>
  <si>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</si>
  <si>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</si>
  <si>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</si>
  <si>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</si>
  <si>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</si>
  <si>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</si>
  <si>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</si>
  <si>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</si>
  <si>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</si>
  <si>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</si>
  <si>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</si>
  <si>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</si>
  <si>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</si>
  <si>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</si>
  <si>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</si>
  <si>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</si>
  <si>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</si>
  <si>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</si>
  <si>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</si>
  <si>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</si>
  <si>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</si>
  <si>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</si>
  <si>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</si>
  <si>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</si>
  <si>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</si>
  <si>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</si>
  <si>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</si>
  <si>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</si>
  <si>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</si>
  <si>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</si>
  <si>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</si>
  <si>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</si>
  <si>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</si>
  <si>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</si>
  <si>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</si>
  <si>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</si>
  <si>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</si>
  <si>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</si>
  <si>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</si>
  <si>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</si>
  <si>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</si>
  <si>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</si>
  <si>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</si>
  <si>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</si>
  <si>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</si>
  <si>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</si>
  <si>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</si>
  <si>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</si>
  <si>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</si>
  <si>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</si>
  <si>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</si>
  <si>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</si>
  <si>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</si>
  <si>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</si>
  <si>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</si>
  <si>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</si>
  <si>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</si>
  <si>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</si>
  <si>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</si>
  <si>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</si>
  <si>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</si>
  <si>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</si>
  <si>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</si>
  <si>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</si>
  <si>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</si>
  <si>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</si>
  <si>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</si>
  <si>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</si>
  <si>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</si>
  <si>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</si>
  <si>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</si>
  <si>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</si>
  <si>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</si>
  <si>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</si>
  <si>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</si>
  <si>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</si>
  <si>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</si>
  <si>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</si>
  <si>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</si>
  <si>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</si>
  <si>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</si>
  <si>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</si>
  <si>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</si>
  <si>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</si>
  <si>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</si>
  <si>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</si>
  <si>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</si>
  <si>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</si>
  <si>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</si>
  <si>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</si>
  <si>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</si>
  <si>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</si>
  <si>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</si>
  <si>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</si>
  <si>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</si>
  <si>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</si>
  <si>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</si>
  <si>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</si>
  <si>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</si>
  <si>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</si>
  <si>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</si>
  <si>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</si>
  <si>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</si>
  <si>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</si>
  <si>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</si>
  <si>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</si>
  <si>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</si>
  <si>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</si>
  <si>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</si>
  <si>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</si>
  <si>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</si>
  <si>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</si>
  <si>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</si>
  <si>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</si>
  <si>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</si>
  <si>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</si>
  <si>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</si>
  <si>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</si>
  <si>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</si>
  <si>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</si>
  <si>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</si>
  <si>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</si>
  <si>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</si>
  <si>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</si>
  <si>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</si>
  <si>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</si>
  <si>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</si>
  <si>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</si>
  <si>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</si>
  <si>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</si>
  <si>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</si>
  <si>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</si>
  <si>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</si>
  <si>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</si>
  <si>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</si>
  <si>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</si>
  <si>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</si>
  <si>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</si>
  <si>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</si>
  <si>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</si>
  <si>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</si>
  <si>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</si>
  <si>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</si>
  <si>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</si>
  <si>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</si>
  <si>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</si>
  <si>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</si>
  <si>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</si>
  <si>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</si>
  <si>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</si>
  <si>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</si>
  <si>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</si>
  <si>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</si>
  <si>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</si>
  <si>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</si>
  <si>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</si>
  <si>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</si>
  <si>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</si>
  <si>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</si>
  <si>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</si>
  <si>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</si>
  <si>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</si>
  <si>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</si>
  <si>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</si>
  <si>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</si>
  <si>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</si>
  <si>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</si>
  <si>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</si>
  <si>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</si>
  <si>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</si>
  <si>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</si>
  <si>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</si>
  <si>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</si>
  <si>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</si>
  <si>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</si>
  <si>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</si>
  <si>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</si>
  <si>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</si>
  <si>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</si>
  <si>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</si>
  <si>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</si>
  <si>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</si>
  <si>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</si>
  <si>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</si>
  <si>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</si>
  <si>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</si>
  <si>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</si>
  <si>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</si>
  <si>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</si>
  <si>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</si>
  <si>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</si>
  <si>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</si>
  <si>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</si>
  <si>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</si>
  <si>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</si>
  <si>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</si>
  <si>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</si>
  <si>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</si>
  <si>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</si>
  <si>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</si>
  <si>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</si>
  <si>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</si>
  <si>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</si>
  <si>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</si>
  <si>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</si>
  <si>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</si>
  <si>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</si>
  <si>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</si>
  <si>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</si>
  <si>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</si>
  <si>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</si>
  <si>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</si>
  <si>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</si>
  <si>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</si>
  <si>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</si>
  <si>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</si>
  <si>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</si>
  <si>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</si>
  <si>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</si>
  <si>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</si>
  <si>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</si>
  <si>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</si>
  <si>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</si>
  <si>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</si>
  <si>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</si>
  <si>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</si>
  <si>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</si>
  <si>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</si>
  <si>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</si>
  <si>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</si>
  <si>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</si>
  <si>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</si>
  <si>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</si>
  <si>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</si>
  <si>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</si>
  <si>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</si>
  <si>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</si>
  <si>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</si>
  <si>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</si>
  <si>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</si>
  <si>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</si>
  <si>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</si>
  <si>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</si>
  <si>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</si>
  <si>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</si>
  <si>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</si>
  <si>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</si>
  <si>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</si>
  <si>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</si>
  <si>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</si>
  <si>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</si>
  <si>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</si>
  <si>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</si>
  <si>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</si>
  <si>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</si>
  <si>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</si>
  <si>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</si>
  <si>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</si>
  <si>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</si>
  <si>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</si>
  <si>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</si>
  <si>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</si>
  <si>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</si>
  <si>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</si>
  <si>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</si>
  <si>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</si>
  <si>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</si>
  <si>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</si>
  <si>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</si>
  <si>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</si>
  <si>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</si>
  <si>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</si>
  <si>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</si>
  <si>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</si>
  <si>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</si>
  <si>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</si>
  <si>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</si>
  <si>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</si>
  <si>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</si>
  <si>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</si>
  <si>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</si>
  <si>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</si>
  <si>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</si>
  <si>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</si>
  <si>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</si>
  <si>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</si>
  <si>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</si>
  <si>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</si>
  <si>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</si>
  <si>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</si>
  <si>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</si>
  <si>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</si>
  <si>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</si>
  <si>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</si>
  <si>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</si>
  <si>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</si>
  <si>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</si>
  <si>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</si>
  <si>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</si>
  <si>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</si>
  <si>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</si>
  <si>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</si>
  <si>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</si>
  <si>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</si>
  <si>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</si>
  <si>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</si>
  <si>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</si>
  <si>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</si>
  <si>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</si>
  <si>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</si>
  <si>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</si>
  <si>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</si>
  <si>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</si>
  <si>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</si>
  <si>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</si>
  <si>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</si>
  <si>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</si>
  <si>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</si>
  <si>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</si>
  <si>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</si>
  <si>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</si>
  <si>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</si>
  <si>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</si>
  <si>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</si>
  <si>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</si>
  <si>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</si>
  <si>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</si>
  <si>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</si>
  <si>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</si>
  <si>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</si>
  <si>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</si>
  <si>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</si>
  <si>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</si>
  <si>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</si>
  <si>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</si>
  <si>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</si>
  <si>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</si>
  <si>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</si>
  <si>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</si>
  <si>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</si>
  <si>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</si>
  <si>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</si>
  <si>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</si>
  <si>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</si>
  <si>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</si>
  <si>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</si>
  <si>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</si>
  <si>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</si>
  <si>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</si>
  <si>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</si>
  <si>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</si>
  <si>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</si>
  <si>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</si>
  <si>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</si>
  <si>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</si>
  <si>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</si>
  <si>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</si>
  <si>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</si>
  <si>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</si>
  <si>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</si>
  <si>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</si>
  <si>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</si>
  <si>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</si>
  <si>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</si>
  <si>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</si>
  <si>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</si>
  <si>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</si>
  <si>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</si>
  <si>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</si>
  <si>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</si>
  <si>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</si>
  <si>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</si>
  <si>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</si>
  <si>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</si>
  <si>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</si>
  <si>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</si>
  <si>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</si>
  <si>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</si>
  <si>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</si>
  <si>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</si>
  <si>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</si>
  <si>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</si>
  <si>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</si>
  <si>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</si>
  <si>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</si>
  <si>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</si>
  <si>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</si>
  <si>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</si>
  <si>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</si>
  <si>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</si>
  <si>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</si>
  <si>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</si>
  <si>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</si>
  <si>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</si>
  <si>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</si>
  <si>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</si>
  <si>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</si>
  <si>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</si>
  <si>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</si>
  <si>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</si>
  <si>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</si>
  <si>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</si>
  <si>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</si>
  <si>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</si>
  <si>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</si>
  <si>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</si>
  <si>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</si>
  <si>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</si>
  <si>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</si>
  <si>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</si>
  <si>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</si>
  <si>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</si>
  <si>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</si>
  <si>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</si>
  <si>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</si>
  <si>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</si>
  <si>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</si>
  <si>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</si>
  <si>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</si>
  <si>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</si>
  <si>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</si>
  <si>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</si>
  <si>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</si>
  <si>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</si>
  <si>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</si>
  <si>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</si>
  <si>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</si>
  <si>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</si>
  <si>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</si>
  <si>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</si>
  <si>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</si>
  <si>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</si>
  <si>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</si>
  <si>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</si>
  <si>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</si>
  <si>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</si>
  <si>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</si>
  <si>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</si>
  <si>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</si>
  <si>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</si>
  <si>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</si>
  <si>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</si>
  <si>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</si>
  <si>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</si>
  <si>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</si>
  <si>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</si>
  <si>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</si>
  <si>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</si>
  <si>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</si>
  <si>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</si>
  <si>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</si>
  <si>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</si>
  <si>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</si>
  <si>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</si>
  <si>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</si>
  <si>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</si>
  <si>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</si>
  <si>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</si>
  <si>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</si>
  <si>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</si>
  <si>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</si>
  <si>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</si>
  <si>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</si>
  <si>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</si>
  <si>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</si>
  <si>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</si>
  <si>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</si>
  <si>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</si>
  <si>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</si>
  <si>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</si>
  <si>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</si>
  <si>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</si>
  <si>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</si>
  <si>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</si>
  <si>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</si>
  <si>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</si>
  <si>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</si>
  <si>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</si>
  <si>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</si>
  <si>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</si>
  <si>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</si>
  <si>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</si>
  <si>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</si>
  <si>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</si>
  <si>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</si>
  <si>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</si>
  <si>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</si>
  <si>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</si>
  <si>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</si>
  <si>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</si>
  <si>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</si>
  <si>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</si>
  <si>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</si>
  <si>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</si>
  <si>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</si>
  <si>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</si>
  <si>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</si>
  <si>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</si>
  <si>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</si>
  <si>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</si>
  <si>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</si>
  <si>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</si>
  <si>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</si>
  <si>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</si>
  <si>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</si>
  <si>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</si>
  <si>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</si>
  <si>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</si>
  <si>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</si>
  <si>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</si>
  <si>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</si>
  <si>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</si>
  <si>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</si>
  <si>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</si>
  <si>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</si>
  <si>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</si>
  <si>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</si>
  <si>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</si>
  <si>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</si>
  <si>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</si>
  <si>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</si>
  <si>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</si>
  <si>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</si>
  <si>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</si>
  <si>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</si>
  <si>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</si>
  <si>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</si>
  <si>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</si>
  <si>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</si>
  <si>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</si>
  <si>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</si>
  <si>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</si>
  <si>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</si>
  <si>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</si>
  <si>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</si>
  <si>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</si>
  <si>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</si>
  <si>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</si>
  <si>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</si>
  <si>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</si>
  <si>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</si>
  <si>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</si>
  <si>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</si>
  <si>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</si>
  <si>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</si>
  <si>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</si>
  <si>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</si>
  <si>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</si>
  <si>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</si>
  <si>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</si>
  <si>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</si>
  <si>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</si>
  <si>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</si>
  <si>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</si>
  <si>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</si>
  <si>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</si>
  <si>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</si>
  <si>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</si>
  <si>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</si>
  <si>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</si>
  <si>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</si>
  <si>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</si>
  <si>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</si>
  <si>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</si>
  <si>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</si>
  <si>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</si>
  <si>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</si>
  <si>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</si>
  <si>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</si>
  <si>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</si>
  <si>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</si>
  <si>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</si>
  <si>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</si>
  <si>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</si>
  <si>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</si>
  <si>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</si>
  <si>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</si>
  <si>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</si>
  <si>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</si>
  <si>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</si>
  <si>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</si>
  <si>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</si>
  <si>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</si>
  <si>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</si>
  <si>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</si>
  <si>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</si>
  <si>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</si>
  <si>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</si>
  <si>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</si>
  <si>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</si>
  <si>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</si>
  <si>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</si>
  <si>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</si>
  <si>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</si>
  <si>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</si>
  <si>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</si>
  <si>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</si>
  <si>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</si>
  <si>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</si>
  <si>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</si>
  <si>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</si>
  <si>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</si>
  <si>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</si>
  <si>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</si>
  <si>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</si>
  <si>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</si>
  <si>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</si>
  <si>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</si>
  <si>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</si>
  <si>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</si>
  <si>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</si>
  <si>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</si>
  <si>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</si>
  <si>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</si>
  <si>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</si>
  <si>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</si>
  <si>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</si>
  <si>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</si>
  <si>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</si>
  <si>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</si>
  <si>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</si>
  <si>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</si>
  <si>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</si>
  <si>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</si>
  <si>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</si>
  <si>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</si>
  <si>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</si>
  <si>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</si>
  <si>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</si>
  <si>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</si>
  <si>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</si>
  <si>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</si>
  <si>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</si>
  <si>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</si>
  <si>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</si>
  <si>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</si>
  <si>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</si>
  <si>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</si>
  <si>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</si>
  <si>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</si>
  <si>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</si>
  <si>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</si>
  <si>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</si>
  <si>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</si>
  <si>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</si>
  <si>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</si>
  <si>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</si>
  <si>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</si>
  <si>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</si>
  <si>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</si>
  <si>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</si>
  <si>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</si>
  <si>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</si>
  <si>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</si>
  <si>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</si>
  <si>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</si>
  <si>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</si>
  <si>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</si>
  <si>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</si>
  <si>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</si>
  <si>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</si>
  <si>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</si>
  <si>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</si>
  <si>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</si>
  <si>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</si>
  <si>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</si>
  <si>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</si>
  <si>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</si>
  <si>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</si>
  <si>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</si>
  <si>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</si>
  <si>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</si>
  <si>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</si>
  <si>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</si>
  <si>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</si>
  <si>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</si>
  <si>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</si>
  <si>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</si>
  <si>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</si>
  <si>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</si>
  <si>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</si>
  <si>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</si>
  <si>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</si>
  <si>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</si>
  <si>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</si>
  <si>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</si>
  <si>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</si>
  <si>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</si>
  <si>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</si>
  <si>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</si>
  <si>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</si>
  <si>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</si>
  <si>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</si>
  <si>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</si>
  <si>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</si>
  <si>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</si>
  <si>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</si>
  <si>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</si>
  <si>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</si>
  <si>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</si>
  <si>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</si>
  <si>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</si>
  <si>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</si>
  <si>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</si>
  <si>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</si>
  <si>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</si>
  <si>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</si>
  <si>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</si>
  <si>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</si>
  <si>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</si>
  <si>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</si>
  <si>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</si>
  <si>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</si>
  <si>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</si>
  <si>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</si>
  <si>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</si>
  <si>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</si>
  <si>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</si>
  <si>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</si>
  <si>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</si>
  <si>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</si>
  <si>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</si>
  <si>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</si>
  <si>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</si>
  <si>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</si>
  <si>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</si>
  <si>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</si>
  <si>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</si>
  <si>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</si>
  <si>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</si>
  <si>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</si>
  <si>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</si>
  <si>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</si>
  <si>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</si>
  <si>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</si>
  <si>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</si>
  <si>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</si>
  <si>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</si>
  <si>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</si>
  <si>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</si>
  <si>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</si>
  <si>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</si>
  <si>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</si>
  <si>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</si>
  <si>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</si>
  <si>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</si>
  <si>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</si>
  <si>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</si>
  <si>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</si>
  <si>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</si>
  <si>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</si>
  <si>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</si>
  <si>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</si>
  <si>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</si>
  <si>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</si>
  <si>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</si>
  <si>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</si>
  <si>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</si>
  <si>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</si>
  <si>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</si>
  <si>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</si>
  <si>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</si>
  <si>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</si>
  <si>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</si>
  <si>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</si>
  <si>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</si>
  <si>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</si>
  <si>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</si>
  <si>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</si>
  <si>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</si>
  <si>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</si>
  <si>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</si>
  <si>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</si>
  <si>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</si>
  <si>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</si>
  <si>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</si>
  <si>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</si>
  <si>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</si>
  <si>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</si>
  <si>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</si>
  <si>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</si>
  <si>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</si>
  <si>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</si>
  <si>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</si>
  <si>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</si>
  <si>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</si>
  <si>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</si>
  <si>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</si>
  <si>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</si>
  <si>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</si>
  <si>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</si>
  <si>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</si>
  <si>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</si>
  <si>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</si>
  <si>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</si>
  <si>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</si>
  <si>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</si>
  <si>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</si>
  <si>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</si>
  <si>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</si>
  <si>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</si>
  <si>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</si>
  <si>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</si>
  <si>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</si>
  <si>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</si>
  <si>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</si>
  <si>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</si>
  <si>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</si>
  <si>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</si>
  <si>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</si>
  <si>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</si>
  <si>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</si>
  <si>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</si>
  <si>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</si>
  <si>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</si>
  <si>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</si>
  <si>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</si>
  <si>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</si>
  <si>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</si>
  <si>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</si>
  <si>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</si>
  <si>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</si>
  <si>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</si>
  <si>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</si>
  <si>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</si>
  <si>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</si>
  <si>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</si>
  <si>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</si>
  <si>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</si>
  <si>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</si>
  <si>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</si>
  <si>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</si>
  <si>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</si>
  <si>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</si>
  <si>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</si>
  <si>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</si>
  <si>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</si>
  <si>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</si>
  <si>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</si>
  <si>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</si>
  <si>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</si>
  <si>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</si>
  <si>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</si>
  <si>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</si>
  <si>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</si>
  <si>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</si>
  <si>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</si>
  <si>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</si>
  <si>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</si>
  <si>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</si>
  <si>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</si>
  <si>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</si>
  <si>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</si>
  <si>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</si>
  <si>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</si>
  <si>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</si>
  <si>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</si>
  <si>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</si>
  <si>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</si>
  <si>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</si>
  <si>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</si>
  <si>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</si>
  <si>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</si>
  <si>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</si>
  <si>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</si>
  <si>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</si>
  <si>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</si>
  <si>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</si>
  <si>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</si>
  <si>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</si>
  <si>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</si>
  <si>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</si>
  <si>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</si>
  <si>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</si>
  <si>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</si>
  <si>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</si>
  <si>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</si>
  <si>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</si>
  <si>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</si>
  <si>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</si>
  <si>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</si>
  <si>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</si>
  <si>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</si>
  <si>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</si>
  <si>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</si>
  <si>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</si>
  <si>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</si>
  <si>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</si>
  <si>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</si>
  <si>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</si>
  <si>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</si>
  <si>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</si>
  <si>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</si>
  <si>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</si>
  <si>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</si>
  <si>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</si>
  <si>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</si>
  <si>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</si>
  <si>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</si>
  <si>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</si>
  <si>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</si>
  <si>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</si>
  <si>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</si>
  <si>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</si>
  <si>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</si>
  <si>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</si>
  <si>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</si>
  <si>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</si>
  <si>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</si>
  <si>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</si>
  <si>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</si>
  <si>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</si>
  <si>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</si>
  <si>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</si>
  <si>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</si>
  <si>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</si>
  <si>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</si>
  <si>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</si>
  <si>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</si>
  <si>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</si>
  <si>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</si>
  <si>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</si>
  <si>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</si>
  <si>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</si>
  <si>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</si>
  <si>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</si>
  <si>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</si>
  <si>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</si>
  <si>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</si>
  <si>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</si>
  <si>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</si>
  <si>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</si>
  <si>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</si>
  <si>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</si>
  <si>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</si>
  <si>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</si>
  <si>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</si>
  <si>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</si>
  <si>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</si>
  <si>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</si>
  <si>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</si>
  <si>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</si>
  <si>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</si>
  <si>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</si>
  <si>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</si>
  <si>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</si>
  <si>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</si>
  <si>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</si>
  <si>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</si>
  <si>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</si>
  <si>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</si>
  <si>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</si>
  <si>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</si>
  <si>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</si>
  <si>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</si>
  <si>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</si>
  <si>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</si>
  <si>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</si>
  <si>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</si>
  <si>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</si>
  <si>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</si>
  <si>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</si>
  <si>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</si>
  <si>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</si>
  <si>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</si>
  <si>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</si>
  <si>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</si>
  <si>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</si>
  <si>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</si>
  <si>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</si>
  <si>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</si>
  <si>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</si>
  <si>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</si>
  <si>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</si>
  <si>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</si>
  <si>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</si>
  <si>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</si>
  <si>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</si>
  <si>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</si>
  <si>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</si>
  <si>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</si>
  <si>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</si>
  <si>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</si>
  <si>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</si>
  <si>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</si>
  <si>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</si>
  <si>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</si>
  <si>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</si>
  <si>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</si>
  <si>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</si>
  <si>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</si>
  <si>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</si>
  <si>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</si>
  <si>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</si>
  <si>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</si>
  <si>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</si>
  <si>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</si>
  <si>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</si>
  <si>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</si>
  <si>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</si>
  <si>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</si>
  <si>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</si>
  <si>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</si>
  <si>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</si>
  <si>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</si>
  <si>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</si>
  <si>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</si>
  <si>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</si>
  <si>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</si>
  <si>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</si>
  <si>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</si>
  <si>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</si>
  <si>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</si>
  <si>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</si>
  <si>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</si>
  <si>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</si>
  <si>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</si>
  <si>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</si>
  <si>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</si>
  <si>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</si>
  <si>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</si>
  <si>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</si>
  <si>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</si>
  <si>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</si>
  <si>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</si>
  <si>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</si>
  <si>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</si>
  <si>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</si>
  <si>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</si>
  <si>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</si>
  <si>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</si>
  <si>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</si>
  <si>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</si>
  <si>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</si>
  <si>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</si>
  <si>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</si>
  <si>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</si>
  <si>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</si>
  <si>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</si>
  <si>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</si>
  <si>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</si>
  <si>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</si>
  <si>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</si>
  <si>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</si>
  <si>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</si>
  <si>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</si>
  <si>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</si>
  <si>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</si>
  <si>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</si>
  <si>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</si>
  <si>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</si>
  <si>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</si>
  <si>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</si>
  <si>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</si>
  <si>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</si>
  <si>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</si>
  <si>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</si>
  <si>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</si>
  <si>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</si>
  <si>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</si>
  <si>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</si>
  <si>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</si>
  <si>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</si>
  <si>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</si>
  <si>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</si>
  <si>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</si>
  <si>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</si>
  <si>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</si>
  <si>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</si>
  <si>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</si>
  <si>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</si>
  <si>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</si>
  <si>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</si>
  <si>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</si>
  <si>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</si>
  <si>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</si>
  <si>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</si>
  <si>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</si>
  <si>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</si>
  <si>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</si>
  <si>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</si>
  <si>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</si>
  <si>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</si>
  <si>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</si>
  <si>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</si>
  <si>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</si>
  <si>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</si>
  <si>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</si>
  <si>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</si>
  <si>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</si>
  <si>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</si>
  <si>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</si>
  <si>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</si>
  <si>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</si>
  <si>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</si>
  <si>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</si>
  <si>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</si>
  <si>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</si>
  <si>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</si>
  <si>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</si>
  <si>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</si>
  <si>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</si>
  <si>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</si>
  <si>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</si>
  <si>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</si>
  <si>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</si>
  <si>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</si>
  <si>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</si>
  <si>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</si>
  <si>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</si>
  <si>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</si>
  <si>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</si>
  <si>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</si>
  <si>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</si>
  <si>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</si>
  <si>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</si>
  <si>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</si>
  <si>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</si>
  <si>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</si>
  <si>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</si>
  <si>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</si>
  <si>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</si>
  <si>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</si>
  <si>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</si>
  <si>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</si>
  <si>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</si>
  <si>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</si>
  <si>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</si>
  <si>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</si>
  <si>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</si>
  <si>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</si>
  <si>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</si>
  <si>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</si>
  <si>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</si>
  <si>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</si>
  <si>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</si>
  <si>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</si>
  <si>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</si>
  <si>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</si>
  <si>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</si>
  <si>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</si>
  <si>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</si>
  <si>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</si>
  <si>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</si>
  <si>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</si>
  <si>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</si>
  <si>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</si>
  <si>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</si>
  <si>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</si>
  <si>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</si>
  <si>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</si>
  <si>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</si>
  <si>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</si>
  <si>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</si>
  <si>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</si>
  <si>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</si>
  <si>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</si>
  <si>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</si>
  <si>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</si>
  <si>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</si>
  <si>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</si>
  <si>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</si>
  <si>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</si>
  <si>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</si>
  <si>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</si>
  <si>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</si>
  <si>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</si>
  <si>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</si>
  <si>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</si>
  <si>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</si>
  <si>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</si>
  <si>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</si>
  <si>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</si>
  <si>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</si>
  <si>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</si>
  <si>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</si>
  <si>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</si>
  <si>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</si>
  <si>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</si>
  <si>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</si>
  <si>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</si>
  <si>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</si>
  <si>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</si>
  <si>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</si>
  <si>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</si>
  <si>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</si>
  <si>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</si>
  <si>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</si>
  <si>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</si>
  <si>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</si>
  <si>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</si>
  <si>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</si>
  <si>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</si>
  <si>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</si>
  <si>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</si>
  <si>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</si>
  <si>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</si>
  <si>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</si>
  <si>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</si>
  <si>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</si>
  <si>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</si>
  <si>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</si>
  <si>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</si>
  <si>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</si>
  <si>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</si>
  <si>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</si>
  <si>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</si>
  <si>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</si>
  <si>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</si>
  <si>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</si>
  <si>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</si>
  <si>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</si>
  <si>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</si>
  <si>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</si>
  <si>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</si>
  <si>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</si>
  <si>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</si>
  <si>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</si>
  <si>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</si>
  <si>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</si>
  <si>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</si>
  <si>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</si>
  <si>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</si>
  <si>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</si>
  <si>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</si>
  <si>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</si>
  <si>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</si>
  <si>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</si>
  <si>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</si>
  <si>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</si>
  <si>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</si>
  <si>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</si>
  <si>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</si>
  <si>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</si>
  <si>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</si>
  <si>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</si>
  <si>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</si>
  <si>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</si>
  <si>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</si>
  <si>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</si>
  <si>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</si>
  <si>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</si>
  <si>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</si>
  <si>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</si>
  <si>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</si>
  <si>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</si>
  <si>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</si>
  <si>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</si>
  <si>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</si>
  <si>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</si>
  <si>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</si>
  <si>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</si>
  <si>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</si>
  <si>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</si>
  <si>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</si>
  <si>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</si>
  <si>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</si>
  <si>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</si>
  <si>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</si>
  <si>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</si>
  <si>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</si>
  <si>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</si>
  <si>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</si>
  <si>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</si>
  <si>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</si>
  <si>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</si>
  <si>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</si>
  <si>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</si>
  <si>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</si>
  <si>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</si>
  <si>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</si>
  <si>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</si>
  <si>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</si>
  <si>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</si>
  <si>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</si>
  <si>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</si>
  <si>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</si>
  <si>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</si>
  <si>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</si>
  <si>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</si>
  <si>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</si>
  <si>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</si>
  <si>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</si>
  <si>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</si>
  <si>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</si>
  <si>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</si>
  <si>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</si>
  <si>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</si>
  <si>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</si>
  <si>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</si>
  <si>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</si>
  <si>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</si>
  <si>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</si>
  <si>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</si>
  <si>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</si>
  <si>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</si>
  <si>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</si>
  <si>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</si>
  <si>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</si>
  <si>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</si>
  <si>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</si>
  <si>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</si>
  <si>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</si>
  <si>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</si>
  <si>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</si>
  <si>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</si>
  <si>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</si>
  <si>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</si>
  <si>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</si>
  <si>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</si>
  <si>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</si>
  <si>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</si>
  <si>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</si>
  <si>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</si>
  <si>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</si>
  <si>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</si>
  <si>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</si>
  <si>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</si>
  <si>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</si>
  <si>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</si>
  <si>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</si>
  <si>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</si>
  <si>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</si>
  <si>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</si>
  <si>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</si>
  <si>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</si>
  <si>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</si>
  <si>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</si>
  <si>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</si>
  <si>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</si>
  <si>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</si>
  <si>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</si>
  <si>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</si>
  <si>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</si>
  <si>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</si>
  <si>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</si>
  <si>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</si>
  <si>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</si>
  <si>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</si>
  <si>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</si>
  <si>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</si>
  <si>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</si>
  <si>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</si>
  <si>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</si>
  <si>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</si>
  <si>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</si>
  <si>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</si>
  <si>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</si>
  <si>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</si>
  <si>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</si>
  <si>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</si>
  <si>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</si>
  <si>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</si>
  <si>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</si>
  <si>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</si>
  <si>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</si>
  <si>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</si>
  <si>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</si>
  <si>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</si>
  <si>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</si>
  <si>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</si>
  <si>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</si>
  <si>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</si>
  <si>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</si>
  <si>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</si>
  <si>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</si>
  <si>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</si>
  <si>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</si>
  <si>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</si>
  <si>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</si>
  <si>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</si>
  <si>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</si>
  <si>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</si>
  <si>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</si>
  <si>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</si>
  <si>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</si>
  <si>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</si>
  <si>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</si>
  <si>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</si>
  <si>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</si>
  <si>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</si>
  <si>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</si>
  <si>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</si>
  <si>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</si>
  <si>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</si>
  <si>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</si>
  <si>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</si>
  <si>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</si>
  <si>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</si>
  <si>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</si>
  <si>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</si>
  <si>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</si>
  <si>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</si>
  <si>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</si>
  <si>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</si>
  <si>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</si>
  <si>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</si>
  <si>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</si>
  <si>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</si>
  <si>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</si>
  <si>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</si>
  <si>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</si>
  <si>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</si>
  <si>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</si>
  <si>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</si>
  <si>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</si>
  <si>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</si>
  <si>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</si>
  <si>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</si>
  <si>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</si>
  <si>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</si>
  <si>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</si>
  <si>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</si>
  <si>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</si>
  <si>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</si>
  <si>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</si>
  <si>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</si>
  <si>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</si>
  <si>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</si>
  <si>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</si>
  <si>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</si>
  <si>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</si>
  <si>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</si>
  <si>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</si>
  <si>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</si>
  <si>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</si>
  <si>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</si>
  <si>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</si>
  <si>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</si>
  <si>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</si>
  <si>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</si>
  <si>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</si>
  <si>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</si>
  <si>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</si>
  <si>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</si>
  <si>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</si>
  <si>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</si>
  <si>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</si>
  <si>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</si>
  <si>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</si>
  <si>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</si>
  <si>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</si>
  <si>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</si>
  <si>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</si>
  <si>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</si>
  <si>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</si>
  <si>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</si>
  <si>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</si>
  <si>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</si>
  <si>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</si>
  <si>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</si>
  <si>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</si>
  <si>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</si>
  <si>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</si>
  <si>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</si>
  <si>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</si>
  <si>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</si>
  <si>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</si>
  <si>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</si>
  <si>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</si>
  <si>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</si>
  <si>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</si>
  <si>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</si>
  <si>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</si>
  <si>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</si>
  <si>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</si>
  <si>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</si>
  <si>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</si>
  <si>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</si>
  <si>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</si>
  <si>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</si>
  <si>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</si>
  <si>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</si>
  <si>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</si>
  <si>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</si>
  <si>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</si>
  <si>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</si>
  <si>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</si>
  <si>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</si>
  <si>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</si>
  <si>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</si>
  <si>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</si>
  <si>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</si>
  <si>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</si>
  <si>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</si>
  <si>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</si>
  <si>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</si>
  <si>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</si>
  <si>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</si>
  <si>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</si>
  <si>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</si>
  <si>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</si>
  <si>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</si>
  <si>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</si>
  <si>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</si>
  <si>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</si>
  <si>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</si>
  <si>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</si>
  <si>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</si>
  <si>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</si>
  <si>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</si>
  <si>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</si>
  <si>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</si>
  <si>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</si>
  <si>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</si>
  <si>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</si>
  <si>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</si>
  <si>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</si>
  <si>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</si>
  <si>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</si>
  <si>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</si>
  <si>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</si>
  <si>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</si>
  <si>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</si>
  <si>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</si>
  <si>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</si>
  <si>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</si>
  <si>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</si>
  <si>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</si>
  <si>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</si>
  <si>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</si>
  <si>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</si>
  <si>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</si>
  <si>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</si>
  <si>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</si>
  <si>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</si>
  <si>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</si>
  <si>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</si>
  <si>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</si>
  <si>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</si>
  <si>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</si>
  <si>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</si>
  <si>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</si>
  <si>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</si>
  <si>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</si>
  <si>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</si>
  <si>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</si>
  <si>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</si>
  <si>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</si>
  <si>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</si>
  <si>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</si>
  <si>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</si>
  <si>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</si>
  <si>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</si>
  <si>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</si>
  <si>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</si>
  <si>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</si>
  <si>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</si>
  <si>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</si>
  <si>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</si>
  <si>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</si>
  <si>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</si>
  <si>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</si>
  <si>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</si>
  <si>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</si>
  <si>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</si>
  <si>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</si>
  <si>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</si>
  <si>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</si>
  <si>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</si>
  <si>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</si>
  <si>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</si>
  <si>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</si>
  <si>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</si>
  <si>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</si>
  <si>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</si>
  <si>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</si>
  <si>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</si>
  <si>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</si>
  <si>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</si>
  <si>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</si>
  <si>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</si>
  <si>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</si>
  <si>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</si>
  <si>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</si>
  <si>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</si>
  <si>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</si>
  <si>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</si>
  <si>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</si>
  <si>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</si>
  <si>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</si>
  <si>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</si>
  <si>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</si>
  <si>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</si>
  <si>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</si>
  <si>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</si>
  <si>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</si>
  <si>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</si>
  <si>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</si>
  <si>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</si>
  <si>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</si>
  <si>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</si>
  <si>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</si>
  <si>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</si>
  <si>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</si>
  <si>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</si>
  <si>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</si>
  <si>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</si>
  <si>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</si>
  <si>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</si>
  <si>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</si>
  <si>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</si>
  <si>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</si>
  <si>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</si>
  <si>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</si>
  <si>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</si>
  <si>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</si>
  <si>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</si>
  <si>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</si>
  <si>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</si>
  <si>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</si>
  <si>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</si>
  <si>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</si>
  <si>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</si>
  <si>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</si>
  <si>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</si>
  <si>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</si>
  <si>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</si>
  <si>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</si>
  <si>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</si>
  <si>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</si>
  <si>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</si>
  <si>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</si>
  <si>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</si>
  <si>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</si>
  <si>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</si>
  <si>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</si>
  <si>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</si>
  <si>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</si>
  <si>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</si>
  <si>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</si>
  <si>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</si>
  <si>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</si>
  <si>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</si>
  <si>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</si>
  <si>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</si>
  <si>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</si>
  <si>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</si>
  <si>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</si>
  <si>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</si>
  <si>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</si>
  <si>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</si>
  <si>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</si>
  <si>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</si>
  <si>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</si>
  <si>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</si>
  <si>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</si>
  <si>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</si>
  <si>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</si>
  <si>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</si>
  <si>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</si>
  <si>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</si>
  <si>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</si>
  <si>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</si>
  <si>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</si>
  <si>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</si>
  <si>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</si>
  <si>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</si>
  <si>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</si>
  <si>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</si>
  <si>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</si>
  <si>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</si>
  <si>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</si>
  <si>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</si>
  <si>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</si>
  <si>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</si>
  <si>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</si>
  <si>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</si>
  <si>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</si>
  <si>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</si>
  <si>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</si>
  <si>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</si>
  <si>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</si>
  <si>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</si>
  <si>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</si>
  <si>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</si>
  <si>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</si>
  <si>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</si>
  <si>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</si>
  <si>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</si>
  <si>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</si>
  <si>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</si>
  <si>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</si>
  <si>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</si>
  <si>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</si>
  <si>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</si>
  <si>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</si>
  <si>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</si>
  <si>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</si>
  <si>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</si>
  <si>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</si>
  <si>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</si>
  <si>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</si>
  <si>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</si>
  <si>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</si>
  <si>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</si>
  <si>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</si>
  <si>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</si>
  <si>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</si>
  <si>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</si>
  <si>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</si>
  <si>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</si>
  <si>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</si>
  <si>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</si>
  <si>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</si>
  <si>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</si>
  <si>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</si>
  <si>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</si>
  <si>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</si>
  <si>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</si>
  <si>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</si>
  <si>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</si>
  <si>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</si>
  <si>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</si>
  <si>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</si>
  <si>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</si>
  <si>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</si>
  <si>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</si>
  <si>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</si>
  <si>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</si>
  <si>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</si>
  <si>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</si>
  <si>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</si>
  <si>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</si>
  <si>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</si>
  <si>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</si>
  <si>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</si>
  <si>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</si>
  <si>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</si>
  <si>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</si>
  <si>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</si>
  <si>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</si>
  <si>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</si>
  <si>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</si>
  <si>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</si>
  <si>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</si>
  <si>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</si>
  <si>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</si>
  <si>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</si>
  <si>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</si>
  <si>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</si>
  <si>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</si>
  <si>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</si>
  <si>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</si>
  <si>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</si>
  <si>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</si>
  <si>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</si>
  <si>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</si>
  <si>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</si>
  <si>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</si>
  <si>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</si>
  <si>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</si>
  <si>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</si>
  <si>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</si>
  <si>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</si>
  <si>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</si>
  <si>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</si>
  <si>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</si>
  <si>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</si>
  <si>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</si>
  <si>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</si>
  <si>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</si>
  <si>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</si>
  <si>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</si>
  <si>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</si>
  <si>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</si>
  <si>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</si>
  <si>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</si>
  <si>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</si>
  <si>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</si>
  <si>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</si>
  <si>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</si>
  <si>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</si>
  <si>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</si>
  <si>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</si>
  <si>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</si>
  <si>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</si>
  <si>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</si>
  <si>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</si>
  <si>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</si>
  <si>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</si>
  <si>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</si>
  <si>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</si>
  <si>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</si>
  <si>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</si>
  <si>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</si>
  <si>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</si>
  <si>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</si>
  <si>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</si>
  <si>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</si>
  <si>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</si>
  <si>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</si>
  <si>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</si>
  <si>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</si>
  <si>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</si>
  <si>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</si>
  <si>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</si>
  <si>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</si>
  <si>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</si>
  <si>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</si>
  <si>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</si>
  <si>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</si>
  <si>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</si>
  <si>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</si>
  <si>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</si>
  <si>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</si>
  <si>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</si>
  <si>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</si>
  <si>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</si>
  <si>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</si>
  <si>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</si>
  <si>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</si>
  <si>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</si>
  <si>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</si>
  <si>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</si>
  <si>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</si>
  <si>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</si>
  <si>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</si>
  <si>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</si>
  <si>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</si>
  <si>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</si>
  <si>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</si>
  <si>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</si>
  <si>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</si>
  <si>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</si>
  <si>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</si>
  <si>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</si>
  <si>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</si>
  <si>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</si>
  <si>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</si>
  <si>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</si>
  <si>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</si>
  <si>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</si>
  <si>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</si>
  <si>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</si>
  <si>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</si>
  <si>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</si>
  <si>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</si>
  <si>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</si>
  <si>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</si>
  <si>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</si>
  <si>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</si>
  <si>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</si>
  <si>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</si>
  <si>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</si>
  <si>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</si>
  <si>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</si>
  <si>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</si>
  <si>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</si>
  <si>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</si>
  <si>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</si>
  <si>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</si>
  <si>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</si>
  <si>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</si>
  <si>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</si>
  <si>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</si>
  <si>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</si>
  <si>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</si>
  <si>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</si>
  <si>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</si>
  <si>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</si>
  <si>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</si>
  <si>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</si>
  <si>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</si>
  <si>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</si>
  <si>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</si>
  <si>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</si>
  <si>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</si>
  <si>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</si>
  <si>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</si>
  <si>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</si>
  <si>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</si>
  <si>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</si>
  <si>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</si>
  <si>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</si>
  <si>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</si>
  <si>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</si>
  <si>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</si>
  <si>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</si>
  <si>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</si>
  <si>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</si>
  <si>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</si>
  <si>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</si>
  <si>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</si>
  <si>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</si>
  <si>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</si>
  <si>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</si>
  <si>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</si>
  <si>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</si>
  <si>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</si>
  <si>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</si>
  <si>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</si>
  <si>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</si>
  <si>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</si>
  <si>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</si>
  <si>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</si>
  <si>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</si>
  <si>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</si>
  <si>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</si>
  <si>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</si>
  <si>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</si>
  <si>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</si>
  <si>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</si>
  <si>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</si>
  <si>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</si>
  <si>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</si>
  <si>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</si>
  <si>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</si>
  <si>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</si>
  <si>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</si>
  <si>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</si>
  <si>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</si>
  <si>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</si>
  <si>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</si>
  <si>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</si>
  <si>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</si>
  <si>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</si>
  <si>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</si>
  <si>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</si>
  <si>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</si>
  <si>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</si>
  <si>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</si>
  <si>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</si>
  <si>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</si>
  <si>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</si>
  <si>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</si>
  <si>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</si>
  <si>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</si>
  <si>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</si>
  <si>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</si>
  <si>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</si>
  <si>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</si>
  <si>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</si>
  <si>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</si>
  <si>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</si>
  <si>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</si>
  <si>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</si>
  <si>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</si>
  <si>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</si>
  <si>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</si>
  <si>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</si>
  <si>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</si>
  <si>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</si>
  <si>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</si>
  <si>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</si>
  <si>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</si>
  <si>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</si>
  <si>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</si>
  <si>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</si>
  <si>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</si>
  <si>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</si>
  <si>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</si>
  <si>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</si>
  <si>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</si>
  <si>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</si>
  <si>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</si>
  <si>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</si>
  <si>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</si>
  <si>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</si>
  <si>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</si>
  <si>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</si>
  <si>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</si>
  <si>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</si>
  <si>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</si>
  <si>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</si>
  <si>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</si>
  <si>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</si>
  <si>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</si>
  <si>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</si>
  <si>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</si>
  <si>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</si>
  <si>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</si>
  <si>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</si>
  <si>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</si>
  <si>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</si>
  <si>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</si>
  <si>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</si>
  <si>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</si>
  <si>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</si>
  <si>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</si>
  <si>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</si>
  <si>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</si>
  <si>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</si>
  <si>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</si>
  <si>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</si>
  <si>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</si>
  <si>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</si>
  <si>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</si>
  <si>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</si>
  <si>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</si>
  <si>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</si>
  <si>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</si>
  <si>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</si>
  <si>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</si>
  <si>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</si>
  <si>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</si>
  <si>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</si>
  <si>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</si>
  <si>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</si>
  <si>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</si>
  <si>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</si>
  <si>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</si>
  <si>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</si>
  <si>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</si>
  <si>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</si>
  <si>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</si>
  <si>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</si>
  <si>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</si>
  <si>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</si>
  <si>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</si>
  <si>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</si>
  <si>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</si>
  <si>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</si>
  <si>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</si>
  <si>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</si>
  <si>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</si>
  <si>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</si>
  <si>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</si>
  <si>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</si>
  <si>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</si>
  <si>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</si>
  <si>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</si>
  <si>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</si>
  <si>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</si>
  <si>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</si>
  <si>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</si>
  <si>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</si>
  <si>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</si>
  <si>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</si>
  <si>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</si>
  <si>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</si>
  <si>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</si>
  <si>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</si>
  <si>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</si>
  <si>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</si>
  <si>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</si>
  <si>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</si>
  <si>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</si>
  <si>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</si>
  <si>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</si>
  <si>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</si>
  <si>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</si>
  <si>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</si>
  <si>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</si>
  <si>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</si>
  <si>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</si>
  <si>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</si>
  <si>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</si>
  <si>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</si>
  <si>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</si>
  <si>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</si>
  <si>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</si>
  <si>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</si>
  <si>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</si>
  <si>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</si>
  <si>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</si>
  <si>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</si>
  <si>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</si>
  <si>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</si>
  <si>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</si>
  <si>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</si>
  <si>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</si>
  <si>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</si>
  <si>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</si>
  <si>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</si>
  <si>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</si>
  <si>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</si>
  <si>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</si>
  <si>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</si>
  <si>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</si>
  <si>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</si>
  <si>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</si>
  <si>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</si>
  <si>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</si>
  <si>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</si>
  <si>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</si>
  <si>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</si>
  <si>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</si>
  <si>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</si>
  <si>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</si>
  <si>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</si>
  <si>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</si>
  <si>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</si>
  <si>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</si>
  <si>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</si>
  <si>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</si>
  <si>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</si>
  <si>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</si>
  <si>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</si>
  <si>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</si>
  <si>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</si>
  <si>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</si>
  <si>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</si>
  <si>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</si>
  <si>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</si>
  <si>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</si>
  <si>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</si>
  <si>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</si>
  <si>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</si>
  <si>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</si>
  <si>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</si>
  <si>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</si>
  <si>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</si>
  <si>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</si>
  <si>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</si>
  <si>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</si>
  <si>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</si>
  <si>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</si>
  <si>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</si>
  <si>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</si>
  <si>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</si>
  <si>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</si>
  <si>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</si>
  <si>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</si>
  <si>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</si>
  <si>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</si>
  <si>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</si>
  <si>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</si>
  <si>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</si>
  <si>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</si>
  <si>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</si>
  <si>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</si>
  <si>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</si>
  <si>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</si>
  <si>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</si>
  <si>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</si>
  <si>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</si>
  <si>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</si>
  <si>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</si>
  <si>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</si>
  <si>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</si>
  <si>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</si>
  <si>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</si>
  <si>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</si>
  <si>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</si>
  <si>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</si>
  <si>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</si>
  <si>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</si>
  <si>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</si>
  <si>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</si>
  <si>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</si>
  <si>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</si>
  <si>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</si>
  <si>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</si>
  <si>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</si>
  <si>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</si>
  <si>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</si>
  <si>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</si>
  <si>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</si>
  <si>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</si>
  <si>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</si>
  <si>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</si>
  <si>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</si>
  <si>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</si>
  <si>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</si>
  <si>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</si>
  <si>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</si>
  <si>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</si>
  <si>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</si>
  <si>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</si>
  <si>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</si>
  <si>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</si>
  <si>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</si>
  <si>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</si>
  <si>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</si>
  <si>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</si>
  <si>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</si>
  <si>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</si>
  <si>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</si>
  <si>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</si>
  <si>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</si>
  <si>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</si>
  <si>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</si>
  <si>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</si>
  <si>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</si>
  <si>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</si>
  <si>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</si>
  <si>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</si>
  <si>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</si>
  <si>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</si>
  <si>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</si>
  <si>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</si>
  <si>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</si>
  <si>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</si>
  <si>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</si>
  <si>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</si>
  <si>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</si>
  <si>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</si>
  <si>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</si>
  <si>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</si>
  <si>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</si>
  <si>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</si>
  <si>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</si>
  <si>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</si>
  <si>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</si>
  <si>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</si>
  <si>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</si>
  <si>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</si>
  <si>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</si>
  <si>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</si>
  <si>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</si>
  <si>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</si>
  <si>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</si>
  <si>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</si>
  <si>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</si>
  <si>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</si>
  <si>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</si>
  <si>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</si>
  <si>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</si>
  <si>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</si>
  <si>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</si>
  <si>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</si>
  <si>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</si>
  <si>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</si>
  <si>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</si>
  <si>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</si>
  <si>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</si>
  <si>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</si>
  <si>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</si>
  <si>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</si>
  <si>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</si>
  <si>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</si>
  <si>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</si>
  <si>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</si>
  <si>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</si>
  <si>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</si>
  <si>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</si>
  <si>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</si>
  <si>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</si>
  <si>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</si>
  <si>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</si>
  <si>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</si>
  <si>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</si>
  <si>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</si>
  <si>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</si>
  <si>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</si>
  <si>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</si>
  <si>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</si>
  <si>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</si>
  <si>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</si>
  <si>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</si>
  <si>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</si>
  <si>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</si>
  <si>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</si>
  <si>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</si>
  <si>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</si>
  <si>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</si>
  <si>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</si>
  <si>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</si>
  <si>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</si>
  <si>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</si>
  <si>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</si>
  <si>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</si>
  <si>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</si>
  <si>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</si>
  <si>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</si>
  <si>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</si>
  <si>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</si>
  <si>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</si>
  <si>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</si>
  <si>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</si>
  <si>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</si>
  <si>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</si>
  <si>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</si>
  <si>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</si>
  <si>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</si>
  <si>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</si>
  <si>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</si>
  <si>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</si>
  <si>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</si>
  <si>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</si>
  <si>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</si>
  <si>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</si>
  <si>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</si>
  <si>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</si>
  <si>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</si>
  <si>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</si>
  <si>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</si>
  <si>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</si>
  <si>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</si>
  <si>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</si>
  <si>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</si>
  <si>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</si>
  <si>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</si>
  <si>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</si>
  <si>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</si>
  <si>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</si>
  <si>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</si>
  <si>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</si>
  <si>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</si>
  <si>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</si>
  <si>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</si>
  <si>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</si>
  <si>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</si>
  <si>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</si>
  <si>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</si>
  <si>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</si>
  <si>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</si>
  <si>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</si>
  <si>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</si>
  <si>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</si>
  <si>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</si>
  <si>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</si>
  <si>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</si>
  <si>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</si>
  <si>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</si>
  <si>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</si>
  <si>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</si>
  <si>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</si>
  <si>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</si>
  <si>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</si>
  <si>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</si>
  <si>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</si>
  <si>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</si>
  <si>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</si>
  <si>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</si>
  <si>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</si>
  <si>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</si>
  <si>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</si>
  <si>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</si>
  <si>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</si>
  <si>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</si>
  <si>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</si>
  <si>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</si>
  <si>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</si>
  <si>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</si>
  <si>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</si>
  <si>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</si>
  <si>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</si>
  <si>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</si>
  <si>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</si>
  <si>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</si>
  <si>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</si>
  <si>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</si>
  <si>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</si>
  <si>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</si>
  <si>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</si>
  <si>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</si>
  <si>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</si>
  <si>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</si>
  <si>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</si>
  <si>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</si>
  <si>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</si>
  <si>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</si>
  <si>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</si>
  <si>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</si>
  <si>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</si>
  <si>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</si>
  <si>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</si>
  <si>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</si>
  <si>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</si>
  <si>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</si>
  <si>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</si>
  <si>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</si>
  <si>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</si>
  <si>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</si>
  <si>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</si>
  <si>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</si>
  <si>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</si>
  <si>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</si>
  <si>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</si>
  <si>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</si>
  <si>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</si>
  <si>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</si>
  <si>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</si>
  <si>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</si>
  <si>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</si>
  <si>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</si>
  <si>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</si>
  <si>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</si>
  <si>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</si>
  <si>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</si>
  <si>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</si>
  <si>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</si>
  <si>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</si>
  <si>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</si>
  <si>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</si>
  <si>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</si>
  <si>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</si>
  <si>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</si>
  <si>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</si>
  <si>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</si>
  <si>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</si>
  <si>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</si>
  <si>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</si>
  <si>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</si>
  <si>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</si>
  <si>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</si>
  <si>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</si>
  <si>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</si>
  <si>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</si>
  <si>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</si>
  <si>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</si>
  <si>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</si>
  <si>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</si>
  <si>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</si>
  <si>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</si>
  <si>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</si>
  <si>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</si>
  <si>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</si>
  <si>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</si>
  <si>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</si>
  <si>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</si>
  <si>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</si>
  <si>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</si>
  <si>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</si>
  <si>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</si>
  <si>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</si>
  <si>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</si>
  <si>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</si>
  <si>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</si>
  <si>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</si>
  <si>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</si>
  <si>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</si>
  <si>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</si>
  <si>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</si>
  <si>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</si>
  <si>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</si>
  <si>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</si>
  <si>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</si>
  <si>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</si>
  <si>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</si>
  <si>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</si>
  <si>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</si>
  <si>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</si>
  <si>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</si>
  <si>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</si>
  <si>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</si>
  <si>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</si>
  <si>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</si>
  <si>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</si>
  <si>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</si>
  <si>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</si>
  <si>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</si>
  <si>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</si>
  <si>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</si>
  <si>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</si>
  <si>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</si>
  <si>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</si>
  <si>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</si>
  <si>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</si>
  <si>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</si>
  <si>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</si>
  <si>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</si>
  <si>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</si>
  <si>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</si>
  <si>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</si>
  <si>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</si>
  <si>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</si>
  <si>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</si>
  <si>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</si>
  <si>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</si>
  <si>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</si>
  <si>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</si>
  <si>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</si>
  <si>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</si>
  <si>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</si>
  <si>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</si>
  <si>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</si>
  <si>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</si>
  <si>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</si>
  <si>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</si>
  <si>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</si>
  <si>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</si>
  <si>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</si>
  <si>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</si>
  <si>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</si>
  <si>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</si>
  <si>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</si>
  <si>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</si>
  <si>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</si>
  <si>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</si>
  <si>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</si>
  <si>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</si>
  <si>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</si>
  <si>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</si>
  <si>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</si>
  <si>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</si>
  <si>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</si>
  <si>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</si>
  <si>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</si>
  <si>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</si>
  <si>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</si>
  <si>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</si>
  <si>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</si>
  <si>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</si>
  <si>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</si>
  <si>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</si>
  <si>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</si>
  <si>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</si>
  <si>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</si>
  <si>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</si>
  <si>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</si>
  <si>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</si>
  <si>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</si>
  <si>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</si>
  <si>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</si>
  <si>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</si>
  <si>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</si>
  <si>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</si>
  <si>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</si>
  <si>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</si>
  <si>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</si>
  <si>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</si>
  <si>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</si>
  <si>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</si>
  <si>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</si>
  <si>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</si>
  <si>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</si>
  <si>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</si>
  <si>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</si>
  <si>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</si>
  <si>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</si>
  <si>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</si>
  <si>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</si>
  <si>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</si>
  <si>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</si>
  <si>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</si>
  <si>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</si>
  <si>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</si>
  <si>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</si>
  <si>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</si>
  <si>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</si>
  <si>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</si>
  <si>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</si>
  <si>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</si>
  <si>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</si>
  <si>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</si>
  <si>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</si>
  <si>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</si>
  <si>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</si>
  <si>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</si>
  <si>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</si>
  <si>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</si>
  <si>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</si>
  <si>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</si>
  <si>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</si>
  <si>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</si>
  <si>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</si>
  <si>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</si>
  <si>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</si>
  <si>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</si>
  <si>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</si>
  <si>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</si>
  <si>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</si>
  <si>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</si>
  <si>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</si>
  <si>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</si>
  <si>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</si>
  <si>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</si>
  <si>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</si>
  <si>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</si>
  <si>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</si>
  <si>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</si>
  <si>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</si>
  <si>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</si>
  <si>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</si>
  <si>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</si>
  <si>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</si>
  <si>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</si>
  <si>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</si>
  <si>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</si>
  <si>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</si>
  <si>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</si>
  <si>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</si>
  <si>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</si>
  <si>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</si>
  <si>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</si>
  <si>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</si>
  <si>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</si>
  <si>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</si>
  <si>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</si>
  <si>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</si>
  <si>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</si>
  <si>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</si>
  <si>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</si>
  <si>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</si>
  <si>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</si>
  <si>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</si>
  <si>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</si>
  <si>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</si>
  <si>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</si>
  <si>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</si>
  <si>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</si>
  <si>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</si>
  <si>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</si>
  <si>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</si>
  <si>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</si>
  <si>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</si>
  <si>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</si>
  <si>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</si>
  <si>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</si>
  <si>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</si>
  <si>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</si>
  <si>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</si>
  <si>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</si>
  <si>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</si>
  <si>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</si>
  <si>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</si>
  <si>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</si>
  <si>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</si>
  <si>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</si>
  <si>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</si>
  <si>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</si>
  <si>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</si>
  <si>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</si>
  <si>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</si>
  <si>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</si>
  <si>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</si>
  <si>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</si>
  <si>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</si>
  <si>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</si>
  <si>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</si>
  <si>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</si>
  <si>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</si>
  <si>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</si>
  <si>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</si>
  <si>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</si>
  <si>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</si>
  <si>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</si>
  <si>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</si>
  <si>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</si>
  <si>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</si>
  <si>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</si>
  <si>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</si>
  <si>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</si>
  <si>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</si>
  <si>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</si>
  <si>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</si>
  <si>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</si>
  <si>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</si>
  <si>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</si>
  <si>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</si>
  <si>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</si>
  <si>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</si>
  <si>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</si>
  <si>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</si>
  <si>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</si>
  <si>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</si>
  <si>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</si>
  <si>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</si>
  <si>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</si>
  <si>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</si>
  <si>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</si>
  <si>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</si>
  <si>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</si>
  <si>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</si>
  <si>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</si>
  <si>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</si>
  <si>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</si>
  <si>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</si>
  <si>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</si>
  <si>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</si>
  <si>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</si>
  <si>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</si>
  <si>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</si>
  <si>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</si>
  <si>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</si>
  <si>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</si>
  <si>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</si>
  <si>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</si>
  <si>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</si>
  <si>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</si>
  <si>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</si>
  <si>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</si>
  <si>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</si>
  <si>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</si>
  <si>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</si>
  <si>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</si>
  <si>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</si>
  <si>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</si>
  <si>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</si>
  <si>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</si>
  <si>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</si>
  <si>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</si>
  <si>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</si>
  <si>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</si>
  <si>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</si>
  <si>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</si>
  <si>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</si>
  <si>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</si>
  <si>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</si>
  <si>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</si>
  <si>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</si>
  <si>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</si>
  <si>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</si>
  <si>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</si>
  <si>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</si>
  <si>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</si>
  <si>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</si>
  <si>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</si>
  <si>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</si>
  <si>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</si>
  <si>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</si>
  <si>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</si>
  <si>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</si>
  <si>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</si>
  <si>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</si>
  <si>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</si>
  <si>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</si>
  <si>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</si>
  <si>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</si>
  <si>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</si>
  <si>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</si>
  <si>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</si>
  <si>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</si>
  <si>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</si>
  <si>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</si>
  <si>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</si>
  <si>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</si>
  <si>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</si>
  <si>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</si>
  <si>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</si>
  <si>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</si>
  <si>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</si>
  <si>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</si>
  <si>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</si>
  <si>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</si>
  <si>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</si>
  <si>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</si>
  <si>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</si>
  <si>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</si>
  <si>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</si>
  <si>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</si>
  <si>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</si>
  <si>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</si>
  <si>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</si>
  <si>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</si>
  <si>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</si>
  <si>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</si>
  <si>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</si>
  <si>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</si>
  <si>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</si>
  <si>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</si>
  <si>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</si>
  <si>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</si>
  <si>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</si>
  <si>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</si>
  <si>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</si>
  <si>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</si>
  <si>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</si>
  <si>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</si>
  <si>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</si>
  <si>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</si>
  <si>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</si>
  <si>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</si>
  <si>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</si>
  <si>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</si>
  <si>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</si>
  <si>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</si>
  <si>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</si>
  <si>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</si>
  <si>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</si>
  <si>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</si>
  <si>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</si>
  <si>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</si>
  <si>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</si>
  <si>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</si>
  <si>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</si>
  <si>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</si>
  <si>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</si>
  <si>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</si>
  <si>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</si>
  <si>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</si>
  <si>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</si>
  <si>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</si>
  <si>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</si>
  <si>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</si>
  <si>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</si>
  <si>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</si>
  <si>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</si>
  <si>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</si>
  <si>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</si>
  <si>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</si>
  <si>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</si>
  <si>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</si>
  <si>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</si>
  <si>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</si>
  <si>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</si>
  <si>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</si>
  <si>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</si>
  <si>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</si>
  <si>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</si>
  <si>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</si>
  <si>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</si>
  <si>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</si>
  <si>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</si>
  <si>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</si>
  <si>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</si>
  <si>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</si>
  <si>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</si>
  <si>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</si>
  <si>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</si>
  <si>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</si>
  <si>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</si>
  <si>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</si>
  <si>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</si>
  <si>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</si>
  <si>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</si>
  <si>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</si>
  <si>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</si>
  <si>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</si>
  <si>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</si>
  <si>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</si>
  <si>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</si>
  <si>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</si>
  <si>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</si>
  <si>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</si>
  <si>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</si>
  <si>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</si>
  <si>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</si>
  <si>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</si>
  <si>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</si>
  <si>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</si>
  <si>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</si>
  <si>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</si>
  <si>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</si>
  <si>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</si>
  <si>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</si>
  <si>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</si>
  <si>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</si>
  <si>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</si>
  <si>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</si>
  <si>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</si>
  <si>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</si>
  <si>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</si>
  <si>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</si>
  <si>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</si>
  <si>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</si>
  <si>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</si>
  <si>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</si>
  <si>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</si>
  <si>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</si>
  <si>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</si>
  <si>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</si>
  <si>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</si>
  <si>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</si>
  <si>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</si>
  <si>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</si>
  <si>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</si>
  <si>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</si>
  <si>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</si>
  <si>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</si>
  <si>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</si>
  <si>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</si>
  <si>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</si>
  <si>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</si>
  <si>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</si>
  <si>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</si>
  <si>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</si>
  <si>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</si>
  <si>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</si>
  <si>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</si>
  <si>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</si>
  <si>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</si>
  <si>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</si>
  <si>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</si>
  <si>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</si>
  <si>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</si>
  <si>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</si>
  <si>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</si>
  <si>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</si>
  <si>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</si>
  <si>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</si>
  <si>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</si>
  <si>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</si>
  <si>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</si>
  <si>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</si>
  <si>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</si>
  <si>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</si>
  <si>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</si>
  <si>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</si>
  <si>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</si>
  <si>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</si>
  <si>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</si>
  <si>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</si>
  <si>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</si>
  <si>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</si>
  <si>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</si>
  <si>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</si>
  <si>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</si>
  <si>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</si>
  <si>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</si>
  <si>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</si>
  <si>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</si>
  <si>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</si>
  <si>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</si>
  <si>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</si>
  <si>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</si>
  <si>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</si>
  <si>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</si>
  <si>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</si>
  <si>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</si>
  <si>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</si>
  <si>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</si>
  <si>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</si>
  <si>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</si>
  <si>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</si>
  <si>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</si>
  <si>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</si>
  <si>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</si>
  <si>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</si>
  <si>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</si>
  <si>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</si>
  <si>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</si>
  <si>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</si>
  <si>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</si>
  <si>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</si>
  <si>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</si>
  <si>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</si>
  <si>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</si>
  <si>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</si>
  <si>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</si>
  <si>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</si>
  <si>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</si>
  <si>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</si>
  <si>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</si>
  <si>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</si>
  <si>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</si>
  <si>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</si>
  <si>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</si>
  <si>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</si>
  <si>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</si>
  <si>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</si>
  <si>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</si>
  <si>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</si>
  <si>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</si>
  <si>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</si>
  <si>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</si>
  <si>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</si>
  <si>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</si>
  <si>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</si>
  <si>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</si>
  <si>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</si>
  <si>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</si>
  <si>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</si>
  <si>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</si>
  <si>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</si>
  <si>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</si>
  <si>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</si>
  <si>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</si>
  <si>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</si>
  <si>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</si>
  <si>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</si>
  <si>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</si>
  <si>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</si>
  <si>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</si>
  <si>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</si>
  <si>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</si>
  <si>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</si>
  <si>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</si>
  <si>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</si>
  <si>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</si>
  <si>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</si>
  <si>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</si>
  <si>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</si>
  <si>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</si>
  <si>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</si>
  <si>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</si>
  <si>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</si>
  <si>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</si>
  <si>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</si>
  <si>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</si>
  <si>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</si>
  <si>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</si>
  <si>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</si>
  <si>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</si>
  <si>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</si>
  <si>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</si>
  <si>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</si>
  <si>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</si>
  <si>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</si>
  <si>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</si>
  <si>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</si>
  <si>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</si>
  <si>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</si>
  <si>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</si>
  <si>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</si>
  <si>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</si>
  <si>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</si>
  <si>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</si>
  <si>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</si>
  <si>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</si>
  <si>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</si>
  <si>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</si>
  <si>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</si>
  <si>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</si>
  <si>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</si>
  <si>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</si>
  <si>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</si>
  <si>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</si>
  <si>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</si>
  <si>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</si>
  <si>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</si>
  <si>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</si>
  <si>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</si>
  <si>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</si>
  <si>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</si>
  <si>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</si>
  <si>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</si>
  <si>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</si>
  <si>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</si>
  <si>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</si>
  <si>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</si>
  <si>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</si>
  <si>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</si>
  <si>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</si>
  <si>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</si>
  <si>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</si>
  <si>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</si>
  <si>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</si>
  <si>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</si>
  <si>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</si>
  <si>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</si>
  <si>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</si>
  <si>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</si>
  <si>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</si>
  <si>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</si>
  <si>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</si>
  <si>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</si>
  <si>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</si>
  <si>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</si>
  <si>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</si>
  <si>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</si>
  <si>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</si>
  <si>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</si>
  <si>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</si>
  <si>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</si>
  <si>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</si>
  <si>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</si>
  <si>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</si>
  <si>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</si>
  <si>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</si>
  <si>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</si>
  <si>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</si>
  <si>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</si>
  <si>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</si>
  <si>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</si>
  <si>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</si>
  <si>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</si>
  <si>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</si>
  <si>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</si>
  <si>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</si>
  <si>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</si>
  <si>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</si>
  <si>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</si>
  <si>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</si>
  <si>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</si>
  <si>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</si>
  <si>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</si>
  <si>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</si>
  <si>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</si>
  <si>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</si>
  <si>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</si>
  <si>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</si>
  <si>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</si>
  <si>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</si>
  <si>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</si>
  <si>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</si>
  <si>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</si>
  <si>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</si>
  <si>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</si>
  <si>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</si>
  <si>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</si>
  <si>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</si>
  <si>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</si>
  <si>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</si>
  <si>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</si>
  <si>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</si>
  <si>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</si>
  <si>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</si>
  <si>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</si>
  <si>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</si>
  <si>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</si>
  <si>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</si>
  <si>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</si>
  <si>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</si>
  <si>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</si>
  <si>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</si>
  <si>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</si>
  <si>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</si>
  <si>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</si>
  <si>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</si>
  <si>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</si>
  <si>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</si>
  <si>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</si>
  <si>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</si>
  <si>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</si>
  <si>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</si>
  <si>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</si>
  <si>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</si>
  <si>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</si>
  <si>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</si>
  <si>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</si>
  <si>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</si>
  <si>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</si>
  <si>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</si>
  <si>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</si>
  <si>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</si>
  <si>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</si>
  <si>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</si>
  <si>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</si>
  <si>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</si>
  <si>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</si>
  <si>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</si>
  <si>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</si>
  <si>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</si>
  <si>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</si>
  <si>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</si>
  <si>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</si>
  <si>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</si>
  <si>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</si>
  <si>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</si>
  <si>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</si>
  <si>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</si>
  <si>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</si>
  <si>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</si>
  <si>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</si>
  <si>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</si>
  <si>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</si>
  <si>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</si>
  <si>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</si>
  <si>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</si>
  <si>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</si>
  <si>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</si>
  <si>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</si>
  <si>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</si>
  <si>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</si>
  <si>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</si>
  <si>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</si>
  <si>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</si>
  <si>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</si>
  <si>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</si>
  <si>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</si>
  <si>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</si>
  <si>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</si>
  <si>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</si>
  <si>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</si>
  <si>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</si>
  <si>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</si>
  <si>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</si>
  <si>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</si>
  <si>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</si>
  <si>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</si>
  <si>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</si>
  <si>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</si>
  <si>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</si>
  <si>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</si>
  <si>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</si>
  <si>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</si>
  <si>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</si>
  <si>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</si>
  <si>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</si>
  <si>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</si>
  <si>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</si>
  <si>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</si>
  <si>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</si>
  <si>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</si>
  <si>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</si>
  <si>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</si>
  <si>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</si>
  <si>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</si>
  <si>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</si>
  <si>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</si>
  <si>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</si>
  <si>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</si>
  <si>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</si>
  <si>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</si>
  <si>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</si>
  <si>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</si>
  <si>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</si>
  <si>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</si>
  <si>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</si>
  <si>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</si>
  <si>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</si>
  <si>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</si>
  <si>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</si>
  <si>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</si>
  <si>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</si>
  <si>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</si>
  <si>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</si>
  <si>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</si>
  <si>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</si>
  <si>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</si>
  <si>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</si>
  <si>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</si>
  <si>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</si>
  <si>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</si>
  <si>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</si>
  <si>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</si>
  <si>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</si>
  <si>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</si>
  <si>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</si>
  <si>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</si>
  <si>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</si>
  <si>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</si>
  <si>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</si>
  <si>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</si>
  <si>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</si>
  <si>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</si>
  <si>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</si>
  <si>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</si>
  <si>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</si>
  <si>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</si>
  <si>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</si>
  <si>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</si>
  <si>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</si>
  <si>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</si>
  <si>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</si>
  <si>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</si>
  <si>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</si>
  <si>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</si>
  <si>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</si>
  <si>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</si>
  <si>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</si>
  <si>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</si>
  <si>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</si>
  <si>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</si>
  <si>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</si>
  <si>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</si>
  <si>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</si>
  <si>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</si>
  <si>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</si>
  <si>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</si>
  <si>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</si>
  <si>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</si>
  <si>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</si>
  <si>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</si>
  <si>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</si>
  <si>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</si>
  <si>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</si>
  <si>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</si>
  <si>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</si>
  <si>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</si>
  <si>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</si>
  <si>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</si>
  <si>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</si>
  <si>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</si>
  <si>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</si>
  <si>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</si>
  <si>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</si>
  <si>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</si>
  <si>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</si>
  <si>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</si>
  <si>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</si>
  <si>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</si>
  <si>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</si>
  <si>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</si>
  <si>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</si>
  <si>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</si>
  <si>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</si>
  <si>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</si>
  <si>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</si>
  <si>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</si>
  <si>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</si>
  <si>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</si>
  <si>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</si>
  <si>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</si>
  <si>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</si>
  <si>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</si>
  <si>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</si>
  <si>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</si>
  <si>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</si>
  <si>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</si>
  <si>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</si>
  <si>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</si>
  <si>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</si>
  <si>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</si>
  <si>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</si>
  <si>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</si>
  <si>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</si>
  <si>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</si>
  <si>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</si>
  <si>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</si>
  <si>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</si>
  <si>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</si>
  <si>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</si>
  <si>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</si>
  <si>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</si>
  <si>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</si>
  <si>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</si>
  <si>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</si>
  <si>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</si>
  <si>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</si>
  <si>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</si>
  <si>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</si>
  <si>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</si>
  <si>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</si>
  <si>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</si>
  <si>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</si>
  <si>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</si>
  <si>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</si>
  <si>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</si>
  <si>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</si>
  <si>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</si>
  <si>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</si>
  <si>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</si>
  <si>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</si>
  <si>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</si>
  <si>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</si>
  <si>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</si>
  <si>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</si>
  <si>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</si>
  <si>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</si>
  <si>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</si>
  <si>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</si>
  <si>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</si>
  <si>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</si>
  <si>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</si>
  <si>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</si>
  <si>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</si>
  <si>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</si>
  <si>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</si>
  <si>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</si>
  <si>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</si>
  <si>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</si>
  <si>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</si>
  <si>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</si>
  <si>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</si>
  <si>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</si>
  <si>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</si>
  <si>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</si>
  <si>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</si>
  <si>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</si>
  <si>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</si>
  <si>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</si>
  <si>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</si>
  <si>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</si>
  <si>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</si>
  <si>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</si>
  <si>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</si>
  <si>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</si>
  <si>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</si>
  <si>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</si>
  <si>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</si>
  <si>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</si>
  <si>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</si>
  <si>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</si>
  <si>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</si>
  <si>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</si>
  <si>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</si>
  <si>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</si>
  <si>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</si>
  <si>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</si>
  <si>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</si>
  <si>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</si>
  <si>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</si>
  <si>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</si>
  <si>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</si>
  <si>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</si>
  <si>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</si>
  <si>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</si>
  <si>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</si>
  <si>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</si>
  <si>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</si>
  <si>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</si>
  <si>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</si>
  <si>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</si>
  <si>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</si>
  <si>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</si>
  <si>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</si>
  <si>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</si>
  <si>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</si>
  <si>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</si>
  <si>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</si>
  <si>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</si>
  <si>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</si>
  <si>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</si>
  <si>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</si>
  <si>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</si>
  <si>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</si>
  <si>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</si>
  <si>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</si>
  <si>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</si>
  <si>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</si>
  <si>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</si>
  <si>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</si>
  <si>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</si>
  <si>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</si>
  <si>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</si>
  <si>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</si>
  <si>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</si>
  <si>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</si>
  <si>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</si>
  <si>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</si>
  <si>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</si>
  <si>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</si>
  <si>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</si>
  <si>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</si>
  <si>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</si>
  <si>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</si>
  <si>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</si>
  <si>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</si>
  <si>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</si>
  <si>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</si>
  <si>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</si>
  <si>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</si>
  <si>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</si>
  <si>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</si>
  <si>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</si>
  <si>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</si>
  <si>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</si>
  <si>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</si>
  <si>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</si>
  <si>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</si>
  <si>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</si>
  <si>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</si>
  <si>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</si>
  <si>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</si>
  <si>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</si>
  <si>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</si>
  <si>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</si>
  <si>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</si>
  <si>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</si>
  <si>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</si>
  <si>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</si>
  <si>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</si>
  <si>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</si>
  <si>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</si>
  <si>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</si>
  <si>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</si>
  <si>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</si>
  <si>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</si>
  <si>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</si>
  <si>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</si>
  <si>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</si>
  <si>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</si>
  <si>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</si>
  <si>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</si>
  <si>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</si>
  <si>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</si>
  <si>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</si>
  <si>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</si>
  <si>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</si>
  <si>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</si>
  <si>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</si>
  <si>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</si>
  <si>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</si>
  <si>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</si>
  <si>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</si>
  <si>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</si>
  <si>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</si>
  <si>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</si>
  <si>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</si>
  <si>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</si>
  <si>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</si>
  <si>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</si>
  <si>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</si>
  <si>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</si>
  <si>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</si>
  <si>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</si>
  <si>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</si>
  <si>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</si>
  <si>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</si>
  <si>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</si>
  <si>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</si>
  <si>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</si>
  <si>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</si>
  <si>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</si>
  <si>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</si>
  <si>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</si>
  <si>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</si>
  <si>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</si>
  <si>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</si>
  <si>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</si>
  <si>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</si>
  <si>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</si>
  <si>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</si>
  <si>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</si>
  <si>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</si>
  <si>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</si>
  <si>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</si>
  <si>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</si>
  <si>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</si>
  <si>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</si>
  <si>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</si>
  <si>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</si>
  <si>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</si>
  <si>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</si>
  <si>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</si>
  <si>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</si>
  <si>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</si>
  <si>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</si>
  <si>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</si>
  <si>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</si>
  <si>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</si>
  <si>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</si>
  <si>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</si>
  <si>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</si>
  <si>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</si>
  <si>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</si>
  <si>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</si>
  <si>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</si>
  <si>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</si>
  <si>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</si>
  <si>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</si>
  <si>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</si>
  <si>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</si>
  <si>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</si>
  <si>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</si>
  <si>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</si>
  <si>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</si>
  <si>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</si>
  <si>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</si>
  <si>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</si>
  <si>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</si>
  <si>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</si>
  <si>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</si>
  <si>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</si>
  <si>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</si>
  <si>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</si>
  <si>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</si>
  <si>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</si>
  <si>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</si>
  <si>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</si>
  <si>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</si>
  <si>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</si>
  <si>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</si>
  <si>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</si>
  <si>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</si>
  <si>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</si>
  <si>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</si>
  <si>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</si>
  <si>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</si>
  <si>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</si>
  <si>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</si>
  <si>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</si>
  <si>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</si>
  <si>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</si>
  <si>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</si>
  <si>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</si>
  <si>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</si>
  <si>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</si>
  <si>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</si>
  <si>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</si>
  <si>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</si>
  <si>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</si>
  <si>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</si>
  <si>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</si>
  <si>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</si>
  <si>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</si>
  <si>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</si>
  <si>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</si>
  <si>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</si>
  <si>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</si>
  <si>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</si>
  <si>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</si>
  <si>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</si>
  <si>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</si>
  <si>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</si>
  <si>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</si>
  <si>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</si>
  <si>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</si>
  <si>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</si>
  <si>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</si>
  <si>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</si>
  <si>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</si>
  <si>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</si>
  <si>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</si>
  <si>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</si>
  <si>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</si>
  <si>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</si>
  <si>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</si>
  <si>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</si>
  <si>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</si>
  <si>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</si>
  <si>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</si>
  <si>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</si>
  <si>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</si>
  <si>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</si>
  <si>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</si>
  <si>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</si>
  <si>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</si>
  <si>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</si>
  <si>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</si>
  <si>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</si>
  <si>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</si>
  <si>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</si>
  <si>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</si>
  <si>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</si>
  <si>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</si>
  <si>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</si>
  <si>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</si>
  <si>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</si>
  <si>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</si>
  <si>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</si>
  <si>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</si>
  <si>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</si>
  <si>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</si>
  <si>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</si>
  <si>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</si>
  <si>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</si>
  <si>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</si>
  <si>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</si>
  <si>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</si>
  <si>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</si>
  <si>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</si>
  <si>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</si>
  <si>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</si>
  <si>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</si>
  <si>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</si>
  <si>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</si>
  <si>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</si>
  <si>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</si>
  <si>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</si>
  <si>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</si>
  <si>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</si>
  <si>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</si>
  <si>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</si>
  <si>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</si>
  <si>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</si>
  <si>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</si>
  <si>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</si>
  <si>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</si>
  <si>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</si>
  <si>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</si>
  <si>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</si>
  <si>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</si>
  <si>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</si>
  <si>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</si>
  <si>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</si>
  <si>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</si>
  <si>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</si>
  <si>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</si>
  <si>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</si>
  <si>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</si>
  <si>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</si>
  <si>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</si>
  <si>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</si>
  <si>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</si>
  <si>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</si>
  <si>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</si>
  <si>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</si>
  <si>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</si>
  <si>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</si>
  <si>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</si>
  <si>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</si>
  <si>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</si>
  <si>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</si>
  <si>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</si>
  <si>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</si>
  <si>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</si>
  <si>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</si>
  <si>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</si>
  <si>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</si>
  <si>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</si>
  <si>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</si>
  <si>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</si>
  <si>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</si>
  <si>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</si>
  <si>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</si>
  <si>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</si>
  <si>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</si>
  <si>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</si>
  <si>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</si>
  <si>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</si>
  <si>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</si>
  <si>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</si>
  <si>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</si>
  <si>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</si>
  <si>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</si>
  <si>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</si>
  <si>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</si>
  <si>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</si>
  <si>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</si>
  <si>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</si>
  <si>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</si>
  <si>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</si>
  <si>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</si>
  <si>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</si>
  <si>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</si>
  <si>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</si>
  <si>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</si>
  <si>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</si>
  <si>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</si>
  <si>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</si>
  <si>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</si>
  <si>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</si>
  <si>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</si>
  <si>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</si>
  <si>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</si>
  <si>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</si>
  <si>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</si>
  <si>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</si>
  <si>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</si>
  <si>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</si>
  <si>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</si>
  <si>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</si>
  <si>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</si>
  <si>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</si>
  <si>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</si>
  <si>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</si>
  <si>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</si>
  <si>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</si>
  <si>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</si>
  <si>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</si>
  <si>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</si>
  <si>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</si>
  <si>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</si>
  <si>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</si>
  <si>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</si>
  <si>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</si>
  <si>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</si>
  <si>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</si>
  <si>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</si>
  <si>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</si>
  <si>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</si>
  <si>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</si>
  <si>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</si>
  <si>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</si>
  <si>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</si>
  <si>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</si>
  <si>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</si>
  <si>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</si>
  <si>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</si>
  <si>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</si>
  <si>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</si>
  <si>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</si>
  <si>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</si>
  <si>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</si>
  <si>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</si>
  <si>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</si>
  <si>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</si>
  <si>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</si>
  <si>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</si>
  <si>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</si>
  <si>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</si>
  <si>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</si>
  <si>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</si>
  <si>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</si>
  <si>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</si>
  <si>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</si>
  <si>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</si>
  <si>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</si>
  <si>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</si>
  <si>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</si>
  <si>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</si>
  <si>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</si>
  <si>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</si>
  <si>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</si>
  <si>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</si>
  <si>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</si>
  <si>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</si>
  <si>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</si>
  <si>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</si>
  <si>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</si>
  <si>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</si>
  <si>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</si>
  <si>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</si>
  <si>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</si>
  <si>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</si>
  <si>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</si>
  <si>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</si>
  <si>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</si>
  <si>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</si>
  <si>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</si>
  <si>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</si>
  <si>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</si>
  <si>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</si>
  <si>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</si>
  <si>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</si>
  <si>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</si>
  <si>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</si>
  <si>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</si>
  <si>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</si>
  <si>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</si>
  <si>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</si>
  <si>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</si>
  <si>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</si>
  <si>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</si>
  <si>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</si>
  <si>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</si>
  <si>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</si>
  <si>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</si>
  <si>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</si>
  <si>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</si>
  <si>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</si>
  <si>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</si>
  <si>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</si>
  <si>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</si>
  <si>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</si>
  <si>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</si>
  <si>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</si>
  <si>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</si>
  <si>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</si>
  <si>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</si>
  <si>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</si>
  <si>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</si>
  <si>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</si>
  <si>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</si>
  <si>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</si>
  <si>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</si>
  <si>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</si>
  <si>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</si>
  <si>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</si>
  <si>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</si>
  <si>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</si>
  <si>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</si>
  <si>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</si>
  <si>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</si>
  <si>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</si>
  <si>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</si>
  <si>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</si>
  <si>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</si>
  <si>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</si>
  <si>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</si>
  <si>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</si>
  <si>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</si>
  <si>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</si>
  <si>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</si>
  <si>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</si>
  <si>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</si>
  <si>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</si>
  <si>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</si>
  <si>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</si>
  <si>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</si>
  <si>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</si>
  <si>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</si>
  <si>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</si>
  <si>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</si>
  <si>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</si>
  <si>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</si>
  <si>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</si>
  <si>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</si>
  <si>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</si>
  <si>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</si>
  <si>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</si>
  <si>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</si>
  <si>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</si>
  <si>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</si>
  <si>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</si>
  <si>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</si>
  <si>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</si>
  <si>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</si>
  <si>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</si>
  <si>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</si>
  <si>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</si>
  <si>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</si>
  <si>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</si>
  <si>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</si>
  <si>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</si>
  <si>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</si>
  <si>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</si>
  <si>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</si>
  <si>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</si>
  <si>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</si>
  <si>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</si>
  <si>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</si>
  <si>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</si>
  <si>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</si>
  <si>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</si>
  <si>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</si>
  <si>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</si>
  <si>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</si>
  <si>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</si>
  <si>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</si>
  <si>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</si>
  <si>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</si>
  <si>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</si>
  <si>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</si>
  <si>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</si>
  <si>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</si>
  <si>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</si>
  <si>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</si>
  <si>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</si>
  <si>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</si>
  <si>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</si>
  <si>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</si>
  <si>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</si>
  <si>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</si>
  <si>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</si>
  <si>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</si>
  <si>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</si>
  <si>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</si>
  <si>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</si>
  <si>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</si>
  <si>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</si>
  <si>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</si>
  <si>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</si>
  <si>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</si>
  <si>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</si>
  <si>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</si>
  <si>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</si>
  <si>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</si>
  <si>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</si>
  <si>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</si>
  <si>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</si>
  <si>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</si>
  <si>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</si>
  <si>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</si>
  <si>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</si>
  <si>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</si>
  <si>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</si>
  <si>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</si>
  <si>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</si>
  <si>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</si>
  <si>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</si>
  <si>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</si>
  <si>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</si>
  <si>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</si>
  <si>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</si>
  <si>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</si>
  <si>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</si>
  <si>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</si>
  <si>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</si>
  <si>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</si>
  <si>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</si>
  <si>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</si>
  <si>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</si>
  <si>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</si>
  <si>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</si>
  <si>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</si>
  <si>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</si>
  <si>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</si>
  <si>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</si>
  <si>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</si>
  <si>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</si>
  <si>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</si>
  <si>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</si>
  <si>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</si>
  <si>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</si>
  <si>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</si>
  <si>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</si>
  <si>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</si>
  <si>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</si>
  <si>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</si>
  <si>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</si>
  <si>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</si>
  <si>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</si>
  <si>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</si>
  <si>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</si>
  <si>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</si>
  <si>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</si>
  <si>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</si>
  <si>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</si>
  <si>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</si>
  <si>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</si>
  <si>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</si>
  <si>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</si>
  <si>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</si>
  <si>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</si>
  <si>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</si>
  <si>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</si>
  <si>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</si>
  <si>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</si>
  <si>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</si>
  <si>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</si>
  <si>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</si>
  <si>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</si>
  <si>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</si>
  <si>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</si>
  <si>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</si>
  <si>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</si>
  <si>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</si>
  <si>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</si>
  <si>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</si>
  <si>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</si>
  <si>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</si>
  <si>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</si>
  <si>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</si>
  <si>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</si>
  <si>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</si>
  <si>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</si>
  <si>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</si>
  <si>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</si>
  <si>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</si>
  <si>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</si>
  <si>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</si>
  <si>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</si>
  <si>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</si>
  <si>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</si>
  <si>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</si>
  <si>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</si>
  <si>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</si>
  <si>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</si>
  <si>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</si>
  <si>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</si>
  <si>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</si>
  <si>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</si>
  <si>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</si>
  <si>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</si>
  <si>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</si>
  <si>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</si>
  <si>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</si>
  <si>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</si>
  <si>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</si>
  <si>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</si>
  <si>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</si>
  <si>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</si>
  <si>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</si>
  <si>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</si>
  <si>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</si>
  <si>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</si>
  <si>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</si>
  <si>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</si>
  <si>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</si>
  <si>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</si>
  <si>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</si>
  <si>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</si>
  <si>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</si>
  <si>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</si>
  <si>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</si>
  <si>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</si>
  <si>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</si>
  <si>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</si>
  <si>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</si>
  <si>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</si>
  <si>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</si>
  <si>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</si>
  <si>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</si>
  <si>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</si>
  <si>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</si>
  <si>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</si>
  <si>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</si>
  <si>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</si>
  <si>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</si>
  <si>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</si>
  <si>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</si>
  <si>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</si>
  <si>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</si>
  <si>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</si>
  <si>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</si>
  <si>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</si>
  <si>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</si>
  <si>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</si>
  <si>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</si>
  <si>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</si>
  <si>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</si>
  <si>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</si>
  <si>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</si>
  <si>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</si>
  <si>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</si>
  <si>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</si>
  <si>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</si>
  <si>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</si>
  <si>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</si>
  <si>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</si>
  <si>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</si>
  <si>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</si>
  <si>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</si>
  <si>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</si>
  <si>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</si>
  <si>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</si>
  <si>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</si>
  <si>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</si>
  <si>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</si>
  <si>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</si>
  <si>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</si>
  <si>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</si>
  <si>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</si>
  <si>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</si>
  <si>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</si>
  <si>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</si>
  <si>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</si>
  <si>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</si>
  <si>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</si>
  <si>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</si>
  <si>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</si>
  <si>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</si>
  <si>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</si>
  <si>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</si>
  <si>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</si>
  <si>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</si>
  <si>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</si>
  <si>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</si>
  <si>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</si>
  <si>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</si>
  <si>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</si>
  <si>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</si>
  <si>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</si>
  <si>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</si>
  <si>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</si>
  <si>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</si>
  <si>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</si>
  <si>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</si>
  <si>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</si>
  <si>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</si>
  <si>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</si>
  <si>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</si>
  <si>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</si>
  <si>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</si>
  <si>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</si>
  <si>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</si>
  <si>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</si>
  <si>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</si>
  <si>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</si>
  <si>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</si>
  <si>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</si>
  <si>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</si>
  <si>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</si>
  <si>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</si>
  <si>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</si>
  <si>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</si>
  <si>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</si>
  <si>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</si>
  <si>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</si>
  <si>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</si>
  <si>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</si>
  <si>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</si>
  <si>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</si>
  <si>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</si>
  <si>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</si>
  <si>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</si>
  <si>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</si>
  <si>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</si>
  <si>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</si>
  <si>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</si>
  <si>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</si>
  <si>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</si>
  <si>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</si>
  <si>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</si>
  <si>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</si>
  <si>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</si>
  <si>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</si>
  <si>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</si>
  <si>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</si>
  <si>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</si>
  <si>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</si>
  <si>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</si>
  <si>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</si>
  <si>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</si>
  <si>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</si>
  <si>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</si>
  <si>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</si>
  <si>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</si>
  <si>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</si>
  <si>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</si>
  <si>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</si>
  <si>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</si>
  <si>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</si>
  <si>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</si>
  <si>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</si>
  <si>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</si>
  <si>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</si>
  <si>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</si>
  <si>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</si>
  <si>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</si>
  <si>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</si>
  <si>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</si>
  <si>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</si>
  <si>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</si>
  <si>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</si>
  <si>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</si>
  <si>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</si>
  <si>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</si>
  <si>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</si>
  <si>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</si>
  <si>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</si>
  <si>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</si>
  <si>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</si>
  <si>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</si>
  <si>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</si>
  <si>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</si>
  <si>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</si>
  <si>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</si>
  <si>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</si>
  <si>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</si>
  <si>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</si>
  <si>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</si>
  <si>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</si>
  <si>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</si>
  <si>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</si>
  <si>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</si>
  <si>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</si>
  <si>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</si>
  <si>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</si>
  <si>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</si>
  <si>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</si>
  <si>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</si>
  <si>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</si>
  <si>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</si>
  <si>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</si>
  <si>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</si>
  <si>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</si>
  <si>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</si>
  <si>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</si>
  <si>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</si>
  <si>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</si>
  <si>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</si>
  <si>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</si>
  <si>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</si>
  <si>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</si>
  <si>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</si>
  <si>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</si>
  <si>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</si>
  <si>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</si>
  <si>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</si>
  <si>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</si>
  <si>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</si>
  <si>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</si>
  <si>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</si>
  <si>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</si>
  <si>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</si>
  <si>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</si>
  <si>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</si>
  <si>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</si>
  <si>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</si>
  <si>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</si>
  <si>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</si>
  <si>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</si>
  <si>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</si>
  <si>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</si>
  <si>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</si>
  <si>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</si>
  <si>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</si>
  <si>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</si>
  <si>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</si>
  <si>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</si>
  <si>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</si>
  <si>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</si>
  <si>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</si>
  <si>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</si>
  <si>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</si>
  <si>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</si>
  <si>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</si>
  <si>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</si>
  <si>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</si>
  <si>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</si>
  <si>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</si>
  <si>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</si>
  <si>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</si>
  <si>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</si>
  <si>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</si>
  <si>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</si>
  <si>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</si>
  <si>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</si>
  <si>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</si>
  <si>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</si>
  <si>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</si>
  <si>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</si>
  <si>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</si>
  <si>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</si>
  <si>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</si>
  <si>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</si>
  <si>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</si>
  <si>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</si>
  <si>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</si>
  <si>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</si>
  <si>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</si>
  <si>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</si>
  <si>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</si>
  <si>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</si>
  <si>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</si>
  <si>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</si>
  <si>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</si>
  <si>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</si>
  <si>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</si>
  <si>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</si>
  <si>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</si>
  <si>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</si>
  <si>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</si>
  <si>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</si>
  <si>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</si>
  <si>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</si>
  <si>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</si>
  <si>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</si>
  <si>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</si>
  <si>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</si>
  <si>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</si>
  <si>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</si>
  <si>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</si>
  <si>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</si>
  <si>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</si>
  <si>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</si>
  <si>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</si>
  <si>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</si>
  <si>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</si>
  <si>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</si>
  <si>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</si>
  <si>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</si>
  <si>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</si>
  <si>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</si>
  <si>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</si>
  <si>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</si>
  <si>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</si>
  <si>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</si>
  <si>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</si>
  <si>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</si>
  <si>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</si>
  <si>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</si>
  <si>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</si>
  <si>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</si>
  <si>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</si>
  <si>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</si>
  <si>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</si>
  <si>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</si>
  <si>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</si>
  <si>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</si>
  <si>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</si>
  <si>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</si>
  <si>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</si>
  <si>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</si>
  <si>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</si>
  <si>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</si>
  <si>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</si>
  <si>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</si>
  <si>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</si>
  <si>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</si>
  <si>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</si>
  <si>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</si>
  <si>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</si>
  <si>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</si>
  <si>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</si>
  <si>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</si>
  <si>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</si>
  <si>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</si>
  <si>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</si>
  <si>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</si>
  <si>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</si>
  <si>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</si>
  <si>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</si>
  <si>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</si>
  <si>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</si>
  <si>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</si>
  <si>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</si>
  <si>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</si>
  <si>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</si>
  <si>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</si>
  <si>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</si>
  <si>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</si>
  <si>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</si>
  <si>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</si>
  <si>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</si>
  <si>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</si>
  <si>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</si>
  <si>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</si>
  <si>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</si>
  <si>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</si>
  <si>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</si>
  <si>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</si>
  <si>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</si>
  <si>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</si>
  <si>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</si>
  <si>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</si>
  <si>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</si>
  <si>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</si>
  <si>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</si>
  <si>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</si>
  <si>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</si>
  <si>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</si>
  <si>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</si>
  <si>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</si>
  <si>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</si>
  <si>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</si>
  <si>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</si>
  <si>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</si>
  <si>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</si>
  <si>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</si>
  <si>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</si>
  <si>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</si>
  <si>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</si>
  <si>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</si>
  <si>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</si>
  <si>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</si>
  <si>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</si>
  <si>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</si>
  <si>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</si>
  <si>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</si>
  <si>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</si>
  <si>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</si>
  <si>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</si>
  <si>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</si>
  <si>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</si>
  <si>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</si>
  <si>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</si>
  <si>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</si>
  <si>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</si>
  <si>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</si>
  <si>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</si>
  <si>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</si>
  <si>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</si>
  <si>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</si>
  <si>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</si>
  <si>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</si>
  <si>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</si>
  <si>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</si>
  <si>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</si>
  <si>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</si>
  <si>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</si>
  <si>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</si>
  <si>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</si>
  <si>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</si>
  <si>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</si>
  <si>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</si>
  <si>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</si>
  <si>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</si>
  <si>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</si>
  <si>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</si>
  <si>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</si>
  <si>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</si>
  <si>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</si>
  <si>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</si>
  <si>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</si>
  <si>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</si>
  <si>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</si>
  <si>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</si>
  <si>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</si>
  <si>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</si>
  <si>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</si>
  <si>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</si>
  <si>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</si>
  <si>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</si>
  <si>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</si>
  <si>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</si>
  <si>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</si>
  <si>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</si>
  <si>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</si>
  <si>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</si>
  <si>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</si>
  <si>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</si>
  <si>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</si>
  <si>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</si>
  <si>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</si>
  <si>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</si>
  <si>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</si>
  <si>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</si>
  <si>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</si>
  <si>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</si>
  <si>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</si>
  <si>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</si>
  <si>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</si>
  <si>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</si>
  <si>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</si>
  <si>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</si>
  <si>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</si>
  <si>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</si>
  <si>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</si>
  <si>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</si>
  <si>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</si>
  <si>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</si>
  <si>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</si>
  <si>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</si>
  <si>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</si>
  <si>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</si>
  <si>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</si>
  <si>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</si>
  <si>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</si>
  <si>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</si>
  <si>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</si>
  <si>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</si>
  <si>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</si>
  <si>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</si>
  <si>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</si>
  <si>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</si>
  <si>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</si>
  <si>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</si>
  <si>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</si>
  <si>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</si>
  <si>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</si>
  <si>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</si>
  <si>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</si>
  <si>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</si>
  <si>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</si>
  <si>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</si>
  <si>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</si>
  <si>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</si>
  <si>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</si>
  <si>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</si>
  <si>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</si>
  <si>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</si>
  <si>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</si>
  <si>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</si>
  <si>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</si>
  <si>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</si>
  <si>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</si>
  <si>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</si>
  <si>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</si>
  <si>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</si>
  <si>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</si>
  <si>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</si>
  <si>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</si>
  <si>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</si>
  <si>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</si>
  <si>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</si>
  <si>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</si>
  <si>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</si>
  <si>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</si>
  <si>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</si>
  <si>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</si>
  <si>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</si>
  <si>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</si>
  <si>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</si>
  <si>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</si>
  <si>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</si>
  <si>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</si>
  <si>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</si>
  <si>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</si>
  <si>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</si>
  <si>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</si>
  <si>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</si>
  <si>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</si>
  <si>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</si>
  <si>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</si>
  <si>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</si>
  <si>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</si>
  <si>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</si>
  <si>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</si>
  <si>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</si>
  <si>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</si>
  <si>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</si>
  <si>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</si>
  <si>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</si>
  <si>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</si>
  <si>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</si>
  <si>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</si>
  <si>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</si>
  <si>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</si>
  <si>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</si>
  <si>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</si>
  <si>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</si>
  <si>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</si>
  <si>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</si>
  <si>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</si>
  <si>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</si>
  <si>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</si>
  <si>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</si>
  <si>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</si>
  <si>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</si>
  <si>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</si>
  <si>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</si>
  <si>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</si>
  <si>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</si>
  <si>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</si>
  <si>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</si>
  <si>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</si>
  <si>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</si>
  <si>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</si>
  <si>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</si>
  <si>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</si>
  <si>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</si>
  <si>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</si>
  <si>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</si>
  <si>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</si>
  <si>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</si>
  <si>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</si>
  <si>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</si>
  <si>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</si>
  <si>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</si>
  <si>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</si>
  <si>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</si>
  <si>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</si>
  <si>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</si>
  <si>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</si>
  <si>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</si>
  <si>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</si>
  <si>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</si>
  <si>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</si>
  <si>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</si>
  <si>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</si>
  <si>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</si>
  <si>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</si>
  <si>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</si>
  <si>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</si>
  <si>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</si>
  <si>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</si>
  <si>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</si>
  <si>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</si>
  <si>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</si>
  <si>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</si>
  <si>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</si>
  <si>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</si>
  <si>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</si>
  <si>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</si>
  <si>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</si>
  <si>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</si>
  <si>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</si>
  <si>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</si>
  <si>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</si>
  <si>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</si>
  <si>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</si>
  <si>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</si>
  <si>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</si>
  <si>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</si>
  <si>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</si>
  <si>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</si>
  <si>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</si>
  <si>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</si>
  <si>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</si>
  <si>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</si>
  <si>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</si>
  <si>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</si>
  <si>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</si>
  <si>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</si>
  <si>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</si>
  <si>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</si>
  <si>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</si>
  <si>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</si>
  <si>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</si>
  <si>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</si>
  <si>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</si>
  <si>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</si>
  <si>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</si>
  <si>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</si>
  <si>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</si>
  <si>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</si>
  <si>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</si>
  <si>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</si>
  <si>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</si>
  <si>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</si>
  <si>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</si>
  <si>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</si>
  <si>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</si>
  <si>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</si>
  <si>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</si>
  <si>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</si>
  <si>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</si>
  <si>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</si>
  <si>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</si>
  <si>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</si>
  <si>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</si>
  <si>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</si>
  <si>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</si>
  <si>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</si>
  <si>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</si>
  <si>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</si>
  <si>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</si>
  <si>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</si>
  <si>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</si>
  <si>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</si>
  <si>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</si>
  <si>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</si>
  <si>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</si>
  <si>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</si>
  <si>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</si>
  <si>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</si>
  <si>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</si>
  <si>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</si>
  <si>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</si>
  <si>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</si>
  <si>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</si>
  <si>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</si>
  <si>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</si>
  <si>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</si>
  <si>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</si>
  <si>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</si>
  <si>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</si>
  <si>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</si>
  <si>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</si>
  <si>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</si>
  <si>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</si>
  <si>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</si>
  <si>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</si>
  <si>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</si>
  <si>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</si>
  <si>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</si>
  <si>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</si>
  <si>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</si>
  <si>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</si>
  <si>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</si>
  <si>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</si>
  <si>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</si>
  <si>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</si>
  <si>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</si>
  <si>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</si>
  <si>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</si>
  <si>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</si>
  <si>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</si>
  <si>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</si>
  <si>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</si>
  <si>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</si>
  <si>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</si>
  <si>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</si>
  <si>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</si>
  <si>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</si>
  <si>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</si>
  <si>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</si>
  <si>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</si>
  <si>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</si>
  <si>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</si>
  <si>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</si>
  <si>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</si>
  <si>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</si>
  <si>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</si>
  <si>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</si>
  <si>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</si>
  <si>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</si>
  <si>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</si>
  <si>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</si>
  <si>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</si>
  <si>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</si>
  <si>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</si>
  <si>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</si>
  <si>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</si>
  <si>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</si>
  <si>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</si>
  <si>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</si>
  <si>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</si>
  <si>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</si>
  <si>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</si>
  <si>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</si>
  <si>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</si>
  <si>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</si>
  <si>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</si>
  <si>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</si>
  <si>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</si>
  <si>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</si>
  <si>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</si>
  <si>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</si>
  <si>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</si>
  <si>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</si>
  <si>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</si>
  <si>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</si>
  <si>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</si>
  <si>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</si>
  <si>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</si>
  <si>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</si>
  <si>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</si>
  <si>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</si>
  <si>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</si>
  <si>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</si>
  <si>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</si>
  <si>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</si>
  <si>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</si>
  <si>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</si>
  <si>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</si>
  <si>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</si>
  <si>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</si>
  <si>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</si>
  <si>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</si>
  <si>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</si>
  <si>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</si>
  <si>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</si>
  <si>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</si>
  <si>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</si>
  <si>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</si>
  <si>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</si>
  <si>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</si>
  <si>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</si>
  <si>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</si>
  <si>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</si>
  <si>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</si>
  <si>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</si>
  <si>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</si>
  <si>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</si>
  <si>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</si>
  <si>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</si>
  <si>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</si>
  <si>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</si>
  <si>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</si>
  <si>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</si>
  <si>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</si>
  <si>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</si>
  <si>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</si>
  <si>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</si>
  <si>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</si>
  <si>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</si>
  <si>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</si>
  <si>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</si>
  <si>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</si>
  <si>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</si>
  <si>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</si>
  <si>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</si>
  <si>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</si>
  <si>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</si>
  <si>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</si>
  <si>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</si>
  <si>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</si>
  <si>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</si>
  <si>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</si>
  <si>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</si>
  <si>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</si>
  <si>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</si>
  <si>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</si>
  <si>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</si>
  <si>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</si>
  <si>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</si>
  <si>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</si>
  <si>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</si>
  <si>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</si>
  <si>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</si>
  <si>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</si>
  <si>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</si>
  <si>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</si>
  <si>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</si>
  <si>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</si>
  <si>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</si>
  <si>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</si>
  <si>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</si>
  <si>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</si>
  <si>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</si>
  <si>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</si>
  <si>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</si>
  <si>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</si>
  <si>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</si>
  <si>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</si>
  <si>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</si>
  <si>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</si>
  <si>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</si>
  <si>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</si>
  <si>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</si>
  <si>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</si>
  <si>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</si>
  <si>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</si>
  <si>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</si>
  <si>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</si>
  <si>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</si>
  <si>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</si>
  <si>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</si>
  <si>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</si>
  <si>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</si>
  <si>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</si>
  <si>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</si>
  <si>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</si>
  <si>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</si>
  <si>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</si>
  <si>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</si>
  <si>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</si>
  <si>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</si>
  <si>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</si>
  <si>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</si>
  <si>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</si>
  <si>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</si>
  <si>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</si>
  <si>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</si>
  <si>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</si>
  <si>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</si>
  <si>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</si>
  <si>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</si>
  <si>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</si>
  <si>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</si>
  <si>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</si>
  <si>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</si>
  <si>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</si>
  <si>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</si>
  <si>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</si>
  <si>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</si>
  <si>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</si>
  <si>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</si>
  <si>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</si>
  <si>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</si>
  <si>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</si>
  <si>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</si>
  <si>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</si>
  <si>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</si>
  <si>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</si>
  <si>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</si>
  <si>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</si>
  <si>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</si>
  <si>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</si>
  <si>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</si>
  <si>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</si>
  <si>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</si>
  <si>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</si>
  <si>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</si>
  <si>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</si>
  <si>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</si>
  <si>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</si>
  <si>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</si>
  <si>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</si>
  <si>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</si>
  <si>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</si>
  <si>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</si>
  <si>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</si>
  <si>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</si>
  <si>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</si>
  <si>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</si>
  <si>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</si>
  <si>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</si>
  <si>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</si>
  <si>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</si>
  <si>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</si>
  <si>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</si>
  <si>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</si>
  <si>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</si>
  <si>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</si>
  <si>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</si>
  <si>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</si>
  <si>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</si>
  <si>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</si>
  <si>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</si>
  <si>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</si>
  <si>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</si>
  <si>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</si>
  <si>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</si>
  <si>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</si>
  <si>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</si>
  <si>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</si>
  <si>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</si>
  <si>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</si>
  <si>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</si>
  <si>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</si>
  <si>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</si>
  <si>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</si>
  <si>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</si>
  <si>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</si>
  <si>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</si>
  <si>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</si>
  <si>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</si>
  <si>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</si>
  <si>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</si>
  <si>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</si>
  <si>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</si>
  <si>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</si>
  <si>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</si>
  <si>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</si>
  <si>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</si>
  <si>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</si>
  <si>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</si>
  <si>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</si>
  <si>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</si>
  <si>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</si>
  <si>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</si>
  <si>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</si>
  <si>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</si>
  <si>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</si>
  <si>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</si>
  <si>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</si>
  <si>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</si>
  <si>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</si>
  <si>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</si>
  <si>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</si>
  <si>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</si>
  <si>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</si>
  <si>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</si>
  <si>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</si>
  <si>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</si>
  <si>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</si>
  <si>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</si>
  <si>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</si>
  <si>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</si>
  <si>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</si>
  <si>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</si>
  <si>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</si>
  <si>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</si>
  <si>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</si>
  <si>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</si>
  <si>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</si>
  <si>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</si>
  <si>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</si>
  <si>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</si>
  <si>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</si>
  <si>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</si>
  <si>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</si>
  <si>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</si>
  <si>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</si>
  <si>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</si>
  <si>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</si>
  <si>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</si>
  <si>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</si>
  <si>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</si>
  <si>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</si>
  <si>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</si>
  <si>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</si>
  <si>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</si>
  <si>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</si>
  <si>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</si>
  <si>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</si>
  <si>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</si>
  <si>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</si>
  <si>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</si>
  <si>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</si>
  <si>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</si>
  <si>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</si>
  <si>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</si>
  <si>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</si>
  <si>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</si>
  <si>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</si>
  <si>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</si>
  <si>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</si>
  <si>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</si>
  <si>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</si>
  <si>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</si>
  <si>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</si>
  <si>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</si>
  <si>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</si>
  <si>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</si>
  <si>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</si>
  <si>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</si>
  <si>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</si>
  <si>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</si>
  <si>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</si>
  <si>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</si>
  <si>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</si>
  <si>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</si>
  <si>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</si>
  <si>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</si>
  <si>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</si>
  <si>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</si>
  <si>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</si>
  <si>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</si>
  <si>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</si>
  <si>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</si>
  <si>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</si>
  <si>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</si>
  <si>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</si>
  <si>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</si>
  <si>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</si>
  <si>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</si>
  <si>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</si>
  <si>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</si>
  <si>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</si>
  <si>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</si>
  <si>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</si>
  <si>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</si>
  <si>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</si>
  <si>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</si>
  <si>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</si>
  <si>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</si>
  <si>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</si>
  <si>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</si>
  <si>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</si>
  <si>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</si>
  <si>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</si>
  <si>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</si>
  <si>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</si>
  <si>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</si>
  <si>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</si>
  <si>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</si>
  <si>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</si>
  <si>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</si>
  <si>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</si>
  <si>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</si>
  <si>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</si>
  <si>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</si>
  <si>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</si>
  <si>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</si>
  <si>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</si>
  <si>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</si>
  <si>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</si>
  <si>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</si>
  <si>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</si>
  <si>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</si>
  <si>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</si>
  <si>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</si>
  <si>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</si>
  <si>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</si>
  <si>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</si>
  <si>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</si>
  <si>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</si>
  <si>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</si>
  <si>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</si>
  <si>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</si>
  <si>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</si>
  <si>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</si>
  <si>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</si>
  <si>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</si>
  <si>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</si>
  <si>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</si>
  <si>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</si>
  <si>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</si>
  <si>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</si>
  <si>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</si>
  <si>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</si>
  <si>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</si>
  <si>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</si>
  <si>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</si>
  <si>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</si>
  <si>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</si>
  <si>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</si>
  <si>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</si>
  <si>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</si>
  <si>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</si>
  <si>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</si>
  <si>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</si>
  <si>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</si>
  <si>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</si>
  <si>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</si>
  <si>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</si>
  <si>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</si>
  <si>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</si>
  <si>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</si>
  <si>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</si>
  <si>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</si>
  <si>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</si>
  <si>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</si>
  <si>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</si>
  <si>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</si>
  <si>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</si>
  <si>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</si>
  <si>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</si>
  <si>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</si>
  <si>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</si>
  <si>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</si>
  <si>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</si>
  <si>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</si>
  <si>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</si>
  <si>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</si>
  <si>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</si>
  <si>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</si>
  <si>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</si>
  <si>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</si>
  <si>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</si>
  <si>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</si>
  <si>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</si>
  <si>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</si>
  <si>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</si>
  <si>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</si>
  <si>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</si>
  <si>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</si>
  <si>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</si>
  <si>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</si>
  <si>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</si>
  <si>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</si>
  <si>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</si>
  <si>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</si>
  <si>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</si>
  <si>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</si>
  <si>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</si>
  <si>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</si>
  <si>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</si>
  <si>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</si>
  <si>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</si>
  <si>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</si>
  <si>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</si>
  <si>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</si>
  <si>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</si>
  <si>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</si>
  <si>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</si>
  <si>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</si>
  <si>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</si>
  <si>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</si>
  <si>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</si>
  <si>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</si>
  <si>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</si>
  <si>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</si>
  <si>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</si>
  <si>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</si>
  <si>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</si>
  <si>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</si>
  <si>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</si>
  <si>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</si>
  <si>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</si>
  <si>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</si>
  <si>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</si>
  <si>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</si>
  <si>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</si>
  <si>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</si>
  <si>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</si>
  <si>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</si>
  <si>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</si>
  <si>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</si>
  <si>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</si>
  <si>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</si>
  <si>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</si>
  <si>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</si>
  <si>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</si>
  <si>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</si>
  <si>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</si>
  <si>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</si>
  <si>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</si>
  <si>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</si>
  <si>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</si>
  <si>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</si>
  <si>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</si>
  <si>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</si>
  <si>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</si>
  <si>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</si>
  <si>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</si>
  <si>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</si>
  <si>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</si>
  <si>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</si>
  <si>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</si>
  <si>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</si>
  <si>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</si>
  <si>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</si>
  <si>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</si>
  <si>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</si>
  <si>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</si>
  <si>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</si>
  <si>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</si>
  <si>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</si>
  <si>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</si>
  <si>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</si>
  <si>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</si>
  <si>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</si>
  <si>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</si>
  <si>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</si>
  <si>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</si>
  <si>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</si>
  <si>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</si>
  <si>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</si>
  <si>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</si>
  <si>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</si>
  <si>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</si>
  <si>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</si>
  <si>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</si>
  <si>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</si>
  <si>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</si>
  <si>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</si>
  <si>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</si>
  <si>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</si>
  <si>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</si>
  <si>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</si>
  <si>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</si>
  <si>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</si>
  <si>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</si>
  <si>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</si>
  <si>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</si>
  <si>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</si>
  <si>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</si>
  <si>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</si>
  <si>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</si>
  <si>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</si>
  <si>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</si>
  <si>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</si>
  <si>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</si>
  <si>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</si>
  <si>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</si>
  <si>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</si>
  <si>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</si>
  <si>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</si>
  <si>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</si>
  <si>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</si>
  <si>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</si>
  <si>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</si>
  <si>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</si>
  <si>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</si>
  <si>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</si>
  <si>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</si>
  <si>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</si>
  <si>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</si>
  <si>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</si>
  <si>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</si>
  <si>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</si>
  <si>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</si>
  <si>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</si>
  <si>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</si>
  <si>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</si>
  <si>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</si>
  <si>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</si>
  <si>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</si>
  <si>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</si>
  <si>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</si>
  <si>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</si>
  <si>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</si>
  <si>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</si>
  <si>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</si>
  <si>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</si>
  <si>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</si>
  <si>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</si>
  <si>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</si>
  <si>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</si>
  <si>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</si>
  <si>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</si>
  <si>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</si>
  <si>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</si>
  <si>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</si>
  <si>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</si>
  <si>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</si>
  <si>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</si>
  <si>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</si>
  <si>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</si>
  <si>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</si>
  <si>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</si>
  <si>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</si>
  <si>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</si>
  <si>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</si>
  <si>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</si>
  <si>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</si>
  <si>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</si>
  <si>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</si>
  <si>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</si>
  <si>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</si>
  <si>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</si>
  <si>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</si>
  <si>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</si>
  <si>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</si>
  <si>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</si>
  <si>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</si>
  <si>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</si>
  <si>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</si>
  <si>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</si>
  <si>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</si>
  <si>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</si>
  <si>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</si>
  <si>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</si>
  <si>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</si>
  <si>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</si>
  <si>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</si>
  <si>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</si>
  <si>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</si>
  <si>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</si>
  <si>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</si>
  <si>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</si>
  <si>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</si>
  <si>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</si>
  <si>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</si>
  <si>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</si>
  <si>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</si>
  <si>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</si>
  <si>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</si>
  <si>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</si>
  <si>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</si>
  <si>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</si>
  <si>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</si>
  <si>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</si>
  <si>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</si>
  <si>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</si>
  <si>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</si>
  <si>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</si>
  <si>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</si>
  <si>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</si>
  <si>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</si>
  <si>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</si>
  <si>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</si>
  <si>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</si>
  <si>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</si>
  <si>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</si>
  <si>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</si>
  <si>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</si>
  <si>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</si>
  <si>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</si>
  <si>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</si>
  <si>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</si>
  <si>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</si>
  <si>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</si>
  <si>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</si>
  <si>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</si>
  <si>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</si>
  <si>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</si>
  <si>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</si>
  <si>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</si>
  <si>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</si>
  <si>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</si>
  <si>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</si>
  <si>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</si>
  <si>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</si>
  <si>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</si>
  <si>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</si>
  <si>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</si>
  <si>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</si>
  <si>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</si>
  <si>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</si>
  <si>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</si>
  <si>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</si>
  <si>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</si>
  <si>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</si>
  <si>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</si>
  <si>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</si>
  <si>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</si>
  <si>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</si>
  <si>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</si>
  <si>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</si>
  <si>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</si>
  <si>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</si>
  <si>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</si>
  <si>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</si>
  <si>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</si>
  <si>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</si>
  <si>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</si>
  <si>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</si>
  <si>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</si>
  <si>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</si>
  <si>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</si>
  <si>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</si>
  <si>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</si>
  <si>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</si>
  <si>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</si>
  <si>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</si>
  <si>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</si>
  <si>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</si>
  <si>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</si>
  <si>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</si>
  <si>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</si>
  <si>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</si>
  <si>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</si>
  <si>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</si>
  <si>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</si>
  <si>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</si>
  <si>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</si>
  <si>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</si>
  <si>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</si>
  <si>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</si>
  <si>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</si>
  <si>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</si>
  <si>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</si>
  <si>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</si>
  <si>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</si>
  <si>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</si>
  <si>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</si>
  <si>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</si>
  <si>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</si>
  <si>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</si>
  <si>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</si>
  <si>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</si>
  <si>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</si>
  <si>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</si>
  <si>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</si>
  <si>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</si>
  <si>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</si>
  <si>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</si>
  <si>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</si>
  <si>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</si>
  <si>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</si>
  <si>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</si>
  <si>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</si>
  <si>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</si>
  <si>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</si>
  <si>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</si>
  <si>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</si>
  <si>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</si>
  <si>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</si>
  <si>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</si>
  <si>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</si>
  <si>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</si>
  <si>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</si>
  <si>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</si>
  <si>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</si>
  <si>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</si>
  <si>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</si>
  <si>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</si>
  <si>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</si>
  <si>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</si>
  <si>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</si>
  <si>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</si>
  <si>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</si>
  <si>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</si>
  <si>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</si>
  <si>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</si>
  <si>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</si>
  <si>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</si>
  <si>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</si>
  <si>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</si>
  <si>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</si>
  <si>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</si>
  <si>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</si>
  <si>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</si>
  <si>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</si>
  <si>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</si>
  <si>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</si>
  <si>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</si>
  <si>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</si>
  <si>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</si>
  <si>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</si>
  <si>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</si>
  <si>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</si>
  <si>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</si>
  <si>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</si>
  <si>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</si>
  <si>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</si>
  <si>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</si>
  <si>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</si>
  <si>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</si>
  <si>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</si>
  <si>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</si>
  <si>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</si>
  <si>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</si>
  <si>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</si>
  <si>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</si>
  <si>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</si>
  <si>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</si>
  <si>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</si>
  <si>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</si>
  <si>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</si>
  <si>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</si>
  <si>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</si>
  <si>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</si>
  <si>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</si>
  <si>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</si>
  <si>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</si>
  <si>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</si>
  <si>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</si>
  <si>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</si>
  <si>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</si>
  <si>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</si>
  <si>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</si>
  <si>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</si>
  <si>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</si>
  <si>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</si>
  <si>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</si>
  <si>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</si>
  <si>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</si>
  <si>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</si>
  <si>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</si>
  <si>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</si>
  <si>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</si>
  <si>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</si>
  <si>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</si>
  <si>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</si>
  <si>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</si>
  <si>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</si>
  <si>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</si>
  <si>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</si>
  <si>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</si>
  <si>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</si>
  <si>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</si>
  <si>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</si>
  <si>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</si>
  <si>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</si>
  <si>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</si>
  <si>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</si>
  <si>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</si>
  <si>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</si>
  <si>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</si>
  <si>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</si>
  <si>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</si>
  <si>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</si>
  <si>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</si>
  <si>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</si>
  <si>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</si>
  <si>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</si>
  <si>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</si>
  <si>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</si>
  <si>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</si>
  <si>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</si>
  <si>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</si>
  <si>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</si>
  <si>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</si>
  <si>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</si>
  <si>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</si>
  <si>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</si>
  <si>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</si>
  <si>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</si>
  <si>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</si>
  <si>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</si>
  <si>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</si>
  <si>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</si>
  <si>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</si>
  <si>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</si>
  <si>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</si>
  <si>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</si>
  <si>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</si>
  <si>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</si>
  <si>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</si>
  <si>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</si>
  <si>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</si>
  <si>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</si>
  <si>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</si>
  <si>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</si>
  <si>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</si>
  <si>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</si>
  <si>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</si>
  <si>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</si>
  <si>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</si>
  <si>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</si>
  <si>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</si>
  <si>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</si>
  <si>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</si>
  <si>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</si>
  <si>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</si>
  <si>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</si>
  <si>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</si>
  <si>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</si>
  <si>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</si>
  <si>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</si>
  <si>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</si>
  <si>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</si>
  <si>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</si>
  <si>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</si>
  <si>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</si>
  <si>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</si>
  <si>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</si>
  <si>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</si>
  <si>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</si>
  <si>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</si>
  <si>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</si>
  <si>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</si>
  <si>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</si>
  <si>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</si>
  <si>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</si>
  <si>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</si>
  <si>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</si>
  <si>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</si>
  <si>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</si>
  <si>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</si>
  <si>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</si>
  <si>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</si>
  <si>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</si>
  <si>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</si>
  <si>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</si>
  <si>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</si>
  <si>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</si>
  <si>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</si>
  <si>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</si>
  <si>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</si>
  <si>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</si>
  <si>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</si>
  <si>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</si>
  <si>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</si>
  <si>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</si>
  <si>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</si>
  <si>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</si>
  <si>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</si>
  <si>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</si>
  <si>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</si>
  <si>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</si>
  <si>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</si>
  <si>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</si>
  <si>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</si>
  <si>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</si>
  <si>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</si>
  <si>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</si>
  <si>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</si>
  <si>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</si>
  <si>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</si>
  <si>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</si>
  <si>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</si>
  <si>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</si>
  <si>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</si>
  <si>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</si>
  <si>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</si>
  <si>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</si>
  <si>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</si>
  <si>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</si>
  <si>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</si>
  <si>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</si>
  <si>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</si>
  <si>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</si>
  <si>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</si>
  <si>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</si>
  <si>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</si>
  <si>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</si>
  <si>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</si>
  <si>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</si>
  <si>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</si>
  <si>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</si>
  <si>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</si>
  <si>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</si>
  <si>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</si>
  <si>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</si>
  <si>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</si>
  <si>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</si>
  <si>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</si>
  <si>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</si>
  <si>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</si>
  <si>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</si>
  <si>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</si>
  <si>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</si>
  <si>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</si>
  <si>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</si>
  <si>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</si>
  <si>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</si>
  <si>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</si>
  <si>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</si>
  <si>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</si>
  <si>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</si>
  <si>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</si>
  <si>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</si>
  <si>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</si>
  <si>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</si>
  <si>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</si>
  <si>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</si>
  <si>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</si>
  <si>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</si>
  <si>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</si>
  <si>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</si>
  <si>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</si>
  <si>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</si>
  <si>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</si>
  <si>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</si>
  <si>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</si>
  <si>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</si>
  <si>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</si>
  <si>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</si>
  <si>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</si>
  <si>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</si>
  <si>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</si>
  <si>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</si>
  <si>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</si>
  <si>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</si>
  <si>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</si>
  <si>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</si>
  <si>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</si>
  <si>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</si>
  <si>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</si>
  <si>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</si>
  <si>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</si>
  <si>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</si>
  <si>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</si>
  <si>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</si>
  <si>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</si>
  <si>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</si>
  <si>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</si>
  <si>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</si>
  <si>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</si>
  <si>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</si>
  <si>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</si>
  <si>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</si>
  <si>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</si>
  <si>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</si>
  <si>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</si>
  <si>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</si>
  <si>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</si>
  <si>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</si>
  <si>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</si>
  <si>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</si>
  <si>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</si>
  <si>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</si>
  <si>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</si>
  <si>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</si>
  <si>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</si>
  <si>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</si>
  <si>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</si>
  <si>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</si>
  <si>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</si>
  <si>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</si>
  <si>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</si>
  <si>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</si>
  <si>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</si>
  <si>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</si>
  <si>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</si>
  <si>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</si>
  <si>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</si>
  <si>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</si>
  <si>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</si>
  <si>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</si>
  <si>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</si>
  <si>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</si>
  <si>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</si>
  <si>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</si>
  <si>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</si>
  <si>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</si>
  <si>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</si>
  <si>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</si>
  <si>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</si>
  <si>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</si>
  <si>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</si>
  <si>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</si>
  <si>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</si>
  <si>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</si>
  <si>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</si>
  <si>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</si>
  <si>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</si>
  <si>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</si>
  <si>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</si>
  <si>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</si>
  <si>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</si>
  <si>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</si>
  <si>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</si>
  <si>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</si>
  <si>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</si>
  <si>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</si>
  <si>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</si>
  <si>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</si>
  <si>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</si>
  <si>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</si>
  <si>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</si>
  <si>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</si>
  <si>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</si>
  <si>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</si>
  <si>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</si>
  <si>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</si>
  <si>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</si>
  <si>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</si>
  <si>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</si>
  <si>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</si>
  <si>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</si>
  <si>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</si>
  <si>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</si>
  <si>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</si>
  <si>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</si>
  <si>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</si>
  <si>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</si>
  <si>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</si>
  <si>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</si>
  <si>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</si>
  <si>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</si>
  <si>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</si>
  <si>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</si>
  <si>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</si>
  <si>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</si>
  <si>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</si>
  <si>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</si>
  <si>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</si>
  <si>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</si>
  <si>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</si>
  <si>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</si>
  <si>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</si>
  <si>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</si>
  <si>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</si>
  <si>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</si>
  <si>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</si>
  <si>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</si>
  <si>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</si>
  <si>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</si>
  <si>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</si>
  <si>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</si>
  <si>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</si>
  <si>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</si>
  <si>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</si>
  <si>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</si>
  <si>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</si>
  <si>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</si>
  <si>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</si>
  <si>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</si>
  <si>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</si>
  <si>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</si>
  <si>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</si>
  <si>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</si>
  <si>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</si>
  <si>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</si>
  <si>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</si>
  <si>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</si>
  <si>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</si>
  <si>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</si>
  <si>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</si>
  <si>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</si>
  <si>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</si>
  <si>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</si>
  <si>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</si>
  <si>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</si>
  <si>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</si>
  <si>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</si>
  <si>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</si>
  <si>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</si>
  <si>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</si>
  <si>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</si>
  <si>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</si>
  <si>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</si>
  <si>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</si>
  <si>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</si>
  <si>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</si>
  <si>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</si>
  <si>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</si>
  <si>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</si>
  <si>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</si>
  <si>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</si>
  <si>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</si>
  <si>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</si>
  <si>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</si>
  <si>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</si>
  <si>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</si>
  <si>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</si>
  <si>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</si>
  <si>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</si>
  <si>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</si>
  <si>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</si>
  <si>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</si>
  <si>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</si>
  <si>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</si>
  <si>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</si>
  <si>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</si>
  <si>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</si>
  <si>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</si>
  <si>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</si>
  <si>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</si>
  <si>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</si>
  <si>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</si>
  <si>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</si>
  <si>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</si>
  <si>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</si>
  <si>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</si>
  <si>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</si>
  <si>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</si>
  <si>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</si>
  <si>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</si>
  <si>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</si>
  <si>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</si>
  <si>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</si>
  <si>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</si>
  <si>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</si>
  <si>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</si>
  <si>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</si>
  <si>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</si>
  <si>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</si>
  <si>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</si>
  <si>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</si>
  <si>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</si>
  <si>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</si>
  <si>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</si>
  <si>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</si>
  <si>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</si>
  <si>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</si>
  <si>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</si>
  <si>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</si>
  <si>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</si>
  <si>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</si>
  <si>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</si>
  <si>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</si>
  <si>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</si>
  <si>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</si>
  <si>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</si>
  <si>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</si>
  <si>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</si>
  <si>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</si>
  <si>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</si>
  <si>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</si>
  <si>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</si>
  <si>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</si>
  <si>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</si>
  <si>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</si>
  <si>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</si>
  <si>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</si>
  <si>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</si>
  <si>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</si>
  <si>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</si>
  <si>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</si>
  <si>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</si>
  <si>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</si>
  <si>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</si>
  <si>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</si>
  <si>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</si>
  <si>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</si>
  <si>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</si>
  <si>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</si>
  <si>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</si>
  <si>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</si>
  <si>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</si>
  <si>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</si>
  <si>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</si>
  <si>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</si>
  <si>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</si>
  <si>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</si>
  <si>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</si>
  <si>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</si>
  <si>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</si>
  <si>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</si>
  <si>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</si>
  <si>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</si>
  <si>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</si>
  <si>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</si>
  <si>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</si>
  <si>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</si>
  <si>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</si>
  <si>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</si>
  <si>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</si>
  <si>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</si>
  <si>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</si>
  <si>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</si>
  <si>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</si>
  <si>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</si>
  <si>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</si>
  <si>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</si>
  <si>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</si>
  <si>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</si>
  <si>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</si>
  <si>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</si>
  <si>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</si>
  <si>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</si>
  <si>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</si>
  <si>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</si>
  <si>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</si>
  <si>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</si>
  <si>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</si>
  <si>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</si>
  <si>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</si>
  <si>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</si>
  <si>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</si>
  <si>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</si>
  <si>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</si>
  <si>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</si>
  <si>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</si>
  <si>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</si>
  <si>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</si>
  <si>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</si>
  <si>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</si>
  <si>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</si>
  <si>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</si>
  <si>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</si>
  <si>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</si>
  <si>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</si>
  <si>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</si>
  <si>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</si>
  <si>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</si>
  <si>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</si>
  <si>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</si>
  <si>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</si>
  <si>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</si>
  <si>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</si>
  <si>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</si>
  <si>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</si>
  <si>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</si>
  <si>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</si>
  <si>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</si>
  <si>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</si>
  <si>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</si>
  <si>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</si>
  <si>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</si>
  <si>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</si>
  <si>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</si>
  <si>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</si>
  <si>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</si>
  <si>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</si>
  <si>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</si>
  <si>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</si>
  <si>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</si>
  <si>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</si>
  <si>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</si>
  <si>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</si>
  <si>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</si>
  <si>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</si>
  <si>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</si>
  <si>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</si>
  <si>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</si>
  <si>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</si>
  <si>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</si>
  <si>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</si>
  <si>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</si>
  <si>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</si>
  <si>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</si>
  <si>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</si>
  <si>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</si>
  <si>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</si>
  <si>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</si>
  <si>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</si>
  <si>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</si>
  <si>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</si>
  <si>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</si>
  <si>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</si>
  <si>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</si>
  <si>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</si>
  <si>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</si>
  <si>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</si>
  <si>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</si>
  <si>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</si>
  <si>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</si>
  <si>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</si>
  <si>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</si>
  <si>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</si>
  <si>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</si>
  <si>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</si>
  <si>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</si>
  <si>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</si>
  <si>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</si>
  <si>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</si>
  <si>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</si>
  <si>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</si>
  <si>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</si>
  <si>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</si>
  <si>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</si>
  <si>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</si>
  <si>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</si>
  <si>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</si>
  <si>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</si>
  <si>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</si>
  <si>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</si>
  <si>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</si>
  <si>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</si>
  <si>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</si>
  <si>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</si>
  <si>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</si>
  <si>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</si>
  <si>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</si>
  <si>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</si>
  <si>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</si>
  <si>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</si>
  <si>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</si>
  <si>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</si>
  <si>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</si>
  <si>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</si>
  <si>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</si>
  <si>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</si>
  <si>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</si>
  <si>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</si>
  <si>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</si>
  <si>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</si>
  <si>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</si>
  <si>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</si>
  <si>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</si>
  <si>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</si>
  <si>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</si>
  <si>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</si>
  <si>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</si>
  <si>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</si>
  <si>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</si>
  <si>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</si>
  <si>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</si>
  <si>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</si>
  <si>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</si>
  <si>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</si>
  <si>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</si>
  <si>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</si>
  <si>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</si>
  <si>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</si>
  <si>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</si>
  <si>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</si>
  <si>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</si>
  <si>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</si>
  <si>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</si>
  <si>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</si>
  <si>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</si>
  <si>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</si>
  <si>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</si>
  <si>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</si>
  <si>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</si>
  <si>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</si>
  <si>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</si>
  <si>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</si>
  <si>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</si>
  <si>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</si>
  <si>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</si>
  <si>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</si>
  <si>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</si>
  <si>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</si>
  <si>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</si>
  <si>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</si>
  <si>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</si>
  <si>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</si>
  <si>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</si>
  <si>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</si>
  <si>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</si>
  <si>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</si>
  <si>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</si>
  <si>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</si>
  <si>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</si>
  <si>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</si>
  <si>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</si>
  <si>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</si>
  <si>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</si>
  <si>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</si>
  <si>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</si>
  <si>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</si>
  <si>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</si>
  <si>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</si>
  <si>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</si>
  <si>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</si>
  <si>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</si>
  <si>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</si>
  <si>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</si>
  <si>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</si>
  <si>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</si>
  <si>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</si>
  <si>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</si>
  <si>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</si>
  <si>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</si>
  <si>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</si>
  <si>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</si>
  <si>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</si>
  <si>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</si>
  <si>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</si>
  <si>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</si>
  <si>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</si>
  <si>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</si>
  <si>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</si>
  <si>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</si>
  <si>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</si>
  <si>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</si>
  <si>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</si>
  <si>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</si>
  <si>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</si>
  <si>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</si>
  <si>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</si>
  <si>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</si>
  <si>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</si>
  <si>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</si>
  <si>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</si>
  <si>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</si>
  <si>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</si>
  <si>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</si>
  <si>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</si>
  <si>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</si>
  <si>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</si>
  <si>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</si>
  <si>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</si>
  <si>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</si>
  <si>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</si>
  <si>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</si>
  <si>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</si>
  <si>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</si>
  <si>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</si>
  <si>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</si>
  <si>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</si>
  <si>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</si>
  <si>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</si>
  <si>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</si>
  <si>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</si>
  <si>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</si>
  <si>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</si>
  <si>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</si>
  <si>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</si>
  <si>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</si>
  <si>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</si>
  <si>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</si>
  <si>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</si>
  <si>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</si>
  <si>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</si>
  <si>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</si>
  <si>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</si>
  <si>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</si>
  <si>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</si>
  <si>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</si>
  <si>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</si>
  <si>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</si>
  <si>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</si>
  <si>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</si>
  <si>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</si>
  <si>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</si>
  <si>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</si>
  <si>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</si>
  <si>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</si>
  <si>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</si>
  <si>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</si>
  <si>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</si>
  <si>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</si>
  <si>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</si>
  <si>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</si>
  <si>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</si>
  <si>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</si>
  <si>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</si>
  <si>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</si>
  <si>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</si>
  <si>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</si>
  <si>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</si>
  <si>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</si>
  <si>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</si>
  <si>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</si>
  <si>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</si>
  <si>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</si>
  <si>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</si>
  <si>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</si>
  <si>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</si>
  <si>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</si>
  <si>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</si>
  <si>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</si>
  <si>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</si>
  <si>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</si>
  <si>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</si>
  <si>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</si>
  <si>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</si>
  <si>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</si>
  <si>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</si>
  <si>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</si>
  <si>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</si>
  <si>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</si>
  <si>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</si>
  <si>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</si>
  <si>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</si>
  <si>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</si>
  <si>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</si>
  <si>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</si>
  <si>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</si>
  <si>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</si>
  <si>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</si>
  <si>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</si>
  <si>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</si>
  <si>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</si>
  <si>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</si>
  <si>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</si>
  <si>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</si>
  <si>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</si>
  <si>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</si>
  <si>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</si>
  <si>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</si>
  <si>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</si>
  <si>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</si>
  <si>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</si>
  <si>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</si>
  <si>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</si>
  <si>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</si>
  <si>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</si>
  <si>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</si>
  <si>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</si>
  <si>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</si>
  <si>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</si>
  <si>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</si>
  <si>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</si>
  <si>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</si>
  <si>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</si>
  <si>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</si>
  <si>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</si>
  <si>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</si>
  <si>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</si>
  <si>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</si>
  <si>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</si>
  <si>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</si>
  <si>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</si>
  <si>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</si>
  <si>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</si>
  <si>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</si>
  <si>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</si>
  <si>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</si>
  <si>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</si>
  <si>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</si>
  <si>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</si>
  <si>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</si>
  <si>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</si>
  <si>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</si>
  <si>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</si>
  <si>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</si>
  <si>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</si>
  <si>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</si>
  <si>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</si>
  <si>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</si>
  <si>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</si>
  <si>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</si>
  <si>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</si>
  <si>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</si>
  <si>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</si>
  <si>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</si>
  <si>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</si>
  <si>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</si>
  <si>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</si>
  <si>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</si>
  <si>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</si>
  <si>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</si>
  <si>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</si>
  <si>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</si>
  <si>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</si>
  <si>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</si>
  <si>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</si>
  <si>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</si>
  <si>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</si>
  <si>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</si>
  <si>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</si>
  <si>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</si>
  <si>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</si>
  <si>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</si>
  <si>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</si>
  <si>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</si>
  <si>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</si>
  <si>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</si>
  <si>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</si>
  <si>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</si>
  <si>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</si>
  <si>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</si>
  <si>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</si>
  <si>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</si>
  <si>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</si>
  <si>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</si>
  <si>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</si>
  <si>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</si>
  <si>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</si>
  <si>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</si>
  <si>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</si>
  <si>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</si>
  <si>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</si>
  <si>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</si>
  <si>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</si>
  <si>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</si>
  <si>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</si>
  <si>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</si>
  <si>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</si>
  <si>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</si>
  <si>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</si>
  <si>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</si>
  <si>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</si>
  <si>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</si>
  <si>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</si>
  <si>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</si>
  <si>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</si>
  <si>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</si>
  <si>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</si>
  <si>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</si>
  <si>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</si>
  <si>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</si>
  <si>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</si>
  <si>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</si>
  <si>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</si>
  <si>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</si>
  <si>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</si>
  <si>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</si>
  <si>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</si>
  <si>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</si>
  <si>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</si>
  <si>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</si>
  <si>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</si>
  <si>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</si>
  <si>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</si>
  <si>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</si>
  <si>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</si>
  <si>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</si>
  <si>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</si>
  <si>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</si>
  <si>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</si>
  <si>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</si>
  <si>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</si>
  <si>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</si>
  <si>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</si>
  <si>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</si>
  <si>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</si>
  <si>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</si>
  <si>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</si>
  <si>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</si>
  <si>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</si>
  <si>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</si>
  <si>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</si>
  <si>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</si>
  <si>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</si>
  <si>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</si>
  <si>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</si>
  <si>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</si>
  <si>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</si>
  <si>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</si>
  <si>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</si>
  <si>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</si>
  <si>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</si>
  <si>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</si>
  <si>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</si>
  <si>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</si>
  <si>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</si>
  <si>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</si>
  <si>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</si>
  <si>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</si>
  <si>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</si>
  <si>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</si>
  <si>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</si>
  <si>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</si>
  <si>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</si>
  <si>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</si>
  <si>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</si>
  <si>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</si>
  <si>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</si>
  <si>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</si>
  <si>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</si>
  <si>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</si>
  <si>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</si>
  <si>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</si>
  <si>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</si>
  <si>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</si>
  <si>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</si>
  <si>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</si>
  <si>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</si>
  <si>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</si>
  <si>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</si>
  <si>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</si>
  <si>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</si>
  <si>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</si>
  <si>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</si>
  <si>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</si>
  <si>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</si>
  <si>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</si>
  <si>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</si>
  <si>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</si>
  <si>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</si>
  <si>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</si>
  <si>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</si>
  <si>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</si>
  <si>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</si>
  <si>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</si>
  <si>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</si>
  <si>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</si>
  <si>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</si>
  <si>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</si>
  <si>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</si>
  <si>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</si>
  <si>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</si>
  <si>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</si>
  <si>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</si>
  <si>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</si>
  <si>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</si>
  <si>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</si>
  <si>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</si>
  <si>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</si>
  <si>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</si>
  <si>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</si>
  <si>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</si>
  <si>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</si>
  <si>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</si>
  <si>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</si>
  <si>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</si>
  <si>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</si>
  <si>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</si>
  <si>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</si>
  <si>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</si>
  <si>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</si>
  <si>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(All)</t>
  </si>
  <si>
    <t>Count of state</t>
  </si>
  <si>
    <t>Column Labels</t>
  </si>
  <si>
    <t>Campaigns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</si>
  <si>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</si>
  <si>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</si>
  <si>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</si>
  <si>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</si>
  <si>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</si>
  <si>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</si>
  <si>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</si>
  <si>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</si>
  <si>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</si>
  <si>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</si>
  <si>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</si>
  <si>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</si>
  <si>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</si>
  <si>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</si>
  <si>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</si>
  <si>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</si>
  <si>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</si>
  <si>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</si>
  <si>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</si>
  <si>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</si>
  <si>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</si>
  <si>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</si>
  <si>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</si>
  <si>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</si>
  <si>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</si>
  <si>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</si>
  <si>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</si>
  <si>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</si>
  <si>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</si>
  <si>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</si>
  <si>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</si>
  <si>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</si>
  <si>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</si>
  <si>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</si>
  <si>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</si>
  <si>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</si>
  <si>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</si>
  <si>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</si>
  <si>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</si>
  <si>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</si>
  <si>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</si>
  <si>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</si>
  <si>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</si>
  <si>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</si>
  <si>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</si>
  <si>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</si>
  <si>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</si>
  <si>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</si>
  <si>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</si>
  <si>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</si>
  <si>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Ended Conversion</t>
  </si>
  <si>
    <t>Date Created Conversion</t>
  </si>
  <si>
    <t>parent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</si>
  <si>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</si>
  <si>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</si>
  <si>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</si>
  <si>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</si>
  <si>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</si>
  <si>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</si>
  <si>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</si>
  <si>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</si>
  <si>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</si>
  <si>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</si>
  <si>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</si>
  <si>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</si>
  <si>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Campaign Category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</si>
  <si>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</si>
  <si>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</si>
  <si>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</si>
  <si>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</si>
  <si>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</si>
  <si>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</si>
  <si>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</si>
  <si>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</si>
  <si>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</si>
  <si>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</si>
  <si>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</si>
  <si>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</si>
  <si>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</si>
  <si>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</si>
  <si>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</si>
  <si>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</si>
  <si>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</si>
  <si>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</si>
  <si>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</si>
  <si>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Greater than or equal to 50000</t>
  </si>
  <si>
    <r>
      <rPr>
        <b/>
        <sz val="12"/>
        <color rgb="FFFF0000"/>
        <rFont val="Calibri"/>
        <family val="2"/>
        <scheme val="minor"/>
      </rPr>
      <t>*Note</t>
    </r>
    <r>
      <rPr>
        <b/>
        <sz val="11"/>
        <color theme="1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 Though the question says the Date Created Conversion should be considered to answer this question, I have seen that the numbers match to produce the chart that is shown in the example chart shared during our day#2 class.  </t>
    </r>
  </si>
  <si>
    <t>All countries</t>
  </si>
  <si>
    <t>Campaign  Success Rate</t>
  </si>
  <si>
    <t>Count of country</t>
  </si>
  <si>
    <t>Goals</t>
  </si>
  <si>
    <t>Sum of Percentage Successful</t>
  </si>
  <si>
    <t>Sum of Percentage Failed</t>
  </si>
  <si>
    <t>Sum of Percentage Canceled</t>
  </si>
  <si>
    <t>Additional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</si>
</sst>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 applyAlignment="1">
      <alignment horizontal="left"/>
    </xf>
    <xf numFmtId="9" fontId="0" fillId="0" borderId="2" xfId="1" applyFont="1" applyBorder="1"/>
    <xf numFmtId="0" fontId="0" fillId="0" borderId="3" xfId="0" applyBorder="1" applyAlignment="1">
      <alignment horizontal="left"/>
    </xf>
    <xf numFmtId="9" fontId="0" fillId="0" borderId="4" xfId="1" applyFont="1" applyBorder="1"/>
    <xf numFmtId="0" fontId="5" fillId="0" borderId="0" xfId="0" applyFont="1" applyAlignment="1">
      <alignment wrapText="1"/>
    </xf>
    <xf numFmtId="0" fontId="5" fillId="0" borderId="0" xfId="0" applyFont="1"/>
    <xf numFmtId="0" fontId="0" fillId="0" borderId="8" xfId="0" applyBorder="1"/>
    <xf numFmtId="0" fontId="0" fillId="0" borderId="8" xfId="0" pivotButton="1" applyBorder="1"/>
    <xf numFmtId="0" fontId="0" fillId="0" borderId="8" xfId="0" applyBorder="1" applyAlignment="1">
      <alignment horizontal="left"/>
    </xf>
    <xf numFmtId="10" fontId="0" fillId="0" borderId="8" xfId="0" applyNumberFormat="1" applyBorder="1"/>
    <xf numFmtId="0" fontId="2" fillId="2" borderId="9" xfId="0" applyFont="1" applyFill="1" applyBorder="1" applyAlignment="1">
      <alignment wrapText="1"/>
    </xf>
    <xf numFmtId="0" fontId="4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</cellXfs>
  <cellStyles count="2">
    <cellStyle name="Normal" xfId="0" builtinId="0"/>
    <cellStyle name="Percent" xfId="1" builtinId="5"/>
  </cellStyles>
  <dxfs count="1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colors>
    <mruColors>
      <color rgb="FFFF0000"/>
      <color rgb="FFD22C5B"/>
      <color rgb="FF2A1C06"/>
      <color rgb="FFFD63BB"/>
      <color rgb="FF1E2A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[StarterBook_Solved.xlsx]Cat_Pivot!PivotTable1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Category-wise Pivot Chart</a:t>
            </a:r>
          </a:p>
        </c:rich>
      </c:tx>
      <c:layout>
        <c:manualLayout>
          <c:xMode val="edge"/>
          <c:yMode val="edge"/>
          <c:x val="0.31676133121699707"/>
          <c:y val="6.85218140302121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Cat_Pivot!$B$5:$B$14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8-4546-ACB4-875BD650B776}"/>
            </c:ext>
          </c:extLst>
        </c:ser>
        <c:ser>
          <c:idx val="1"/>
          <c:order val="1"/>
          <c:tx>
            <c:strRef>
              <c:f>Cat_Pivot!$C$3:$C$4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Cat_Pivot!$C$5:$C$14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08-4602-851C-6CF435141082}"/>
            </c:ext>
          </c:extLst>
        </c:ser>
        <c:ser>
          <c:idx val="2"/>
          <c:order val="2"/>
          <c:tx>
            <c:strRef>
              <c:f>Cat_Pivot!$D$3:$D$4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Cat_Pivot!$D$5:$D$14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08-4602-851C-6CF435141082}"/>
            </c:ext>
          </c:extLst>
        </c:ser>
        <c:ser>
          <c:idx val="3"/>
          <c:order val="3"/>
          <c:tx>
            <c:strRef>
              <c:f>Cat_Pivot!$E$3:$E$4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Cat_Pivot!$E$5:$E$14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108-4602-851C-6CF43514108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486336248"/>
        <c:axId val="486333368"/>
      </c:barChart>
      <c:catAx>
        <c:axId val="486336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>
                    <a:solidFill>
                      <a:sysClr val="windowText" lastClr="000000"/>
                    </a:solidFill>
                  </a:rPr>
                  <a:t>Categories</a:t>
                </a:r>
              </a:p>
            </c:rich>
          </c:tx>
          <c:layout>
            <c:manualLayout>
              <c:xMode val="edge"/>
              <c:yMode val="edge"/>
              <c:x val="0.40781306733891465"/>
              <c:y val="0.933953747267659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33368"/>
        <c:crosses val="autoZero"/>
        <c:auto val="1"/>
        <c:lblAlgn val="ctr"/>
        <c:lblOffset val="100"/>
        <c:noMultiLvlLbl val="0"/>
      </c:catAx>
      <c:valAx>
        <c:axId val="48633336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>
                    <a:solidFill>
                      <a:sysClr val="windowText" lastClr="000000"/>
                    </a:solidFill>
                  </a:rPr>
                  <a:t>Number of Campaigns </a:t>
                </a:r>
              </a:p>
            </c:rich>
          </c:tx>
          <c:layout>
            <c:manualLayout>
              <c:xMode val="edge"/>
              <c:yMode val="edge"/>
              <c:x val="9.881422924901186E-3"/>
              <c:y val="0.35235509454507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8633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484628916066344"/>
          <c:y val="0.32165821571065228"/>
          <c:w val="0.1051538134939015"/>
          <c:h val="0.2648174872269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[StarterBook_Solved.xlsx]Cat_Pivot!PivotTable2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2060"/>
                </a:solidFill>
              </a:rPr>
              <a:t>Countrywise</a:t>
            </a:r>
            <a:r>
              <a:rPr lang="en-US" baseline="0">
                <a:solidFill>
                  <a:srgbClr val="002060"/>
                </a:solidFill>
              </a:rPr>
              <a:t> Campaigns</a:t>
            </a:r>
            <a:endParaRPr lang="en-US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34371980676328501"/>
          <c:y val="3.678620483320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D63BB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5919174704129333"/>
          <c:y val="0.19921561262439372"/>
          <c:w val="0.43526422860987601"/>
          <c:h val="0.63597794533633822"/>
        </c:manualLayout>
      </c:layout>
      <c:pieChart>
        <c:varyColors val="1"/>
        <c:ser>
          <c:idx val="0"/>
          <c:order val="0"/>
          <c:tx>
            <c:strRef>
              <c:f>Cat_Pivot!$B$29:$B$30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5D8-4206-8FCE-F936A4EAC3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5D8-4206-8FCE-F936A4EAC3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5D8-4206-8FCE-F936A4EAC3A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DC6C-45A3-AAD7-6BAD1125EF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5D8-4206-8FCE-F936A4EAC3A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5D8-4206-8FCE-F936A4EAC3A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5D8-4206-8FCE-F936A4EAC3A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5D8-4206-8FCE-F936A4EAC3A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5D8-4206-8FCE-F936A4EAC3A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5D8-4206-8FCE-F936A4EAC3A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5D8-4206-8FCE-F936A4EAC3A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5D8-4206-8FCE-F936A4EAC3A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45D8-4206-8FCE-F936A4EAC3A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45D8-4206-8FCE-F936A4EAC3A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45D8-4206-8FCE-F936A4EAC3A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45D8-4206-8FCE-F936A4EAC3A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45D8-4206-8FCE-F936A4EAC3A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45D8-4206-8FCE-F936A4EAC3A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45D8-4206-8FCE-F936A4EAC3A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45D8-4206-8FCE-F936A4EAC3AF}"/>
              </c:ext>
            </c:extLst>
          </c:dPt>
          <c:dPt>
            <c:idx val="20"/>
            <c:bubble3D val="0"/>
            <c:spPr>
              <a:solidFill>
                <a:srgbClr val="FD63B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DC6C-45A3-AAD7-6BAD1125EF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Cat_Pivot!$A$31:$A$52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Cat_Pivot!$B$31:$B$52</c:f>
              <c:numCache>
                <c:formatCode>0.00%</c:formatCode>
                <c:ptCount val="21"/>
                <c:pt idx="0">
                  <c:v>0</c:v>
                </c:pt>
                <c:pt idx="1">
                  <c:v>4.0114613180515762E-2</c:v>
                </c:pt>
                <c:pt idx="2">
                  <c:v>0</c:v>
                </c:pt>
                <c:pt idx="3">
                  <c:v>4.8710601719197708E-2</c:v>
                </c:pt>
                <c:pt idx="4">
                  <c:v>8.5959885386819486E-3</c:v>
                </c:pt>
                <c:pt idx="5">
                  <c:v>8.5959885386819486E-3</c:v>
                </c:pt>
                <c:pt idx="6">
                  <c:v>1.1461318051575931E-2</c:v>
                </c:pt>
                <c:pt idx="7">
                  <c:v>2.8653295128939827E-3</c:v>
                </c:pt>
                <c:pt idx="8">
                  <c:v>1.4326647564469915E-2</c:v>
                </c:pt>
                <c:pt idx="9">
                  <c:v>7.1633237822349566E-2</c:v>
                </c:pt>
                <c:pt idx="10">
                  <c:v>2.8653295128939827E-3</c:v>
                </c:pt>
                <c:pt idx="11">
                  <c:v>5.7306590257879654E-3</c:v>
                </c:pt>
                <c:pt idx="12">
                  <c:v>8.5959885386819486E-3</c:v>
                </c:pt>
                <c:pt idx="13">
                  <c:v>0</c:v>
                </c:pt>
                <c:pt idx="14">
                  <c:v>2.8653295128939827E-3</c:v>
                </c:pt>
                <c:pt idx="15">
                  <c:v>1.1461318051575931E-2</c:v>
                </c:pt>
                <c:pt idx="16">
                  <c:v>0</c:v>
                </c:pt>
                <c:pt idx="17">
                  <c:v>1.1461318051575931E-2</c:v>
                </c:pt>
                <c:pt idx="18">
                  <c:v>1.4326647564469915E-2</c:v>
                </c:pt>
                <c:pt idx="19">
                  <c:v>0</c:v>
                </c:pt>
                <c:pt idx="20">
                  <c:v>0.73638968481375355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C-45A3-AAD7-6BAD1125EFEF}"/>
            </c:ext>
          </c:extLst>
        </c:ser>
        <c:ser>
          <c:idx val="1"/>
          <c:order val="1"/>
          <c:tx>
            <c:strRef>
              <c:f>Cat_Pivot!$C$29:$C$30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45D8-4206-8FCE-F936A4EAC3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45D8-4206-8FCE-F936A4EAC3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45D8-4206-8FCE-F936A4EAC3A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45D8-4206-8FCE-F936A4EAC3A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45D8-4206-8FCE-F936A4EAC3A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45D8-4206-8FCE-F936A4EAC3A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45D8-4206-8FCE-F936A4EAC3A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45D8-4206-8FCE-F936A4EAC3A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45D8-4206-8FCE-F936A4EAC3A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45D8-4206-8FCE-F936A4EAC3A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45D8-4206-8FCE-F936A4EAC3A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45D8-4206-8FCE-F936A4EAC3A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45D8-4206-8FCE-F936A4EAC3A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45D8-4206-8FCE-F936A4EAC3A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45D8-4206-8FCE-F936A4EAC3A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45D8-4206-8FCE-F936A4EAC3A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45D8-4206-8FCE-F936A4EAC3A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45D8-4206-8FCE-F936A4EAC3A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45D8-4206-8FCE-F936A4EAC3A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45D8-4206-8FCE-F936A4EAC3A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45D8-4206-8FCE-F936A4EAC3A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Cat_Pivot!$A$31:$A$52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Cat_Pivot!$C$31:$C$52</c:f>
              <c:numCache>
                <c:formatCode>0.00%</c:formatCode>
                <c:ptCount val="21"/>
                <c:pt idx="0">
                  <c:v>1.30718954248366E-3</c:v>
                </c:pt>
                <c:pt idx="1">
                  <c:v>2.6797385620915031E-2</c:v>
                </c:pt>
                <c:pt idx="2">
                  <c:v>6.5359477124183002E-4</c:v>
                </c:pt>
                <c:pt idx="3">
                  <c:v>4.1830065359477121E-2</c:v>
                </c:pt>
                <c:pt idx="4">
                  <c:v>1.30718954248366E-3</c:v>
                </c:pt>
                <c:pt idx="5">
                  <c:v>1.7647058823529412E-2</c:v>
                </c:pt>
                <c:pt idx="6">
                  <c:v>3.9215686274509803E-3</c:v>
                </c:pt>
                <c:pt idx="7">
                  <c:v>5.8823529411764705E-3</c:v>
                </c:pt>
                <c:pt idx="8">
                  <c:v>6.5359477124183009E-3</c:v>
                </c:pt>
                <c:pt idx="9">
                  <c:v>0.13398692810457516</c:v>
                </c:pt>
                <c:pt idx="10">
                  <c:v>1.30718954248366E-3</c:v>
                </c:pt>
                <c:pt idx="11">
                  <c:v>2.6143790849673201E-3</c:v>
                </c:pt>
                <c:pt idx="12">
                  <c:v>1.241830065359477E-2</c:v>
                </c:pt>
                <c:pt idx="13">
                  <c:v>0</c:v>
                </c:pt>
                <c:pt idx="14">
                  <c:v>5.2287581699346402E-3</c:v>
                </c:pt>
                <c:pt idx="15">
                  <c:v>9.1503267973856214E-3</c:v>
                </c:pt>
                <c:pt idx="16">
                  <c:v>3.2679738562091504E-3</c:v>
                </c:pt>
                <c:pt idx="17">
                  <c:v>3.2679738562091504E-3</c:v>
                </c:pt>
                <c:pt idx="18">
                  <c:v>5.8823529411764705E-3</c:v>
                </c:pt>
                <c:pt idx="19">
                  <c:v>0</c:v>
                </c:pt>
                <c:pt idx="20">
                  <c:v>0.71699346405228759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C6C-45A3-AAD7-6BAD1125EFEF}"/>
            </c:ext>
          </c:extLst>
        </c:ser>
        <c:ser>
          <c:idx val="2"/>
          <c:order val="2"/>
          <c:tx>
            <c:strRef>
              <c:f>Cat_Pivot!$D$29:$D$30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45D8-4206-8FCE-F936A4EAC3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45D8-4206-8FCE-F936A4EAC3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45D8-4206-8FCE-F936A4EAC3A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45D8-4206-8FCE-F936A4EAC3A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45D8-4206-8FCE-F936A4EAC3A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45D8-4206-8FCE-F936A4EAC3A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45D8-4206-8FCE-F936A4EAC3A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45D8-4206-8FCE-F936A4EAC3A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45D8-4206-8FCE-F936A4EAC3A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45D8-4206-8FCE-F936A4EAC3A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45D8-4206-8FCE-F936A4EAC3A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45D8-4206-8FCE-F936A4EAC3A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45D8-4206-8FCE-F936A4EAC3A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45D8-4206-8FCE-F936A4EAC3A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45D8-4206-8FCE-F936A4EAC3A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45D8-4206-8FCE-F936A4EAC3A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45D8-4206-8FCE-F936A4EAC3A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45D8-4206-8FCE-F936A4EAC3A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45D8-4206-8FCE-F936A4EAC3A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45D8-4206-8FCE-F936A4EAC3A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45D8-4206-8FCE-F936A4EAC3A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Cat_Pivot!$A$31:$A$52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Cat_Pivot!$D$31:$D$52</c:f>
              <c:numCache>
                <c:formatCode>0.00%</c:formatCode>
                <c:ptCount val="21"/>
                <c:pt idx="0">
                  <c:v>0.02</c:v>
                </c:pt>
                <c:pt idx="1">
                  <c:v>0</c:v>
                </c:pt>
                <c:pt idx="2">
                  <c:v>0</c:v>
                </c:pt>
                <c:pt idx="3">
                  <c:v>0.02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0.04</c:v>
                </c:pt>
                <c:pt idx="9">
                  <c:v>0.16</c:v>
                </c:pt>
                <c:pt idx="10">
                  <c:v>0</c:v>
                </c:pt>
                <c:pt idx="11">
                  <c:v>0.02</c:v>
                </c:pt>
                <c:pt idx="12">
                  <c:v>0</c:v>
                </c:pt>
                <c:pt idx="13">
                  <c:v>0</c:v>
                </c:pt>
                <c:pt idx="14">
                  <c:v>0.06</c:v>
                </c:pt>
                <c:pt idx="15">
                  <c:v>0.02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C6C-45A3-AAD7-6BAD1125EFEF}"/>
            </c:ext>
          </c:extLst>
        </c:ser>
        <c:ser>
          <c:idx val="3"/>
          <c:order val="3"/>
          <c:tx>
            <c:strRef>
              <c:f>Cat_Pivot!$E$29:$E$30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F-45D8-4206-8FCE-F936A4EAC3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45D8-4206-8FCE-F936A4EAC3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3-45D8-4206-8FCE-F936A4EAC3A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45D8-4206-8FCE-F936A4EAC3A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7-45D8-4206-8FCE-F936A4EAC3A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45D8-4206-8FCE-F936A4EAC3A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45D8-4206-8FCE-F936A4EAC3A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45D8-4206-8FCE-F936A4EAC3A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45D8-4206-8FCE-F936A4EAC3A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45D8-4206-8FCE-F936A4EAC3A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3-45D8-4206-8FCE-F936A4EAC3A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5-45D8-4206-8FCE-F936A4EAC3A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7-45D8-4206-8FCE-F936A4EAC3A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9-45D8-4206-8FCE-F936A4EAC3A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B-45D8-4206-8FCE-F936A4EAC3A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D-45D8-4206-8FCE-F936A4EAC3A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F-45D8-4206-8FCE-F936A4EAC3A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1-45D8-4206-8FCE-F936A4EAC3A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3-45D8-4206-8FCE-F936A4EAC3A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5-45D8-4206-8FCE-F936A4EAC3A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7-45D8-4206-8FCE-F936A4EAC3A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Cat_Pivot!$A$31:$A$52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Cat_Pivot!$E$31:$E$52</c:f>
              <c:numCache>
                <c:formatCode>0.00%</c:formatCode>
                <c:ptCount val="21"/>
                <c:pt idx="0">
                  <c:v>1.3729977116704805E-3</c:v>
                </c:pt>
                <c:pt idx="1">
                  <c:v>8.6956521739130436E-3</c:v>
                </c:pt>
                <c:pt idx="2">
                  <c:v>4.5766590389016021E-4</c:v>
                </c:pt>
                <c:pt idx="3">
                  <c:v>2.9290617848970253E-2</c:v>
                </c:pt>
                <c:pt idx="4">
                  <c:v>4.5766590389016021E-4</c:v>
                </c:pt>
                <c:pt idx="5">
                  <c:v>1.0526315789473684E-2</c:v>
                </c:pt>
                <c:pt idx="6">
                  <c:v>1.8306636155606408E-3</c:v>
                </c:pt>
                <c:pt idx="7">
                  <c:v>5.0343249427917619E-3</c:v>
                </c:pt>
                <c:pt idx="8">
                  <c:v>4.5766590389016018E-3</c:v>
                </c:pt>
                <c:pt idx="9">
                  <c:v>0.16750572082379864</c:v>
                </c:pt>
                <c:pt idx="10">
                  <c:v>0</c:v>
                </c:pt>
                <c:pt idx="11">
                  <c:v>3.6613272311212816E-3</c:v>
                </c:pt>
                <c:pt idx="12">
                  <c:v>3.2036613272311211E-3</c:v>
                </c:pt>
                <c:pt idx="13">
                  <c:v>9.1533180778032041E-4</c:v>
                </c:pt>
                <c:pt idx="14">
                  <c:v>0</c:v>
                </c:pt>
                <c:pt idx="15">
                  <c:v>9.1533180778032041E-4</c:v>
                </c:pt>
                <c:pt idx="16">
                  <c:v>9.1533180778032041E-4</c:v>
                </c:pt>
                <c:pt idx="17">
                  <c:v>1.3729977116704805E-3</c:v>
                </c:pt>
                <c:pt idx="18">
                  <c:v>3.2036613272311211E-3</c:v>
                </c:pt>
                <c:pt idx="19">
                  <c:v>4.5766590389016021E-4</c:v>
                </c:pt>
                <c:pt idx="20">
                  <c:v>0.75560640732265449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C6C-45A3-AAD7-6BAD1125EFE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rgbClr val="2A1C0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[StarterBook_Solved.xlsx]Date_Pivot+Bonus_Quest!PivotTable5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rgbClr val="7030A0"/>
                </a:solidFill>
              </a:rPr>
              <a:t>Total Campaign</a:t>
            </a:r>
            <a:r>
              <a:rPr lang="en-US" sz="2400" b="1" baseline="0">
                <a:solidFill>
                  <a:srgbClr val="7030A0"/>
                </a:solidFill>
              </a:rPr>
              <a:t>s</a:t>
            </a:r>
            <a:r>
              <a:rPr lang="en-US" sz="2400" b="1">
                <a:solidFill>
                  <a:srgbClr val="7030A0"/>
                </a:solidFill>
              </a:rPr>
              <a:t> month-wise</a:t>
            </a:r>
          </a:p>
        </c:rich>
      </c:tx>
      <c:layout>
        <c:manualLayout>
          <c:xMode val="edge"/>
          <c:yMode val="edge"/>
          <c:x val="0.30685823362988718"/>
          <c:y val="6.7143241269153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021303182009656"/>
          <c:y val="0.18179220652973932"/>
          <c:w val="0.81461242344706908"/>
          <c:h val="0.58635252284335826"/>
        </c:manualLayout>
      </c:layout>
      <c:lineChart>
        <c:grouping val="standard"/>
        <c:varyColors val="0"/>
        <c:ser>
          <c:idx val="0"/>
          <c:order val="0"/>
          <c:tx>
            <c:strRef>
              <c:f>'Date_Pivot+Bonus_Quest'!$B$4:$B$5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'Date_Pivot+Bonus_Quest'!$A$6:$A$18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'Date_Pivot+Bonus_Quest'!$B$6:$B$18</c:f>
              <c:numCache>
                <c:formatCode>General</c:formatCode>
                <c:ptCount val="12"/>
                <c:pt idx="0">
                  <c:v>33</c:v>
                </c:pt>
                <c:pt idx="1">
                  <c:v>28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45</c:v>
                </c:pt>
                <c:pt idx="7">
                  <c:v>32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EE-456A-9559-F9CFA109C0CA}"/>
            </c:ext>
          </c:extLst>
        </c:ser>
        <c:ser>
          <c:idx val="1"/>
          <c:order val="1"/>
          <c:tx>
            <c:strRef>
              <c:f>'Date_Pivot+Bonus_Quest'!$C$4:$C$5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'Date_Pivot+Bonus_Quest'!$A$6:$A$18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'Date_Pivot+Bonus_Quest'!$C$6:$C$18</c:f>
              <c:numCache>
                <c:formatCode>General</c:formatCode>
                <c:ptCount val="12"/>
                <c:pt idx="0">
                  <c:v>147</c:v>
                </c:pt>
                <c:pt idx="1">
                  <c:v>106</c:v>
                </c:pt>
                <c:pt idx="2">
                  <c:v>109</c:v>
                </c:pt>
                <c:pt idx="3">
                  <c:v>102</c:v>
                </c:pt>
                <c:pt idx="4">
                  <c:v>127</c:v>
                </c:pt>
                <c:pt idx="5">
                  <c:v>144</c:v>
                </c:pt>
                <c:pt idx="6">
                  <c:v>152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2CE-48A7-B298-FF02468BB5C8}"/>
            </c:ext>
          </c:extLst>
        </c:ser>
        <c:ser>
          <c:idx val="2"/>
          <c:order val="2"/>
          <c:tx>
            <c:strRef>
              <c:f>'Date_Pivot+Bonus_Quest'!$D$4:$D$5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'Date_Pivot+Bonus_Quest'!$A$6:$A$18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'Date_Pivot+Bonus_Quest'!$D$6:$D$18</c:f>
              <c:numCache>
                <c:formatCode>General</c:formatCode>
                <c:ptCount val="12"/>
                <c:pt idx="0">
                  <c:v>180</c:v>
                </c:pt>
                <c:pt idx="1">
                  <c:v>202</c:v>
                </c:pt>
                <c:pt idx="2">
                  <c:v>181</c:v>
                </c:pt>
                <c:pt idx="3">
                  <c:v>188</c:v>
                </c:pt>
                <c:pt idx="4">
                  <c:v>238</c:v>
                </c:pt>
                <c:pt idx="5">
                  <c:v>211</c:v>
                </c:pt>
                <c:pt idx="6">
                  <c:v>194</c:v>
                </c:pt>
                <c:pt idx="7">
                  <c:v>167</c:v>
                </c:pt>
                <c:pt idx="8">
                  <c:v>146</c:v>
                </c:pt>
                <c:pt idx="9">
                  <c:v>183</c:v>
                </c:pt>
                <c:pt idx="10">
                  <c:v>180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2CE-48A7-B298-FF02468BB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750960"/>
        <c:axId val="390746160"/>
      </c:lineChart>
      <c:catAx>
        <c:axId val="390750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rgbClr val="7030A0"/>
                    </a:solidFill>
                  </a:rPr>
                  <a:t>Months</a:t>
                </a:r>
              </a:p>
            </c:rich>
          </c:tx>
          <c:layout>
            <c:manualLayout>
              <c:xMode val="edge"/>
              <c:yMode val="edge"/>
              <c:x val="0.43743286429474093"/>
              <c:y val="0.828105688177866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46160"/>
        <c:crosses val="autoZero"/>
        <c:auto val="1"/>
        <c:lblAlgn val="ctr"/>
        <c:lblOffset val="100"/>
        <c:noMultiLvlLbl val="0"/>
      </c:catAx>
      <c:valAx>
        <c:axId val="39074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5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138466416100986"/>
          <c:y val="0.88394245858156617"/>
          <c:w val="0.35723067167798034"/>
          <c:h val="8.56793942423863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2225" cap="flat" cmpd="sng" algn="ctr">
      <a:solidFill>
        <a:srgbClr val="FF0000"/>
      </a:solidFill>
      <a:prstDash val="lgDashDot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[StarterBook_Solved.xlsx]Bonus_QuestContinued!PivotTable3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Outcome</a:t>
            </a:r>
            <a:r>
              <a:rPr lang="en-US" sz="1800" b="1" baseline="0">
                <a:solidFill>
                  <a:sysClr val="windowText" lastClr="000000"/>
                </a:solidFill>
              </a:rPr>
              <a:t>s based on Goal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4536551036910434E-2"/>
          <c:y val="0.1992885997945909"/>
          <c:w val="0.89903963605677062"/>
          <c:h val="0.40088257446080111"/>
        </c:manualLayout>
      </c:layout>
      <c:lineChart>
        <c:grouping val="standard"/>
        <c:varyColors val="0"/>
        <c:ser>
          <c:idx val="0"/>
          <c:order val="0"/>
          <c:tx>
            <c:strRef>
              <c:f>Bonus_QuestContinued!$L$4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Bonus_QuestContinued!$K$5:$K$17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Bonus_QuestContinued!$L$5:$L$17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8-41E0-968B-94E42B50AE4C}"/>
            </c:ext>
          </c:extLst>
        </c:ser>
        <c:ser>
          <c:idx val="1"/>
          <c:order val="1"/>
          <c:tx>
            <c:strRef>
              <c:f>Bonus_QuestContinued!$M$4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Bonus_QuestContinued!$K$5:$K$17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Bonus_QuestContinued!$M$5:$M$17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8-41E0-968B-94E42B50AE4C}"/>
            </c:ext>
          </c:extLst>
        </c:ser>
        <c:ser>
          <c:idx val="2"/>
          <c:order val="2"/>
          <c:tx>
            <c:strRef>
              <c:f>Bonus_QuestContinued!$N$4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Bonus_QuestContinued!$K$5:$K$17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Bonus_QuestContinued!$N$5:$N$17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8-41E0-968B-94E42B50A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217232"/>
        <c:axId val="693217872"/>
      </c:lineChart>
      <c:catAx>
        <c:axId val="693217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Goal Ranges</a:t>
                </a:r>
              </a:p>
            </c:rich>
          </c:tx>
          <c:layout>
            <c:manualLayout>
              <c:xMode val="edge"/>
              <c:yMode val="edge"/>
              <c:x val="0.4541395885370485"/>
              <c:y val="0.732538628323633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D22C5B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217872"/>
        <c:crosses val="autoZero"/>
        <c:auto val="1"/>
        <c:lblAlgn val="ctr"/>
        <c:lblOffset val="100"/>
        <c:noMultiLvlLbl val="0"/>
      </c:catAx>
      <c:valAx>
        <c:axId val="6932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Outcomes 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in %</a:t>
                </a:r>
                <a:r>
                  <a:rPr lang="en-US" sz="1400" b="1">
                    <a:solidFill>
                      <a:sysClr val="windowText" lastClr="000000"/>
                    </a:solidFill>
                  </a:rPr>
                  <a:t>s</a:t>
                </a:r>
              </a:p>
            </c:rich>
          </c:tx>
          <c:layout>
            <c:manualLayout>
              <c:xMode val="edge"/>
              <c:yMode val="edge"/>
              <c:x val="1.4224526807260151E-2"/>
              <c:y val="0.196391190231655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21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1"/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1</xdr:row>
      <xdr:rowOff>160020</xdr:rowOff>
    </xdr:from>
    <xdr:to>
      <xdr:col>20</xdr:col>
      <xdr:colOff>160020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D8D46-1D23-40EC-BBB0-EAE6CCE95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297180</xdr:colOff>
      <xdr:row>27</xdr:row>
      <xdr:rowOff>7620</xdr:rowOff>
    </xdr:from>
    <xdr:to>
      <xdr:col>10</xdr:col>
      <xdr:colOff>1409700</xdr:colOff>
      <xdr:row>52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833DC-1BC9-4BC6-A72A-9AD71CF43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204650</xdr:colOff>
      <xdr:row>1</xdr:row>
      <xdr:rowOff>30480</xdr:rowOff>
    </xdr:from>
    <xdr:to>
      <xdr:col>25</xdr:col>
      <xdr:colOff>261256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6A9A5-D1DF-4A6E-87BD-40232229D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1057158</xdr:colOff>
      <xdr:row>14</xdr:row>
      <xdr:rowOff>15240</xdr:rowOff>
    </xdr:from>
    <xdr:to>
      <xdr:col>9</xdr:col>
      <xdr:colOff>7620</xdr:colOff>
      <xdr:row>38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5A0713-4611-4C8F-A488-8A3475A91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una Prakash" refreshedDate="43476.114246527781" createdVersion="6" refreshedVersion="6" minRefreshableVersion="3" recordCount="4114" xr:uid="{C5A5FBA0-B7D2-4A4A-8C17-5DB80805D517}">
  <cacheSource type="worksheet">
    <worksheetSource ref="A1:R4115" sheet="Sheet1"/>
  </cacheSource>
  <cacheFields count="18"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containsInteger="1" minValue="1" maxValue="3304"/>
    </cacheField>
    <cacheField name="category" numFmtId="49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m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una Prakash" refreshedDate="43476.140158333335" createdVersion="6" refreshedVersion="6" minRefreshableVersion="3" recordCount="4114" xr:uid="{4CA1A250-8E30-4260-9F87-19E80E50F82A}">
  <cacheSource type="worksheet">
    <worksheetSource ref="A1:T4115" sheet="Sheet1"/>
  </cacheSource>
  <cacheFields count="24">
    <cacheField name="percent funded" numFmtId="0">
      <sharedItems containsSemiMixedTypes="0" containsString="0" containsNumber="1" containsInteg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average donation" numFmtId="0">
      <sharedItems containsMixedTypes="1" containsNumber="1" containsInteg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8-10T00:00:00" maxDate="2017-05-04T00:00:00" count="1680">
        <d v="2015-07-23T00:00:00"/>
        <d v="2017-03-02T00:00:00"/>
        <d v="2016-02-15T00:00:00"/>
        <d v="2014-08-07T00:00:00"/>
        <d v="2015-12-20T00:00:00"/>
        <d v="2016-07-29T00:00:00"/>
        <d v="2014-06-14T00:00:00"/>
        <d v="2016-07-05T00:00:00"/>
        <d v="2016-04-16T00:00:00"/>
        <d v="2016-04-17T00:00:00"/>
        <d v="2014-06-25T00:00:00"/>
        <d v="2016-08-22T00:00:00"/>
        <d v="2014-07-16T00:00:00"/>
        <d v="2016-06-24T00:00:00"/>
        <d v="2014-07-13T00:00:00"/>
        <d v="2015-09-28T00:00:00"/>
        <d v="2014-06-16T00:00:00"/>
        <d v="2014-11-04T00:00:00"/>
        <d v="2014-09-17T00:00:00"/>
        <d v="2015-07-20T00:00:00"/>
        <d v="2015-09-13T00:00:00"/>
        <d v="2014-09-26T00:00:00"/>
        <d v="2015-01-01T00:00:00"/>
        <d v="2015-04-30T00:00:00"/>
        <d v="2015-09-15T00:00:00"/>
        <d v="2016-01-09T00:00:00"/>
        <d v="2014-08-17T00:00:00"/>
        <d v="2014-11-16T00:00:00"/>
        <d v="2015-12-17T00:00:00"/>
        <d v="2014-07-22T00:00:00"/>
        <d v="2014-08-21T00:00:00"/>
        <d v="2016-01-25T00:00:00"/>
        <d v="2016-05-13T00:00:00"/>
        <d v="2015-11-08T00:00:00"/>
        <d v="2014-08-05T00:00:00"/>
        <d v="2015-04-28T00:00:00"/>
        <d v="2015-04-04T00:00:00"/>
        <d v="2015-02-27T00:00:00"/>
        <d v="2013-05-11T00:00:00"/>
        <d v="2014-05-26T00:00:00"/>
        <d v="2014-06-19T00:00:00"/>
        <d v="2014-10-05T00:00:00"/>
        <d v="2014-12-28T00:00:00"/>
        <d v="2014-10-07T00:00:00"/>
        <d v="2016-04-27T00:00:00"/>
        <d v="2015-12-16T00:00:00"/>
        <d v="2014-12-20T00:00:00"/>
        <d v="2015-03-01T00:00:00"/>
        <d v="2015-10-24T00:00:00"/>
        <d v="2015-01-30T00:00:00"/>
        <d v="2015-08-11T00:00:00"/>
        <d v="2014-07-17T00:00:00"/>
        <d v="2014-04-05T00:00:00"/>
        <d v="2015-12-25T00:00:00"/>
        <d v="2016-05-28T00:00:00"/>
        <d v="2015-06-08T00:00:00"/>
        <d v="2015-04-25T00:00:00"/>
        <d v="2014-11-19T00:00:00"/>
        <d v="2014-03-23T00:00:00"/>
        <d v="2013-06-06T00:00:00"/>
        <d v="2013-03-03T00:00:00"/>
        <d v="2013-12-28T00:00:00"/>
        <d v="2013-07-08T00:00:00"/>
        <d v="2014-08-11T00:00:00"/>
        <d v="2016-07-19T00:00:00"/>
        <d v="2012-07-15T00:00:00"/>
        <d v="2014-02-23T00:00:00"/>
        <d v="2011-10-02T00:00:00"/>
        <d v="2011-09-05T00:00:00"/>
        <d v="2012-05-28T00:00:00"/>
        <d v="2012-11-15T00:00:00"/>
        <d v="2011-05-03T00:00:00"/>
        <d v="2016-01-21T00:00:00"/>
        <d v="2013-04-23T00:00:00"/>
        <d v="2011-12-27T00:00:00"/>
        <d v="2012-05-21T00:00:00"/>
        <d v="2016-09-01T00:00:00"/>
        <d v="2014-04-25T00:00:00"/>
        <d v="2013-12-10T00:00:00"/>
        <d v="2012-07-14T00:00:00"/>
        <d v="2011-10-09T00:00:00"/>
        <d v="2015-02-22T00:00:00"/>
        <d v="2011-05-15T00:00:00"/>
        <d v="2011-09-23T00:00:00"/>
        <d v="2015-12-27T00:00:00"/>
        <d v="2010-06-03T00:00:00"/>
        <d v="2014-06-22T00:00:00"/>
        <d v="2013-06-02T00:00:00"/>
        <d v="2011-07-12T00:00:00"/>
        <d v="2011-05-17T00:00:00"/>
        <d v="2017-02-01T00:00:00"/>
        <d v="2012-07-04T00:00:00"/>
        <d v="2014-04-07T00:00:00"/>
        <d v="2012-02-26T00:00:00"/>
        <d v="2010-08-01T00:00:00"/>
        <d v="2012-12-08T00:00:00"/>
        <d v="2014-01-23T00:00:00"/>
        <d v="2012-11-04T00:00:00"/>
        <d v="2013-01-24T00:00:00"/>
        <d v="2010-12-23T00:00:00"/>
        <d v="2014-03-07T00:00:00"/>
        <d v="2011-04-03T00:00:00"/>
        <d v="2016-05-14T00:00:00"/>
        <d v="2012-04-02T00:00:00"/>
        <d v="2011-04-25T00:00:00"/>
        <d v="2013-05-31T00:00:00"/>
        <d v="2011-02-26T00:00:00"/>
        <d v="2013-11-14T00:00:00"/>
        <d v="2015-05-31T00:00:00"/>
        <d v="2014-04-13T00:00:00"/>
        <d v="2011-08-06T00:00:00"/>
        <d v="2012-01-13T00:00:00"/>
        <d v="2012-02-04T00:00:00"/>
        <d v="2011-04-08T00:00:00"/>
        <d v="2010-06-09T00:00:00"/>
        <d v="2011-07-29T00:00:00"/>
        <d v="2011-08-14T00:00:00"/>
        <d v="2016-10-03T00:00:00"/>
        <d v="2015-04-18T00:00:00"/>
        <d v="2016-10-10T00:00:00"/>
        <d v="2014-10-29T00:00:00"/>
        <d v="2015-05-16T00:00:00"/>
        <d v="2017-02-04T00:00:00"/>
        <d v="2015-06-11T00:00:00"/>
        <d v="2015-04-03T00:00:00"/>
        <d v="2016-10-20T00:00:00"/>
        <d v="2014-10-31T00:00:00"/>
        <d v="2014-06-17T00:00:00"/>
        <d v="2016-07-06T00:00:00"/>
        <d v="2014-11-08T00:00:00"/>
        <d v="2016-05-31T00:00:00"/>
        <d v="2015-09-04T00:00:00"/>
        <d v="2014-07-01T00:00:00"/>
        <d v="2015-10-12T00:00:00"/>
        <d v="2015-08-01T00:00:00"/>
        <d v="2015-07-13T00:00:00"/>
        <d v="2015-03-20T00:00:00"/>
        <d v="2014-11-17T00:00:00"/>
        <d v="2016-09-03T00:00:00"/>
        <d v="2015-04-13T00:00:00"/>
        <d v="2017-01-18T00:00:00"/>
        <d v="2015-01-08T00:00:00"/>
        <d v="2016-02-27T00:00:00"/>
        <d v="2014-12-25T00:00:00"/>
        <d v="2015-05-26T00:00:00"/>
        <d v="2015-06-18T00:00:00"/>
        <d v="2014-09-23T00:00:00"/>
        <d v="2014-12-02T00:00:00"/>
        <d v="2015-06-03T00:00:00"/>
        <d v="2014-08-03T00:00:00"/>
        <d v="2014-10-22T00:00:00"/>
        <d v="2016-07-03T00:00:00"/>
        <d v="2015-08-16T00:00:00"/>
        <d v="2014-07-02T00:00:00"/>
        <d v="2015-10-01T00:00:00"/>
        <d v="2014-09-19T00:00:00"/>
        <d v="2016-01-12T00:00:00"/>
        <d v="2017-01-16T00:00:00"/>
        <d v="2015-08-05T00:00:00"/>
        <d v="2015-03-19T00:00:00"/>
        <d v="2014-10-18T00:00:00"/>
        <d v="2015-08-30T00:00:00"/>
        <d v="2016-08-12T00:00:00"/>
        <d v="2015-02-28T00:00:00"/>
        <d v="2015-05-08T00:00:00"/>
        <d v="2014-08-29T00:00:00"/>
        <d v="2015-03-24T00:00:00"/>
        <d v="2015-11-27T00:00:00"/>
        <d v="2016-03-04T00:00:00"/>
        <d v="2015-06-22T00:00:00"/>
        <d v="2017-01-07T00:00:00"/>
        <d v="2014-11-27T00:00:00"/>
        <d v="2014-09-01T00:00:00"/>
        <d v="2016-08-19T00:00:00"/>
        <d v="2017-03-04T00:00:00"/>
        <d v="2015-07-21T00:00:00"/>
        <d v="2014-09-05T00:00:00"/>
        <d v="2016-06-16T00:00:00"/>
        <d v="2015-10-02T00:00:00"/>
        <d v="2014-10-17T00:00:00"/>
        <d v="2014-11-29T00:00:00"/>
        <d v="2016-03-07T00:00:00"/>
        <d v="2015-07-10T00:00:00"/>
        <d v="2015-10-11T00:00:00"/>
        <d v="2017-02-18T00:00:00"/>
        <d v="2014-09-15T00:00:00"/>
        <d v="2015-02-08T00:00:00"/>
        <d v="2015-10-09T00:00:00"/>
        <d v="2016-08-04T00:00:00"/>
        <d v="2015-10-06T00:00:00"/>
        <d v="2016-08-06T00:00:00"/>
        <d v="2015-01-04T00:00:00"/>
        <d v="2014-12-16T00:00:00"/>
        <d v="2015-07-11T00:00:00"/>
        <d v="2015-09-19T00:00:00"/>
        <d v="2015-03-06T00:00:00"/>
        <d v="2016-02-18T00:00:00"/>
        <d v="2015-04-23T00:00:00"/>
        <d v="2015-05-15T00:00:00"/>
        <d v="2016-04-01T00:00:00"/>
        <d v="2015-08-21T00:00:00"/>
        <d v="2015-03-28T00:00:00"/>
        <d v="2015-03-27T00:00:00"/>
        <d v="2016-05-22T00:00:00"/>
        <d v="2016-04-09T00:00:00"/>
        <d v="2015-06-01T00:00:00"/>
        <d v="2016-02-14T00:00:00"/>
        <d v="2015-06-04T00:00:00"/>
        <d v="2016-01-03T00:00:00"/>
        <d v="2016-09-30T00:00:00"/>
        <d v="2015-06-21T00:00:00"/>
        <d v="2016-01-05T00:00:00"/>
        <d v="2016-03-08T00:00:00"/>
        <d v="2016-12-30T00:00:00"/>
        <d v="2013-05-05T00:00:00"/>
        <d v="2014-12-21T00:00:00"/>
        <d v="2011-12-20T00:00:00"/>
        <d v="2014-02-22T00:00:00"/>
        <d v="2010-03-16T00:00:00"/>
        <d v="2012-08-16T00:00:00"/>
        <d v="2010-12-18T00:00:00"/>
        <d v="2010-10-16T00:00:00"/>
        <d v="2012-01-07T00:00:00"/>
        <d v="2010-08-22T00:00:00"/>
        <d v="2012-05-16T00:00:00"/>
        <d v="2010-06-01T00:00:00"/>
        <d v="2012-02-15T00:00:00"/>
        <d v="2015-10-17T00:00:00"/>
        <d v="2011-03-16T00:00:00"/>
        <d v="2013-03-16T00:00:00"/>
        <d v="2016-05-19T00:00:00"/>
        <d v="2011-06-18T00:00:00"/>
        <d v="2015-04-08T00:00:00"/>
        <d v="2010-07-17T00:00:00"/>
        <d v="2012-06-07T00:00:00"/>
        <d v="2012-09-28T00:00:00"/>
        <d v="2012-05-11T00:00:00"/>
        <d v="2010-05-11T00:00:00"/>
        <d v="2010-04-23T00:00:00"/>
        <d v="2011-11-07T00:00:00"/>
        <d v="2017-02-22T00:00:00"/>
        <d v="2011-05-25T00:00:00"/>
        <d v="2014-01-02T00:00:00"/>
        <d v="2010-04-28T00:00:00"/>
        <d v="2011-07-03T00:00:00"/>
        <d v="2012-04-05T00:00:00"/>
        <d v="2012-11-10T00:00:00"/>
        <d v="2012-04-28T00:00:00"/>
        <d v="2015-05-24T00:00:00"/>
        <d v="2012-10-12T00:00:00"/>
        <d v="2017-02-27T00:00:00"/>
        <d v="2014-05-30T00:00:00"/>
        <d v="2009-08-10T00:00:00"/>
        <d v="2010-02-23T00:00:00"/>
        <d v="2011-06-01T00:00:00"/>
        <d v="2012-01-21T00:00:00"/>
        <d v="2013-09-19T00:00:00"/>
        <d v="2013-03-25T00:00:00"/>
        <d v="2012-11-02T00:00:00"/>
        <d v="2012-06-26T00:00:00"/>
        <d v="2013-11-02T00:00:00"/>
        <d v="2011-02-02T00:00:00"/>
        <d v="2013-05-01T00:00:00"/>
        <d v="2011-10-29T00:00:00"/>
        <d v="2014-04-20T00:00:00"/>
        <d v="2010-07-19T00:00:00"/>
        <d v="2013-11-01T00:00:00"/>
        <d v="2012-09-07T00:00:00"/>
        <d v="2015-05-01T00:00:00"/>
        <d v="2014-05-10T00:00:00"/>
        <d v="2010-11-17T00:00:00"/>
        <d v="2013-03-19T00:00:00"/>
        <d v="2012-02-25T00:00:00"/>
        <d v="2012-06-02T00:00:00"/>
        <d v="2012-09-01T00:00:00"/>
        <d v="2012-03-10T00:00:00"/>
        <d v="2013-03-20T00:00:00"/>
        <d v="2013-02-08T00:00:00"/>
        <d v="2011-03-10T00:00:00"/>
        <d v="2012-09-03T00:00:00"/>
        <d v="2011-10-20T00:00:00"/>
        <d v="2012-01-01T00:00:00"/>
        <d v="2013-04-15T00:00:00"/>
        <d v="2010-08-11T00:00:00"/>
        <d v="2013-03-01T00:00:00"/>
        <d v="2012-08-22T00:00:00"/>
        <d v="2014-12-11T00:00:00"/>
        <d v="2013-12-11T00:00:00"/>
        <d v="2013-03-27T00:00:00"/>
        <d v="2010-02-02T00:00:00"/>
        <d v="2015-12-23T00:00:00"/>
        <d v="2016-11-08T00:00:00"/>
        <d v="2016-12-21T00:00:00"/>
        <d v="2016-12-20T00:00:00"/>
        <d v="2017-03-15T00:00:00"/>
        <d v="2015-03-22T00:00:00"/>
        <d v="2015-11-01T00:00:00"/>
        <d v="2015-11-07T00:00:00"/>
        <d v="2013-05-17T00:00:00"/>
        <d v="2016-06-17T00:00:00"/>
        <d v="2015-10-28T00:00:00"/>
        <d v="2016-04-07T00:00:00"/>
        <d v="2015-05-09T00:00:00"/>
        <d v="2015-11-13T00:00:00"/>
        <d v="2015-03-14T00:00:00"/>
        <d v="2015-04-29T00:00:00"/>
        <d v="2017-03-09T00:00:00"/>
        <d v="2014-10-01T00:00:00"/>
        <d v="2016-04-29T00:00:00"/>
        <d v="2014-11-14T00:00:00"/>
        <d v="2015-05-21T00:00:00"/>
        <d v="2015-10-14T00:00:00"/>
        <d v="2015-11-14T00:00:00"/>
        <d v="2017-02-24T00:00:00"/>
        <d v="2016-09-11T00:00:00"/>
        <d v="2016-04-08T00:00:00"/>
        <d v="2014-10-08T00:00:00"/>
        <d v="2015-11-20T00:00:00"/>
        <d v="2014-12-01T00:00:00"/>
        <d v="2016-03-16T00:00:00"/>
        <d v="2015-04-24T00:00:00"/>
        <d v="2016-06-15T00:00:00"/>
        <d v="2014-11-23T00:00:00"/>
        <d v="2014-08-08T00:00:00"/>
        <d v="2010-05-02T00:00:00"/>
        <d v="2014-06-21T00:00:00"/>
        <d v="2014-02-28T00:00:00"/>
        <d v="2012-05-20T00:00:00"/>
        <d v="2015-03-15T00:00:00"/>
        <d v="2012-01-15T00:00:00"/>
        <d v="2017-01-06T00:00:00"/>
        <d v="2013-02-01T00:00:00"/>
        <d v="2016-04-05T00:00:00"/>
        <d v="2012-07-19T00:00:00"/>
        <d v="2011-09-17T00:00:00"/>
        <d v="2014-03-01T00:00:00"/>
        <d v="2016-08-25T00:00:00"/>
        <d v="2016-01-26T00:00:00"/>
        <d v="2012-05-03T00:00:00"/>
        <d v="2016-01-23T00:00:00"/>
        <d v="2012-07-30T00:00:00"/>
        <d v="2012-09-06T00:00:00"/>
        <d v="2014-05-19T00:00:00"/>
        <d v="2015-01-06T00:00:00"/>
        <d v="2014-11-21T00:00:00"/>
        <d v="2015-08-15T00:00:00"/>
        <d v="2016-07-28T00:00:00"/>
        <d v="2014-03-08T00:00:00"/>
        <d v="2011-12-18T00:00:00"/>
        <d v="2011-09-08T00:00:00"/>
        <d v="2013-10-10T00:00:00"/>
        <d v="2012-07-07T00:00:00"/>
        <d v="2010-09-01T00:00:00"/>
        <d v="2016-12-14T00:00:00"/>
        <d v="2014-05-17T00:00:00"/>
        <d v="2011-08-08T00:00:00"/>
        <d v="2015-11-05T00:00:00"/>
        <d v="2011-08-10T00:00:00"/>
        <d v="2014-02-06T00:00:00"/>
        <d v="2014-03-06T00:00:00"/>
        <d v="2011-05-09T00:00:00"/>
        <d v="2011-11-20T00:00:00"/>
        <d v="2013-11-05T00:00:00"/>
        <d v="2016-07-23T00:00:00"/>
        <d v="2015-06-19T00:00:00"/>
        <d v="2013-12-22T00:00:00"/>
        <d v="2012-07-25T00:00:00"/>
        <d v="2012-07-20T00:00:00"/>
        <d v="2013-10-12T00:00:00"/>
        <d v="2014-02-08T00:00:00"/>
        <d v="2013-04-08T00:00:00"/>
        <d v="2013-06-30T00:00:00"/>
        <d v="2014-03-14T00:00:00"/>
        <d v="2014-09-11T00:00:00"/>
        <d v="2012-03-26T00:00:00"/>
        <d v="2015-11-28T00:00:00"/>
        <d v="2016-03-01T00:00:00"/>
        <d v="2015-10-22T00:00:00"/>
        <d v="2009-11-27T00:00:00"/>
        <d v="2013-09-11T00:00:00"/>
        <d v="2015-10-21T00:00:00"/>
        <d v="2013-12-02T00:00:00"/>
        <d v="2013-09-13T00:00:00"/>
        <d v="2013-07-31T00:00:00"/>
        <d v="2016-10-08T00:00:00"/>
        <d v="2015-11-18T00:00:00"/>
        <d v="2016-03-25T00:00:00"/>
        <d v="2015-02-20T00:00:00"/>
        <d v="2014-02-10T00:00:00"/>
        <d v="2012-02-16T00:00:00"/>
        <d v="2015-03-04T00:00:00"/>
        <d v="2013-03-23T00:00:00"/>
        <d v="2014-05-14T00:00:00"/>
        <d v="2013-10-17T00:00:00"/>
        <d v="2014-02-15T00:00:00"/>
        <d v="2014-01-25T00:00:00"/>
        <d v="2015-05-13T00:00:00"/>
        <d v="2015-02-19T00:00:00"/>
        <d v="2014-11-26T00:00:00"/>
        <d v="2012-04-17T00:00:00"/>
        <d v="2013-10-22T00:00:00"/>
        <d v="2014-08-16T00:00:00"/>
        <d v="2013-05-14T00:00:00"/>
        <d v="2011-11-13T00:00:00"/>
        <d v="2014-06-01T00:00:00"/>
        <d v="2013-06-03T00:00:00"/>
        <d v="2011-09-24T00:00:00"/>
        <d v="2014-06-27T00:00:00"/>
        <d v="2012-09-08T00:00:00"/>
        <d v="2012-07-11T00:00:00"/>
        <d v="2014-09-06T00:00:00"/>
        <d v="2014-01-16T00:00:00"/>
        <d v="2014-04-19T00:00:00"/>
        <d v="2014-08-24T00:00:00"/>
        <d v="2017-02-17T00:00:00"/>
        <d v="2015-05-06T00:00:00"/>
        <d v="2014-06-03T00:00:00"/>
        <d v="2012-05-19T00:00:00"/>
        <d v="2015-04-02T00:00:00"/>
        <d v="2013-08-09T00:00:00"/>
        <d v="2012-10-10T00:00:00"/>
        <d v="2016-04-14T00:00:00"/>
        <d v="2013-01-29T00:00:00"/>
        <d v="2015-11-06T00:00:00"/>
        <d v="2014-06-02T00:00:00"/>
        <d v="2016-12-25T00:00:00"/>
        <d v="2017-01-09T00:00:00"/>
        <d v="2012-01-05T00:00:00"/>
        <d v="2012-08-23T00:00:00"/>
        <d v="2016-01-28T00:00:00"/>
        <d v="2016-10-13T00:00:00"/>
        <d v="2015-05-20T00:00:00"/>
        <d v="2014-07-03T00:00:00"/>
        <d v="2015-07-16T00:00:00"/>
        <d v="2014-02-11T00:00:00"/>
        <d v="2011-12-23T00:00:00"/>
        <d v="2009-10-13T00:00:00"/>
        <d v="2010-05-09T00:00:00"/>
        <d v="2011-07-09T00:00:00"/>
        <d v="2012-03-18T00:00:00"/>
        <d v="2015-01-17T00:00:00"/>
        <d v="2012-04-11T00:00:00"/>
        <d v="2013-08-10T00:00:00"/>
        <d v="2012-10-20T00:00:00"/>
        <d v="2012-05-25T00:00:00"/>
        <d v="2015-06-28T00:00:00"/>
        <d v="2013-04-06T00:00:00"/>
        <d v="2016-11-20T00:00:00"/>
        <d v="2016-08-15T00:00:00"/>
        <d v="2014-08-09T00:00:00"/>
        <d v="2015-12-29T00:00:00"/>
        <d v="2015-05-27T00:00:00"/>
        <d v="2017-02-02T00:00:00"/>
        <d v="2015-09-06T00:00:00"/>
        <d v="2012-12-05T00:00:00"/>
        <d v="2015-12-10T00:00:00"/>
        <d v="2016-11-01T00:00:00"/>
        <d v="2016-03-21T00:00:00"/>
        <d v="2015-09-21T00:00:00"/>
        <d v="2016-06-01T00:00:00"/>
        <d v="2014-09-13T00:00:00"/>
        <d v="2015-08-07T00:00:00"/>
        <d v="2017-01-11T00:00:00"/>
        <d v="2015-06-24T00:00:00"/>
        <d v="2016-12-17T00:00:00"/>
        <d v="2016-05-16T00:00:00"/>
        <d v="2015-11-02T00:00:00"/>
        <d v="2015-08-03T00:00:00"/>
        <d v="2015-11-04T00:00:00"/>
        <d v="2015-02-04T00:00:00"/>
        <d v="2015-10-29T00:00:00"/>
        <d v="2016-05-03T00:00:00"/>
        <d v="2014-11-01T00:00:00"/>
        <d v="2016-07-04T00:00:00"/>
        <d v="2015-11-15T00:00:00"/>
        <d v="2016-02-10T00:00:00"/>
        <d v="2015-10-30T00:00:00"/>
        <d v="2015-07-08T00:00:00"/>
        <d v="2017-01-31T00:00:00"/>
        <d v="2014-10-19T00:00:00"/>
        <d v="2016-06-12T00:00:00"/>
        <d v="2016-01-07T00:00:00"/>
        <d v="2016-12-03T00:00:00"/>
        <d v="2015-03-25T00:00:00"/>
        <d v="2015-12-13T00:00:00"/>
        <d v="2014-12-17T00:00:00"/>
        <d v="2015-10-26T00:00:00"/>
        <d v="2016-12-18T00:00:00"/>
        <d v="2015-02-17T00:00:00"/>
        <d v="2016-03-13T00:00:00"/>
        <d v="2016-07-14T00:00:00"/>
        <d v="2015-01-02T00:00:00"/>
        <d v="2016-01-16T00:00:00"/>
        <d v="2016-01-02T00:00:00"/>
        <d v="2015-07-27T00:00:00"/>
        <d v="2015-01-18T00:00:00"/>
        <d v="2016-10-19T00:00:00"/>
        <d v="2015-06-13T00:00:00"/>
        <d v="2016-05-20T00:00:00"/>
        <d v="2015-09-07T00:00:00"/>
        <d v="2014-12-26T00:00:00"/>
        <d v="2016-09-23T00:00:00"/>
        <d v="2015-08-02T00:00:00"/>
        <d v="2015-03-16T00:00:00"/>
        <d v="2015-12-01T00:00:00"/>
        <d v="2015-02-16T00:00:00"/>
        <d v="2015-04-16T00:00:00"/>
        <d v="2016-11-17T00:00:00"/>
        <d v="2016-02-08T00:00:00"/>
        <d v="2015-07-22T00:00:00"/>
        <d v="2014-12-03T00:00:00"/>
        <d v="2015-04-06T00:00:00"/>
        <d v="2015-05-04T00:00:00"/>
        <d v="2016-11-03T00:00:00"/>
        <d v="2016-07-31T00:00:00"/>
        <d v="2014-12-05T00:00:00"/>
        <d v="2015-03-08T00:00:00"/>
        <d v="2014-12-27T00:00:00"/>
        <d v="2014-08-14T00:00:00"/>
        <d v="2014-08-28T00:00:00"/>
        <d v="2015-08-23T00:00:00"/>
        <d v="2015-11-23T00:00:00"/>
        <d v="2015-06-16T00:00:00"/>
        <d v="2015-11-29T00:00:00"/>
        <d v="2015-04-22T00:00:00"/>
        <d v="2016-01-19T00:00:00"/>
        <d v="2016-09-02T00:00:00"/>
        <d v="2015-09-25T00:00:00"/>
        <d v="2017-02-25T00:00:00"/>
        <d v="2015-12-09T00:00:00"/>
        <d v="2014-11-25T00:00:00"/>
        <d v="2014-08-25T00:00:00"/>
        <d v="2016-07-08T00:00:00"/>
        <d v="2016-07-01T00:00:00"/>
        <d v="2015-05-28T00:00:00"/>
        <d v="2017-03-27T00:00:00"/>
        <d v="2016-03-15T00:00:00"/>
        <d v="2015-11-25T00:00:00"/>
        <d v="2016-06-18T00:00:00"/>
        <d v="2015-04-12T00:00:00"/>
        <d v="2015-06-06T00:00:00"/>
        <d v="2017-02-26T00:00:00"/>
        <d v="2017-03-25T00:00:00"/>
        <d v="2014-10-13T00:00:00"/>
        <d v="2016-11-25T00:00:00"/>
        <d v="2015-08-13T00:00:00"/>
        <d v="2015-08-19T00:00:00"/>
        <d v="2014-08-12T00:00:00"/>
        <d v="2016-03-17T00:00:00"/>
        <d v="2014-10-14T00:00:00"/>
        <d v="2014-12-19T00:00:00"/>
        <d v="2014-12-13T00:00:00"/>
        <d v="2016-12-01T00:00:00"/>
        <d v="2015-08-20T00:00:00"/>
        <d v="2015-07-09T00:00:00"/>
        <d v="2015-03-13T00:00:00"/>
        <d v="2015-12-24T00:00:00"/>
        <d v="2015-07-26T00:00:00"/>
        <d v="2014-11-09T00:00:00"/>
        <d v="2016-10-23T00:00:00"/>
        <d v="2015-01-16T00:00:00"/>
        <d v="2015-07-19T00:00:00"/>
        <d v="2017-01-13T00:00:00"/>
        <d v="2016-10-29T00:00:00"/>
        <d v="2015-05-11T00:00:00"/>
        <d v="2016-06-19T00:00:00"/>
        <d v="2015-01-14T00:00:00"/>
        <d v="2014-09-02T00:00:00"/>
        <d v="2015-02-07T00:00:00"/>
        <d v="2016-06-28T00:00:00"/>
        <d v="2016-05-21T00:00:00"/>
        <d v="2016-10-26T00:00:00"/>
        <d v="2017-03-14T00:00:00"/>
        <d v="2014-07-25T00:00:00"/>
        <d v="2015-01-13T00:00:00"/>
        <d v="2017-02-05T00:00:00"/>
        <d v="2015-10-15T00:00:00"/>
        <d v="2016-12-08T00:00:00"/>
        <d v="2016-09-09T00:00:00"/>
        <d v="2015-07-01T00:00:00"/>
        <d v="2016-12-22T00:00:00"/>
        <d v="2014-07-26T00:00:00"/>
        <d v="2016-02-03T00:00:00"/>
        <d v="2014-09-18T00:00:00"/>
        <d v="2013-11-22T00:00:00"/>
        <d v="2017-01-10T00:00:00"/>
        <d v="2014-07-23T00:00:00"/>
        <d v="2016-11-24T00:00:00"/>
        <d v="2017-02-20T00:00:00"/>
        <d v="2017-01-21T00:00:00"/>
        <d v="2017-01-01T00:00:00"/>
        <d v="2014-08-20T00:00:00"/>
        <d v="2016-06-05T00:00:00"/>
        <d v="2017-02-28T00:00:00"/>
        <d v="2016-02-23T00:00:00"/>
        <d v="2012-01-29T00:00:00"/>
        <d v="2014-08-01T00:00:00"/>
        <d v="2012-04-08T00:00:00"/>
        <d v="2015-07-30T00:00:00"/>
        <d v="2011-06-30T00:00:00"/>
        <d v="2013-04-12T00:00:00"/>
        <d v="2013-01-15T00:00:00"/>
        <d v="2011-08-22T00:00:00"/>
        <d v="2012-09-19T00:00:00"/>
        <d v="2011-12-07T00:00:00"/>
        <d v="2012-01-22T00:00:00"/>
        <d v="2013-09-29T00:00:00"/>
        <d v="2013-12-20T00:00:00"/>
        <d v="2014-12-04T00:00:00"/>
        <d v="2013-11-21T00:00:00"/>
        <d v="2013-06-11T00:00:00"/>
        <d v="2014-03-22T00:00:00"/>
        <d v="2012-12-14T00:00:00"/>
        <d v="2013-05-03T00:00:00"/>
        <d v="2012-09-23T00:00:00"/>
        <d v="2015-01-15T00:00:00"/>
        <d v="2017-01-29T00:00:00"/>
        <d v="2013-02-25T00:00:00"/>
        <d v="2011-08-04T00:00:00"/>
        <d v="2016-10-16T00:00:00"/>
        <d v="2015-02-14T00:00:00"/>
        <d v="2013-01-05T00:00:00"/>
        <d v="2013-05-20T00:00:00"/>
        <d v="2011-04-18T00:00:00"/>
        <d v="2012-12-06T00:00:00"/>
        <d v="2010-10-09T00:00:00"/>
        <d v="2014-07-09T00:00:00"/>
        <d v="2016-11-26T00:00:00"/>
        <d v="2014-02-02T00:00:00"/>
        <d v="2016-12-04T00:00:00"/>
        <d v="2013-08-15T00:00:00"/>
        <d v="2015-09-10T00:00:00"/>
        <d v="2013-12-16T00:00:00"/>
        <d v="2013-12-27T00:00:00"/>
        <d v="2016-01-30T00:00:00"/>
        <d v="2009-11-01T00:00:00"/>
        <d v="2011-12-16T00:00:00"/>
        <d v="2013-08-01T00:00:00"/>
        <d v="2014-04-30T00:00:00"/>
        <d v="2010-10-15T00:00:00"/>
        <d v="2013-06-08T00:00:00"/>
        <d v="2012-08-25T00:00:00"/>
        <d v="2014-03-17T00:00:00"/>
        <d v="2013-02-28T00:00:00"/>
        <d v="2013-01-21T00:00:00"/>
        <d v="2013-11-13T00:00:00"/>
        <d v="2013-11-08T00:00:00"/>
        <d v="2013-07-03T00:00:00"/>
        <d v="2012-04-07T00:00:00"/>
        <d v="2013-09-16T00:00:00"/>
        <d v="2012-04-29T00:00:00"/>
        <d v="2014-09-30T00:00:00"/>
        <d v="2012-04-27T00:00:00"/>
        <d v="2011-07-01T00:00:00"/>
        <d v="2012-09-17T00:00:00"/>
        <d v="2011-05-29T00:00:00"/>
        <d v="2011-07-23T00:00:00"/>
        <d v="2011-07-17T00:00:00"/>
        <d v="2011-09-07T00:00:00"/>
        <d v="2017-03-01T00:00:00"/>
        <d v="2014-12-22T00:00:00"/>
        <d v="2014-01-20T00:00:00"/>
        <d v="2013-07-10T00:00:00"/>
        <d v="2012-07-21T00:00:00"/>
        <d v="2011-05-31T00:00:00"/>
        <d v="2014-11-02T00:00:00"/>
        <d v="2013-04-09T00:00:00"/>
        <d v="2012-03-11T00:00:00"/>
        <d v="2012-08-07T00:00:00"/>
        <d v="2013-12-21T00:00:00"/>
        <d v="2014-06-09T00:00:00"/>
        <d v="2012-10-06T00:00:00"/>
        <d v="2015-03-23T00:00:00"/>
        <d v="2010-04-18T00:00:00"/>
        <d v="2012-10-29T00:00:00"/>
        <d v="2012-02-14T00:00:00"/>
        <d v="2012-06-25T00:00:00"/>
        <d v="2016-07-13T00:00:00"/>
        <d v="2013-03-22T00:00:00"/>
        <d v="2013-07-01T00:00:00"/>
        <d v="2013-10-07T00:00:00"/>
        <d v="2014-05-02T00:00:00"/>
        <d v="2012-01-18T00:00:00"/>
        <d v="2012-09-22T00:00:00"/>
        <d v="2016-09-24T00:00:00"/>
        <d v="2014-11-11T00:00:00"/>
        <d v="2013-10-14T00:00:00"/>
        <d v="2016-09-05T00:00:00"/>
        <d v="2014-03-10T00:00:00"/>
        <d v="2015-04-14T00:00:00"/>
        <d v="2016-04-25T00:00:00"/>
        <d v="2016-10-25T00:00:00"/>
        <d v="2016-12-28T00:00:00"/>
        <d v="2016-07-24T00:00:00"/>
        <d v="2016-09-17T00:00:00"/>
        <d v="2013-11-11T00:00:00"/>
        <d v="2012-02-12T00:00:00"/>
        <d v="2013-10-16T00:00:00"/>
        <d v="2013-01-16T00:00:00"/>
        <d v="2009-12-01T00:00:00"/>
        <d v="2014-01-07T00:00:00"/>
        <d v="2013-09-01T00:00:00"/>
        <d v="2013-11-29T00:00:00"/>
        <d v="2012-11-11T00:00:00"/>
        <d v="2013-05-04T00:00:00"/>
        <d v="2013-02-04T00:00:00"/>
        <d v="2013-12-19T00:00:00"/>
        <d v="2012-05-29T00:00:00"/>
        <d v="2012-10-30T00:00:00"/>
        <d v="2012-01-14T00:00:00"/>
        <d v="2016-03-03T00:00:00"/>
        <d v="2012-05-12T00:00:00"/>
        <d v="2016-12-31T00:00:00"/>
        <d v="2016-09-16T00:00:00"/>
        <d v="2011-09-01T00:00:00"/>
        <d v="2016-06-06T00:00:00"/>
        <d v="2010-10-25T00:00:00"/>
        <d v="2015-08-28T00:00:00"/>
        <d v="2012-11-28T00:00:00"/>
        <d v="2011-05-28T00:00:00"/>
        <d v="2016-03-30T00:00:00"/>
        <d v="2010-06-08T00:00:00"/>
        <d v="2014-08-30T00:00:00"/>
        <d v="2011-01-24T00:00:00"/>
        <d v="2014-03-13T00:00:00"/>
        <d v="2011-09-11T00:00:00"/>
        <d v="2010-07-27T00:00:00"/>
        <d v="2012-07-23T00:00:00"/>
        <d v="2017-03-03T00:00:00"/>
        <d v="2014-01-24T00:00:00"/>
        <d v="2012-12-11T00:00:00"/>
        <d v="2012-05-05T00:00:00"/>
        <d v="2012-03-01T00:00:00"/>
        <d v="2010-10-22T00:00:00"/>
        <d v="2014-07-14T00:00:00"/>
        <d v="2012-12-19T00:00:00"/>
        <d v="2011-12-12T00:00:00"/>
        <d v="2014-11-22T00:00:00"/>
        <d v="2013-02-14T00:00:00"/>
        <d v="2013-11-28T00:00:00"/>
        <d v="2010-07-09T00:00:00"/>
        <d v="2012-05-14T00:00:00"/>
        <d v="2012-11-18T00:00:00"/>
        <d v="2012-04-09T00:00:00"/>
        <d v="2010-06-26T00:00:00"/>
        <d v="2014-05-12T00:00:00"/>
        <d v="2014-05-04T00:00:00"/>
        <d v="2016-01-29T00:00:00"/>
        <d v="2012-01-19T00:00:00"/>
        <d v="2013-11-04T00:00:00"/>
        <d v="2012-09-02T00:00:00"/>
        <d v="2017-02-10T00:00:00"/>
        <d v="2016-02-19T00:00:00"/>
        <d v="2016-11-29T00:00:00"/>
        <d v="2016-04-18T00:00:00"/>
        <d v="2017-02-19T00:00:00"/>
        <d v="2016-06-30T00:00:00"/>
        <d v="2016-03-12T00:00:00"/>
        <d v="2016-02-21T00:00:00"/>
        <d v="2016-01-17T00:00:00"/>
        <d v="2016-06-04T00:00:00"/>
        <d v="2016-11-18T00:00:00"/>
        <d v="2015-01-25T00:00:00"/>
        <d v="2016-09-13T00:00:00"/>
        <d v="2015-04-27T00:00:00"/>
        <d v="2015-04-10T00:00:00"/>
        <d v="2015-01-19T00:00:00"/>
        <d v="2016-02-11T00:00:00"/>
        <d v="2016-10-17T00:00:00"/>
        <d v="2015-09-01T00:00:00"/>
        <d v="2016-10-06T00:00:00"/>
        <d v="2016-04-22T00:00:00"/>
        <d v="2017-02-09T00:00:00"/>
        <d v="2017-01-23T00:00:00"/>
        <d v="2014-09-04T00:00:00"/>
        <d v="2015-11-09T00:00:00"/>
        <d v="2015-08-14T00:00:00"/>
        <d v="2016-02-22T00:00:00"/>
        <d v="2016-02-25T00:00:00"/>
        <d v="2016-06-20T00:00:00"/>
        <d v="2014-08-10T00:00:00"/>
        <d v="2016-10-02T00:00:00"/>
        <d v="2016-08-24T00:00:00"/>
        <d v="2016-01-01T00:00:00"/>
        <d v="2016-01-10T00:00:00"/>
        <d v="2014-06-23T00:00:00"/>
        <d v="2016-10-01T00:00:00"/>
        <d v="2016-09-29T00:00:00"/>
        <d v="2014-09-03T00:00:00"/>
        <d v="2016-07-12T00:00:00"/>
        <d v="2016-05-08T00:00:00"/>
        <d v="2016-11-12T00:00:00"/>
        <d v="2014-07-27T00:00:00"/>
        <d v="2014-11-28T00:00:00"/>
        <d v="2015-11-19T00:00:00"/>
        <d v="2014-11-13T00:00:00"/>
        <d v="2017-01-30T00:00:00"/>
        <d v="2017-03-16T00:00:00"/>
        <d v="2014-12-12T00:00:00"/>
        <d v="2017-01-24T00:00:00"/>
        <d v="2015-12-30T00:00:00"/>
        <d v="2015-11-26T00:00:00"/>
        <d v="2015-11-21T00:00:00"/>
        <d v="2015-02-05T00:00:00"/>
        <d v="2015-06-02T00:00:00"/>
        <d v="2015-05-17T00:00:00"/>
        <d v="2016-01-31T00:00:00"/>
        <d v="2016-03-31T00:00:00"/>
        <d v="2014-10-23T00:00:00"/>
        <d v="2017-03-07T00:00:00"/>
        <d v="2015-04-05T00:00:00"/>
        <d v="2016-09-12T00:00:00"/>
        <d v="2016-06-23T00:00:00"/>
        <d v="2016-12-12T00:00:00"/>
        <d v="2016-08-05T00:00:00"/>
        <d v="2015-02-11T00:00:00"/>
        <d v="2013-01-07T00:00:00"/>
        <d v="2015-05-18T00:00:00"/>
        <d v="2016-03-19T00:00:00"/>
        <d v="2016-12-13T00:00:00"/>
        <d v="2016-08-27T00:00:00"/>
        <d v="2014-07-31T00:00:00"/>
        <d v="2014-09-12T00:00:00"/>
        <d v="2014-11-06T00:00:00"/>
        <d v="2016-09-25T00:00:00"/>
        <d v="2016-02-12T00:00:00"/>
        <d v="2015-09-14T00:00:00"/>
        <d v="2014-08-27T00:00:00"/>
        <d v="2016-06-07T00:00:00"/>
        <d v="2017-03-06T00:00:00"/>
        <d v="2016-12-05T00:00:00"/>
        <d v="2015-03-26T00:00:00"/>
        <d v="2016-05-02T00:00:00"/>
        <d v="2016-08-31T00:00:00"/>
        <d v="2013-07-07T00:00:00"/>
        <d v="2014-02-19T00:00:00"/>
        <d v="2013-08-05T00:00:00"/>
        <d v="2016-04-10T00:00:00"/>
        <d v="2013-11-26T00:00:00"/>
        <d v="2012-10-01T00:00:00"/>
        <d v="2015-11-17T00:00:00"/>
        <d v="2014-02-05T00:00:00"/>
        <d v="2011-10-17T00:00:00"/>
        <d v="2014-01-04T00:00:00"/>
        <d v="2012-05-07T00:00:00"/>
        <d v="2016-01-14T00:00:00"/>
        <d v="2011-07-22T00:00:00"/>
        <d v="2014-05-11T00:00:00"/>
        <d v="2015-01-29T00:00:00"/>
        <d v="2012-08-11T00:00:00"/>
        <d v="2014-08-02T00:00:00"/>
        <d v="2016-03-14T00:00:00"/>
        <d v="2014-06-15T00:00:00"/>
        <d v="2014-04-24T00:00:00"/>
        <d v="2015-06-26T00:00:00"/>
        <d v="2015-05-29T00:00:00"/>
        <d v="2013-01-06T00:00:00"/>
        <d v="2013-08-30T00:00:00"/>
        <d v="2014-10-04T00:00:00"/>
        <d v="2014-03-02T00:00:00"/>
        <d v="2015-05-14T00:00:00"/>
        <d v="2013-12-09T00:00:00"/>
        <d v="2014-06-11T00:00:00"/>
        <d v="2014-03-24T00:00:00"/>
        <d v="2012-04-04T00:00:00"/>
        <d v="2014-07-24T00:00:00"/>
        <d v="2012-04-13T00:00:00"/>
        <d v="2016-01-08T00:00:00"/>
        <d v="2014-08-15T00:00:00"/>
        <d v="2013-10-09T00:00:00"/>
        <d v="2012-06-10T00:00:00"/>
        <d v="2014-04-06T00:00:00"/>
        <d v="2013-05-30T00:00:00"/>
        <d v="2014-11-15T00:00:00"/>
        <d v="2016-08-07T00:00:00"/>
        <d v="2015-12-19T00:00:00"/>
        <d v="2016-04-23T00:00:00"/>
        <d v="2017-01-22T00:00:00"/>
        <d v="2015-08-06T00:00:00"/>
        <d v="2014-10-02T00:00:00"/>
        <d v="2014-05-03T00:00:00"/>
        <d v="2014-10-20T00:00:00"/>
        <d v="2015-02-24T00:00:00"/>
        <d v="2014-12-09T00:00:00"/>
        <d v="2015-06-30T00:00:00"/>
        <d v="2015-05-19T00:00:00"/>
        <d v="2014-09-25T00:00:00"/>
        <d v="2014-07-06T00:00:00"/>
        <d v="2016-09-22T00:00:00"/>
        <d v="2016-05-09T00:00:00"/>
        <d v="2015-07-15T00:00:00"/>
        <d v="2014-10-15T00:00:00"/>
        <d v="2014-06-28T00:00:00"/>
        <d v="2017-01-12T00:00:00"/>
        <d v="2016-11-02T00:00:00"/>
        <d v="2017-02-06T00:00:00"/>
        <d v="2014-08-31T00:00:00"/>
        <d v="2016-03-20T00:00:00"/>
        <d v="2017-02-11T00:00:00"/>
        <d v="2015-12-18T00:00:00"/>
        <d v="2016-06-13T00:00:00"/>
        <d v="2015-12-31T00:00:00"/>
        <d v="2016-07-15T00:00:00"/>
        <d v="2015-06-27T00:00:00"/>
        <d v="2015-12-04T00:00:00"/>
        <d v="2017-03-11T00:00:00"/>
        <d v="2016-03-24T00:00:00"/>
        <d v="2016-06-10T00:00:00"/>
        <d v="2015-06-10T00:00:00"/>
        <d v="2014-05-31T00:00:00"/>
        <d v="2015-10-03T00:00:00"/>
        <d v="2015-08-25T00:00:00"/>
        <d v="2016-11-10T00:00:00"/>
        <d v="2014-06-06T00:00:00"/>
        <d v="2013-10-23T00:00:00"/>
        <d v="2014-04-21T00:00:00"/>
        <d v="2011-09-28T00:00:00"/>
        <d v="2012-04-16T00:00:00"/>
        <d v="2011-02-25T00:00:00"/>
        <d v="2012-02-22T00:00:00"/>
        <d v="2015-02-02T00:00:00"/>
        <d v="2013-12-15T00:00:00"/>
        <d v="2012-07-28T00:00:00"/>
        <d v="2012-08-24T00:00:00"/>
        <d v="2012-01-06T00:00:00"/>
        <d v="2013-07-13T00:00:00"/>
        <d v="2014-11-03T00:00:00"/>
        <d v="2011-12-06T00:00:00"/>
        <d v="2013-05-06T00:00:00"/>
        <d v="2014-06-13T00:00:00"/>
        <d v="2011-09-25T00:00:00"/>
        <d v="2013-10-25T00:00:00"/>
        <d v="2011-01-01T00:00:00"/>
        <d v="2012-02-13T00:00:00"/>
        <d v="2013-08-31T00:00:00"/>
        <d v="2014-02-27T00:00:00"/>
        <d v="2014-01-29T00:00:00"/>
        <d v="2014-02-16T00:00:00"/>
        <d v="2014-03-29T00:00:00"/>
        <d v="2013-10-29T00:00:00"/>
        <d v="2010-11-30T00:00:00"/>
        <d v="2014-01-12T00:00:00"/>
        <d v="2013-07-24T00:00:00"/>
        <d v="2013-09-21T00:00:00"/>
        <d v="2012-03-25T00:00:00"/>
        <d v="2010-06-15T00:00:00"/>
        <d v="2012-08-30T00:00:00"/>
        <d v="2013-08-08T00:00:00"/>
        <d v="2009-09-01T00:00:00"/>
        <d v="2012-09-04T00:00:00"/>
        <d v="2011-03-01T00:00:00"/>
        <d v="2013-07-28T00:00:00"/>
        <d v="2013-03-11T00:00:00"/>
        <d v="2015-06-20T00:00:00"/>
        <d v="2015-06-12T00:00:00"/>
        <d v="2016-08-10T00:00:00"/>
        <d v="2017-01-04T00:00:00"/>
        <d v="2015-04-07T00:00:00"/>
        <d v="2015-10-07T00:00:00"/>
        <d v="2015-10-19T00:00:00"/>
        <d v="2015-07-29T00:00:00"/>
        <d v="2016-05-01T00:00:00"/>
        <d v="2016-04-28T00:00:00"/>
        <d v="2015-07-14T00:00:00"/>
        <d v="2017-03-13T00:00:00"/>
        <d v="2016-07-21T00:00:00"/>
        <d v="2016-02-17T00:00:00"/>
        <d v="2015-10-16T00:00:00"/>
        <d v="2016-10-21T00:00:00"/>
        <d v="2016-02-29T00:00:00"/>
        <d v="2015-01-11T00:00:00"/>
        <d v="2014-07-11T00:00:00"/>
        <d v="2016-12-23T00:00:00"/>
        <d v="2016-04-26T00:00:00"/>
        <d v="2016-10-14T00:00:00"/>
        <d v="2016-07-02T00:00:00"/>
        <d v="2016-08-17T00:00:00"/>
        <d v="2017-01-27T00:00:00"/>
        <d v="2016-03-11T00:00:00"/>
        <d v="2015-12-06T00:00:00"/>
        <d v="2014-12-18T00:00:00"/>
        <d v="2014-12-08T00:00:00"/>
        <d v="2015-07-17T00:00:00"/>
        <d v="2013-06-27T00:00:00"/>
        <d v="2015-03-07T00:00:00"/>
        <d v="2015-12-26T00:00:00"/>
        <d v="2015-09-05T00:00:00"/>
        <d v="2016-06-11T00:00:00"/>
        <d v="2012-11-30T00:00:00"/>
        <d v="2013-07-05T00:00:00"/>
        <d v="2011-06-25T00:00:00"/>
        <d v="2011-07-06T00:00:00"/>
        <d v="2012-08-03T00:00:00"/>
        <d v="2013-09-08T00:00:00"/>
        <d v="2015-01-07T00:00:00"/>
        <d v="2015-06-15T00:00:00"/>
        <d v="2014-04-11T00:00:00"/>
        <d v="2015-05-07T00:00:00"/>
        <d v="2012-07-12T00:00:00"/>
        <d v="2017-01-15T00:00:00"/>
        <d v="2017-02-03T00:00:00"/>
        <d v="2016-08-01T00:00:00"/>
        <d v="2015-06-05T00:00:00"/>
        <d v="2015-06-09T00:00:00"/>
        <d v="2016-12-29T00:00:00"/>
        <d v="2015-07-05T00:00:00"/>
        <d v="2016-08-13T00:00:00"/>
        <d v="2015-08-22T00:00:00"/>
        <d v="2016-10-28T00:00:00"/>
        <d v="2013-05-27T00:00:00"/>
        <d v="2013-07-26T00:00:00"/>
        <d v="2015-12-12T00:00:00"/>
        <d v="2016-06-03T00:00:00"/>
        <d v="2015-02-06T00:00:00"/>
        <d v="2016-02-20T00:00:00"/>
        <d v="2017-01-03T00:00:00"/>
        <d v="2015-11-22T00:00:00"/>
        <d v="2016-10-09T00:00:00"/>
        <d v="2015-02-09T00:00:00"/>
        <d v="2016-09-21T00:00:00"/>
        <d v="2016-11-15T00:00:00"/>
        <d v="2015-08-24T00:00:00"/>
        <d v="2016-09-19T00:00:00"/>
        <d v="2016-04-02T00:00:00"/>
        <d v="2016-12-10T00:00:00"/>
        <d v="2016-05-26T00:00:00"/>
        <d v="2015-09-11T00:00:00"/>
        <d v="2016-05-25T00:00:00"/>
        <d v="2015-06-14T00:00:00"/>
        <d v="2016-04-21T00:00:00"/>
        <d v="2015-05-22T00:00:00"/>
        <d v="2015-05-10T00:00:00"/>
        <d v="2014-07-28T00:00:00"/>
        <d v="2017-04-15T00:00:00"/>
        <d v="2015-11-12T00:00:00"/>
        <d v="2015-12-02T00:00:00"/>
        <d v="2014-10-21T00:00:00"/>
        <d v="2013-04-10T00:00:00"/>
        <d v="2013-02-16T00:00:00"/>
        <d v="2012-03-22T00:00:00"/>
        <d v="2011-06-12T00:00:00"/>
        <d v="2013-02-15T00:00:00"/>
        <d v="2012-12-28T00:00:00"/>
        <d v="2012-03-02T00:00:00"/>
        <d v="2011-09-10T00:00:00"/>
        <d v="2013-05-15T00:00:00"/>
        <d v="2013-11-03T00:00:00"/>
        <d v="2016-07-22T00:00:00"/>
        <d v="2016-08-03T00:00:00"/>
        <d v="2014-01-05T00:00:00"/>
        <d v="2013-10-02T00:00:00"/>
        <d v="2015-02-15T00:00:00"/>
        <d v="2011-06-19T00:00:00"/>
        <d v="2013-06-17T00:00:00"/>
        <d v="2011-08-27T00:00:00"/>
        <d v="2014-09-16T00:00:00"/>
        <d v="2013-05-02T00:00:00"/>
        <d v="2016-03-26T00:00:00"/>
        <d v="2014-06-10T00:00:00"/>
        <d v="2016-03-23T00:00:00"/>
        <d v="2010-05-15T00:00:00"/>
        <d v="2017-02-15T00:00:00"/>
        <d v="2014-07-19T00:00:00"/>
        <d v="2015-09-27T00:00:00"/>
        <d v="2014-12-06T00:00:00"/>
        <d v="2014-12-23T00:00:00"/>
        <d v="2016-08-18T00:00:00"/>
        <d v="2015-10-23T00:00:00"/>
        <d v="2016-05-24T00:00:00"/>
        <d v="2015-08-27T00:00:00"/>
        <d v="2015-01-22T00:00:00"/>
        <d v="2014-12-31T00:00:00"/>
        <d v="2015-04-01T00:00:00"/>
        <d v="2015-03-03T00:00:00"/>
        <d v="2017-02-23T00:00:00"/>
        <d v="2015-11-03T00:00:00"/>
        <d v="2016-05-12T00:00:00"/>
        <d v="2015-09-02T00:00:00"/>
        <d v="2015-09-17T00:00:00"/>
        <d v="2014-09-20T00:00:00"/>
        <d v="2013-11-07T00:00:00"/>
        <d v="2009-12-02T00:00:00"/>
        <d v="2011-06-08T00:00:00"/>
        <d v="2014-02-17T00:00:00"/>
        <d v="2014-12-24T00:00:00"/>
        <d v="2013-05-25T00:00:00"/>
        <d v="2017-04-01T00:00:00"/>
        <d v="2015-02-18T00:00:00"/>
        <d v="2010-09-02T00:00:00"/>
        <d v="2013-08-29T00:00:00"/>
        <d v="2015-10-27T00:00:00"/>
        <d v="2014-12-14T00:00:00"/>
        <d v="2015-02-01T00:00:00"/>
        <d v="2015-10-10T00:00:00"/>
        <d v="2015-09-24T00:00:00"/>
        <d v="2016-04-03T00:00:00"/>
        <d v="2016-05-15T00:00:00"/>
        <d v="2016-09-20T00:00:00"/>
        <d v="2014-07-15T00:00:00"/>
        <d v="2011-05-05T00:00:00"/>
        <d v="2011-10-15T00:00:00"/>
        <d v="2012-01-28T00:00:00"/>
        <d v="2012-03-17T00:00:00"/>
        <d v="2011-08-01T00:00:00"/>
        <d v="2011-03-24T00:00:00"/>
        <d v="2012-06-14T00:00:00"/>
        <d v="2014-01-01T00:00:00"/>
        <d v="2011-11-02T00:00:00"/>
        <d v="2012-12-16T00:00:00"/>
        <d v="2013-06-05T00:00:00"/>
        <d v="2013-01-03T00:00:00"/>
        <d v="2012-07-22T00:00:00"/>
        <d v="2011-12-13T00:00:00"/>
        <d v="2012-11-23T00:00:00"/>
        <d v="2013-03-08T00:00:00"/>
        <d v="2013-02-23T00:00:00"/>
        <d v="2013-08-27T00:00:00"/>
        <d v="2013-01-09T00:00:00"/>
        <d v="2012-09-11T00:00:00"/>
        <d v="2012-11-26T00:00:00"/>
        <d v="2014-02-21T00:00:00"/>
        <d v="2012-10-13T00:00:00"/>
        <d v="2012-01-16T00:00:00"/>
        <d v="2011-06-02T00:00:00"/>
        <d v="2010-01-01T00:00:00"/>
        <d v="2012-03-03T00:00:00"/>
        <d v="2010-08-03T00:00:00"/>
        <d v="2011-06-14T00:00:00"/>
        <d v="2012-09-24T00:00:00"/>
        <d v="2012-11-22T00:00:00"/>
        <d v="2013-09-18T00:00:00"/>
        <d v="2012-06-09T00:00:00"/>
        <d v="2011-03-20T00:00:00"/>
        <d v="2014-05-23T00:00:00"/>
        <d v="2011-04-26T00:00:00"/>
        <d v="2013-11-24T00:00:00"/>
        <d v="2012-04-19T00:00:00"/>
        <d v="2012-05-24T00:00:00"/>
        <d v="2012-12-18T00:00:00"/>
        <d v="2013-12-17T00:00:00"/>
        <d v="2016-01-18T00:00:00"/>
        <d v="2011-12-31T00:00:00"/>
        <d v="2012-03-16T00:00:00"/>
        <d v="2011-02-22T00:00:00"/>
        <d v="2013-03-28T00:00:00"/>
        <d v="2014-03-11T00:00:00"/>
        <d v="2011-11-28T00:00:00"/>
        <d v="2010-07-05T00:00:00"/>
        <d v="2012-06-04T00:00:00"/>
        <d v="2012-04-21T00:00:00"/>
        <d v="2014-02-07T00:00:00"/>
        <d v="2014-07-12T00:00:00"/>
        <d v="2017-03-29T00:00:00"/>
        <d v="2017-04-14T00:00:00"/>
        <d v="2017-04-07T00:00:00"/>
        <d v="2017-03-17T00:00:00"/>
        <d v="2017-03-24T00:00:00"/>
        <d v="2017-04-27T00:00:00"/>
        <d v="2017-04-11T00:00:00"/>
        <d v="2017-04-09T00:00:00"/>
        <d v="2017-04-06T00:00:00"/>
        <d v="2017-04-03T00:00:00"/>
        <d v="2017-04-10T00:00:00"/>
        <d v="2017-03-26T00:00:00"/>
        <d v="2017-04-12T00:00:00"/>
        <d v="2015-03-30T00:00:00"/>
        <d v="2015-08-31T00:00:00"/>
        <d v="2015-09-09T00:00:00"/>
        <d v="2016-03-28T00:00:00"/>
        <d v="2015-05-02T00:00:00"/>
        <d v="2015-03-31T00:00:00"/>
        <d v="2016-12-09T00:00:00"/>
        <d v="2015-12-11T00:00:00"/>
        <d v="2015-10-25T00:00:00"/>
        <d v="2016-09-14T00:00:00"/>
        <d v="2014-10-03T00:00:00"/>
        <d v="2016-05-04T00:00:00"/>
        <d v="2017-01-08T00:00:00"/>
        <d v="2015-09-03T00:00:00"/>
        <d v="2016-04-20T00:00:00"/>
        <d v="2015-10-05T00:00:00"/>
        <d v="2016-08-29T00:00:00"/>
        <d v="2017-01-28T00:00:00"/>
        <d v="2015-09-12T00:00:00"/>
        <d v="2016-10-24T00:00:00"/>
        <d v="2014-08-26T00:00:00"/>
        <d v="2014-09-27T00:00:00"/>
        <d v="2014-10-24T00:00:00"/>
        <d v="2014-10-25T00:00:00"/>
        <d v="2014-10-30T00:00:00"/>
        <d v="2016-09-15T00:00:00"/>
        <d v="2015-01-31T00:00:00"/>
        <d v="2014-10-16T00:00:00"/>
        <d v="2014-12-15T00:00:00"/>
        <d v="2015-01-12T00:00:00"/>
        <d v="2015-08-10T00:00:00"/>
        <d v="2016-12-15T00:00:00"/>
        <d v="2016-02-04T00:00:00"/>
        <d v="2014-11-12T00:00:00"/>
        <d v="2015-12-15T00:00:00"/>
        <d v="2014-09-28T00:00:00"/>
        <d v="2015-03-02T00:00:00"/>
        <d v="2014-08-22T00:00:00"/>
        <d v="2015-07-02T00:00:00"/>
        <d v="2016-07-25T00:00:00"/>
        <d v="2014-07-30T00:00:00"/>
        <d v="2014-01-31T00:00:00"/>
        <d v="2012-10-24T00:00:00"/>
        <d v="2014-01-08T00:00:00"/>
        <d v="2013-07-12T00:00:00"/>
        <d v="2014-02-18T00:00:00"/>
        <d v="2011-03-03T00:00:00"/>
        <d v="2011-01-22T00:00:00"/>
        <d v="2014-02-24T00:00:00"/>
        <d v="2012-05-13T00:00:00"/>
        <d v="2011-03-04T00:00:00"/>
        <d v="2013-03-02T00:00:00"/>
        <d v="2013-02-17T00:00:00"/>
        <d v="2011-10-01T00:00:00"/>
        <d v="2013-05-07T00:00:00"/>
        <d v="2014-05-20T00:00:00"/>
        <d v="2011-02-21T00:00:00"/>
        <d v="2011-06-11T00:00:00"/>
        <d v="2012-12-15T00:00:00"/>
        <d v="2015-04-21T00:00:00"/>
        <d v="2011-07-31T00:00:00"/>
        <d v="2012-10-18T00:00:00"/>
        <d v="2012-11-14T00:00:00"/>
        <d v="2013-05-24T00:00:00"/>
        <d v="2014-01-06T00:00:00"/>
        <d v="2011-09-22T00:00:00"/>
        <d v="2015-01-26T00:00:00"/>
        <d v="2017-03-08T00:00:00"/>
        <d v="2014-06-12T00:00:00"/>
        <d v="2016-11-06T00:00:00"/>
        <d v="2014-11-20T00:00:00"/>
        <d v="2016-06-29T00:00:00"/>
        <d v="2015-03-10T00:00:00"/>
        <d v="2012-11-27T00:00:00"/>
        <d v="2010-07-22T00:00:00"/>
        <d v="2011-06-07T00:00:00"/>
        <d v="2011-04-16T00:00:00"/>
        <d v="2015-10-20T00:00:00"/>
        <d v="2012-04-12T00:00:00"/>
        <d v="2014-03-05T00:00:00"/>
        <d v="2016-02-01T00:00:00"/>
        <d v="2014-09-08T00:00:00"/>
        <d v="2016-11-07T00:00:00"/>
        <d v="2013-12-12T00:00:00"/>
        <d v="2011-09-27T00:00:00"/>
        <d v="2014-01-15T00:00:00"/>
        <d v="2013-10-11T00:00:00"/>
        <d v="2010-11-02T00:00:00"/>
        <d v="2012-03-08T00:00:00"/>
        <d v="2011-07-05T00:00:00"/>
        <d v="2012-05-22T00:00:00"/>
        <d v="2012-01-24T00:00:00"/>
        <d v="2011-12-25T00:00:00"/>
        <d v="2012-06-15T00:00:00"/>
        <d v="2013-07-02T00:00:00"/>
        <d v="2011-06-15T00:00:00"/>
        <d v="2014-05-15T00:00:00"/>
        <d v="2011-07-04T00:00:00"/>
        <d v="2016-08-11T00:00:00"/>
        <d v="2014-05-01T00:00:00"/>
        <d v="2015-07-12T00:00:00"/>
        <d v="2009-11-23T00:00:00"/>
        <d v="2014-07-10T00:00:00"/>
        <d v="2011-04-22T00:00:00"/>
        <d v="2012-05-23T00:00:00"/>
        <d v="2015-04-19T00:00:00"/>
        <d v="2012-10-27T00:00:00"/>
        <d v="2013-03-24T00:00:00"/>
        <d v="2014-05-13T00:00:00"/>
        <d v="2012-01-12T00:00:00"/>
        <d v="2013-04-20T00:00:00"/>
        <d v="2013-11-15T00:00:00"/>
        <d v="2013-08-19T00:00:00"/>
        <d v="2013-03-10T00:00:00"/>
        <d v="2013-07-14T00:00:00"/>
        <d v="2012-06-12T00:00:00"/>
        <d v="2014-11-30T00:00:00"/>
        <d v="2016-12-11T00:00:00"/>
        <d v="2016-02-13T00:00:00"/>
        <d v="2015-07-04T00:00:00"/>
        <d v="2015-12-21T00:00:00"/>
        <d v="2016-12-07T00:00:00"/>
        <d v="2010-07-03T00:00:00"/>
        <d v="2010-08-24T00:00:00"/>
        <d v="2011-09-19T00:00:00"/>
        <d v="2016-11-23T00:00:00"/>
        <d v="2016-07-09T00:00:00"/>
        <d v="2012-03-24T00:00:00"/>
        <d v="2014-09-24T00:00:00"/>
        <d v="2012-08-13T00:00:00"/>
        <d v="2015-01-09T00:00:00"/>
        <d v="2014-04-26T00:00:00"/>
        <d v="2013-12-30T00:00:00"/>
        <d v="2013-11-16T00:00:00"/>
        <d v="2016-01-22T00:00:00"/>
        <d v="2012-07-09T00:00:00"/>
        <d v="2013-05-23T00:00:00"/>
        <d v="2015-04-17T00:00:00"/>
        <d v="2013-12-03T00:00:00"/>
        <d v="2013-12-26T00:00:00"/>
        <d v="2013-04-17T00:00:00"/>
        <d v="2016-02-26T00:00:00"/>
        <d v="2013-12-25T00:00:00"/>
        <d v="2014-08-23T00:00:00"/>
        <d v="2015-05-25T00:00:00"/>
        <d v="2016-05-07T00:00:00"/>
        <d v="2016-05-06T00:00:00"/>
        <d v="2013-07-25T00:00:00"/>
        <d v="2015-06-25T00:00:00"/>
        <d v="2011-11-24T00:00:00"/>
        <d v="2012-07-16T00:00:00"/>
        <d v="2011-12-14T00:00:00"/>
        <d v="2010-09-11T00:00:00"/>
        <d v="2013-08-02T00:00:00"/>
        <d v="2013-02-24T00:00:00"/>
        <d v="2011-03-02T00:00:00"/>
        <d v="2011-10-07T00:00:00"/>
        <d v="2012-12-23T00:00:00"/>
        <d v="2012-03-05T00:00:00"/>
        <d v="2012-10-26T00:00:00"/>
        <d v="2011-12-01T00:00:00"/>
        <d v="2012-06-30T00:00:00"/>
        <d v="2011-05-06T00:00:00"/>
        <d v="2012-11-09T00:00:00"/>
        <d v="2013-01-26T00:00:00"/>
        <d v="2012-09-10T00:00:00"/>
        <d v="2014-05-28T00:00:00"/>
        <d v="2011-08-15T00:00:00"/>
        <d v="2013-04-16T00:00:00"/>
        <d v="2010-12-09T00:00:00"/>
        <d v="2011-02-20T00:00:00"/>
        <d v="2012-10-02T00:00:00"/>
        <d v="2011-07-25T00:00:00"/>
        <d v="2010-03-15T00:00:00"/>
        <d v="2015-03-12T00:00:00"/>
        <d v="2014-09-21T00:00:00"/>
        <d v="2016-03-10T00:00:00"/>
        <d v="2014-02-03T00:00:00"/>
        <d v="2011-04-24T00:00:00"/>
        <d v="2013-04-28T00:00:00"/>
        <d v="2012-10-05T00:00:00"/>
        <d v="2013-10-19T00:00:00"/>
        <d v="2013-11-09T00:00:00"/>
        <d v="2013-01-12T00:00:00"/>
        <d v="2010-07-21T00:00:00"/>
        <d v="2013-09-14T00:00:00"/>
        <d v="2013-11-27T00:00:00"/>
        <d v="2010-07-31T00:00:00"/>
        <d v="2014-03-15T00:00:00"/>
        <d v="2015-01-10T00:00:00"/>
        <d v="2014-01-28T00:00:00"/>
        <d v="2013-09-17T00:00:00"/>
        <d v="2013-02-05T00:00:00"/>
        <d v="2011-07-16T00:00:00"/>
        <d v="2016-06-25T00:00:00"/>
        <d v="2012-09-15T00:00:00"/>
        <d v="2013-09-10T00:00:00"/>
        <d v="2016-05-05T00:00:00"/>
        <d v="2015-04-11T00:00:00"/>
        <d v="2017-02-21T00:00:00"/>
        <d v="2013-03-26T00:00:00"/>
        <d v="2016-09-07T00:00:00"/>
        <d v="2016-12-16T00:00:00"/>
        <d v="2016-11-21T00:00:00"/>
        <d v="2016-12-02T00:00:00"/>
        <d v="2015-07-06T00:00:00"/>
        <d v="2013-01-17T00:00:00"/>
        <d v="2013-03-09T00:00:00"/>
        <d v="2012-06-01T00:00:00"/>
        <d v="2014-04-15T00:00:00"/>
        <d v="2012-04-14T00:00:00"/>
        <d v="2014-04-10T00:00:00"/>
        <d v="2012-03-13T00:00:00"/>
        <d v="2012-08-29T00:00:00"/>
        <d v="2013-07-27T00:00:00"/>
        <d v="2013-09-03T00:00:00"/>
        <d v="2013-06-25T00:00:00"/>
        <d v="2015-12-14T00:00:00"/>
        <d v="2017-01-05T00:00:00"/>
        <d v="2015-03-29T00:00:00"/>
        <d v="2017-03-10T00:00:00"/>
        <d v="2013-12-01T00:00:00"/>
        <d v="2013-04-02T00:00:00"/>
        <d v="2016-11-22T00:00:00"/>
        <d v="2014-03-27T00:00:00"/>
        <d v="2017-02-14T00:00:00"/>
        <d v="2014-11-18T00:00:00"/>
        <d v="2016-05-23T00:00:00"/>
        <d v="2017-03-12T00:00:00"/>
        <d v="2015-12-07T00:00:00"/>
        <d v="2012-02-27T00:00:00"/>
        <d v="2016-01-04T00:00:00"/>
        <d v="2012-05-09T00:00:00"/>
        <d v="2011-03-12T00:00:00"/>
        <d v="2012-06-29T00:00:00"/>
        <d v="2013-09-06T00:00:00"/>
        <d v="2013-12-07T00:00:00"/>
        <d v="2012-04-23T00:00:00"/>
        <d v="2012-04-18T00:00:00"/>
        <d v="2012-09-25T00:00:00"/>
        <d v="2013-01-20T00:00:00"/>
        <d v="2013-01-27T00:00:00"/>
        <d v="2012-02-23T00:00:00"/>
        <d v="2012-03-14T00:00:00"/>
        <d v="2014-03-26T00:00:00"/>
        <d v="2011-02-06T00:00:00"/>
        <d v="2012-06-28T00:00:00"/>
        <d v="2013-06-21T00:00:00"/>
        <d v="2013-12-31T00:00:00"/>
        <d v="2013-03-21T00:00:00"/>
        <d v="2014-05-07T00:00:00"/>
        <d v="2012-05-04T00:00:00"/>
        <d v="2009-12-09T00:00:00"/>
        <d v="2010-02-15T00:00:00"/>
        <d v="2009-09-26T00:00:00"/>
        <d v="2014-04-02T00:00:00"/>
        <d v="2017-04-04T00:00:00"/>
        <d v="2017-03-20T00:00:00"/>
        <d v="2017-03-30T00:00:00"/>
        <d v="2017-04-30T00:00:00"/>
        <d v="2014-08-18T00:00:00"/>
        <d v="2014-05-29T00:00:00"/>
        <d v="2014-11-05T00:00:00"/>
        <d v="2014-03-09T00:00:00"/>
        <d v="2014-06-26T00:00:00"/>
        <d v="2014-06-30T00:00:00"/>
        <d v="2016-12-19T00:00:00"/>
        <d v="2016-10-30T00:00:00"/>
        <d v="2014-10-06T00:00:00"/>
        <d v="2015-05-03T00:00:00"/>
        <d v="2016-02-07T00:00:00"/>
        <d v="2015-08-29T00:00:00"/>
        <d v="2015-02-13T00:00:00"/>
        <d v="2016-09-10T00:00:00"/>
        <d v="2015-08-26T00:00:00"/>
        <d v="2015-08-04T00:00:00"/>
        <d v="2015-08-08T00:00:00"/>
        <d v="2015-02-26T00:00:00"/>
        <d v="2015-01-03T00:00:00"/>
        <d v="2015-07-03T00:00:00"/>
        <d v="2016-03-05T00:00:00"/>
        <d v="2016-07-16T00:00:00"/>
        <d v="2014-11-10T00:00:00"/>
        <d v="2015-02-21T00:00:00"/>
        <d v="2015-03-11T00:00:00"/>
        <d v="2014-10-28T00:00:00"/>
        <d v="2016-02-28T00:00:00"/>
        <d v="2015-03-17T00:00:00"/>
        <d v="2015-12-08T00:00:00"/>
        <d v="2015-10-18T00:00:00"/>
        <d v="2015-09-26T00:00:00"/>
        <d v="2016-06-09T00:00:00"/>
        <d v="2015-09-30T00:00:00"/>
        <d v="2013-05-09T00:00:00"/>
        <d v="2012-05-10T00:00:00"/>
        <d v="2012-10-28T00:00:00"/>
        <d v="2011-02-08T00:00:00"/>
        <d v="2012-01-26T00:00:00"/>
        <d v="2010-09-04T00:00:00"/>
        <d v="2010-10-11T00:00:00"/>
        <d v="2010-07-11T00:00:00"/>
        <d v="2012-08-12T00:00:00"/>
        <d v="2013-01-14T00:00:00"/>
        <d v="2012-04-30T00:00:00"/>
        <d v="2012-05-01T00:00:00"/>
        <d v="2011-09-16T00:00:00"/>
        <d v="2011-10-13T00:00:00"/>
        <d v="2012-04-22T00:00:00"/>
        <d v="2012-05-27T00:00:00"/>
        <d v="2011-11-16T00:00:00"/>
        <d v="2012-06-23T00:00:00"/>
        <d v="2011-01-16T00:00:00"/>
        <d v="2012-06-16T00:00:00"/>
        <d v="2013-04-29T00:00:00"/>
        <d v="2013-03-30T00:00:00"/>
        <d v="2015-01-28T00:00:00"/>
        <d v="2012-12-31T00:00:00"/>
        <d v="2016-06-08T00:00:00"/>
        <d v="2015-10-04T00:00:00"/>
        <d v="2015-04-20T00:00:00"/>
        <d v="2015-02-23T00:00:00"/>
        <d v="2016-10-15T00:00:00"/>
        <d v="2013-10-18T00:00:00"/>
        <d v="2012-08-17T00:00:00"/>
        <d v="2013-07-30T00:00:00"/>
        <d v="2015-02-03T00:00:00"/>
        <d v="2013-09-26T00:00:00"/>
        <d v="2013-10-01T00:00:00"/>
        <d v="2011-01-02T00:00:00"/>
        <d v="2012-07-08T00:00:00"/>
        <d v="2013-10-05T00:00:00"/>
        <d v="2015-10-08T00:00:00"/>
        <d v="2017-03-05T00:00:00"/>
        <d v="2012-09-21T00:00:00"/>
        <d v="2012-12-25T00:00:00"/>
        <d v="2011-11-15T00:00:00"/>
        <d v="2015-10-13T00:00:00"/>
        <d v="2016-10-11T00:00:00"/>
        <d v="2016-05-10T00:00:00"/>
        <d v="2016-05-18T00:00:00"/>
        <d v="2014-08-04T00:00:00"/>
        <d v="2015-11-16T00:00:00"/>
        <d v="2015-04-26T00:00:00"/>
        <d v="2012-09-13T00:00:00"/>
        <d v="2013-12-24T00:00:00"/>
        <d v="2014-04-29T00:00:00"/>
        <d v="2015-08-12T00:00:00"/>
        <d v="2016-04-30T00:00:00"/>
        <d v="2016-05-29T00:00:00"/>
        <d v="2016-10-12T00:00:00"/>
        <d v="2016-03-09T00:00:00"/>
        <d v="2016-02-02T00:00:00"/>
        <d v="2014-12-10T00:00:00"/>
        <d v="2015-11-24T00:00:00"/>
        <d v="2013-10-26T00:00:00"/>
        <d v="2015-05-05T00:00:00"/>
        <d v="2014-07-29T00:00:00"/>
        <d v="2015-12-28T00:00:00"/>
        <d v="2016-04-06T00:00:00"/>
        <d v="2015-06-29T00:00:00"/>
        <d v="2014-08-13T00:00:00"/>
        <d v="2017-04-05T00:00:00"/>
        <d v="2017-03-22T00:00:00"/>
        <d v="2016-10-04T00:00:00"/>
        <d v="2014-12-07T00:00:00"/>
        <d v="2016-11-11T00:00:00"/>
        <d v="2013-04-22T00:00:00"/>
        <d v="2013-05-28T00:00:00"/>
        <d v="2013-03-14T00:00:00"/>
        <d v="2014-04-23T00:00:00"/>
        <d v="2014-05-06T00:00:00"/>
        <d v="2012-05-15T00:00:00"/>
        <d v="2012-02-29T00:00:00"/>
        <d v="2012-07-01T00:00:00"/>
        <d v="2014-06-18T00:00:00"/>
        <d v="2012-08-27T00:00:00"/>
        <d v="2013-06-20T00:00:00"/>
        <d v="2012-03-19T00:00:00"/>
        <d v="2012-05-30T00:00:00"/>
        <d v="2011-08-11T00:00:00"/>
        <d v="2015-08-17T00:00:00"/>
        <d v="2012-03-29T00:00:00"/>
        <d v="2014-06-05T00:00:00"/>
        <d v="2014-03-18T00:00:00"/>
        <d v="2013-10-06T00:00:00"/>
        <d v="2015-02-12T00:00:00"/>
        <d v="2014-07-18T00:00:00"/>
        <d v="2014-06-07T00:00:00"/>
        <d v="2014-07-05T00:00:00"/>
        <d v="2015-07-31T00:00:00"/>
        <d v="2014-10-10T00:00:00"/>
        <d v="2014-09-29T00:00:00"/>
        <d v="2015-09-23T00:00:00"/>
        <d v="2016-06-02T00:00:00"/>
        <d v="2014-11-24T00:00:00"/>
        <d v="2015-12-05T00:00:00"/>
        <d v="2015-03-18T00:00:00"/>
        <d v="2014-09-14T00:00:00"/>
        <d v="2015-08-09T00:00:00"/>
        <d v="2014-06-24T00:00:00"/>
        <d v="2014-09-09T00:00:00"/>
        <d v="2016-10-05T00:00:00"/>
        <d v="2016-11-30T00:00:00"/>
        <d v="2016-01-20T00:00:00"/>
        <d v="2016-02-06T00:00:00"/>
        <d v="2015-10-31T00:00:00"/>
        <d v="2016-01-15T00:00:00"/>
        <d v="2014-09-07T00:00:00"/>
        <d v="2015-09-16T00:00:00"/>
        <d v="2015-01-24T00:00:00"/>
        <d v="2014-05-25T00:00:00"/>
        <d v="2015-07-07T00:00:00"/>
        <d v="2015-03-09T00:00:00"/>
        <d v="2016-10-31T00:00:00"/>
        <d v="2017-01-19T00:00:00"/>
        <d v="2012-12-27T00:00:00"/>
        <d v="2015-02-10T00:00:00"/>
        <d v="2014-05-27T00:00:00"/>
        <d v="2016-08-28T00:00:00"/>
        <d v="2012-10-07T00:00:00"/>
        <d v="2013-08-16T00:00:00"/>
        <d v="2010-10-02T00:00:00"/>
        <d v="2013-12-29T00:00:00"/>
        <d v="2014-09-10T00:00:00"/>
        <d v="2017-02-08T00:00:00"/>
        <d v="2016-07-10T00:00:00"/>
        <d v="2015-09-20T00:00:00"/>
        <d v="2016-10-07T00:00:00"/>
        <d v="2016-08-23T00:00:00"/>
        <d v="2016-05-27T00:00:00"/>
        <d v="2017-04-18T00:00:00"/>
        <d v="2017-04-08T00:00:00"/>
        <d v="2017-04-21T00:00:00"/>
        <d v="2017-05-03T00:00:00"/>
        <d v="2017-04-17T00:00:00"/>
        <d v="2017-03-19T00:00:00"/>
        <d v="2017-03-28T00:00:00"/>
        <d v="2017-04-16T00:00:00"/>
        <d v="2014-11-07T00:00:00"/>
        <d v="2012-12-07T00:00:00"/>
        <d v="2011-01-25T00:00:00"/>
        <d v="2011-05-01T00:00:00"/>
        <d v="2012-12-20T00:00:00"/>
        <d v="2013-07-23T00:00:00"/>
        <d v="2014-07-07T00:00:00"/>
        <d v="2013-12-13T00:00:00"/>
        <d v="2011-02-18T00:00:00"/>
        <d v="2013-08-18T00:00:00"/>
        <d v="2014-06-20T00:00:00"/>
        <d v="2012-01-31T00:00:00"/>
        <d v="2013-08-23T00:00:00"/>
        <d v="2016-08-16T00:00:00"/>
        <d v="2016-01-06T00:00:00"/>
        <d v="2016-11-04T00:00:00"/>
        <d v="2015-09-29T00:00:00"/>
        <d v="2016-09-08T00:00:00"/>
        <d v="2015-11-30T00:00:00"/>
        <d v="2015-12-03T00:00:00"/>
        <d v="2016-06-21T00:00:00"/>
        <d v="2016-09-26T00:00:00"/>
        <d v="2015-07-28T00:00:00"/>
        <d v="2016-01-27T00:00:00"/>
        <d v="2016-04-11T00:00:00"/>
        <d v="2016-06-22T00:00:00"/>
        <d v="2014-07-20T00:00:00"/>
        <d v="2014-10-11T00:00:00"/>
        <d v="2016-04-13T00:00:00"/>
        <d v="2014-08-19T00:00:00"/>
        <d v="2015-07-18T00:00:00"/>
        <d v="2014-05-18T00:00:00"/>
        <d v="2016-08-02T00:00:00"/>
        <d v="2015-05-30T00:00:00"/>
        <d v="2015-06-17T00:00:00"/>
        <d v="2016-03-02T00:00:00"/>
        <d v="2014-10-26T00:00:00"/>
        <d v="2014-05-24T00:00:00"/>
        <d v="2016-08-14T00:00:00"/>
        <d v="2015-03-21T00:00:00"/>
        <d v="2016-07-20T00:00:00"/>
        <d v="2014-10-27T00:00:00"/>
        <d v="2016-05-11T00:00:00"/>
        <d v="2014-06-04T00:00:00"/>
        <d v="2014-07-04T00:00:00"/>
        <d v="2015-11-11T00:00:00"/>
        <d v="2016-06-26T00:00:00"/>
        <d v="2014-05-05T00:00:00"/>
        <d v="2015-01-23T00:00:00"/>
        <d v="2016-06-27T00:00:00"/>
        <d v="2016-09-04T00:00:00"/>
        <d v="2015-03-05T00:00:00"/>
        <d v="2016-11-19T00:00:00"/>
        <d v="2017-01-14T00:00:00"/>
        <d v="2014-07-21T00:00:00"/>
        <d v="2016-07-11T00:00:00"/>
        <d v="2016-07-17T00:00:00"/>
        <d v="2016-02-16T00:00:00"/>
        <d v="2016-04-15T00:00:00"/>
        <d v="2015-04-09T00:00:00"/>
        <d v="2015-06-07T00:00:00"/>
        <d v="2014-06-29T00:00:00"/>
        <d v="2015-05-23T00:00:00"/>
        <d v="2015-01-05T00:00:00"/>
        <d v="2016-12-06T00:00:00"/>
        <d v="2016-11-14T00:00:00"/>
        <d v="2015-04-15T00:00:00"/>
        <d v="2016-11-13T00:00:00"/>
        <d v="2016-09-18T00:00:00"/>
        <d v="2016-07-30T00:00:00"/>
        <d v="2014-05-09T00:00:00"/>
        <d v="2016-09-06T00:00:00"/>
        <d v="2015-01-20T00:00:00"/>
        <d v="2016-12-26T00:00:00"/>
        <d v="2016-06-14T00:00:00"/>
        <d v="2017-01-26T00:00:00"/>
        <d v="2016-10-27T00:00:00"/>
      </sharedItems>
      <fieldGroup par="21" base="18">
        <rangePr groupBy="months" startDate="2009-08-10T00:00:00" endDate="2017-05-04T00:00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4/2017"/>
        </groupItems>
      </fieldGroup>
    </cacheField>
    <cacheField name="Date Ended Conversion" numFmtId="164">
      <sharedItems containsSemiMixedTypes="0" containsNonDate="0" containsDate="1" containsString="0" minDate="2009-05-17T00:00:00" maxDate="2017-03-16T00:00:00" count="1593">
        <d v="2015-06-22T00:00:00"/>
        <d v="2017-01-31T00:00:00"/>
        <d v="2016-02-05T00:00:00"/>
        <d v="2014-07-08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7T00:00:00"/>
        <d v="2015-04-03T00:00:00"/>
        <d v="2015-08-13T00:00:00"/>
        <d v="2015-11-10T00:00:00"/>
        <d v="2014-10-17T00:00:00"/>
        <d v="2015-11-17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6T00:00:00"/>
        <d v="2014-10-20T00:00:00"/>
        <d v="2015-01-29T00:00:00"/>
        <d v="2015-09-24T00:00:00"/>
        <d v="2014-12-22T00:00:00"/>
        <d v="2015-07-12T00:00:00"/>
        <d v="2014-06-17T00:00:00"/>
        <d v="2014-03-21T00:00:00"/>
        <d v="2015-11-25T00:00:00"/>
        <d v="2016-05-07T00:00:00"/>
        <d v="2015-05-25T00:00:00"/>
        <d v="2015-03-26T00:00:00"/>
        <d v="2015-08-14T00:00:00"/>
        <d v="2014-03-04T00:00:00"/>
        <d v="2013-05-15T00:00:00"/>
        <d v="2013-02-06T00:00:00"/>
        <d v="2013-12-05T00:00:00"/>
        <d v="2013-06-08T00:00:00"/>
        <d v="2014-07-15T00:00:00"/>
        <d v="2016-06-19T00:00:00"/>
        <d v="2012-06-15T00:00:00"/>
        <d v="2014-01-24T00:00:00"/>
        <d v="2011-08-31T00:00:00"/>
        <d v="2011-07-07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6T00:00:00"/>
        <d v="2014-03-18T00:00:00"/>
        <d v="2012-01-27T00:00:00"/>
        <d v="2010-05-26T00:00:00"/>
        <d v="2012-11-01T00:00:00"/>
        <d v="2013-12-24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3T00:00:00"/>
        <d v="2013-04-01T00:00:00"/>
        <d v="2011-01-27T00:00:00"/>
        <d v="2013-10-11T00:00:00"/>
        <d v="2015-05-01T00:00:00"/>
        <d v="2014-03-20T00:00:00"/>
        <d v="2011-07-29T00:00:00"/>
        <d v="2011-11-14T00:00:00"/>
        <d v="2012-01-10T00:00:00"/>
        <d v="2011-02-21T00:00:00"/>
        <d v="2010-03-12T00:00:00"/>
        <d v="2011-06-29T00:00:00"/>
        <d v="2011-07-15T00:00:00"/>
        <d v="2016-09-03T00:00:00"/>
        <d v="2015-04-02T00:00:00"/>
        <d v="2016-08-11T00:00:00"/>
        <d v="2014-09-22T00:00:00"/>
        <d v="2015-04-21T00:00:00"/>
        <d v="2016-12-06T00:00:00"/>
        <d v="2015-05-11T00:00:00"/>
        <d v="2015-03-04T00:00:00"/>
        <d v="2016-09-15T00:00:00"/>
        <d v="2014-09-01T00:00:00"/>
        <d v="2014-05-20T00:00:00"/>
        <d v="2016-06-21T00:00:00"/>
        <d v="2014-09-23T00:00:00"/>
        <d v="2016-05-01T00:00:00"/>
        <d v="2015-08-06T00:00:00"/>
        <d v="2014-05-29T00:00:00"/>
        <d v="2015-08-23T00:00:00"/>
        <d v="2015-07-01T00:00:00"/>
        <d v="2015-07-03T00:00:00"/>
        <d v="2015-02-18T00:00:00"/>
        <d v="2015-04-16T00:00:00"/>
        <d v="2014-10-27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6-13T00:00:00"/>
        <d v="2016-05-24T00:00:00"/>
        <d v="2015-06-17T00:00:00"/>
        <d v="2014-06-02T00:00:00"/>
        <d v="2015-08-28T00:00:00"/>
        <d v="2015-12-13T00:00:00"/>
        <d v="2015-06-06T00:00:00"/>
        <d v="2014-09-18T00:00:00"/>
        <d v="2015-08-01T00:00:00"/>
        <d v="2016-06-13T00:00:00"/>
        <d v="2015-03-09T00:00:00"/>
        <d v="2014-08-04T00:00:00"/>
        <d v="2015-07-06T00:00:00"/>
        <d v="2015-03-07T00:00:00"/>
        <d v="2015-10-28T00:00:00"/>
        <d v="2016-02-03T00:00:00"/>
        <d v="2015-05-23T00:00:00"/>
        <d v="2016-12-08T00:00:00"/>
        <d v="2014-07-05T00:00:00"/>
        <d v="2016-07-20T00:00:00"/>
        <d v="2017-02-01T00:00:00"/>
        <d v="2015-06-27T00:00:00"/>
        <d v="2014-08-06T00:00:00"/>
        <d v="2016-07-05T00:00:00"/>
        <d v="2016-06-06T00:00:00"/>
        <d v="2014-09-17T00:00:00"/>
        <d v="2014-09-30T00:00:00"/>
        <d v="2015-09-12T00:00:00"/>
        <d v="2017-01-07T00:00:00"/>
        <d v="2016-08-02T00:00:00"/>
        <d v="2014-08-16T00:00:00"/>
        <d v="2015-01-19T00:00:00"/>
        <d v="2014-12-01T00:00:00"/>
        <d v="2015-09-01T00:00:00"/>
        <d v="2016-07-16T00:00:00"/>
        <d v="2014-12-05T00:00:00"/>
        <d v="2014-11-16T00:00:00"/>
        <d v="2015-06-11T00:00:00"/>
        <d v="2015-09-02T00:00:00"/>
        <d v="2015-08-20T00:00:00"/>
        <d v="2016-02-17T00:00:00"/>
        <d v="2015-07-17T00:00:00"/>
        <d v="2015-01-05T00:00:00"/>
        <d v="2016-01-06T00:00:00"/>
        <d v="2014-11-27T00:00:00"/>
        <d v="2015-03-16T00:00:00"/>
        <d v="2016-02-29T00:00:00"/>
        <d v="2015-07-10T00:00:00"/>
        <d v="2015-01-27T00:00:00"/>
        <d v="2016-04-22T00:00:00"/>
        <d v="2016-03-10T00:00:00"/>
        <d v="2015-04-12T00:00:00"/>
        <d v="2015-06-10T00:00:00"/>
        <d v="2016-01-15T00:00:00"/>
        <d v="2015-05-05T00:00:00"/>
        <d v="2015-12-04T00:00:00"/>
        <d v="2016-08-31T00:00:00"/>
        <d v="2015-05-12T00:00:00"/>
        <d v="2015-11-13T00:00:00"/>
        <d v="2016-01-08T00:00:00"/>
        <d v="2016-12-10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4T00:00:00"/>
        <d v="2013-05-07T00:00:00"/>
        <d v="2012-04-14T00:00:00"/>
        <d v="2010-03-29T00:00:00"/>
        <d v="2012-01-16T00:00:00"/>
        <d v="2015-09-17T00:00:00"/>
        <d v="2011-02-14T00:00:00"/>
        <d v="2013-02-14T00:00:00"/>
        <d v="2016-04-19T00:00:00"/>
        <d v="2011-05-19T00:00:00"/>
        <d v="2010-06-01T00:00:00"/>
        <d v="2012-04-19T00:00:00"/>
        <d v="2011-01-12T00:00:00"/>
        <d v="2012-08-29T00:00:00"/>
        <d v="2012-04-11T00:00:00"/>
        <d v="2010-03-30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5T00:00:00"/>
        <d v="2009-05-17T00:00:00"/>
        <d v="2010-01-17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5T00:00:00"/>
        <d v="2013-02-07T00:00:00"/>
        <d v="2012-01-26T00:00:00"/>
        <d v="2012-05-03T00:00:00"/>
        <d v="2012-07-24T00:00:00"/>
        <d v="2012-02-09T00:00:00"/>
        <d v="2013-03-01T00:00:00"/>
        <d v="2013-01-09T00:00:00"/>
        <d v="2011-01-24T00:00:00"/>
        <d v="2011-10-05T00:00:00"/>
        <d v="2011-11-21T00:00:00"/>
        <d v="2013-03-16T00:00:00"/>
        <d v="2010-06-28T00:00:00"/>
        <d v="2013-01-30T00:00:00"/>
        <d v="2012-07-23T00:00:00"/>
        <d v="2014-11-08T00:00:00"/>
        <d v="2013-11-11T00:00:00"/>
        <d v="2013-02-25T00:00:00"/>
        <d v="2009-11-07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2T00:00:00"/>
        <d v="2013-04-15T00:00:00"/>
        <d v="2016-05-17T00:00:00"/>
        <d v="2015-09-16T00:00:00"/>
        <d v="2016-03-08T00:00:00"/>
        <d v="2015-04-07T00:00:00"/>
        <d v="2015-03-30T00:00:00"/>
        <d v="2017-02-06T00:00:00"/>
        <d v="2014-09-13T00:00:00"/>
        <d v="2016-03-30T00:00:00"/>
        <d v="2014-10-14T00:00:00"/>
        <d v="2015-04-18T00:00:00"/>
        <d v="2015-09-14T00:00:00"/>
        <d v="2015-10-15T00:00:00"/>
        <d v="2015-07-22T00:00:00"/>
        <d v="2017-01-25T00:00:00"/>
        <d v="2016-08-04T00:00:00"/>
        <d v="2016-02-28T00:00:00"/>
        <d v="2014-09-08T00:00:00"/>
        <d v="2016-03-09T00:00:00"/>
        <d v="2014-10-31T00:00:00"/>
        <d v="2016-02-15T00:00:00"/>
        <d v="2015-03-15T00:00:00"/>
        <d v="2014-10-23T00:00:00"/>
        <d v="2015-06-09T00:00:00"/>
        <d v="2014-10-24T00:00:00"/>
        <d v="2014-07-17T00:00:00"/>
        <d v="2010-03-18T00:00:00"/>
        <d v="2014-05-22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9T00:00:00"/>
        <d v="2011-08-03T00:00:00"/>
        <d v="2014-01-19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7T00:00:00"/>
        <d v="2016-06-28T00:00:00"/>
        <d v="2014-02-04T00:00:00"/>
        <d v="2011-11-18T00:00:00"/>
        <d v="2011-08-08T00:00:00"/>
        <d v="2013-09-09T00:00:00"/>
        <d v="2012-03-23T00:00:00"/>
        <d v="2012-06-22T00:00:00"/>
        <d v="2010-07-20T00:00:00"/>
        <d v="2016-11-14T00:00:00"/>
        <d v="2014-04-16T00:00:00"/>
        <d v="2011-07-09T00:00:00"/>
        <d v="2011-06-24T00:00:00"/>
        <d v="2014-01-07T00:00:00"/>
        <d v="2011-09-21T00:00:00"/>
        <d v="2013-09-26T00:00:00"/>
        <d v="2016-06-23T00:00:00"/>
        <d v="2015-04-20T00:00:00"/>
        <d v="2013-11-20T00:00:00"/>
        <d v="2012-07-09T00:00:00"/>
        <d v="2012-06-20T00:00:00"/>
        <d v="2013-09-12T00:00:00"/>
        <d v="2014-01-09T00:00:00"/>
        <d v="2013-03-28T00:00:00"/>
        <d v="2015-06-23T00:00:00"/>
        <d v="2013-05-01T00:00:00"/>
        <d v="2014-08-12T00:00:00"/>
        <d v="2015-09-29T00:00:00"/>
        <d v="2016-01-31T00:00:00"/>
        <d v="2014-05-19T00:00:00"/>
        <d v="2009-09-15T00:00:00"/>
        <d v="2013-08-27T00:00:00"/>
        <d v="2015-08-22T00:00:00"/>
        <d v="2015-08-12T00:00:00"/>
        <d v="2013-10-30T00:00:00"/>
        <d v="2013-08-14T00:00:00"/>
        <d v="2013-07-01T00:00:00"/>
        <d v="2016-08-09T00:00:00"/>
        <d v="2015-10-19T00:00:00"/>
        <d v="2014-10-07T00:00:00"/>
        <d v="2016-02-24T00:00:00"/>
        <d v="2015-01-21T00:00:00"/>
        <d v="2014-01-11T00:00:00"/>
        <d v="2011-12-18T00:00:00"/>
        <d v="2015-05-06T00:00:00"/>
        <d v="2015-02-02T00:00:00"/>
        <d v="2013-02-26T00:00:00"/>
        <d v="2014-04-24T00:00:00"/>
        <d v="2013-09-17T00:00:00"/>
        <d v="2014-01-16T00:00:00"/>
        <d v="2013-12-26T00:00:00"/>
        <d v="2015-04-13T00:00:00"/>
        <d v="2015-02-03T00:00:00"/>
        <d v="2014-10-26T00:00:00"/>
        <d v="2012-03-03T00:00:00"/>
        <d v="2013-09-30T00:00:00"/>
        <d v="2013-04-14T00:00:00"/>
        <d v="2011-09-14T00:00:00"/>
        <d v="2014-04-30T00:00:00"/>
        <d v="2013-05-14T00:00:00"/>
        <d v="2011-06-11T00:00:00"/>
        <d v="2011-07-26T00:00:00"/>
        <d v="2016-04-29T00:00:00"/>
        <d v="2014-06-11T00:00:00"/>
        <d v="2012-08-09T00:00:00"/>
        <d v="2012-08-14T00:00:00"/>
        <d v="2012-05-12T00:00:00"/>
        <d v="2013-11-27T00:00:00"/>
        <d v="2014-03-05T00:00:00"/>
        <d v="2014-07-25T00:00:00"/>
        <d v="2017-01-18T00:00:00"/>
        <d v="2015-04-06T00:00:00"/>
        <d v="2014-04-29T00:00:00"/>
        <d v="2012-03-20T00:00:00"/>
        <d v="2015-03-03T00:00:00"/>
        <d v="2013-07-10T00:00:00"/>
        <d v="2012-09-10T00:00:00"/>
        <d v="2016-03-19T00:00:00"/>
        <d v="2012-11-30T00:00:00"/>
        <d v="2015-09-26T00:00:00"/>
        <d v="2013-04-17T00:00:00"/>
        <d v="2014-05-03T00:00:00"/>
        <d v="2016-10-26T00:00:00"/>
        <d v="2011-12-05T00:00:00"/>
        <d v="2016-08-14T00:00:00"/>
        <d v="2014-06-09T00:00:00"/>
        <d v="2015-06-16T00:00:00"/>
        <d v="2013-12-13T00:00:00"/>
        <d v="2014-11-02T00:00:00"/>
        <d v="2011-11-11T00:00:00"/>
        <d v="2009-08-19T00:00:00"/>
        <d v="2010-03-11T00:00:00"/>
        <d v="2011-06-09T00:00:00"/>
        <d v="2012-02-17T00:00:00"/>
        <d v="2014-12-18T00:00:00"/>
        <d v="2012-02-11T00:00:00"/>
        <d v="2013-07-11T00:00:00"/>
        <d v="2012-09-05T00:00:00"/>
        <d v="2012-03-27T00:00:00"/>
        <d v="2015-05-29T00:00:00"/>
        <d v="2013-03-07T00:00:00"/>
        <d v="2016-10-06T00:00:00"/>
        <d v="2016-07-01T00:00:00"/>
        <d v="2014-07-10T00:00:00"/>
        <d v="2015-11-19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6-0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6-03-04T00:00:00"/>
        <d v="2014-10-02T00:00:00"/>
        <d v="2016-06-04T00:00:00"/>
        <d v="2015-10-06T00:00:00"/>
        <d v="2016-01-11T00:00:00"/>
        <d v="2015-09-30T00:00:00"/>
        <d v="2015-06-08T00:00:00"/>
        <d v="2015-06-18T00:00:00"/>
        <d v="2014-10-15T00:00:00"/>
        <d v="2014-09-19T00:00:00"/>
        <d v="2016-05-13T00:00:00"/>
        <d v="2015-12-08T00:00:00"/>
        <d v="2016-11-03T00:00:00"/>
        <d v="2014-11-17T00:00:00"/>
        <d v="2015-09-21T00:00:00"/>
        <d v="2016-11-18T00:00:00"/>
        <d v="2015-01-18T00:00:00"/>
        <d v="2016-02-12T00:00:00"/>
        <d v="2014-12-03T00:00:00"/>
        <d v="2015-12-11T00:00:00"/>
        <d v="2015-12-03T00:00:00"/>
        <d v="2016-01-19T00:00:00"/>
        <d v="2014-11-20T00:00:00"/>
        <d v="2016-09-19T00:00:00"/>
        <d v="2015-05-14T00:00:00"/>
        <d v="2016-03-21T00:00:00"/>
        <d v="2016-08-24T00:00:00"/>
        <d v="2015-02-20T00:00:00"/>
        <d v="2015-02-14T00:00:00"/>
        <d v="2015-01-17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7T00:00:00"/>
        <d v="2015-10-30T00:00:00"/>
        <d v="2015-03-23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8T00:00:00"/>
        <d v="2016-06-11T00:00:00"/>
        <d v="2015-04-28T00:00:00"/>
        <d v="2015-04-15T00:00:00"/>
        <d v="2017-02-25T00:00:00"/>
        <d v="2015-07-13T00:00:00"/>
        <d v="2014-06-13T00:00:00"/>
        <d v="2016-04-14T00:00:00"/>
        <d v="2015-10-26T00:00:00"/>
        <d v="2015-03-13T00:00:00"/>
        <d v="2015-05-07T00:00:00"/>
        <d v="2017-01-28T00:00:00"/>
        <d v="2014-08-14T00:00:00"/>
        <d v="2016-11-09T00:00:00"/>
        <d v="2015-07-14T00:00:00"/>
        <d v="2014-09-16T00:00:00"/>
        <d v="2014-07-13T00:00:00"/>
        <d v="2016-02-16T00:00:00"/>
        <d v="2014-09-09T00:00:00"/>
        <d v="2014-11-13T00:00:00"/>
        <d v="2016-11-01T00:00:00"/>
        <d v="2015-02-11T00:00:00"/>
        <d v="2015-11-24T00:00:00"/>
        <d v="2015-07-24T00:00:00"/>
        <d v="2014-10-10T00:00:00"/>
        <d v="2016-09-23T00:00:00"/>
        <d v="2015-06-19T00:00:00"/>
        <d v="2015-03-14T00:00:00"/>
        <d v="2014-07-18T00:00:00"/>
        <d v="2016-05-16T00:00:00"/>
        <d v="2014-12-11T00:00:00"/>
        <d v="2014-07-19T00:00:00"/>
        <d v="2015-01-08T00:00:00"/>
        <d v="2016-05-14T00:00:00"/>
        <d v="2016-04-21T00:00:00"/>
        <d v="2014-08-13T00:00:00"/>
        <d v="2016-09-26T00:00:00"/>
        <d v="2017-02-12T00:00:00"/>
        <d v="2016-09-22T00:00:00"/>
        <d v="2014-06-19T00:00:00"/>
        <d v="2014-11-2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6T00:00:00"/>
        <d v="2013-10-16T00:00:00"/>
        <d v="2016-12-11T00:00:00"/>
        <d v="2014-06-23T00:00:00"/>
        <d v="2016-10-25T00:00:00"/>
        <d v="2016-12-22T00:00:00"/>
        <d v="2016-11-04T00:00:00"/>
        <d v="2016-05-06T00:00:00"/>
        <d v="2016-12-30T00:00:00"/>
        <d v="2014-10-28T00:00:00"/>
        <d v="2014-08-07T00:00:00"/>
        <d v="2016-02-09T00:00:00"/>
        <d v="2012-01-01T00:00:00"/>
        <d v="2012-03-09T00:00:00"/>
        <d v="2011-05-31T00:00:00"/>
        <d v="2013-03-13T00:00:00"/>
        <d v="2012-12-04T00:00:00"/>
        <d v="2011-07-08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20T00:00:00"/>
        <d v="2012-03-22T00:00:00"/>
        <d v="2012-11-14T00:00:00"/>
        <d v="2013-04-03T00:00:00"/>
        <d v="2014-12-15T00:00:00"/>
        <d v="2014-07-12T00:00:00"/>
        <d v="2013-01-26T00:00:00"/>
        <d v="2011-06-19T00:00:00"/>
        <d v="2015-01-15T00:00:00"/>
        <d v="2012-12-06T00:00:00"/>
        <d v="2013-04-19T00:00:00"/>
        <d v="2011-02-16T00:00:00"/>
        <d v="2012-11-22T00:00:00"/>
        <d v="2016-10-27T00:00:00"/>
        <d v="2014-01-03T00:00:00"/>
        <d v="2016-11-17T00:00:00"/>
        <d v="2013-07-16T00:00:00"/>
        <d v="2015-08-11T00:00:00"/>
        <d v="2013-11-16T00:00:00"/>
        <d v="2013-01-16T00:00:00"/>
        <d v="2009-09-12T00:00:00"/>
        <d v="2011-11-16T00:00:00"/>
        <d v="2015-09-03T00:00:00"/>
        <d v="2013-07-02T00:00:00"/>
        <d v="2014-03-31T00:00:00"/>
        <d v="2010-09-15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10T00:00:00"/>
        <d v="2013-10-09T00:00:00"/>
        <d v="2013-06-17T00:00:00"/>
        <d v="2011-07-12T00:00:00"/>
        <d v="2012-02-24T00:00:00"/>
        <d v="2013-08-17T00:00:00"/>
        <d v="2014-08-31T00:00:00"/>
        <d v="2012-03-28T00:00:00"/>
        <d v="2011-06-01T00:00:00"/>
        <d v="2012-08-02T00:00:00"/>
        <d v="2011-05-03T00:00:00"/>
        <d v="2011-07-06T00:00:00"/>
        <d v="2011-05-27T00:00:00"/>
        <d v="2014-11-19T00:00:00"/>
        <d v="2013-12-21T00:00:00"/>
        <d v="2013-06-18T00:00:00"/>
        <d v="2013-01-08T00:00:00"/>
        <d v="2012-06-21T00:00:00"/>
        <d v="2011-05-16T00:00:00"/>
        <d v="2014-10-03T00:00:00"/>
        <d v="2013-03-09T00:00:00"/>
        <d v="2012-01-17T00:00:00"/>
        <d v="2012-07-31T00:00:00"/>
        <d v="2013-12-12T00:00:00"/>
        <d v="2014-05-10T00:00:00"/>
        <d v="2012-09-06T00:00:00"/>
        <d v="2015-02-21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2T00:00:00"/>
        <d v="2011-12-19T00:00:00"/>
        <d v="2016-08-25T00:00:00"/>
        <d v="2014-10-12T00:00:00"/>
        <d v="2016-11-21T00:00:00"/>
        <d v="2016-07-27T00:00:00"/>
        <d v="2014-02-24T00:00:00"/>
        <d v="2015-02-16T00:00:00"/>
        <d v="2016-03-23T00:00:00"/>
        <d v="2016-06-02T00:00:00"/>
        <d v="2016-10-13T00:00:00"/>
        <d v="2016-11-28T00:00:00"/>
        <d v="2016-08-27T00:00:00"/>
        <d v="2015-05-04T00:00:00"/>
        <d v="2013-10-23T00:00:00"/>
        <d v="2016-08-18T00:00:00"/>
        <d v="2013-10-12T00:00:00"/>
        <d v="2012-01-13T00:00:00"/>
        <d v="2013-09-24T00:00:00"/>
        <d v="2012-11-17T00:00:00"/>
        <d v="2009-10-02T00:00:00"/>
        <d v="2013-12-08T00:00:00"/>
        <d v="2013-03-10T00:00:00"/>
        <d v="2013-08-02T00:00:00"/>
        <d v="2013-04-04T00:00:00"/>
        <d v="2013-11-19T00:00:00"/>
        <d v="2012-05-08T00:00:00"/>
        <d v="2012-09-27T00:00:00"/>
        <d v="2011-11-30T00:00:00"/>
        <d v="2011-08-05T00:00:00"/>
        <d v="2016-01-03T00:00:00"/>
        <d v="2012-03-13T00:00:00"/>
        <d v="2012-04-28T00:00:00"/>
        <d v="2011-07-27T00:00:00"/>
        <d v="2013-10-22T00:00:00"/>
        <d v="2010-05-06T00:00:00"/>
        <d v="2010-09-10T00:00:00"/>
        <d v="2015-08-03T00:00:00"/>
        <d v="2012-10-29T00:00:00"/>
        <d v="2011-12-01T00:00:00"/>
        <d v="2011-04-13T00:00:00"/>
        <d v="2010-04-23T00:00:00"/>
        <d v="2012-08-28T00:00:00"/>
        <d v="2010-11-25T00:00:00"/>
        <d v="2014-02-11T00:00:00"/>
        <d v="2011-08-12T00:00:00"/>
        <d v="2010-06-11T00:00:00"/>
        <d v="2012-10-12T00:00:00"/>
        <d v="2012-04-05T00:00:00"/>
        <d v="2012-01-29T00:00:00"/>
        <d v="2010-09-14T00:00:00"/>
        <d v="2013-10-15T00:00:00"/>
        <d v="2011-10-31T00:00:00"/>
        <d v="2013-01-15T00:00:00"/>
        <d v="2013-10-29T00:00:00"/>
        <d v="2010-06-09T00:00:00"/>
        <d v="2012-09-29T00:00:00"/>
        <d v="2012-03-10T00:00:00"/>
        <d v="2010-05-15T00:00:00"/>
        <d v="2014-02-10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4T00:00:00"/>
        <d v="2016-10-30T00:00:00"/>
        <d v="2016-03-15T00:00:00"/>
        <d v="2016-12-29T00:00:00"/>
        <d v="2016-08-10T00:00:00"/>
        <d v="2016-02-11T00:00:00"/>
        <d v="2015-12-23T00:00:00"/>
        <d v="2015-12-18T00:00:00"/>
        <d v="2016-04-20T00:00:00"/>
        <d v="2016-10-19T00:00:00"/>
        <d v="2014-12-26T00:00:00"/>
        <d v="2015-02-26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5-04-17T00:00:00"/>
        <d v="2015-09-10T00:00:00"/>
        <d v="2015-06-30T00:00:00"/>
        <d v="2016-01-23T00:00:00"/>
        <d v="2016-01-26T00:00:00"/>
        <d v="2016-09-02T00:00:00"/>
        <d v="2016-07-23T00:00:00"/>
        <d v="2015-12-02T00:00:00"/>
        <d v="2014-05-14T00:00:00"/>
        <d v="2016-09-01T00:00:00"/>
        <d v="2016-08-30T00:00:00"/>
        <d v="2016-06-17T00:00:00"/>
        <d v="2016-10-10T00:00:00"/>
        <d v="2014-10-09T00:00:00"/>
        <d v="2014-06-28T00:00:00"/>
        <d v="2014-10-29T00:00:00"/>
        <d v="2017-01-14T00:00:00"/>
        <d v="2016-12-16T00:00:00"/>
        <d v="2017-02-14T00:00:00"/>
        <d v="2014-12-04T00:00:00"/>
        <d v="2016-05-20T00:00:00"/>
        <d v="2016-07-10T00:00:00"/>
        <d v="2014-11-04T00:00:00"/>
        <d v="2014-11-12T00:00:00"/>
        <d v="2015-10-27T00:00:00"/>
        <d v="2015-10-12T00:00:00"/>
        <d v="2015-01-06T00:00:00"/>
        <d v="2015-05-03T00:00:00"/>
        <d v="2015-05-22T00:00:00"/>
        <d v="2015-02-15T00:00:00"/>
        <d v="2016-02-26T00:00:00"/>
        <d v="2017-01-20T00:00:00"/>
        <d v="2015-02-09T00:00:00"/>
        <d v="2016-08-29T00:00:00"/>
        <d v="2016-07-04T00:00:00"/>
        <d v="2015-01-12T00:00:00"/>
        <d v="2015-04-25T00:00:00"/>
        <d v="2016-02-18T00:00:00"/>
        <d v="2014-07-31T00:00:00"/>
        <d v="2015-11-12T00:00:00"/>
        <d v="2014-10-06T00:00:00"/>
        <d v="2016-08-16T00:00:00"/>
        <d v="2016-01-13T00:00:00"/>
        <d v="2015-08-15T00:00:00"/>
        <d v="2016-04-23T00:00:00"/>
        <d v="2016-02-07T00:00:00"/>
        <d v="2016-11-05T00:00:00"/>
        <d v="2015-02-13T00:00:00"/>
        <d v="2016-03-03T00:00:00"/>
        <d v="2016-08-01T00:00:00"/>
        <d v="2013-05-23T00:00:00"/>
        <d v="2014-01-22T00:00:00"/>
        <d v="2013-06-21T00:00:00"/>
        <d v="2013-11-22T00:00:00"/>
        <d v="2016-03-11T00:00:00"/>
        <d v="2013-10-25T00:00:00"/>
        <d v="2012-09-11T00:00:00"/>
        <d v="2015-10-18T00:00:00"/>
        <d v="2014-01-06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4-06-03T00:00:00"/>
        <d v="2016-02-13T00:00:00"/>
        <d v="2014-07-26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5-04-14T00:00:00"/>
        <d v="2014-05-12T00:00:00"/>
        <d v="2014-02-22T00:00:00"/>
        <d v="2014-06-24T00:00:00"/>
        <d v="2012-02-13T00:00:00"/>
        <d v="2012-11-08T00:00:00"/>
        <d v="2015-12-09T00:00:00"/>
        <d v="2014-07-16T00:00:00"/>
        <d v="2014-03-06T00:00:00"/>
        <d v="2014-03-24T00:00:00"/>
        <d v="2013-05-16T00:00:00"/>
        <d v="2014-09-27T00:00:00"/>
        <d v="2016-12-02T00:00:00"/>
        <d v="2014-07-01T00:00:00"/>
        <d v="2014-11-15T00:00:00"/>
        <d v="2016-03-24T00:00:00"/>
        <d v="2014-12-02T00:00:00"/>
        <d v="2014-08-03T00:00:00"/>
        <d v="2014-08-21T00:00:00"/>
        <d v="2015-08-08T00:00:00"/>
        <d v="2015-01-25T00:00:00"/>
        <d v="2014-11-09T00:00:00"/>
        <d v="2015-05-30T00:00:00"/>
        <d v="2014-08-25T00:00:00"/>
        <d v="2016-05-19T00:00:00"/>
        <d v="2015-05-26T00:00:00"/>
        <d v="2016-08-23T00:00:00"/>
        <d v="2015-01-23T00:00:00"/>
        <d v="2015-06-15T00:00:00"/>
        <d v="2014-09-15T00:00:00"/>
        <d v="2015-09-28T00:00:00"/>
        <d v="2015-01-30T00:00:00"/>
        <d v="2016-12-24T00:00:00"/>
        <d v="2016-10-14T00:00:00"/>
        <d v="2017-01-06T00:00:00"/>
        <d v="2015-04-30T00:00:00"/>
        <d v="2016-06-09T00:00:00"/>
        <d v="2014-08-01T00:00:00"/>
        <d v="2016-02-19T00:00:00"/>
        <d v="2017-01-12T00:00:00"/>
        <d v="2015-10-21T00:00:00"/>
        <d v="2015-11-18T00:00:00"/>
        <d v="2016-06-15T00:00:00"/>
        <d v="2015-05-28T00:00:00"/>
        <d v="2016-02-23T00:00:00"/>
        <d v="2017-01-27T00:00:00"/>
        <d v="2015-05-09T00:00:00"/>
        <d v="2015-11-11T00:00:00"/>
        <d v="2016-12-27T00:00:00"/>
        <d v="2015-04-11T00:00:00"/>
        <d v="2015-10-01T00:00:00"/>
        <d v="2016-09-20T00:00:00"/>
        <d v="2015-07-26T00:00:00"/>
        <d v="2016-11-06T00:00:00"/>
        <d v="2016-10-11T00:00:00"/>
        <d v="2014-04-07T00:00:00"/>
        <d v="2013-08-24T00:00:00"/>
        <d v="2011-07-30T00:00:00"/>
        <d v="2012-03-17T00:00:00"/>
        <d v="2011-01-26T00:00:00"/>
        <d v="2013-08-21T00:00:00"/>
        <d v="2012-02-01T00:00:00"/>
        <d v="2015-01-03T00:00:00"/>
        <d v="2012-07-20T00:00:00"/>
        <d v="2012-08-04T00:00:00"/>
        <d v="2011-12-07T00:00:00"/>
        <d v="2011-08-27T00:00:00"/>
        <d v="2011-05-09T00:00:00"/>
        <d v="2014-05-15T00:00:00"/>
        <d v="2011-10-22T00:00:00"/>
        <d v="2013-04-06T00:00:00"/>
        <d v="2014-05-08T00:00:00"/>
        <d v="2012-06-07T00:00:00"/>
        <d v="2014-07-23T00:00:00"/>
        <d v="2013-09-27T00:00:00"/>
        <d v="2010-11-05T00:00:00"/>
        <d v="2013-11-02T00:00:00"/>
        <d v="2012-01-14T00:00:00"/>
        <d v="2013-08-01T00:00:00"/>
        <d v="2013-12-30T00:00:00"/>
        <d v="2014-01-17T00:00:00"/>
        <d v="2010-10-14T00:00:00"/>
        <d v="2013-06-24T00:00:00"/>
        <d v="2013-08-22T00:00:00"/>
        <d v="2016-03-16T00:00:00"/>
        <d v="2013-10-14T00:00:00"/>
        <d v="2010-04-06T00:00:00"/>
        <d v="2013-07-04T00:00:00"/>
        <d v="2009-07-13T00:00:00"/>
        <d v="2010-12-01T00:00:00"/>
        <d v="2013-07-08T00:00:00"/>
        <d v="2013-11-08T00:00:00"/>
        <d v="2013-02-15T00:00:00"/>
        <d v="2015-06-05T00:00:00"/>
        <d v="2015-02-04T00:00:00"/>
        <d v="2016-12-05T00:00:00"/>
        <d v="2015-03-01T00:00:00"/>
        <d v="2016-03-29T00:00:00"/>
        <d v="2015-06-14T00:00:00"/>
        <d v="2016-07-15T00:00:00"/>
        <d v="2016-06-22T00:00:00"/>
        <d v="2016-01-18T00:00:00"/>
        <d v="2015-09-11T00:00:00"/>
        <d v="2016-02-02T00:00:00"/>
        <d v="2016-01-25T00:00:00"/>
        <d v="2016-05-30T00:00:00"/>
        <d v="2014-12-12T00:00:00"/>
        <d v="2016-12-01T00:00:00"/>
        <d v="2016-03-22T00:00:00"/>
        <d v="2016-09-13T00:00:00"/>
        <d v="2016-11-30T00:00:00"/>
        <d v="2016-06-01T00:00:00"/>
        <d v="2016-07-18T00:00:00"/>
        <d v="2016-12-28T00:00:00"/>
        <d v="2014-06-16T00:00:00"/>
        <d v="2016-02-10T00:00:00"/>
        <d v="2015-11-06T00:00:00"/>
        <d v="2015-02-05T00:00:00"/>
        <d v="2015-11-26T00:00:00"/>
        <d v="2013-02-04T00:00:00"/>
        <d v="2016-05-12T00:00:00"/>
        <d v="2012-10-31T00:00:00"/>
        <d v="2013-06-05T00:00:00"/>
        <d v="2013-01-31T00:00:00"/>
        <d v="2011-05-26T00:00:00"/>
        <d v="2011-05-05T00:00:00"/>
        <d v="2012-07-06T00:00:00"/>
        <d v="2014-10-13T00:00:00"/>
        <d v="2014-03-12T00:00:00"/>
        <d v="2013-10-01T00:00:00"/>
        <d v="2012-06-12T00:00:00"/>
        <d v="2016-07-17T00:00:00"/>
        <d v="2016-11-29T00:00:00"/>
        <d v="2016-12-03T00:00:00"/>
        <d v="2016-09-21T00:00:00"/>
        <d v="2016-07-14T00:00:00"/>
        <d v="2015-07-08T00:00:00"/>
        <d v="2016-02-01T00:00:00"/>
        <d v="2016-07-02T00:00:00"/>
        <d v="2017-01-17T00:00:00"/>
        <d v="2016-09-28T00:00:00"/>
        <d v="2014-09-07T00:00:00"/>
        <d v="2016-05-08T00:00:00"/>
        <d v="2013-05-06T00:00:00"/>
        <d v="2015-03-02T00:00:00"/>
        <d v="2013-06-26T00:00:00"/>
        <d v="2015-01-09T00:00:00"/>
        <d v="2016-12-04T00:00:00"/>
        <d v="2015-08-16T00:00:00"/>
        <d v="2016-09-09T00:00:00"/>
        <d v="2016-06-03T00:00:00"/>
        <d v="2015-01-10T00:00:00"/>
        <d v="2015-06-25T00:00:00"/>
        <d v="2016-08-20T00:00:00"/>
        <d v="2015-03-11T00:00:00"/>
        <d v="2014-11-18T00:00:00"/>
        <d v="2015-05-18T00:00:00"/>
        <d v="2016-01-22T00:00:00"/>
        <d v="2014-06-06T00:00:00"/>
        <d v="2016-04-26T00:00:00"/>
        <d v="2015-05-15T00:00:00"/>
        <d v="2015-04-22T00:00:00"/>
        <d v="2016-01-21T00:00:00"/>
        <d v="2017-03-01T00:00:00"/>
        <d v="2016-04-04T00:00:00"/>
        <d v="2015-10-13T00:00:00"/>
        <d v="2015-11-04T00:00:00"/>
        <d v="2014-10-04T00:00:00"/>
        <d v="2013-03-11T00:00:00"/>
        <d v="2013-02-22T00:00:00"/>
        <d v="2013-01-17T00:00:00"/>
        <d v="2012-02-20T00:00:00"/>
        <d v="2012-01-25T00:00:00"/>
        <d v="2013-09-16T00:00:00"/>
        <d v="2011-08-11T00:00:00"/>
        <d v="2011-10-24T00:00:00"/>
        <d v="2012-08-16T00:00:00"/>
        <d v="2016-06-27T00:00:00"/>
        <d v="2012-05-24T00:00:00"/>
        <d v="2013-12-06T00:00:00"/>
        <d v="2012-10-16T00:00:00"/>
        <d v="2013-09-03T00:00:00"/>
        <d v="2011-05-20T00:00:00"/>
        <d v="2013-05-18T00:00:00"/>
        <d v="2011-07-28T00:00:00"/>
        <d v="2013-06-19T00:00:00"/>
        <d v="2013-04-02T00:00:00"/>
        <d v="2014-05-13T00:00:00"/>
        <d v="2016-02-1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7-19T00:00:00"/>
        <d v="2015-12-01T00:00:00"/>
        <d v="2017-01-01T00:00:00"/>
        <d v="2015-02-17T00:00:00"/>
        <d v="2016-03-14T00:00:00"/>
        <d v="2015-08-05T00:00:00"/>
        <d v="2016-04-24T00:00:00"/>
        <d v="2015-07-28T00:00:00"/>
        <d v="2014-12-08T00:00:00"/>
        <d v="2017-02-16T00:00:00"/>
        <d v="2015-10-10T00:00:00"/>
        <d v="2015-10-04T00:00:00"/>
        <d v="2016-04-12T00:00:00"/>
        <d v="2015-04-27T00:00:00"/>
        <d v="2014-09-10T00:00:00"/>
        <d v="2015-08-25T00:00:00"/>
        <d v="2014-08-20T00:00:00"/>
        <d v="2013-10-08T00:00:00"/>
        <d v="2009-09-23T00:00:00"/>
        <d v="2014-01-13T00:00:00"/>
        <d v="2016-06-29T00:00:00"/>
        <d v="2014-02-02T00:00:00"/>
        <d v="2013-04-25T00:00:00"/>
        <d v="2015-05-20T00:00:00"/>
        <d v="2016-02-04T00:00:00"/>
        <d v="2017-02-20T00:00:00"/>
        <d v="2015-01-14T00:00:00"/>
        <d v="2012-05-26T00:00:00"/>
        <d v="2010-08-09T00:00:00"/>
        <d v="2013-07-27T00:00:00"/>
        <d v="2015-08-30T00:00:00"/>
        <d v="2015-03-06T00:00:00"/>
        <d v="2014-11-14T00:00:00"/>
        <d v="2015-01-01T00:00:00"/>
        <d v="2016-08-21T00:00:00"/>
        <d v="2011-09-02T00:00:00"/>
        <d v="2011-11-29T00:00:00"/>
        <d v="2012-02-07T00:00:00"/>
        <d v="2011-07-23T00:00:00"/>
        <d v="2010-12-24T00:00:00"/>
        <d v="2013-11-29T00:00:00"/>
        <d v="2011-09-10T00:00:00"/>
        <d v="2012-11-16T00:00:00"/>
        <d v="2014-06-05T00:00:00"/>
        <d v="2011-10-29T00:00:00"/>
        <d v="2013-09-29T00:00:00"/>
        <d v="2013-01-27T00:00:00"/>
        <d v="2013-02-16T00:00:00"/>
        <d v="2012-04-04T00:00:00"/>
        <d v="2014-11-07T00:00:00"/>
        <d v="2013-06-28T00:00:00"/>
        <d v="2012-10-23T00:00:00"/>
        <d v="2012-09-13T00:00:00"/>
        <d v="2011-12-20T00:00:00"/>
        <d v="2011-04-25T00:00:00"/>
        <d v="2011-04-30T00:00:00"/>
        <d v="2009-11-05T00:00:00"/>
        <d v="2013-01-14T00:00:00"/>
        <d v="2012-02-02T00:00:00"/>
        <d v="2011-05-25T00:00:00"/>
        <d v="2012-08-25T00:00:00"/>
        <d v="2012-09-23T00:00:00"/>
        <d v="2013-09-04T00:00:00"/>
        <d v="2012-05-10T00:00:00"/>
        <d v="2011-02-18T00:00:00"/>
        <d v="2014-04-08T00:00:00"/>
        <d v="2011-03-24T00:00:00"/>
        <d v="2012-03-06T00:00:00"/>
        <d v="2012-04-24T00:00:00"/>
        <d v="2012-11-10T00:00:00"/>
        <d v="2015-12-06T00:00:00"/>
        <d v="2011-11-01T00:00:00"/>
        <d v="2015-01-02T00:00:00"/>
        <d v="2012-01-31T00:00:00"/>
        <d v="2011-01-21T00:00:00"/>
        <d v="2016-04-02T00:00:00"/>
        <d v="2010-05-16T00:00:00"/>
        <d v="2012-05-05T00:00:00"/>
        <d v="2011-09-16T00:00:00"/>
        <d v="2017-02-08T00:00:00"/>
        <d v="2017-02-13T00:00:00"/>
        <d v="2017-03-14T00:00:00"/>
        <d v="2017-02-17T00:00:00"/>
        <d v="2017-02-22T00:00:00"/>
        <d v="2017-02-27T00:00:00"/>
        <d v="2017-03-08T00:00:00"/>
        <d v="2017-03-10T00:00:00"/>
        <d v="2017-02-15T00:00:00"/>
        <d v="2017-03-07T00:00:00"/>
        <d v="2017-03-02T00:00:00"/>
        <d v="2017-03-11T00:00:00"/>
        <d v="2017-03-13T00:00:00"/>
        <d v="2014-12-16T00:00:00"/>
        <d v="2015-07-02T00:00:00"/>
        <d v="2015-08-29T00:00:00"/>
        <d v="2016-02-27T00:00:00"/>
        <d v="2015-05-02T00:00:00"/>
        <d v="2016-03-31T00:00:00"/>
        <d v="2015-02-10T00:00:00"/>
        <d v="2016-04-11T00:00:00"/>
        <d v="2015-09-25T00:00:00"/>
        <d v="2015-06-21T00:00:00"/>
        <d v="2016-03-07T00:00:00"/>
        <d v="2015-04-26T00:00:00"/>
        <d v="2016-08-05T00:00:00"/>
        <d v="2015-01-22T00:00:00"/>
        <d v="2016-11-16T00:00:00"/>
        <d v="2015-08-04T00:00:00"/>
        <d v="2016-03-26T00:00:00"/>
        <d v="2016-09-14T00:00:00"/>
        <d v="2016-02-20T00:00:00"/>
        <d v="2015-09-05T00:00:00"/>
        <d v="2014-08-05T00:00:00"/>
        <d v="2014-07-04T00:00:00"/>
        <d v="2014-12-14T00:00:00"/>
        <d v="2014-09-24T00:00:00"/>
        <d v="2014-05-07T00:00:00"/>
        <d v="2014-10-18T00:00:00"/>
        <d v="2016-08-15T00:00:00"/>
        <d v="2014-11-30T00:00:00"/>
        <d v="2015-01-07T00:00:00"/>
        <d v="2016-09-10T00:00:00"/>
        <d v="2015-06-04T00:00:00"/>
        <d v="2014-08-26T00:00:00"/>
        <d v="2014-08-29T00:00:00"/>
        <d v="2015-01-26T00:00:00"/>
        <d v="2014-08-10T00:00:00"/>
        <d v="2014-06-30T00:00:00"/>
        <d v="2012-01-18T00:00:00"/>
        <d v="2012-09-24T00:00:00"/>
        <d v="2013-12-19T00:00:00"/>
        <d v="2010-12-04T00:00:00"/>
        <d v="2014-01-25T00:00:00"/>
        <d v="2011-02-02T00:00:00"/>
        <d v="2013-04-18T00:00:00"/>
        <d v="2014-04-17T00:00:00"/>
        <d v="2011-01-22T00:00:00"/>
        <d v="2011-05-04T00:00:00"/>
        <d v="2012-11-15T00:00:00"/>
        <d v="2011-05-28T00:00:00"/>
        <d v="2012-09-18T00:00:00"/>
        <d v="2015-03-18T00:00:00"/>
        <d v="2012-09-25T00:00:00"/>
        <d v="2013-04-24T00:00:00"/>
        <d v="2011-10-17T00:00:00"/>
        <d v="2011-08-23T00:00:00"/>
        <d v="2014-12-27T00:00:00"/>
        <d v="2016-10-02T00:00:00"/>
        <d v="2016-10-07T00:00:00"/>
        <d v="2016-01-02T00:00:00"/>
        <d v="2014-10-11T00:00:00"/>
        <d v="2015-05-31T00:00:00"/>
        <d v="2014-05-17T00:00:00"/>
        <d v="2015-01-31T00:00:00"/>
        <d v="2012-06-08T00:00:00"/>
        <d v="2015-11-15T00:00:00"/>
        <d v="2010-05-01T00:00:00"/>
        <d v="2013-01-25T00:00:00"/>
        <d v="2010-06-06T00:00:00"/>
        <d v="2011-05-08T00:00:00"/>
        <d v="2011-03-31T00:00:00"/>
        <d v="2015-09-20T00:00:00"/>
        <d v="2015-12-28T00:00:00"/>
        <d v="2015-02-24T00:00:00"/>
        <d v="2012-09-09T00:00:00"/>
        <d v="2014-08-09T00:00:00"/>
        <d v="2015-09-18T00:00:00"/>
        <d v="2012-06-14T00:00:00"/>
        <d v="2013-11-12T00:00:00"/>
        <d v="2011-08-18T00:00:00"/>
        <d v="2013-12-18T00:00:00"/>
        <d v="2013-09-19T00:00:00"/>
        <d v="2010-10-06T00:00:00"/>
        <d v="2012-02-22T00:00:00"/>
        <d v="2013-04-07T00:00:00"/>
        <d v="2011-05-24T00:00:00"/>
        <d v="2012-05-09T00:00:00"/>
        <d v="2012-01-03T00:00:00"/>
        <d v="2014-08-28T00:00:00"/>
        <d v="2011-11-19T00:00:00"/>
        <d v="2011-11-06T00:00:00"/>
        <d v="2013-06-01T00:00:00"/>
        <d v="2013-02-09T00:00:00"/>
        <d v="2011-05-07T00:00:00"/>
        <d v="2014-04-01T00:00:00"/>
        <d v="2014-02-19T00:00:00"/>
        <d v="2009-10-17T00:00:00"/>
        <d v="2014-06-10T00:00:00"/>
        <d v="2011-03-22T00:00:00"/>
        <d v="2016-10-08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20T00:00:00"/>
        <d v="2013-06-14T00:00:00"/>
        <d v="2015-11-03T00:00:00"/>
        <d v="2015-07-21T00:00:00"/>
        <d v="2016-11-11T00:00:00"/>
        <d v="2016-01-29T00:00:00"/>
        <d v="2015-11-21T00:00:00"/>
        <d v="2014-07-28T00:00:00"/>
        <d v="2010-06-18T00:00:00"/>
        <d v="2013-09-18T00:00:00"/>
        <d v="2010-06-19T00:00:00"/>
        <d v="2011-08-06T00:00:00"/>
        <d v="2016-10-18T00:00:00"/>
        <d v="2016-05-10T00:00:00"/>
        <d v="2010-02-07T00:00:00"/>
        <d v="2014-03-27T00:00:00"/>
        <d v="2014-04-10T00:00:00"/>
        <d v="2013-10-31T00:00:00"/>
        <d v="2013-05-30T00:00:00"/>
        <d v="2012-06-09T00:00:00"/>
        <d v="2013-04-23T00:00:00"/>
        <d v="2013-10-28T00:00:00"/>
        <d v="2013-11-26T00:00:00"/>
        <d v="2013-03-18T00:00:00"/>
        <d v="2016-01-27T00:00:00"/>
        <d v="2014-05-24T00:00:00"/>
        <d v="2013-11-25T00:00:00"/>
        <d v="2014-07-24T00:00:00"/>
        <d v="2016-05-29T00:00:00"/>
        <d v="2016-04-07T00:00:00"/>
        <d v="2016-04-06T00:00:00"/>
        <d v="2013-06-25T00:00:00"/>
        <d v="2014-06-14T00:00:00"/>
        <d v="2015-04-09T00:00:00"/>
        <d v="2011-09-25T00:00:00"/>
        <d v="2012-06-16T00:00:00"/>
        <d v="2011-11-13T00:00:00"/>
        <d v="2011-08-09T00:00:00"/>
        <d v="2010-08-05T00:00:00"/>
        <d v="2012-10-24T00:00:00"/>
        <d v="2012-10-10T00:00:00"/>
        <d v="2011-10-02T00:00:00"/>
        <d v="2011-12-15T00:00:00"/>
        <d v="2011-04-06T00:00:00"/>
        <d v="2013-04-30T00:00:00"/>
        <d v="2012-12-27T00:00:00"/>
        <d v="2010-10-07T00:00:00"/>
        <d v="2012-08-15T00:00:00"/>
        <d v="2011-06-25T00:00:00"/>
        <d v="2013-11-14T00:00:00"/>
        <d v="2016-12-12T00:00:00"/>
        <d v="2010-01-20T00:00:00"/>
        <d v="2010-10-13T00:00:00"/>
        <d v="2015-06-12T00:00:00"/>
        <d v="2014-01-04T00:00:00"/>
        <d v="2013-03-29T00:00:00"/>
        <d v="2012-12-13T00:00:00"/>
        <d v="2013-08-13T00:00:00"/>
        <d v="2010-06-26T00:00:00"/>
        <d v="2016-05-31T00:00:00"/>
        <d v="2014-02-13T00:00:00"/>
        <d v="2014-01-08T00:00:00"/>
        <d v="2013-08-03T00:00:00"/>
        <d v="2012-12-22T00:00:00"/>
        <d v="2011-06-16T00:00:00"/>
        <d v="2012-09-01T00:00:00"/>
        <d v="2017-01-10T00:00:00"/>
        <d v="2013-08-09T00:00:00"/>
        <d v="2016-04-05T00:00:00"/>
        <d v="2016-12-19T00:00:00"/>
        <d v="2015-03-12T00:00:00"/>
        <d v="2017-02-07T00:00:00"/>
        <d v="2017-02-03T00:00:00"/>
        <d v="2016-10-21T00:00:00"/>
        <d v="2012-10-03T00:00:00"/>
        <d v="2012-05-02T00:00:00"/>
        <d v="2013-10-17T00:00:00"/>
        <d v="2012-02-08T00:00:00"/>
        <d v="2014-04-03T00:00:00"/>
        <d v="2012-02-19T00:00:00"/>
        <d v="2015-10-22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5-02-27T00:00:00"/>
        <d v="2013-10-26T00:00:00"/>
        <d v="2017-03-06T00:00:00"/>
        <d v="2013-03-03T00:00:00"/>
        <d v="2016-07-22T00:00:00"/>
        <d v="2016-04-08T00:00:00"/>
        <d v="2016-11-08T00:00:00"/>
        <d v="2014-02-25T00:00:00"/>
        <d v="2016-04-10T00:00:00"/>
        <d v="2017-02-10T00:00:00"/>
        <d v="2016-11-10T00:00:00"/>
        <d v="2015-11-07T00:00:00"/>
        <d v="2014-11-22T00:00:00"/>
        <d v="2012-01-28T00:00:00"/>
        <d v="2015-11-30T00:00:00"/>
        <d v="2015-01-16T00:00:00"/>
        <d v="2011-02-11T00:00:00"/>
        <d v="2009-09-14T00:00:00"/>
        <d v="2012-08-30T00:00:00"/>
        <d v="2012-12-21T00:00:00"/>
        <d v="2012-12-28T00:00:00"/>
        <d v="2013-11-28T00:00:00"/>
        <d v="2011-11-03T00:00:00"/>
        <d v="2010-11-20T00:00:00"/>
        <d v="2014-07-14T00:00:00"/>
        <d v="2013-02-03T00:00:00"/>
        <d v="2010-01-14T00:00:00"/>
        <d v="2009-08-25T00:00:00"/>
        <d v="2013-11-15T00:00:00"/>
        <d v="2014-02-26T00:00:00"/>
        <d v="2017-03-05T00:00:00"/>
        <d v="2017-02-28T00:00:00"/>
        <d v="2014-05-31T00:00:00"/>
        <d v="2016-09-30T00:00:00"/>
        <d v="2015-02-25T00:00:00"/>
        <d v="2016-07-26T00:00:00"/>
        <d v="2014-11-11T00:00:00"/>
        <d v="2014-12-06T00:00:00"/>
        <d v="2015-11-14T00:00:00"/>
        <d v="2015-02-28T00:00:00"/>
        <d v="2015-03-25T00:00:00"/>
        <d v="2015-07-30T00:00:00"/>
        <d v="2015-08-21T00:00:00"/>
        <d v="2016-06-07T00:00:00"/>
        <d v="2016-12-13T00:00:00"/>
        <d v="2016-01-05T00:00:00"/>
        <d v="2016-08-13T00:00:00"/>
        <d v="2014-12-10T00:00:00"/>
        <d v="2016-10-12T00:00:00"/>
        <d v="2016-06-16T00:00:00"/>
        <d v="2015-01-24T00:00:00"/>
        <d v="2014-09-11T00:00:00"/>
        <d v="2014-09-28T00:00:00"/>
        <d v="2016-12-31T00:00:00"/>
        <d v="2015-02-06T00:00:00"/>
        <d v="2015-08-27T00:00:00"/>
        <d v="2014-09-20T00:00:00"/>
        <d v="2017-02-04T00:00:00"/>
        <d v="2011-08-29T00:00:00"/>
        <d v="2012-06-29T00:00:00"/>
        <d v="2013-03-08T00:00:00"/>
        <d v="2012-08-24T00:00:00"/>
        <d v="2013-04-09T00:00:00"/>
        <d v="2012-04-27T00:00:00"/>
        <d v="2012-09-22T00:00:00"/>
        <d v="2011-01-14T00:00:00"/>
        <d v="2011-12-17T00:00:00"/>
        <d v="2010-06-25T00:00:00"/>
        <d v="2010-08-27T00:00:00"/>
        <d v="2010-05-12T00:00:00"/>
        <d v="2012-06-28T00:00:00"/>
        <d v="2012-12-15T00:00:00"/>
        <d v="2012-03-31T00:00:00"/>
        <d v="2011-06-17T00:00:00"/>
        <d v="2011-08-17T00:00:00"/>
        <d v="2011-09-08T00:00:00"/>
        <d v="2010-12-31T00:00:00"/>
        <d v="2012-04-26T00:00:00"/>
        <d v="2013-03-15T00:00:00"/>
        <d v="2012-04-23T00:00:00"/>
        <d v="2013-02-23T00:00:00"/>
        <d v="2012-11-13T00:00:00"/>
        <d v="2016-05-09T00:00:00"/>
        <d v="2014-10-16T00:00:00"/>
        <d v="2014-10-30T00:00:00"/>
        <d v="2014-10-19T00:00:00"/>
        <d v="2014-11-10T00:00:00"/>
        <d v="2015-08-02T00:00:00"/>
        <d v="2012-07-18T00:00:00"/>
        <d v="2009-11-10T00:00:00"/>
        <d v="2013-07-09T00:00:00"/>
        <d v="2011-06-02T00:00:00"/>
        <d v="2013-01-24T00:00:00"/>
        <d v="2011-08-30T00:00:00"/>
        <d v="2013-07-28T00:00:00"/>
        <d v="2013-08-23T00:00:00"/>
        <d v="2010-12-02T00:00:00"/>
        <d v="2013-09-08T00:00:00"/>
        <d v="2016-09-05T00:00:00"/>
        <d v="2013-04-26T00:00:00"/>
        <d v="2011-10-14T00:00:00"/>
        <d v="2015-09-13T00:00:00"/>
        <d v="2016-08-12T00:00:00"/>
        <d v="2014-07-02T00:00:00"/>
        <d v="2016-03-20T00:00:00"/>
        <d v="2016-04-27T00:00:00"/>
        <d v="2014-12-13T00:00:00"/>
        <d v="2015-10-17T00:00:00"/>
        <d v="2015-05-16T00:00:00"/>
        <d v="2013-12-10T00:00:00"/>
        <d v="2012-03-30T00:00:00"/>
        <d v="2014-03-28T00:00:00"/>
        <d v="2014-12-09T00:00:00"/>
        <d v="2012-08-22T00:00:00"/>
        <d v="2014-09-21T00:00:00"/>
        <d v="2015-09-27T00:00:00"/>
        <d v="2015-09-04T00:00:00"/>
        <d v="2016-10-15T00:00:00"/>
        <d v="2016-05-04T00:00:00"/>
        <d v="2015-08-10T00:00:00"/>
        <d v="2016-02-08T00:00:00"/>
        <d v="2015-11-05T00:00:00"/>
        <d v="2015-03-21T00:00:00"/>
        <d v="2015-08-19T00:00:00"/>
        <d v="2015-12-07T00:00:00"/>
        <d v="2013-04-27T00:00:00"/>
        <d v="2016-05-22T00:00:00"/>
        <d v="2013-06-07T00:00:00"/>
        <d v="2016-09-16T00:00:00"/>
        <d v="2015-09-08T00:00:00"/>
        <d v="2013-08-07T00:00:00"/>
        <d v="2015-04-01T00:00:00"/>
        <d v="2013-02-11T00:00:00"/>
        <d v="2016-09-07T00:00:00"/>
        <d v="2014-03-22T00:00:00"/>
        <d v="2014-09-29T00:00:00"/>
        <d v="2012-05-01T00:00:00"/>
        <d v="2012-01-30T00:00:00"/>
        <d v="2012-05-16T00:00:00"/>
        <d v="2012-05-15T00:00:00"/>
        <d v="2014-04-19T00:00:00"/>
        <d v="2011-11-08T00:00:00"/>
        <d v="2012-07-28T00:00:00"/>
        <d v="2013-05-21T00:00:00"/>
        <d v="2014-02-16T00:00:00"/>
        <d v="2012-12-14T00:00:00"/>
        <d v="2013-09-21T00:00:00"/>
        <d v="2016-04-15T00:00:00"/>
        <d v="2014-07-27T00:00:00"/>
        <d v="2014-10-08T00:00:00"/>
        <d v="2016-07-07T00:00:00"/>
        <d v="2014-06-25T00:00:00"/>
        <d v="2015-01-13T00:00:00"/>
        <d v="2015-06-28T00:00:00"/>
        <d v="2015-07-16T00:00:00"/>
        <d v="2014-08-30T00:00:00"/>
        <d v="2015-02-19T00:00:00"/>
        <d v="2015-09-07T00:00:00"/>
        <d v="2016-05-05T00:00:00"/>
        <d v="2015-10-31T00:00:00"/>
        <d v="2014-08-02T00:00:00"/>
        <d v="2016-12-23T00:00:00"/>
        <d v="2015-08-17T00:00:00"/>
        <d v="2014-05-25T00:00:00"/>
        <d v="2016-06-10T00:00:00"/>
        <d v="2014-12-29T00:00:00"/>
        <d v="2015-12-21T00:00:00"/>
        <d v="2014-06-21T00:00:00"/>
        <d v="2015-07-25T00:00:00"/>
        <d v="2015-07-11T00:00:00"/>
        <d v="2015-12-16T00:00:00"/>
        <d v="2014-07-06T00:00:00"/>
        <d v="2014-12-31T00:00:00"/>
        <d v="2015-12-24T00:00:00"/>
        <d v="2017-02-24T00:00:00"/>
        <d v="2015-02-01T00:00:00"/>
        <d v="2016-11-20T00:00:00"/>
        <d v="2015-08-09T00:00:00"/>
        <d v="2014-09-12T00:00:00"/>
        <d v="2016-03-02T00:00:00"/>
        <d v="2016-05-21T00:00:00"/>
        <d v="2015-11-29T00:00:00"/>
        <d v="2016-12-20T00:00:00"/>
        <d v="2012-11-27T00:00:00"/>
        <d v="2016-01-30T00:00:00"/>
        <d v="2014-09-06T00:00:00"/>
        <d v="2014-12-23T00:00:00"/>
        <d v="2015-01-20T00:00:00"/>
        <d v="2012-09-07T00:00:00"/>
        <d v="2014-05-02T00:00:00"/>
        <d v="2013-12-02T00:00:00"/>
        <d v="2015-09-06T00:00:00"/>
        <d v="2014-08-11T00:00:00"/>
        <d v="2017-01-09T00:00:00"/>
        <d v="2016-06-30T00:00:00"/>
        <d v="2016-10-22T00:00:00"/>
        <d v="2017-03-09T00:00:00"/>
        <d v="2017-02-23T00:00:00"/>
        <d v="2017-03-15T00:00:00"/>
        <d v="2017-02-19T00:00:00"/>
        <d v="2010-10-27T00:00:00"/>
        <d v="2012-11-20T00:00:00"/>
        <d v="2013-06-23T00:00:00"/>
        <d v="2011-04-11T00:00:00"/>
        <d v="2013-11-13T00:00:00"/>
        <d v="2012-01-15T00:00:00"/>
        <d v="2010-12-20T00:00:00"/>
        <d v="2013-07-23T00:00:00"/>
        <d v="2013-08-05T00:00:00"/>
        <d v="2015-02-22T00:00:00"/>
        <d v="2014-07-07T00:00:00"/>
        <d v="2012-04-15T00:00:00"/>
        <d v="2016-10-05T00:00:00"/>
        <d v="2016-11-24T00:00:00"/>
        <d v="2016-04-03T00:00:00"/>
        <d v="2017-01-19T00:00:00"/>
        <d v="2015-05-21T00:00:00"/>
        <d v="2016-08-08T00:00:00"/>
        <d v="2015-10-07T00:00:00"/>
        <d v="2015-05-13T00:00:00"/>
        <d v="2016-01-10T00:00:00"/>
        <d v="2016-05-15T00:00:00"/>
        <d v="2017-02-02T00:00:00"/>
        <d v="2015-11-01T00:00:00"/>
        <d v="2015-08-24T00:00:00"/>
        <d v="2016-11-07T00:00:00"/>
        <d v="2016-05-23T00:00:00"/>
        <d v="2016-08-26T00:00:00"/>
        <d v="2014-06-20T00:00:00"/>
        <d v="2015-05-24T00:00:00"/>
        <d v="2016-11-12T00:00:00"/>
        <d v="2015-10-25T00:00:00"/>
        <d v="2014-08-15T00:00:00"/>
        <d v="2014-05-06T00:00:00"/>
        <d v="2014-06-27T00:00:00"/>
        <d v="2014-05-05T00:00:00"/>
        <d v="2016-01-09T00:00:00"/>
        <d v="2014-09-02T00:00:00"/>
        <d v="2016-07-24T00:00:00"/>
        <d v="2016-06-20T00:00:00"/>
        <d v="2015-05-08T00:00:00"/>
        <d v="2016-04-17T00:00:00"/>
        <d v="2016-07-30T00:00:00"/>
        <d v="2015-07-29T00:00:00"/>
        <d v="2016-03-13T00:00:00"/>
        <d v="2016-05-27T00:00:00"/>
        <d v="2015-07-18T00:00:00"/>
        <d v="2014-12-24T00:00:00"/>
        <d v="2016-11-27T00:00:00"/>
        <d v="2015-04-10T00:00:00"/>
        <d v="2015-10-08T00:00:00"/>
        <d v="2016-10-23T00:00:00"/>
        <d v="2014-07-03T00:00:00"/>
        <d v="2014-05-28T00:00:00"/>
        <d v="2016-04-30T00:00:00"/>
        <d v="2015-05-10T00:00:00"/>
        <d v="2016-09-08T00:00:00"/>
        <d v="2014-04-18T00:00:00"/>
        <d v="2016-06-26T00:00:00"/>
        <d v="2015-03-22T00:00:00"/>
        <d v="2015-09-22T00:00:00"/>
        <d v="2015-11-22T00:00:00"/>
        <d v="2014-11-01T00:00:00"/>
        <d v="2016-07-03T00:00:00"/>
        <d v="2016-10-20T00:00:00"/>
        <d v="2015-12-20T00:00:00"/>
        <d v="2016-08-19T00:00:00"/>
        <d v="2016-06-18T00:00:00"/>
        <d v="2015-12-05T00:00:00"/>
        <d v="2014-08-19T00:00:00"/>
        <d v="2015-10-16T00:00:00"/>
        <d v="2014-06-15T00:00:00"/>
        <d v="2016-02-21T00:00:00"/>
        <d v="2016-12-15T00:00:00"/>
        <d v="2016-11-26T00:00:00"/>
        <d v="2017-01-15T00:00:00"/>
        <d v="2016-04-16T00:00:00"/>
        <d v="2016-09-27T00:00:00"/>
      </sharedItems>
      <fieldGroup par="23" base="19">
        <rangePr groupBy="months" startDate="2009-05-17T00:00:00" endDate="2017-03-16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2017"/>
        </groupItems>
      </fieldGroup>
    </cacheField>
    <cacheField name="Quarters" numFmtId="0" databaseField="0">
      <fieldGroup base="18">
        <rangePr groupBy="quarters" startDate="2009-08-10T00:00:00" endDate="2017-05-04T00:00:00"/>
        <groupItems count="6">
          <s v="&lt;8/10/2009"/>
          <s v="Qtr1"/>
          <s v="Qtr2"/>
          <s v="Qtr3"/>
          <s v="Qtr4"/>
          <s v="&gt;5/4/2017"/>
        </groupItems>
      </fieldGroup>
    </cacheField>
    <cacheField name="Years" numFmtId="0" databaseField="0">
      <fieldGroup base="18">
        <rangePr groupBy="years" startDate="2009-08-10T00:00:00" endDate="2017-05-04T00:00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4/2017"/>
        </groupItems>
      </fieldGroup>
    </cacheField>
    <cacheField name="Quarters2" numFmtId="0" databaseField="0">
      <fieldGroup base="19">
        <rangePr groupBy="quarters" startDate="2009-05-17T00:00:00" endDate="2017-03-16T00:00:00"/>
        <groupItems count="6">
          <s v="&lt;5/17/2009"/>
          <s v="Qtr1"/>
          <s v="Qtr2"/>
          <s v="Qtr3"/>
          <s v="Qtr4"/>
          <s v="&gt;3/16/2017"/>
        </groupItems>
      </fieldGroup>
    </cacheField>
    <cacheField name="Years2" numFmtId="0" databaseField="0">
      <fieldGroup base="19">
        <rangePr groupBy="years" startDate="2009-05-17T00:00:00" endDate="2017-03-16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una Prakash" refreshedDate="43481.57048425926" createdVersion="6" refreshedVersion="6" minRefreshableVersion="3" recordCount="12" xr:uid="{BBB0BA48-2646-44D4-9947-DD722DC068BE}">
  <cacheSource type="worksheet">
    <worksheetSource ref="A1:H13" sheet="Bonus_QuestContinued"/>
  </cacheSource>
  <cacheFields count="8">
    <cacheField name="Goals" numFmtId="0">
      <sharedItems count="12">
        <s v="less than 1000"/>
        <s v="1000 - 4999"/>
        <s v="5000 - 9999"/>
        <s v="10000 - 14999"/>
        <s v="15000 - 19999"/>
        <s v="20000 - 24999"/>
        <s v="25000 - 29999"/>
        <s v="30000 - 34999"/>
        <s v="35000 - 39999"/>
        <s v="40000 - 44999"/>
        <s v="45000 -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4"/>
    <x v="0"/>
    <x v="0"/>
  </r>
  <r>
    <x v="1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"/>
    <x v="0"/>
    <x v="0"/>
  </r>
  <r>
    <x v="2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x v="3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"/>
    <x v="0"/>
    <x v="0"/>
  </r>
  <r>
    <x v="4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1"/>
    <x v="0"/>
    <x v="0"/>
  </r>
  <r>
    <x v="5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"/>
    <x v="0"/>
    <x v="0"/>
  </r>
  <r>
    <x v="6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7"/>
    <x v="0"/>
    <x v="0"/>
  </r>
  <r>
    <x v="7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60"/>
    <x v="0"/>
    <x v="0"/>
  </r>
  <r>
    <x v="8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2"/>
    <x v="0"/>
    <x v="0"/>
  </r>
  <r>
    <x v="9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"/>
    <x v="0"/>
    <x v="0"/>
  </r>
  <r>
    <x v="7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9"/>
    <x v="0"/>
    <x v="0"/>
  </r>
  <r>
    <x v="10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"/>
    <x v="0"/>
    <x v="0"/>
  </r>
  <r>
    <x v="11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"/>
    <x v="0"/>
    <x v="0"/>
  </r>
  <r>
    <x v="12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10"/>
    <x v="0"/>
    <x v="0"/>
  </r>
  <r>
    <x v="7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8"/>
    <x v="0"/>
    <x v="0"/>
  </r>
  <r>
    <x v="13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2"/>
    <x v="0"/>
    <x v="0"/>
  </r>
  <r>
    <x v="8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2"/>
    <x v="0"/>
    <x v="0"/>
  </r>
  <r>
    <x v="7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2"/>
    <x v="0"/>
    <x v="0"/>
  </r>
  <r>
    <x v="6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"/>
    <x v="0"/>
    <x v="0"/>
  </r>
  <r>
    <x v="14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"/>
    <x v="0"/>
    <x v="0"/>
  </r>
  <r>
    <x v="8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"/>
    <x v="0"/>
    <x v="0"/>
  </r>
  <r>
    <x v="15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200"/>
    <x v="0"/>
    <x v="0"/>
  </r>
  <r>
    <x v="16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"/>
    <x v="0"/>
    <x v="0"/>
  </r>
  <r>
    <x v="17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"/>
    <x v="0"/>
    <x v="0"/>
  </r>
  <r>
    <x v="15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"/>
    <x v="0"/>
    <x v="0"/>
  </r>
  <r>
    <x v="18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"/>
    <x v="0"/>
    <x v="0"/>
  </r>
  <r>
    <x v="19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"/>
    <x v="0"/>
    <x v="0"/>
  </r>
  <r>
    <x v="20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9"/>
    <x v="0"/>
    <x v="0"/>
  </r>
  <r>
    <x v="8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70"/>
    <x v="0"/>
    <x v="0"/>
  </r>
  <r>
    <x v="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2"/>
    <x v="0"/>
    <x v="0"/>
  </r>
  <r>
    <x v="7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"/>
    <x v="0"/>
    <x v="0"/>
  </r>
  <r>
    <x v="8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x v="8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"/>
    <x v="0"/>
    <x v="0"/>
  </r>
  <r>
    <x v="2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4"/>
    <x v="0"/>
    <x v="0"/>
  </r>
  <r>
    <x v="22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50"/>
    <x v="0"/>
    <x v="0"/>
  </r>
  <r>
    <x v="23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"/>
    <x v="0"/>
    <x v="0"/>
  </r>
  <r>
    <x v="24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4"/>
    <x v="0"/>
    <x v="0"/>
  </r>
  <r>
    <x v="25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60"/>
    <x v="0"/>
    <x v="0"/>
  </r>
  <r>
    <x v="5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2"/>
    <x v="0"/>
    <x v="0"/>
  </r>
  <r>
    <x v="26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1"/>
    <x v="0"/>
    <x v="0"/>
  </r>
  <r>
    <x v="7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7"/>
    <x v="0"/>
    <x v="0"/>
  </r>
  <r>
    <x v="8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"/>
    <x v="0"/>
    <x v="0"/>
  </r>
  <r>
    <x v="24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8"/>
    <x v="0"/>
    <x v="0"/>
  </r>
  <r>
    <x v="27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"/>
    <x v="0"/>
    <x v="0"/>
  </r>
  <r>
    <x v="8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"/>
    <x v="0"/>
    <x v="0"/>
  </r>
  <r>
    <x v="28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"/>
    <x v="0"/>
    <x v="0"/>
  </r>
  <r>
    <x v="3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"/>
    <x v="0"/>
    <x v="0"/>
  </r>
  <r>
    <x v="29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7"/>
    <x v="0"/>
    <x v="0"/>
  </r>
  <r>
    <x v="2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7"/>
    <x v="0"/>
    <x v="0"/>
  </r>
  <r>
    <x v="8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8"/>
    <x v="0"/>
    <x v="0"/>
  </r>
  <r>
    <x v="8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"/>
    <x v="0"/>
    <x v="0"/>
  </r>
  <r>
    <x v="30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"/>
    <x v="0"/>
    <x v="0"/>
  </r>
  <r>
    <x v="31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"/>
    <x v="0"/>
    <x v="0"/>
  </r>
  <r>
    <x v="5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"/>
    <x v="0"/>
    <x v="0"/>
  </r>
  <r>
    <x v="7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"/>
    <x v="0"/>
    <x v="0"/>
  </r>
  <r>
    <x v="3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0"/>
    <x v="0"/>
  </r>
  <r>
    <x v="13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"/>
    <x v="0"/>
    <x v="0"/>
  </r>
  <r>
    <x v="21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2"/>
    <x v="0"/>
    <x v="0"/>
  </r>
  <r>
    <x v="33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"/>
    <x v="0"/>
    <x v="0"/>
  </r>
  <r>
    <x v="8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7"/>
    <x v="0"/>
    <x v="0"/>
  </r>
  <r>
    <x v="33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"/>
    <x v="0"/>
    <x v="1"/>
  </r>
  <r>
    <x v="34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"/>
    <x v="0"/>
    <x v="1"/>
  </r>
  <r>
    <x v="19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7"/>
    <x v="0"/>
    <x v="1"/>
  </r>
  <r>
    <x v="35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"/>
    <x v="0"/>
    <x v="1"/>
  </r>
  <r>
    <x v="36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7"/>
    <x v="0"/>
    <x v="1"/>
  </r>
  <r>
    <x v="29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"/>
    <x v="0"/>
    <x v="1"/>
  </r>
  <r>
    <x v="17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"/>
    <x v="0"/>
    <x v="1"/>
  </r>
  <r>
    <x v="3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0"/>
    <x v="1"/>
  </r>
  <r>
    <x v="3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"/>
    <x v="0"/>
    <x v="1"/>
  </r>
  <r>
    <x v="38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"/>
    <x v="0"/>
    <x v="1"/>
  </r>
  <r>
    <x v="37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"/>
    <x v="0"/>
    <x v="1"/>
  </r>
  <r>
    <x v="39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70"/>
    <x v="0"/>
    <x v="1"/>
  </r>
  <r>
    <x v="2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"/>
    <x v="0"/>
    <x v="1"/>
  </r>
  <r>
    <x v="8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x v="40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"/>
    <x v="0"/>
    <x v="1"/>
  </r>
  <r>
    <x v="41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"/>
    <x v="0"/>
    <x v="1"/>
  </r>
  <r>
    <x v="42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1"/>
    <x v="0"/>
    <x v="1"/>
  </r>
  <r>
    <x v="43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"/>
    <x v="0"/>
    <x v="1"/>
  </r>
  <r>
    <x v="44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9"/>
    <x v="0"/>
    <x v="1"/>
  </r>
  <r>
    <x v="3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"/>
    <x v="0"/>
    <x v="1"/>
  </r>
  <r>
    <x v="13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4"/>
    <x v="0"/>
    <x v="1"/>
  </r>
  <r>
    <x v="45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"/>
    <x v="0"/>
    <x v="1"/>
  </r>
  <r>
    <x v="8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"/>
    <x v="0"/>
    <x v="1"/>
  </r>
  <r>
    <x v="33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6"/>
    <x v="0"/>
    <x v="1"/>
  </r>
  <r>
    <x v="8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"/>
    <x v="0"/>
    <x v="1"/>
  </r>
  <r>
    <x v="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2"/>
    <x v="0"/>
    <x v="1"/>
  </r>
  <r>
    <x v="6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6"/>
    <x v="0"/>
    <x v="1"/>
  </r>
  <r>
    <x v="2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0"/>
    <x v="1"/>
  </r>
  <r>
    <x v="33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x v="41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"/>
    <x v="0"/>
    <x v="1"/>
  </r>
  <r>
    <x v="8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"/>
    <x v="0"/>
    <x v="1"/>
  </r>
  <r>
    <x v="28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"/>
    <x v="0"/>
    <x v="1"/>
  </r>
  <r>
    <x v="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"/>
    <x v="0"/>
    <x v="1"/>
  </r>
  <r>
    <x v="38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4"/>
    <x v="0"/>
    <x v="1"/>
  </r>
  <r>
    <x v="3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2"/>
    <x v="0"/>
    <x v="1"/>
  </r>
  <r>
    <x v="26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2"/>
    <x v="0"/>
    <x v="1"/>
  </r>
  <r>
    <x v="41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1"/>
    <x v="0"/>
    <x v="1"/>
  </r>
  <r>
    <x v="6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"/>
    <x v="0"/>
    <x v="1"/>
  </r>
  <r>
    <x v="6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7"/>
    <x v="0"/>
    <x v="1"/>
  </r>
  <r>
    <x v="6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1"/>
    <x v="0"/>
    <x v="1"/>
  </r>
  <r>
    <x v="8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"/>
    <x v="0"/>
    <x v="1"/>
  </r>
  <r>
    <x v="8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x v="30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8"/>
    <x v="0"/>
    <x v="1"/>
  </r>
  <r>
    <x v="2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8"/>
    <x v="0"/>
    <x v="1"/>
  </r>
  <r>
    <x v="28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x v="13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"/>
    <x v="0"/>
    <x v="1"/>
  </r>
  <r>
    <x v="7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"/>
    <x v="0"/>
    <x v="1"/>
  </r>
  <r>
    <x v="21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"/>
    <x v="0"/>
    <x v="1"/>
  </r>
  <r>
    <x v="46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9"/>
    <x v="0"/>
    <x v="1"/>
  </r>
  <r>
    <x v="47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7"/>
    <x v="0"/>
    <x v="1"/>
  </r>
  <r>
    <x v="26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"/>
    <x v="0"/>
    <x v="1"/>
  </r>
  <r>
    <x v="19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"/>
    <x v="0"/>
    <x v="1"/>
  </r>
  <r>
    <x v="3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"/>
    <x v="0"/>
    <x v="1"/>
  </r>
  <r>
    <x v="48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"/>
    <x v="0"/>
    <x v="1"/>
  </r>
  <r>
    <x v="33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9"/>
    <x v="0"/>
    <x v="1"/>
  </r>
  <r>
    <x v="49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9"/>
    <x v="0"/>
    <x v="1"/>
  </r>
  <r>
    <x v="35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70"/>
    <x v="0"/>
    <x v="1"/>
  </r>
  <r>
    <x v="8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"/>
    <x v="0"/>
    <x v="1"/>
  </r>
  <r>
    <x v="40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5"/>
    <x v="0"/>
    <x v="1"/>
  </r>
  <r>
    <x v="2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2"/>
    <x v="0"/>
    <x v="1"/>
  </r>
  <r>
    <x v="50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x v="50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x v="5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x v="50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"/>
    <x v="0"/>
    <x v="2"/>
  </r>
  <r>
    <x v="5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x v="5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2"/>
    <x v="0"/>
    <x v="2"/>
  </r>
  <r>
    <x v="5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7"/>
    <x v="0"/>
    <x v="2"/>
  </r>
  <r>
    <x v="53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8"/>
    <x v="0"/>
    <x v="2"/>
  </r>
  <r>
    <x v="53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"/>
    <x v="0"/>
    <x v="2"/>
  </r>
  <r>
    <x v="5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x v="5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x v="5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x v="54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5"/>
    <x v="0"/>
    <x v="2"/>
  </r>
  <r>
    <x v="5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x v="5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x v="55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1"/>
    <x v="0"/>
    <x v="2"/>
  </r>
  <r>
    <x v="5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x v="5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x v="56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"/>
    <x v="0"/>
    <x v="2"/>
  </r>
  <r>
    <x v="8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x v="5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x v="57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"/>
    <x v="0"/>
    <x v="2"/>
  </r>
  <r>
    <x v="50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x v="5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x v="58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6"/>
    <x v="0"/>
    <x v="2"/>
  </r>
  <r>
    <x v="59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8"/>
    <x v="0"/>
    <x v="2"/>
  </r>
  <r>
    <x v="60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"/>
    <x v="0"/>
    <x v="2"/>
  </r>
  <r>
    <x v="5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x v="50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x v="60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"/>
    <x v="0"/>
    <x v="2"/>
  </r>
  <r>
    <x v="61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"/>
    <x v="0"/>
    <x v="2"/>
  </r>
  <r>
    <x v="50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x v="50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x v="60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6"/>
    <x v="0"/>
    <x v="2"/>
  </r>
  <r>
    <x v="56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"/>
    <x v="0"/>
    <x v="2"/>
  </r>
  <r>
    <x v="50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"/>
    <x v="0"/>
    <x v="2"/>
  </r>
  <r>
    <x v="6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x v="50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x v="5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x v="50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x v="5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x v="50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x v="63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4"/>
    <x v="0"/>
    <x v="3"/>
  </r>
  <r>
    <x v="5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x v="60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"/>
    <x v="0"/>
    <x v="3"/>
  </r>
  <r>
    <x v="5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x v="64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x v="50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6"/>
    <x v="0"/>
    <x v="3"/>
  </r>
  <r>
    <x v="65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"/>
    <x v="0"/>
    <x v="3"/>
  </r>
  <r>
    <x v="66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x v="56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3"/>
    <x v="0"/>
    <x v="3"/>
  </r>
  <r>
    <x v="50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x v="5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x v="5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x v="5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x v="5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50"/>
    <x v="0"/>
    <x v="3"/>
  </r>
  <r>
    <x v="5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x v="67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6"/>
    <x v="0"/>
    <x v="3"/>
  </r>
  <r>
    <x v="5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x v="68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x v="69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1"/>
    <x v="0"/>
    <x v="3"/>
  </r>
  <r>
    <x v="70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1"/>
    <x v="0"/>
    <x v="3"/>
  </r>
  <r>
    <x v="5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x v="71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4"/>
    <x v="0"/>
    <x v="3"/>
  </r>
  <r>
    <x v="56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6"/>
    <x v="0"/>
    <x v="3"/>
  </r>
  <r>
    <x v="5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x v="5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x v="63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x v="5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x v="50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x v="50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x v="62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"/>
    <x v="0"/>
    <x v="3"/>
  </r>
  <r>
    <x v="50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6"/>
    <x v="0"/>
    <x v="3"/>
  </r>
  <r>
    <x v="5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x v="50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x v="5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x v="72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"/>
    <x v="0"/>
    <x v="3"/>
  </r>
  <r>
    <x v="54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3"/>
    <x v="0"/>
    <x v="3"/>
  </r>
  <r>
    <x v="60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7"/>
    <x v="0"/>
    <x v="3"/>
  </r>
  <r>
    <x v="5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x v="73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"/>
    <x v="0"/>
    <x v="3"/>
  </r>
  <r>
    <x v="74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"/>
    <x v="0"/>
    <x v="3"/>
  </r>
  <r>
    <x v="5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x v="75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"/>
    <x v="0"/>
    <x v="3"/>
  </r>
  <r>
    <x v="76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8"/>
    <x v="0"/>
    <x v="3"/>
  </r>
  <r>
    <x v="63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"/>
    <x v="0"/>
    <x v="3"/>
  </r>
  <r>
    <x v="5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x v="77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4"/>
    <x v="0"/>
    <x v="3"/>
  </r>
  <r>
    <x v="5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x v="5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x v="78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2"/>
    <x v="0"/>
    <x v="3"/>
  </r>
  <r>
    <x v="79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6"/>
    <x v="0"/>
    <x v="3"/>
  </r>
  <r>
    <x v="50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x v="50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x v="50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x v="50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x v="80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2"/>
    <x v="0"/>
    <x v="3"/>
  </r>
  <r>
    <x v="81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"/>
    <x v="0"/>
    <x v="3"/>
  </r>
  <r>
    <x v="53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x v="82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6"/>
    <x v="0"/>
    <x v="3"/>
  </r>
  <r>
    <x v="60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x v="5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x v="55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x v="5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x v="5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x v="5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x v="60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x v="5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x v="5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x v="5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x v="50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x v="5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x v="56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6"/>
    <x v="0"/>
    <x v="3"/>
  </r>
  <r>
    <x v="5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x v="67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"/>
    <x v="0"/>
    <x v="3"/>
  </r>
  <r>
    <x v="5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x v="5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x v="50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x v="5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x v="78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x v="29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8"/>
    <x v="0"/>
    <x v="4"/>
  </r>
  <r>
    <x v="40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"/>
    <x v="0"/>
    <x v="4"/>
  </r>
  <r>
    <x v="40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"/>
    <x v="0"/>
    <x v="4"/>
  </r>
  <r>
    <x v="33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"/>
    <x v="0"/>
    <x v="4"/>
  </r>
  <r>
    <x v="35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"/>
    <x v="0"/>
    <x v="4"/>
  </r>
  <r>
    <x v="3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"/>
    <x v="0"/>
    <x v="4"/>
  </r>
  <r>
    <x v="83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"/>
    <x v="0"/>
    <x v="4"/>
  </r>
  <r>
    <x v="84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"/>
    <x v="0"/>
    <x v="4"/>
  </r>
  <r>
    <x v="7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90"/>
    <x v="0"/>
    <x v="4"/>
  </r>
  <r>
    <x v="40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"/>
    <x v="0"/>
    <x v="4"/>
  </r>
  <r>
    <x v="6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"/>
    <x v="0"/>
    <x v="4"/>
  </r>
  <r>
    <x v="9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"/>
    <x v="0"/>
    <x v="4"/>
  </r>
  <r>
    <x v="85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"/>
    <x v="0"/>
    <x v="4"/>
  </r>
  <r>
    <x v="7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6"/>
    <x v="0"/>
    <x v="4"/>
  </r>
  <r>
    <x v="16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"/>
    <x v="0"/>
    <x v="4"/>
  </r>
  <r>
    <x v="13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"/>
    <x v="0"/>
    <x v="4"/>
  </r>
  <r>
    <x v="86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6"/>
    <x v="0"/>
    <x v="4"/>
  </r>
  <r>
    <x v="13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7"/>
    <x v="0"/>
    <x v="4"/>
  </r>
  <r>
    <x v="87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"/>
    <x v="0"/>
    <x v="4"/>
  </r>
  <r>
    <x v="88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"/>
    <x v="0"/>
    <x v="4"/>
  </r>
  <r>
    <x v="6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1"/>
    <x v="0"/>
    <x v="4"/>
  </r>
  <r>
    <x v="13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8"/>
    <x v="0"/>
    <x v="4"/>
  </r>
  <r>
    <x v="89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"/>
    <x v="0"/>
    <x v="4"/>
  </r>
  <r>
    <x v="90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1"/>
    <x v="0"/>
    <x v="4"/>
  </r>
  <r>
    <x v="90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5"/>
    <x v="0"/>
    <x v="4"/>
  </r>
  <r>
    <x v="38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6"/>
    <x v="0"/>
    <x v="4"/>
  </r>
  <r>
    <x v="9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"/>
    <x v="0"/>
    <x v="4"/>
  </r>
  <r>
    <x v="88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9"/>
    <x v="0"/>
    <x v="4"/>
  </r>
  <r>
    <x v="38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"/>
    <x v="0"/>
    <x v="4"/>
  </r>
  <r>
    <x v="92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"/>
    <x v="0"/>
    <x v="4"/>
  </r>
  <r>
    <x v="4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8"/>
    <x v="0"/>
    <x v="4"/>
  </r>
  <r>
    <x v="2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"/>
    <x v="0"/>
    <x v="4"/>
  </r>
  <r>
    <x v="93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2"/>
    <x v="0"/>
    <x v="4"/>
  </r>
  <r>
    <x v="29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6"/>
    <x v="0"/>
    <x v="4"/>
  </r>
  <r>
    <x v="94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"/>
    <x v="0"/>
    <x v="4"/>
  </r>
  <r>
    <x v="29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"/>
    <x v="0"/>
    <x v="4"/>
  </r>
  <r>
    <x v="34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"/>
    <x v="0"/>
    <x v="4"/>
  </r>
  <r>
    <x v="5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"/>
    <x v="0"/>
    <x v="4"/>
  </r>
  <r>
    <x v="95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8"/>
    <x v="0"/>
    <x v="4"/>
  </r>
  <r>
    <x v="9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8"/>
    <x v="0"/>
    <x v="4"/>
  </r>
  <r>
    <x v="94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5"/>
    <x v="0"/>
    <x v="4"/>
  </r>
  <r>
    <x v="10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4"/>
    <x v="0"/>
    <x v="4"/>
  </r>
  <r>
    <x v="7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"/>
    <x v="0"/>
    <x v="4"/>
  </r>
  <r>
    <x v="3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2"/>
    <x v="0"/>
    <x v="4"/>
  </r>
  <r>
    <x v="2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"/>
    <x v="0"/>
    <x v="4"/>
  </r>
  <r>
    <x v="97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7"/>
    <x v="0"/>
    <x v="4"/>
  </r>
  <r>
    <x v="15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"/>
    <x v="0"/>
    <x v="4"/>
  </r>
  <r>
    <x v="98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"/>
    <x v="0"/>
    <x v="4"/>
  </r>
  <r>
    <x v="33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"/>
    <x v="0"/>
    <x v="4"/>
  </r>
  <r>
    <x v="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8"/>
    <x v="0"/>
    <x v="4"/>
  </r>
  <r>
    <x v="13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9"/>
    <x v="0"/>
    <x v="4"/>
  </r>
  <r>
    <x v="28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7"/>
    <x v="0"/>
    <x v="4"/>
  </r>
  <r>
    <x v="21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"/>
    <x v="0"/>
    <x v="4"/>
  </r>
  <r>
    <x v="7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"/>
    <x v="0"/>
    <x v="4"/>
  </r>
  <r>
    <x v="8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x v="18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"/>
    <x v="0"/>
    <x v="4"/>
  </r>
  <r>
    <x v="17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"/>
    <x v="0"/>
    <x v="4"/>
  </r>
  <r>
    <x v="7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2"/>
    <x v="0"/>
    <x v="4"/>
  </r>
  <r>
    <x v="15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"/>
    <x v="0"/>
    <x v="4"/>
  </r>
  <r>
    <x v="99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"/>
    <x v="0"/>
    <x v="4"/>
  </r>
  <r>
    <x v="21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"/>
    <x v="0"/>
    <x v="4"/>
  </r>
  <r>
    <x v="17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"/>
    <x v="0"/>
    <x v="4"/>
  </r>
  <r>
    <x v="8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"/>
    <x v="0"/>
    <x v="4"/>
  </r>
  <r>
    <x v="0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"/>
    <x v="0"/>
    <x v="4"/>
  </r>
  <r>
    <x v="100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"/>
    <x v="0"/>
    <x v="4"/>
  </r>
  <r>
    <x v="2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2"/>
    <x v="0"/>
    <x v="4"/>
  </r>
  <r>
    <x v="101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7"/>
    <x v="0"/>
    <x v="4"/>
  </r>
  <r>
    <x v="38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3"/>
    <x v="0"/>
    <x v="4"/>
  </r>
  <r>
    <x v="6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3"/>
    <x v="0"/>
    <x v="4"/>
  </r>
  <r>
    <x v="17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90"/>
    <x v="0"/>
    <x v="4"/>
  </r>
  <r>
    <x v="3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9"/>
    <x v="0"/>
    <x v="4"/>
  </r>
  <r>
    <x v="3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9"/>
    <x v="0"/>
    <x v="4"/>
  </r>
  <r>
    <x v="20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"/>
    <x v="0"/>
    <x v="4"/>
  </r>
  <r>
    <x v="2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"/>
    <x v="0"/>
    <x v="4"/>
  </r>
  <r>
    <x v="102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"/>
    <x v="0"/>
    <x v="4"/>
  </r>
  <r>
    <x v="7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1"/>
    <x v="0"/>
    <x v="4"/>
  </r>
  <r>
    <x v="35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"/>
    <x v="0"/>
    <x v="4"/>
  </r>
  <r>
    <x v="7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6"/>
    <x v="0"/>
    <x v="4"/>
  </r>
  <r>
    <x v="103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50"/>
    <x v="0"/>
    <x v="4"/>
  </r>
  <r>
    <x v="40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"/>
    <x v="0"/>
    <x v="4"/>
  </r>
  <r>
    <x v="13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5"/>
    <x v="0"/>
    <x v="4"/>
  </r>
  <r>
    <x v="33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7"/>
    <x v="0"/>
    <x v="4"/>
  </r>
  <r>
    <x v="29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"/>
    <x v="0"/>
    <x v="4"/>
  </r>
  <r>
    <x v="4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5"/>
    <x v="0"/>
    <x v="4"/>
  </r>
  <r>
    <x v="21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"/>
    <x v="0"/>
    <x v="4"/>
  </r>
  <r>
    <x v="3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1"/>
    <x v="0"/>
    <x v="4"/>
  </r>
  <r>
    <x v="40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"/>
    <x v="0"/>
    <x v="4"/>
  </r>
  <r>
    <x v="104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"/>
    <x v="0"/>
    <x v="4"/>
  </r>
  <r>
    <x v="3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"/>
    <x v="0"/>
    <x v="4"/>
  </r>
  <r>
    <x v="6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"/>
    <x v="0"/>
    <x v="4"/>
  </r>
  <r>
    <x v="21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5"/>
    <x v="0"/>
    <x v="4"/>
  </r>
  <r>
    <x v="13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"/>
    <x v="0"/>
    <x v="4"/>
  </r>
  <r>
    <x v="40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4"/>
    <x v="0"/>
    <x v="4"/>
  </r>
  <r>
    <x v="10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"/>
    <x v="0"/>
    <x v="4"/>
  </r>
  <r>
    <x v="7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7"/>
    <x v="0"/>
    <x v="4"/>
  </r>
  <r>
    <x v="33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"/>
    <x v="0"/>
    <x v="4"/>
  </r>
  <r>
    <x v="16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"/>
    <x v="0"/>
    <x v="4"/>
  </r>
  <r>
    <x v="7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"/>
    <x v="0"/>
    <x v="4"/>
  </r>
  <r>
    <x v="5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x v="0"/>
    <x v="4"/>
  </r>
  <r>
    <x v="29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3"/>
    <x v="0"/>
    <x v="4"/>
  </r>
  <r>
    <x v="10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"/>
    <x v="0"/>
    <x v="4"/>
  </r>
  <r>
    <x v="13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8"/>
    <x v="0"/>
    <x v="4"/>
  </r>
  <r>
    <x v="8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70"/>
    <x v="0"/>
    <x v="4"/>
  </r>
  <r>
    <x v="21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"/>
    <x v="0"/>
    <x v="4"/>
  </r>
  <r>
    <x v="21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20"/>
    <x v="0"/>
    <x v="4"/>
  </r>
  <r>
    <x v="4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00"/>
    <x v="0"/>
    <x v="4"/>
  </r>
  <r>
    <x v="106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1"/>
    <x v="0"/>
    <x v="4"/>
  </r>
  <r>
    <x v="20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8"/>
    <x v="0"/>
    <x v="4"/>
  </r>
  <r>
    <x v="3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7"/>
    <x v="0"/>
    <x v="4"/>
  </r>
  <r>
    <x v="13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2"/>
    <x v="0"/>
    <x v="4"/>
  </r>
  <r>
    <x v="41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30"/>
    <x v="0"/>
    <x v="4"/>
  </r>
  <r>
    <x v="37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5"/>
    <x v="0"/>
    <x v="4"/>
  </r>
  <r>
    <x v="1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1"/>
    <x v="0"/>
    <x v="4"/>
  </r>
  <r>
    <x v="15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4"/>
    <x v="0"/>
    <x v="4"/>
  </r>
  <r>
    <x v="3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"/>
    <x v="0"/>
    <x v="4"/>
  </r>
  <r>
    <x v="31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7"/>
    <x v="0"/>
    <x v="4"/>
  </r>
  <r>
    <x v="33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"/>
    <x v="0"/>
    <x v="4"/>
  </r>
  <r>
    <x v="107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"/>
    <x v="0"/>
    <x v="4"/>
  </r>
  <r>
    <x v="33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"/>
    <x v="0"/>
    <x v="4"/>
  </r>
  <r>
    <x v="2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"/>
    <x v="0"/>
    <x v="4"/>
  </r>
  <r>
    <x v="7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40"/>
    <x v="0"/>
    <x v="4"/>
  </r>
  <r>
    <x v="3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0"/>
    <x v="0"/>
    <x v="4"/>
  </r>
  <r>
    <x v="39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40"/>
    <x v="0"/>
    <x v="4"/>
  </r>
  <r>
    <x v="7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8"/>
    <x v="0"/>
    <x v="4"/>
  </r>
  <r>
    <x v="5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"/>
    <x v="0"/>
    <x v="4"/>
  </r>
  <r>
    <x v="3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40"/>
    <x v="0"/>
    <x v="4"/>
  </r>
  <r>
    <x v="7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"/>
    <x v="0"/>
    <x v="4"/>
  </r>
  <r>
    <x v="33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7"/>
    <x v="0"/>
    <x v="4"/>
  </r>
  <r>
    <x v="3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2"/>
    <x v="0"/>
    <x v="4"/>
  </r>
  <r>
    <x v="5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3"/>
    <x v="0"/>
    <x v="4"/>
  </r>
  <r>
    <x v="108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"/>
    <x v="0"/>
    <x v="4"/>
  </r>
  <r>
    <x v="35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"/>
    <x v="0"/>
    <x v="4"/>
  </r>
  <r>
    <x v="105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2"/>
    <x v="0"/>
    <x v="4"/>
  </r>
  <r>
    <x v="13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0"/>
    <x v="0"/>
    <x v="4"/>
  </r>
  <r>
    <x v="26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"/>
    <x v="0"/>
    <x v="4"/>
  </r>
  <r>
    <x v="28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3"/>
    <x v="0"/>
    <x v="4"/>
  </r>
  <r>
    <x v="6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"/>
    <x v="0"/>
    <x v="4"/>
  </r>
  <r>
    <x v="35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"/>
    <x v="0"/>
    <x v="4"/>
  </r>
  <r>
    <x v="20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"/>
    <x v="0"/>
    <x v="4"/>
  </r>
  <r>
    <x v="3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x v="0"/>
    <x v="4"/>
  </r>
  <r>
    <x v="24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6"/>
    <x v="0"/>
    <x v="4"/>
  </r>
  <r>
    <x v="2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"/>
    <x v="0"/>
    <x v="4"/>
  </r>
  <r>
    <x v="109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70"/>
    <x v="0"/>
    <x v="4"/>
  </r>
  <r>
    <x v="110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"/>
    <x v="0"/>
    <x v="4"/>
  </r>
  <r>
    <x v="20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9"/>
    <x v="0"/>
    <x v="4"/>
  </r>
  <r>
    <x v="6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2"/>
    <x v="0"/>
    <x v="4"/>
  </r>
  <r>
    <x v="8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"/>
    <x v="0"/>
    <x v="4"/>
  </r>
  <r>
    <x v="11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5"/>
    <x v="0"/>
    <x v="4"/>
  </r>
  <r>
    <x v="9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9"/>
    <x v="0"/>
    <x v="4"/>
  </r>
  <r>
    <x v="112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2"/>
    <x v="0"/>
    <x v="4"/>
  </r>
  <r>
    <x v="8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"/>
    <x v="0"/>
    <x v="4"/>
  </r>
  <r>
    <x v="7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"/>
    <x v="0"/>
    <x v="4"/>
  </r>
  <r>
    <x v="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1"/>
    <x v="0"/>
    <x v="4"/>
  </r>
  <r>
    <x v="5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"/>
    <x v="0"/>
    <x v="4"/>
  </r>
  <r>
    <x v="20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"/>
    <x v="0"/>
    <x v="4"/>
  </r>
  <r>
    <x v="29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9"/>
    <x v="0"/>
    <x v="4"/>
  </r>
  <r>
    <x v="13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2"/>
    <x v="0"/>
    <x v="4"/>
  </r>
  <r>
    <x v="3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"/>
    <x v="0"/>
    <x v="4"/>
  </r>
  <r>
    <x v="105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"/>
    <x v="0"/>
    <x v="4"/>
  </r>
  <r>
    <x v="13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5"/>
    <x v="0"/>
    <x v="4"/>
  </r>
  <r>
    <x v="20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"/>
    <x v="0"/>
    <x v="4"/>
  </r>
  <r>
    <x v="3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"/>
    <x v="0"/>
    <x v="4"/>
  </r>
  <r>
    <x v="24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6"/>
    <x v="0"/>
    <x v="4"/>
  </r>
  <r>
    <x v="2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"/>
    <x v="0"/>
    <x v="4"/>
  </r>
  <r>
    <x v="33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"/>
    <x v="0"/>
    <x v="4"/>
  </r>
  <r>
    <x v="29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"/>
    <x v="0"/>
    <x v="4"/>
  </r>
  <r>
    <x v="29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"/>
    <x v="0"/>
    <x v="4"/>
  </r>
  <r>
    <x v="2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"/>
    <x v="0"/>
    <x v="4"/>
  </r>
  <r>
    <x v="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"/>
    <x v="0"/>
    <x v="4"/>
  </r>
  <r>
    <x v="0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6"/>
    <x v="0"/>
    <x v="4"/>
  </r>
  <r>
    <x v="30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"/>
    <x v="0"/>
    <x v="4"/>
  </r>
  <r>
    <x v="7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6"/>
    <x v="0"/>
    <x v="4"/>
  </r>
  <r>
    <x v="37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8"/>
    <x v="0"/>
    <x v="4"/>
  </r>
  <r>
    <x v="2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9"/>
    <x v="0"/>
    <x v="4"/>
  </r>
  <r>
    <x v="33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"/>
    <x v="0"/>
    <x v="4"/>
  </r>
  <r>
    <x v="21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"/>
    <x v="0"/>
    <x v="4"/>
  </r>
  <r>
    <x v="28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"/>
    <x v="0"/>
    <x v="4"/>
  </r>
  <r>
    <x v="8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"/>
    <x v="0"/>
    <x v="4"/>
  </r>
  <r>
    <x v="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7"/>
    <x v="0"/>
    <x v="4"/>
  </r>
  <r>
    <x v="8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"/>
    <x v="0"/>
    <x v="4"/>
  </r>
  <r>
    <x v="50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5"/>
    <x v="0"/>
    <x v="5"/>
  </r>
  <r>
    <x v="53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"/>
    <x v="0"/>
    <x v="5"/>
  </r>
  <r>
    <x v="60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6"/>
    <x v="0"/>
    <x v="5"/>
  </r>
  <r>
    <x v="60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2"/>
    <x v="0"/>
    <x v="5"/>
  </r>
  <r>
    <x v="113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1"/>
    <x v="0"/>
    <x v="5"/>
  </r>
  <r>
    <x v="50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x v="60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7"/>
    <x v="0"/>
    <x v="5"/>
  </r>
  <r>
    <x v="5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x v="5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x v="5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x v="53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5"/>
    <x v="0"/>
    <x v="5"/>
  </r>
  <r>
    <x v="51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2"/>
    <x v="0"/>
    <x v="5"/>
  </r>
  <r>
    <x v="54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"/>
    <x v="0"/>
    <x v="5"/>
  </r>
  <r>
    <x v="5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x v="62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3"/>
    <x v="0"/>
    <x v="5"/>
  </r>
  <r>
    <x v="50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x v="5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x v="5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x v="114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1"/>
    <x v="0"/>
    <x v="5"/>
  </r>
  <r>
    <x v="5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x v="50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x v="5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x v="115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4"/>
    <x v="0"/>
    <x v="5"/>
  </r>
  <r>
    <x v="50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x v="62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x v="50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x v="113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8"/>
    <x v="0"/>
    <x v="5"/>
  </r>
  <r>
    <x v="50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x v="56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1"/>
    <x v="0"/>
    <x v="5"/>
  </r>
  <r>
    <x v="53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x v="60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7"/>
    <x v="0"/>
    <x v="5"/>
  </r>
  <r>
    <x v="5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x v="116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x v="50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x v="60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"/>
    <x v="0"/>
    <x v="5"/>
  </r>
  <r>
    <x v="50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3"/>
    <x v="0"/>
    <x v="5"/>
  </r>
  <r>
    <x v="60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"/>
    <x v="0"/>
    <x v="5"/>
  </r>
  <r>
    <x v="5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x v="59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7"/>
    <x v="0"/>
    <x v="5"/>
  </r>
  <r>
    <x v="50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x v="50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3"/>
    <x v="0"/>
    <x v="5"/>
  </r>
  <r>
    <x v="5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x v="5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x v="53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4"/>
    <x v="0"/>
    <x v="5"/>
  </r>
  <r>
    <x v="50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x v="117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"/>
    <x v="0"/>
    <x v="5"/>
  </r>
  <r>
    <x v="60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"/>
    <x v="0"/>
    <x v="5"/>
  </r>
  <r>
    <x v="66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1"/>
    <x v="0"/>
    <x v="5"/>
  </r>
  <r>
    <x v="5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x v="5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x v="60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6"/>
    <x v="0"/>
    <x v="5"/>
  </r>
  <r>
    <x v="81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"/>
    <x v="0"/>
    <x v="5"/>
  </r>
  <r>
    <x v="82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"/>
    <x v="0"/>
    <x v="5"/>
  </r>
  <r>
    <x v="56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2"/>
    <x v="0"/>
    <x v="5"/>
  </r>
  <r>
    <x v="50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x v="5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x v="53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0"/>
    <x v="0"/>
    <x v="5"/>
  </r>
  <r>
    <x v="5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x v="5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x v="69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9"/>
    <x v="0"/>
    <x v="5"/>
  </r>
  <r>
    <x v="118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"/>
    <x v="0"/>
    <x v="5"/>
  </r>
  <r>
    <x v="5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"/>
    <x v="0"/>
    <x v="5"/>
  </r>
  <r>
    <x v="50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x v="119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x v="0"/>
    <x v="5"/>
  </r>
  <r>
    <x v="50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4"/>
    <x v="0"/>
    <x v="5"/>
  </r>
  <r>
    <x v="66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7"/>
    <x v="0"/>
    <x v="5"/>
  </r>
  <r>
    <x v="50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x v="5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x v="5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x v="50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2"/>
    <x v="0"/>
    <x v="5"/>
  </r>
  <r>
    <x v="5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x v="5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x v="5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x v="5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x v="50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"/>
    <x v="0"/>
    <x v="5"/>
  </r>
  <r>
    <x v="5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x v="50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x v="60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x v="6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"/>
    <x v="0"/>
    <x v="5"/>
  </r>
  <r>
    <x v="54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"/>
    <x v="0"/>
    <x v="5"/>
  </r>
  <r>
    <x v="56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4"/>
    <x v="0"/>
    <x v="5"/>
  </r>
  <r>
    <x v="5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x v="60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8"/>
    <x v="0"/>
    <x v="5"/>
  </r>
  <r>
    <x v="53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3"/>
    <x v="0"/>
    <x v="5"/>
  </r>
  <r>
    <x v="60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x v="50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"/>
    <x v="0"/>
    <x v="5"/>
  </r>
  <r>
    <x v="50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x v="56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x v="60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"/>
    <x v="0"/>
    <x v="5"/>
  </r>
  <r>
    <x v="50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x v="5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x v="56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x v="50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6"/>
    <x v="0"/>
    <x v="5"/>
  </r>
  <r>
    <x v="51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"/>
    <x v="0"/>
    <x v="5"/>
  </r>
  <r>
    <x v="56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7"/>
    <x v="0"/>
    <x v="5"/>
  </r>
  <r>
    <x v="78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"/>
    <x v="0"/>
    <x v="5"/>
  </r>
  <r>
    <x v="5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x v="60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"/>
    <x v="0"/>
    <x v="5"/>
  </r>
  <r>
    <x v="5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x v="61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"/>
    <x v="0"/>
    <x v="5"/>
  </r>
  <r>
    <x v="21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"/>
    <x v="1"/>
    <x v="6"/>
  </r>
  <r>
    <x v="2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"/>
    <x v="1"/>
    <x v="6"/>
  </r>
  <r>
    <x v="41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1"/>
    <x v="1"/>
    <x v="6"/>
  </r>
  <r>
    <x v="10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2"/>
    <x v="1"/>
    <x v="6"/>
  </r>
  <r>
    <x v="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"/>
    <x v="1"/>
    <x v="6"/>
  </r>
  <r>
    <x v="8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x v="35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"/>
    <x v="1"/>
    <x v="6"/>
  </r>
  <r>
    <x v="7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4"/>
    <x v="1"/>
    <x v="6"/>
  </r>
  <r>
    <x v="31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"/>
    <x v="1"/>
    <x v="6"/>
  </r>
  <r>
    <x v="22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7"/>
    <x v="1"/>
    <x v="6"/>
  </r>
  <r>
    <x v="2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7"/>
    <x v="1"/>
    <x v="6"/>
  </r>
  <r>
    <x v="8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"/>
    <x v="1"/>
    <x v="6"/>
  </r>
  <r>
    <x v="4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"/>
    <x v="1"/>
    <x v="6"/>
  </r>
  <r>
    <x v="8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8"/>
    <x v="1"/>
    <x v="6"/>
  </r>
  <r>
    <x v="2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"/>
    <x v="1"/>
    <x v="6"/>
  </r>
  <r>
    <x v="33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5"/>
    <x v="1"/>
    <x v="6"/>
  </r>
  <r>
    <x v="90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"/>
    <x v="1"/>
    <x v="6"/>
  </r>
  <r>
    <x v="10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"/>
    <x v="1"/>
    <x v="6"/>
  </r>
  <r>
    <x v="120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"/>
    <x v="1"/>
    <x v="6"/>
  </r>
  <r>
    <x v="7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"/>
    <x v="1"/>
    <x v="6"/>
  </r>
  <r>
    <x v="50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x v="60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x v="50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x v="50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x v="60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x v="11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3"/>
    <x v="2"/>
    <x v="7"/>
  </r>
  <r>
    <x v="50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x v="5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x v="50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x v="56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9"/>
    <x v="2"/>
    <x v="7"/>
  </r>
  <r>
    <x v="60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9"/>
    <x v="2"/>
    <x v="7"/>
  </r>
  <r>
    <x v="6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"/>
    <x v="2"/>
    <x v="7"/>
  </r>
  <r>
    <x v="5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x v="50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1"/>
    <x v="2"/>
    <x v="7"/>
  </r>
  <r>
    <x v="121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"/>
    <x v="2"/>
    <x v="7"/>
  </r>
  <r>
    <x v="5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x v="56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x v="60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"/>
    <x v="2"/>
    <x v="7"/>
  </r>
  <r>
    <x v="5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x v="50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x v="50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x v="50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8"/>
    <x v="2"/>
    <x v="7"/>
  </r>
  <r>
    <x v="5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x v="50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x v="50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x v="5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x v="50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x v="5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x v="60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x v="60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x v="50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x v="50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x v="5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x v="50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"/>
    <x v="2"/>
    <x v="7"/>
  </r>
  <r>
    <x v="60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x v="50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5"/>
    <x v="2"/>
    <x v="7"/>
  </r>
  <r>
    <x v="50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x v="50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x v="50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x v="60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x v="50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x v="5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x v="5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x v="50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x v="60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x v="5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x v="60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x v="114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"/>
    <x v="2"/>
    <x v="7"/>
  </r>
  <r>
    <x v="56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1"/>
    <x v="2"/>
    <x v="7"/>
  </r>
  <r>
    <x v="50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x v="65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5"/>
    <x v="2"/>
    <x v="7"/>
  </r>
  <r>
    <x v="50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1"/>
    <x v="2"/>
    <x v="7"/>
  </r>
  <r>
    <x v="56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x v="61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"/>
    <x v="2"/>
    <x v="7"/>
  </r>
  <r>
    <x v="50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x v="50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"/>
    <x v="2"/>
    <x v="7"/>
  </r>
  <r>
    <x v="50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x v="50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x v="122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"/>
    <x v="2"/>
    <x v="7"/>
  </r>
  <r>
    <x v="50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"/>
    <x v="2"/>
    <x v="7"/>
  </r>
  <r>
    <x v="53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x v="60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"/>
    <x v="2"/>
    <x v="7"/>
  </r>
  <r>
    <x v="5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x v="65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"/>
    <x v="2"/>
    <x v="7"/>
  </r>
  <r>
    <x v="5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x v="56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"/>
    <x v="2"/>
    <x v="7"/>
  </r>
  <r>
    <x v="50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x v="5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x v="60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"/>
    <x v="2"/>
    <x v="7"/>
  </r>
  <r>
    <x v="60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x v="5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x v="5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x v="5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x v="70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6"/>
    <x v="2"/>
    <x v="7"/>
  </r>
  <r>
    <x v="5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x v="5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x v="5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x v="56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x v="5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x v="50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x v="60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x v="60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x v="5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8"/>
    <x v="2"/>
    <x v="7"/>
  </r>
  <r>
    <x v="5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x v="5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x v="5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x v="123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"/>
    <x v="2"/>
    <x v="7"/>
  </r>
  <r>
    <x v="50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x v="5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x v="50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7"/>
    <x v="2"/>
    <x v="7"/>
  </r>
  <r>
    <x v="50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x v="60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7"/>
    <x v="2"/>
    <x v="7"/>
  </r>
  <r>
    <x v="5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x v="81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50"/>
    <x v="2"/>
    <x v="7"/>
  </r>
  <r>
    <x v="50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x v="50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x v="50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x v="5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x v="50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x v="50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x v="124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1"/>
    <x v="2"/>
    <x v="8"/>
  </r>
  <r>
    <x v="17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"/>
    <x v="2"/>
    <x v="8"/>
  </r>
  <r>
    <x v="125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"/>
    <x v="2"/>
    <x v="8"/>
  </r>
  <r>
    <x v="6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"/>
    <x v="2"/>
    <x v="8"/>
  </r>
  <r>
    <x v="126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"/>
    <x v="2"/>
    <x v="8"/>
  </r>
  <r>
    <x v="127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4"/>
    <x v="2"/>
    <x v="8"/>
  </r>
  <r>
    <x v="88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"/>
    <x v="2"/>
    <x v="8"/>
  </r>
  <r>
    <x v="13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6"/>
    <x v="2"/>
    <x v="8"/>
  </r>
  <r>
    <x v="37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x v="49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3"/>
    <x v="2"/>
    <x v="8"/>
  </r>
  <r>
    <x v="20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"/>
    <x v="2"/>
    <x v="8"/>
  </r>
  <r>
    <x v="7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"/>
    <x v="2"/>
    <x v="8"/>
  </r>
  <r>
    <x v="8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8"/>
    <x v="2"/>
    <x v="8"/>
  </r>
  <r>
    <x v="48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6"/>
    <x v="2"/>
    <x v="8"/>
  </r>
  <r>
    <x v="128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2"/>
    <x v="2"/>
    <x v="8"/>
  </r>
  <r>
    <x v="92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3"/>
    <x v="2"/>
    <x v="8"/>
  </r>
  <r>
    <x v="111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3"/>
    <x v="2"/>
    <x v="8"/>
  </r>
  <r>
    <x v="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"/>
    <x v="2"/>
    <x v="8"/>
  </r>
  <r>
    <x v="3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"/>
    <x v="2"/>
    <x v="8"/>
  </r>
  <r>
    <x v="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4"/>
    <x v="2"/>
    <x v="8"/>
  </r>
  <r>
    <x v="56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5"/>
    <x v="2"/>
    <x v="8"/>
  </r>
  <r>
    <x v="60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1"/>
    <x v="2"/>
    <x v="8"/>
  </r>
  <r>
    <x v="50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x v="50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x v="59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"/>
    <x v="2"/>
    <x v="8"/>
  </r>
  <r>
    <x v="118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"/>
    <x v="2"/>
    <x v="8"/>
  </r>
  <r>
    <x v="50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x v="54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9"/>
    <x v="2"/>
    <x v="8"/>
  </r>
  <r>
    <x v="6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"/>
    <x v="2"/>
    <x v="8"/>
  </r>
  <r>
    <x v="66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"/>
    <x v="2"/>
    <x v="8"/>
  </r>
  <r>
    <x v="129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5"/>
    <x v="2"/>
    <x v="8"/>
  </r>
  <r>
    <x v="11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9"/>
    <x v="2"/>
    <x v="8"/>
  </r>
  <r>
    <x v="66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"/>
    <x v="2"/>
    <x v="8"/>
  </r>
  <r>
    <x v="50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"/>
    <x v="2"/>
    <x v="8"/>
  </r>
  <r>
    <x v="50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8"/>
    <x v="2"/>
    <x v="8"/>
  </r>
  <r>
    <x v="77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"/>
    <x v="2"/>
    <x v="8"/>
  </r>
  <r>
    <x v="60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"/>
    <x v="2"/>
    <x v="8"/>
  </r>
  <r>
    <x v="73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"/>
    <x v="2"/>
    <x v="8"/>
  </r>
  <r>
    <x v="65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"/>
    <x v="2"/>
    <x v="8"/>
  </r>
  <r>
    <x v="77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4"/>
    <x v="2"/>
    <x v="8"/>
  </r>
  <r>
    <x v="73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1"/>
    <x v="2"/>
    <x v="8"/>
  </r>
  <r>
    <x v="50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x v="50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"/>
    <x v="2"/>
    <x v="8"/>
  </r>
  <r>
    <x v="60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"/>
    <x v="2"/>
    <x v="8"/>
  </r>
  <r>
    <x v="113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"/>
    <x v="2"/>
    <x v="8"/>
  </r>
  <r>
    <x v="58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"/>
    <x v="2"/>
    <x v="8"/>
  </r>
  <r>
    <x v="5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x v="65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2"/>
    <x v="2"/>
    <x v="8"/>
  </r>
  <r>
    <x v="130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6"/>
    <x v="2"/>
    <x v="8"/>
  </r>
  <r>
    <x v="7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"/>
    <x v="2"/>
    <x v="8"/>
  </r>
  <r>
    <x v="81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3"/>
    <x v="2"/>
    <x v="8"/>
  </r>
  <r>
    <x v="60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x v="113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"/>
    <x v="2"/>
    <x v="8"/>
  </r>
  <r>
    <x v="131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"/>
    <x v="2"/>
    <x v="8"/>
  </r>
  <r>
    <x v="50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"/>
    <x v="2"/>
    <x v="8"/>
  </r>
  <r>
    <x v="60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1"/>
    <x v="2"/>
    <x v="8"/>
  </r>
  <r>
    <x v="50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x v="132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"/>
    <x v="2"/>
    <x v="8"/>
  </r>
  <r>
    <x v="77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1"/>
    <x v="2"/>
    <x v="8"/>
  </r>
  <r>
    <x v="133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"/>
    <x v="2"/>
    <x v="8"/>
  </r>
  <r>
    <x v="56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x v="117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"/>
    <x v="2"/>
    <x v="8"/>
  </r>
  <r>
    <x v="134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5"/>
    <x v="2"/>
    <x v="8"/>
  </r>
  <r>
    <x v="5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20"/>
    <x v="2"/>
    <x v="8"/>
  </r>
  <r>
    <x v="60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"/>
    <x v="2"/>
    <x v="8"/>
  </r>
  <r>
    <x v="60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"/>
    <x v="2"/>
    <x v="8"/>
  </r>
  <r>
    <x v="5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x v="13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8"/>
    <x v="2"/>
    <x v="8"/>
  </r>
  <r>
    <x v="66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4"/>
    <x v="2"/>
    <x v="8"/>
  </r>
  <r>
    <x v="50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1"/>
    <x v="2"/>
    <x v="8"/>
  </r>
  <r>
    <x v="5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x v="122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100"/>
    <x v="2"/>
    <x v="8"/>
  </r>
  <r>
    <x v="50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"/>
    <x v="2"/>
    <x v="8"/>
  </r>
  <r>
    <x v="60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x v="77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"/>
    <x v="2"/>
    <x v="8"/>
  </r>
  <r>
    <x v="6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6"/>
    <x v="2"/>
    <x v="8"/>
  </r>
  <r>
    <x v="54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5"/>
    <x v="2"/>
    <x v="8"/>
  </r>
  <r>
    <x v="50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"/>
    <x v="2"/>
    <x v="8"/>
  </r>
  <r>
    <x v="60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3"/>
    <x v="2"/>
    <x v="8"/>
  </r>
  <r>
    <x v="60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"/>
    <x v="2"/>
    <x v="8"/>
  </r>
  <r>
    <x v="124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7"/>
    <x v="3"/>
    <x v="9"/>
  </r>
  <r>
    <x v="10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"/>
    <x v="3"/>
    <x v="9"/>
  </r>
  <r>
    <x v="88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6"/>
    <x v="3"/>
    <x v="9"/>
  </r>
  <r>
    <x v="15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5"/>
    <x v="3"/>
    <x v="9"/>
  </r>
  <r>
    <x v="2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2"/>
    <x v="3"/>
    <x v="9"/>
  </r>
  <r>
    <x v="8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"/>
    <x v="3"/>
    <x v="9"/>
  </r>
  <r>
    <x v="7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"/>
    <x v="3"/>
    <x v="9"/>
  </r>
  <r>
    <x v="94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7"/>
    <x v="3"/>
    <x v="9"/>
  </r>
  <r>
    <x v="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1"/>
    <x v="3"/>
    <x v="9"/>
  </r>
  <r>
    <x v="26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4"/>
    <x v="3"/>
    <x v="9"/>
  </r>
  <r>
    <x v="88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00"/>
    <x v="3"/>
    <x v="9"/>
  </r>
  <r>
    <x v="9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9"/>
    <x v="3"/>
    <x v="9"/>
  </r>
  <r>
    <x v="12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5"/>
    <x v="3"/>
    <x v="9"/>
  </r>
  <r>
    <x v="28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8"/>
    <x v="3"/>
    <x v="9"/>
  </r>
  <r>
    <x v="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"/>
    <x v="3"/>
    <x v="9"/>
  </r>
  <r>
    <x v="35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5"/>
    <x v="3"/>
    <x v="9"/>
  </r>
  <r>
    <x v="136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"/>
    <x v="3"/>
    <x v="9"/>
  </r>
  <r>
    <x v="108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7"/>
    <x v="3"/>
    <x v="9"/>
  </r>
  <r>
    <x v="13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"/>
    <x v="3"/>
    <x v="9"/>
  </r>
  <r>
    <x v="137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"/>
    <x v="3"/>
    <x v="9"/>
  </r>
  <r>
    <x v="13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70"/>
    <x v="3"/>
    <x v="9"/>
  </r>
  <r>
    <x v="21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"/>
    <x v="3"/>
    <x v="9"/>
  </r>
  <r>
    <x v="38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"/>
    <x v="3"/>
    <x v="9"/>
  </r>
  <r>
    <x v="34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"/>
    <x v="3"/>
    <x v="9"/>
  </r>
  <r>
    <x v="2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3"/>
    <x v="3"/>
    <x v="9"/>
  </r>
  <r>
    <x v="9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4"/>
    <x v="3"/>
    <x v="9"/>
  </r>
  <r>
    <x v="3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"/>
    <x v="3"/>
    <x v="9"/>
  </r>
  <r>
    <x v="8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"/>
    <x v="3"/>
    <x v="9"/>
  </r>
  <r>
    <x v="8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6"/>
    <x v="3"/>
    <x v="9"/>
  </r>
  <r>
    <x v="6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6"/>
    <x v="3"/>
    <x v="9"/>
  </r>
  <r>
    <x v="33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"/>
    <x v="3"/>
    <x v="9"/>
  </r>
  <r>
    <x v="17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"/>
    <x v="3"/>
    <x v="9"/>
  </r>
  <r>
    <x v="20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"/>
    <x v="3"/>
    <x v="9"/>
  </r>
  <r>
    <x v="30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"/>
    <x v="3"/>
    <x v="9"/>
  </r>
  <r>
    <x v="3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"/>
    <x v="3"/>
    <x v="9"/>
  </r>
  <r>
    <x v="2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"/>
    <x v="3"/>
    <x v="9"/>
  </r>
  <r>
    <x v="90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"/>
    <x v="3"/>
    <x v="9"/>
  </r>
  <r>
    <x v="1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"/>
    <x v="3"/>
    <x v="9"/>
  </r>
  <r>
    <x v="21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"/>
    <x v="3"/>
    <x v="9"/>
  </r>
  <r>
    <x v="2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"/>
    <x v="3"/>
    <x v="9"/>
  </r>
  <r>
    <x v="5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x v="6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"/>
    <x v="3"/>
    <x v="10"/>
  </r>
  <r>
    <x v="5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x v="50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x v="5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x v="71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"/>
    <x v="3"/>
    <x v="10"/>
  </r>
  <r>
    <x v="5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x v="65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x v="5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x v="139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2"/>
    <x v="3"/>
    <x v="10"/>
  </r>
  <r>
    <x v="5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x v="50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x v="56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x v="60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x v="140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x v="53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x v="76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"/>
    <x v="3"/>
    <x v="10"/>
  </r>
  <r>
    <x v="60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x v="50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x v="56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7"/>
    <x v="3"/>
    <x v="10"/>
  </r>
  <r>
    <x v="3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9"/>
    <x v="4"/>
    <x v="11"/>
  </r>
  <r>
    <x v="18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3"/>
    <x v="4"/>
    <x v="11"/>
  </r>
  <r>
    <x v="8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x v="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"/>
    <x v="4"/>
    <x v="11"/>
  </r>
  <r>
    <x v="33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4"/>
    <x v="11"/>
  </r>
  <r>
    <x v="141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"/>
    <x v="4"/>
    <x v="11"/>
  </r>
  <r>
    <x v="1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"/>
    <x v="4"/>
    <x v="11"/>
  </r>
  <r>
    <x v="35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1"/>
    <x v="4"/>
    <x v="11"/>
  </r>
  <r>
    <x v="142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60"/>
    <x v="4"/>
    <x v="11"/>
  </r>
  <r>
    <x v="15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3"/>
    <x v="4"/>
    <x v="11"/>
  </r>
  <r>
    <x v="124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3"/>
    <x v="4"/>
    <x v="11"/>
  </r>
  <r>
    <x v="3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1"/>
    <x v="4"/>
    <x v="11"/>
  </r>
  <r>
    <x v="8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2"/>
    <x v="4"/>
    <x v="11"/>
  </r>
  <r>
    <x v="33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"/>
    <x v="4"/>
    <x v="11"/>
  </r>
  <r>
    <x v="2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9"/>
    <x v="4"/>
    <x v="11"/>
  </r>
  <r>
    <x v="20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"/>
    <x v="4"/>
    <x v="11"/>
  </r>
  <r>
    <x v="7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3"/>
    <x v="4"/>
    <x v="11"/>
  </r>
  <r>
    <x v="29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"/>
    <x v="4"/>
    <x v="11"/>
  </r>
  <r>
    <x v="41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"/>
    <x v="4"/>
    <x v="11"/>
  </r>
  <r>
    <x v="8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9"/>
    <x v="4"/>
    <x v="11"/>
  </r>
  <r>
    <x v="143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1"/>
    <x v="4"/>
    <x v="11"/>
  </r>
  <r>
    <x v="20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4"/>
    <x v="4"/>
    <x v="11"/>
  </r>
  <r>
    <x v="7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"/>
    <x v="4"/>
    <x v="11"/>
  </r>
  <r>
    <x v="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5"/>
    <x v="4"/>
    <x v="11"/>
  </r>
  <r>
    <x v="8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6"/>
    <x v="4"/>
    <x v="11"/>
  </r>
  <r>
    <x v="2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"/>
    <x v="4"/>
    <x v="11"/>
  </r>
  <r>
    <x v="3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8"/>
    <x v="4"/>
    <x v="11"/>
  </r>
  <r>
    <x v="2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4"/>
    <x v="4"/>
    <x v="11"/>
  </r>
  <r>
    <x v="8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5"/>
    <x v="4"/>
    <x v="11"/>
  </r>
  <r>
    <x v="3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80"/>
    <x v="4"/>
    <x v="11"/>
  </r>
  <r>
    <x v="2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"/>
    <x v="4"/>
    <x v="11"/>
  </r>
  <r>
    <x v="3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7"/>
    <x v="4"/>
    <x v="11"/>
  </r>
  <r>
    <x v="14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8"/>
    <x v="4"/>
    <x v="11"/>
  </r>
  <r>
    <x v="12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x v="4"/>
    <x v="11"/>
  </r>
  <r>
    <x v="37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"/>
    <x v="4"/>
    <x v="11"/>
  </r>
  <r>
    <x v="13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0"/>
    <x v="4"/>
    <x v="11"/>
  </r>
  <r>
    <x v="41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"/>
    <x v="4"/>
    <x v="11"/>
  </r>
  <r>
    <x v="0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"/>
    <x v="4"/>
    <x v="11"/>
  </r>
  <r>
    <x v="94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9"/>
    <x v="4"/>
    <x v="11"/>
  </r>
  <r>
    <x v="15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"/>
    <x v="4"/>
    <x v="11"/>
  </r>
  <r>
    <x v="84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1"/>
    <x v="4"/>
    <x v="11"/>
  </r>
  <r>
    <x v="8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"/>
    <x v="4"/>
    <x v="11"/>
  </r>
  <r>
    <x v="1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2"/>
    <x v="4"/>
    <x v="11"/>
  </r>
  <r>
    <x v="144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4"/>
    <x v="4"/>
    <x v="11"/>
  </r>
  <r>
    <x v="84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40"/>
    <x v="4"/>
    <x v="11"/>
  </r>
  <r>
    <x v="8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7"/>
    <x v="4"/>
    <x v="11"/>
  </r>
  <r>
    <x v="7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4"/>
    <x v="4"/>
    <x v="11"/>
  </r>
  <r>
    <x v="33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"/>
    <x v="4"/>
    <x v="11"/>
  </r>
  <r>
    <x v="13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7"/>
    <x v="4"/>
    <x v="11"/>
  </r>
  <r>
    <x v="3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3"/>
    <x v="4"/>
    <x v="11"/>
  </r>
  <r>
    <x v="29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1"/>
    <x v="4"/>
    <x v="11"/>
  </r>
  <r>
    <x v="14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x v="7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8"/>
    <x v="4"/>
    <x v="11"/>
  </r>
  <r>
    <x v="21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9"/>
    <x v="4"/>
    <x v="11"/>
  </r>
  <r>
    <x v="26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"/>
    <x v="4"/>
    <x v="11"/>
  </r>
  <r>
    <x v="16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9"/>
    <x v="4"/>
    <x v="11"/>
  </r>
  <r>
    <x v="7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10"/>
    <x v="4"/>
    <x v="11"/>
  </r>
  <r>
    <x v="10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"/>
    <x v="4"/>
    <x v="11"/>
  </r>
  <r>
    <x v="1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8"/>
    <x v="4"/>
    <x v="11"/>
  </r>
  <r>
    <x v="1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1"/>
    <x v="4"/>
    <x v="11"/>
  </r>
  <r>
    <x v="28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"/>
    <x v="4"/>
    <x v="12"/>
  </r>
  <r>
    <x v="7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4"/>
    <x v="4"/>
    <x v="12"/>
  </r>
  <r>
    <x v="3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7"/>
    <x v="4"/>
    <x v="12"/>
  </r>
  <r>
    <x v="128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"/>
    <x v="4"/>
    <x v="12"/>
  </r>
  <r>
    <x v="146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7"/>
    <x v="4"/>
    <x v="12"/>
  </r>
  <r>
    <x v="28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"/>
    <x v="4"/>
    <x v="12"/>
  </r>
  <r>
    <x v="1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9"/>
    <x v="4"/>
    <x v="12"/>
  </r>
  <r>
    <x v="8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x v="8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9"/>
    <x v="4"/>
    <x v="12"/>
  </r>
  <r>
    <x v="28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2"/>
    <x v="4"/>
    <x v="12"/>
  </r>
  <r>
    <x v="19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7"/>
    <x v="4"/>
    <x v="12"/>
  </r>
  <r>
    <x v="22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"/>
    <x v="4"/>
    <x v="12"/>
  </r>
  <r>
    <x v="2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"/>
    <x v="4"/>
    <x v="12"/>
  </r>
  <r>
    <x v="8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x v="90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6"/>
    <x v="4"/>
    <x v="12"/>
  </r>
  <r>
    <x v="33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2"/>
    <x v="4"/>
    <x v="12"/>
  </r>
  <r>
    <x v="147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"/>
    <x v="4"/>
    <x v="12"/>
  </r>
  <r>
    <x v="8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x v="124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3"/>
    <x v="4"/>
    <x v="12"/>
  </r>
  <r>
    <x v="2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3"/>
    <x v="4"/>
    <x v="12"/>
  </r>
  <r>
    <x v="82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3"/>
    <x v="4"/>
    <x v="13"/>
  </r>
  <r>
    <x v="53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1"/>
    <x v="4"/>
    <x v="13"/>
  </r>
  <r>
    <x v="50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3"/>
    <x v="4"/>
    <x v="13"/>
  </r>
  <r>
    <x v="6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x v="72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"/>
    <x v="4"/>
    <x v="13"/>
  </r>
  <r>
    <x v="53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3"/>
    <x v="4"/>
    <x v="13"/>
  </r>
  <r>
    <x v="82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"/>
    <x v="4"/>
    <x v="13"/>
  </r>
  <r>
    <x v="148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"/>
    <x v="4"/>
    <x v="13"/>
  </r>
  <r>
    <x v="50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x v="81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7"/>
    <x v="4"/>
    <x v="13"/>
  </r>
  <r>
    <x v="50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"/>
    <x v="4"/>
    <x v="13"/>
  </r>
  <r>
    <x v="6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"/>
    <x v="4"/>
    <x v="13"/>
  </r>
  <r>
    <x v="60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3"/>
    <x v="4"/>
    <x v="13"/>
  </r>
  <r>
    <x v="60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x v="148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5"/>
    <x v="4"/>
    <x v="13"/>
  </r>
  <r>
    <x v="5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x v="139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9"/>
    <x v="4"/>
    <x v="13"/>
  </r>
  <r>
    <x v="14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7"/>
    <x v="4"/>
    <x v="13"/>
  </r>
  <r>
    <x v="60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3"/>
    <x v="4"/>
    <x v="13"/>
  </r>
  <r>
    <x v="13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"/>
    <x v="4"/>
    <x v="13"/>
  </r>
  <r>
    <x v="56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"/>
    <x v="4"/>
    <x v="14"/>
  </r>
  <r>
    <x v="60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x v="68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2"/>
    <x v="4"/>
    <x v="14"/>
  </r>
  <r>
    <x v="67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"/>
    <x v="4"/>
    <x v="14"/>
  </r>
  <r>
    <x v="60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x v="150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6"/>
    <x v="4"/>
    <x v="14"/>
  </r>
  <r>
    <x v="139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"/>
    <x v="4"/>
    <x v="14"/>
  </r>
  <r>
    <x v="5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x v="113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x v="114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4"/>
    <x v="4"/>
    <x v="14"/>
  </r>
  <r>
    <x v="65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"/>
    <x v="4"/>
    <x v="14"/>
  </r>
  <r>
    <x v="56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9"/>
    <x v="4"/>
    <x v="14"/>
  </r>
  <r>
    <x v="139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4"/>
    <x v="4"/>
    <x v="14"/>
  </r>
  <r>
    <x v="54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x v="115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8"/>
    <x v="4"/>
    <x v="14"/>
  </r>
  <r>
    <x v="53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8"/>
    <x v="4"/>
    <x v="14"/>
  </r>
  <r>
    <x v="67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"/>
    <x v="4"/>
    <x v="14"/>
  </r>
  <r>
    <x v="5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x v="56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x v="121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x v="50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"/>
    <x v="4"/>
    <x v="13"/>
  </r>
  <r>
    <x v="5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x v="50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x v="56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x v="50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"/>
    <x v="4"/>
    <x v="13"/>
  </r>
  <r>
    <x v="56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"/>
    <x v="4"/>
    <x v="13"/>
  </r>
  <r>
    <x v="5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x v="5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x v="5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x v="56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x v="66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5"/>
    <x v="4"/>
    <x v="13"/>
  </r>
  <r>
    <x v="5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x v="60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x v="113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3"/>
    <x v="4"/>
    <x v="13"/>
  </r>
  <r>
    <x v="5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x v="5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2"/>
    <x v="4"/>
    <x v="13"/>
  </r>
  <r>
    <x v="5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x v="60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x v="6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20"/>
    <x v="4"/>
    <x v="13"/>
  </r>
  <r>
    <x v="60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x v="5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x v="134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2"/>
    <x v="4"/>
    <x v="13"/>
  </r>
  <r>
    <x v="70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"/>
    <x v="4"/>
    <x v="13"/>
  </r>
  <r>
    <x v="53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x v="57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2"/>
    <x v="4"/>
    <x v="13"/>
  </r>
  <r>
    <x v="56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x v="5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x v="5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x v="57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"/>
    <x v="4"/>
    <x v="13"/>
  </r>
  <r>
    <x v="5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x v="151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x v="113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9"/>
    <x v="4"/>
    <x v="13"/>
  </r>
  <r>
    <x v="77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"/>
    <x v="4"/>
    <x v="13"/>
  </r>
  <r>
    <x v="52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x v="75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1"/>
    <x v="4"/>
    <x v="13"/>
  </r>
  <r>
    <x v="60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x v="5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x v="60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x v="50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x v="60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x v="123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"/>
    <x v="2"/>
    <x v="8"/>
  </r>
  <r>
    <x v="53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"/>
    <x v="2"/>
    <x v="8"/>
  </r>
  <r>
    <x v="114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2"/>
    <x v="2"/>
    <x v="8"/>
  </r>
  <r>
    <x v="54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"/>
    <x v="2"/>
    <x v="8"/>
  </r>
  <r>
    <x v="55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"/>
    <x v="2"/>
    <x v="8"/>
  </r>
  <r>
    <x v="53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"/>
    <x v="2"/>
    <x v="8"/>
  </r>
  <r>
    <x v="53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"/>
    <x v="2"/>
    <x v="8"/>
  </r>
  <r>
    <x v="5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x v="81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x v="60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x v="5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"/>
    <x v="2"/>
    <x v="8"/>
  </r>
  <r>
    <x v="151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9"/>
    <x v="2"/>
    <x v="8"/>
  </r>
  <r>
    <x v="67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00"/>
    <x v="2"/>
    <x v="8"/>
  </r>
  <r>
    <x v="60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"/>
    <x v="2"/>
    <x v="8"/>
  </r>
  <r>
    <x v="152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"/>
    <x v="2"/>
    <x v="8"/>
  </r>
  <r>
    <x v="5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3"/>
    <x v="2"/>
    <x v="8"/>
  </r>
  <r>
    <x v="53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1"/>
    <x v="2"/>
    <x v="8"/>
  </r>
  <r>
    <x v="53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"/>
    <x v="2"/>
    <x v="8"/>
  </r>
  <r>
    <x v="57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2"/>
    <x v="2"/>
    <x v="8"/>
  </r>
  <r>
    <x v="115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4"/>
    <x v="2"/>
    <x v="8"/>
  </r>
  <r>
    <x v="132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"/>
    <x v="2"/>
    <x v="8"/>
  </r>
  <r>
    <x v="72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"/>
    <x v="2"/>
    <x v="8"/>
  </r>
  <r>
    <x v="5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"/>
    <x v="2"/>
    <x v="8"/>
  </r>
  <r>
    <x v="60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2"/>
    <x v="2"/>
    <x v="8"/>
  </r>
  <r>
    <x v="60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"/>
    <x v="2"/>
    <x v="8"/>
  </r>
  <r>
    <x v="60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50"/>
    <x v="2"/>
    <x v="8"/>
  </r>
  <r>
    <x v="77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"/>
    <x v="2"/>
    <x v="8"/>
  </r>
  <r>
    <x v="82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4"/>
    <x v="2"/>
    <x v="8"/>
  </r>
  <r>
    <x v="60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7"/>
    <x v="2"/>
    <x v="8"/>
  </r>
  <r>
    <x v="153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3"/>
    <x v="2"/>
    <x v="8"/>
  </r>
  <r>
    <x v="13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x v="50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"/>
    <x v="2"/>
    <x v="8"/>
  </r>
  <r>
    <x v="131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4"/>
    <x v="2"/>
    <x v="8"/>
  </r>
  <r>
    <x v="53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"/>
    <x v="2"/>
    <x v="8"/>
  </r>
  <r>
    <x v="60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"/>
    <x v="2"/>
    <x v="8"/>
  </r>
  <r>
    <x v="56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9"/>
    <x v="2"/>
    <x v="8"/>
  </r>
  <r>
    <x v="53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1"/>
    <x v="2"/>
    <x v="8"/>
  </r>
  <r>
    <x v="122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6"/>
    <x v="2"/>
    <x v="8"/>
  </r>
  <r>
    <x v="80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1"/>
    <x v="2"/>
    <x v="8"/>
  </r>
  <r>
    <x v="154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2"/>
    <x v="2"/>
    <x v="8"/>
  </r>
  <r>
    <x v="77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8"/>
    <x v="2"/>
    <x v="8"/>
  </r>
  <r>
    <x v="50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3"/>
    <x v="2"/>
    <x v="8"/>
  </r>
  <r>
    <x v="50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x v="75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2"/>
    <x v="2"/>
    <x v="8"/>
  </r>
  <r>
    <x v="60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"/>
    <x v="2"/>
    <x v="8"/>
  </r>
  <r>
    <x v="5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"/>
    <x v="2"/>
    <x v="8"/>
  </r>
  <r>
    <x v="5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1"/>
    <x v="2"/>
    <x v="8"/>
  </r>
  <r>
    <x v="55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"/>
    <x v="2"/>
    <x v="8"/>
  </r>
  <r>
    <x v="5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x v="123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"/>
    <x v="2"/>
    <x v="8"/>
  </r>
  <r>
    <x v="50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x v="65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"/>
    <x v="2"/>
    <x v="8"/>
  </r>
  <r>
    <x v="50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7"/>
    <x v="2"/>
    <x v="8"/>
  </r>
  <r>
    <x v="7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90"/>
    <x v="2"/>
    <x v="8"/>
  </r>
  <r>
    <x v="53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"/>
    <x v="2"/>
    <x v="8"/>
  </r>
  <r>
    <x v="113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1"/>
    <x v="2"/>
    <x v="8"/>
  </r>
  <r>
    <x v="53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x v="60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"/>
    <x v="2"/>
    <x v="8"/>
  </r>
  <r>
    <x v="155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"/>
    <x v="2"/>
    <x v="8"/>
  </r>
  <r>
    <x v="59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"/>
    <x v="2"/>
    <x v="8"/>
  </r>
  <r>
    <x v="53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x v="3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x v="75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5"/>
    <x v="2"/>
    <x v="8"/>
  </r>
  <r>
    <x v="63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"/>
    <x v="2"/>
    <x v="8"/>
  </r>
  <r>
    <x v="13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"/>
    <x v="2"/>
    <x v="8"/>
  </r>
  <r>
    <x v="150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"/>
    <x v="2"/>
    <x v="8"/>
  </r>
  <r>
    <x v="5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"/>
    <x v="2"/>
    <x v="8"/>
  </r>
  <r>
    <x v="156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5"/>
    <x v="2"/>
    <x v="8"/>
  </r>
  <r>
    <x v="50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x v="55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x v="50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x v="50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x v="157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"/>
    <x v="2"/>
    <x v="8"/>
  </r>
  <r>
    <x v="131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6"/>
    <x v="2"/>
    <x v="8"/>
  </r>
  <r>
    <x v="134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"/>
    <x v="2"/>
    <x v="8"/>
  </r>
  <r>
    <x v="56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x v="56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5"/>
    <x v="2"/>
    <x v="8"/>
  </r>
  <r>
    <x v="61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"/>
    <x v="2"/>
    <x v="8"/>
  </r>
  <r>
    <x v="56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9"/>
    <x v="2"/>
    <x v="8"/>
  </r>
  <r>
    <x v="15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"/>
    <x v="2"/>
    <x v="8"/>
  </r>
  <r>
    <x v="158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"/>
    <x v="4"/>
    <x v="15"/>
  </r>
  <r>
    <x v="159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"/>
    <x v="4"/>
    <x v="15"/>
  </r>
  <r>
    <x v="41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"/>
    <x v="4"/>
    <x v="15"/>
  </r>
  <r>
    <x v="160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"/>
    <x v="4"/>
    <x v="15"/>
  </r>
  <r>
    <x v="17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9"/>
    <x v="4"/>
    <x v="15"/>
  </r>
  <r>
    <x v="5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2"/>
    <x v="4"/>
    <x v="15"/>
  </r>
  <r>
    <x v="8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"/>
    <x v="4"/>
    <x v="15"/>
  </r>
  <r>
    <x v="33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70"/>
    <x v="4"/>
    <x v="15"/>
  </r>
  <r>
    <x v="16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6"/>
    <x v="4"/>
    <x v="15"/>
  </r>
  <r>
    <x v="20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"/>
    <x v="4"/>
    <x v="15"/>
  </r>
  <r>
    <x v="161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"/>
    <x v="4"/>
    <x v="15"/>
  </r>
  <r>
    <x v="13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x v="4"/>
    <x v="15"/>
  </r>
  <r>
    <x v="29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"/>
    <x v="4"/>
    <x v="15"/>
  </r>
  <r>
    <x v="33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1"/>
    <x v="4"/>
    <x v="15"/>
  </r>
  <r>
    <x v="22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"/>
    <x v="4"/>
    <x v="15"/>
  </r>
  <r>
    <x v="29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"/>
    <x v="4"/>
    <x v="15"/>
  </r>
  <r>
    <x v="20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4"/>
    <x v="4"/>
    <x v="15"/>
  </r>
  <r>
    <x v="21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9"/>
    <x v="4"/>
    <x v="15"/>
  </r>
  <r>
    <x v="1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6"/>
    <x v="4"/>
    <x v="15"/>
  </r>
  <r>
    <x v="30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"/>
    <x v="4"/>
    <x v="15"/>
  </r>
  <r>
    <x v="50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x v="5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x v="53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x v="114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"/>
    <x v="5"/>
    <x v="16"/>
  </r>
  <r>
    <x v="50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x v="56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"/>
    <x v="5"/>
    <x v="16"/>
  </r>
  <r>
    <x v="5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x v="50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x v="60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x v="5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x v="5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x v="5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x v="5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x v="60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x v="5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x v="5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x v="5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x v="5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x v="5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x v="5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x v="60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x v="5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x v="162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8"/>
    <x v="5"/>
    <x v="16"/>
  </r>
  <r>
    <x v="5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x v="114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6"/>
    <x v="6"/>
    <x v="17"/>
  </r>
  <r>
    <x v="56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"/>
    <x v="6"/>
    <x v="17"/>
  </r>
  <r>
    <x v="56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"/>
    <x v="6"/>
    <x v="17"/>
  </r>
  <r>
    <x v="73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x v="50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"/>
    <x v="6"/>
    <x v="17"/>
  </r>
  <r>
    <x v="11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"/>
    <x v="6"/>
    <x v="17"/>
  </r>
  <r>
    <x v="60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x v="5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x v="50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3"/>
    <x v="6"/>
    <x v="17"/>
  </r>
  <r>
    <x v="60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x v="5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4"/>
    <x v="6"/>
    <x v="17"/>
  </r>
  <r>
    <x v="6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x v="163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"/>
    <x v="6"/>
    <x v="17"/>
  </r>
  <r>
    <x v="129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4"/>
    <x v="6"/>
    <x v="17"/>
  </r>
  <r>
    <x v="59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x v="56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"/>
    <x v="6"/>
    <x v="17"/>
  </r>
  <r>
    <x v="114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9"/>
    <x v="6"/>
    <x v="17"/>
  </r>
  <r>
    <x v="50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x v="60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9"/>
    <x v="6"/>
    <x v="17"/>
  </r>
  <r>
    <x v="60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x v="5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x v="56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x v="50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"/>
    <x v="6"/>
    <x v="17"/>
  </r>
  <r>
    <x v="5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x v="51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"/>
    <x v="6"/>
    <x v="17"/>
  </r>
  <r>
    <x v="59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4"/>
    <x v="6"/>
    <x v="17"/>
  </r>
  <r>
    <x v="50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x v="5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6"/>
    <x v="17"/>
  </r>
  <r>
    <x v="60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x v="51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1"/>
    <x v="6"/>
    <x v="17"/>
  </r>
  <r>
    <x v="82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x v="6"/>
    <x v="17"/>
  </r>
  <r>
    <x v="6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8"/>
    <x v="6"/>
    <x v="17"/>
  </r>
  <r>
    <x v="82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"/>
    <x v="6"/>
    <x v="17"/>
  </r>
  <r>
    <x v="50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7"/>
    <x v="6"/>
    <x v="17"/>
  </r>
  <r>
    <x v="113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2"/>
    <x v="6"/>
    <x v="17"/>
  </r>
  <r>
    <x v="60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x v="56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x v="50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7"/>
    <x v="6"/>
    <x v="17"/>
  </r>
  <r>
    <x v="6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"/>
    <x v="6"/>
    <x v="17"/>
  </r>
  <r>
    <x v="53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"/>
    <x v="6"/>
    <x v="17"/>
  </r>
  <r>
    <x v="6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"/>
    <x v="6"/>
    <x v="17"/>
  </r>
  <r>
    <x v="50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2"/>
    <x v="6"/>
    <x v="17"/>
  </r>
  <r>
    <x v="139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"/>
    <x v="6"/>
    <x v="17"/>
  </r>
  <r>
    <x v="5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x v="56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5"/>
    <x v="6"/>
    <x v="17"/>
  </r>
  <r>
    <x v="50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x v="60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"/>
    <x v="6"/>
    <x v="17"/>
  </r>
  <r>
    <x v="50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x v="71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"/>
    <x v="6"/>
    <x v="17"/>
  </r>
  <r>
    <x v="60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x v="50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"/>
    <x v="6"/>
    <x v="17"/>
  </r>
  <r>
    <x v="50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"/>
    <x v="6"/>
    <x v="17"/>
  </r>
  <r>
    <x v="50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8"/>
    <x v="6"/>
    <x v="17"/>
  </r>
  <r>
    <x v="59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"/>
    <x v="6"/>
    <x v="17"/>
  </r>
  <r>
    <x v="53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"/>
    <x v="6"/>
    <x v="17"/>
  </r>
  <r>
    <x v="50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x v="5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x v="50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6"/>
    <x v="6"/>
    <x v="17"/>
  </r>
  <r>
    <x v="5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x v="50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"/>
    <x v="6"/>
    <x v="17"/>
  </r>
  <r>
    <x v="50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1"/>
    <x v="6"/>
    <x v="18"/>
  </r>
  <r>
    <x v="5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x v="60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x v="53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"/>
    <x v="6"/>
    <x v="18"/>
  </r>
  <r>
    <x v="50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x v="50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1"/>
    <x v="6"/>
    <x v="18"/>
  </r>
  <r>
    <x v="50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"/>
    <x v="6"/>
    <x v="18"/>
  </r>
  <r>
    <x v="5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x v="5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1"/>
    <x v="6"/>
    <x v="18"/>
  </r>
  <r>
    <x v="60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x v="50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x v="62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x v="5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x v="67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"/>
    <x v="6"/>
    <x v="18"/>
  </r>
  <r>
    <x v="50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"/>
    <x v="6"/>
    <x v="18"/>
  </r>
  <r>
    <x v="50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x v="5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x v="5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x v="5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x v="50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"/>
    <x v="6"/>
    <x v="18"/>
  </r>
  <r>
    <x v="5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x v="50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x v="114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"/>
    <x v="7"/>
    <x v="19"/>
  </r>
  <r>
    <x v="5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x v="50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"/>
    <x v="7"/>
    <x v="19"/>
  </r>
  <r>
    <x v="50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8"/>
    <x v="7"/>
    <x v="19"/>
  </r>
  <r>
    <x v="54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x v="5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x v="5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1"/>
    <x v="7"/>
    <x v="19"/>
  </r>
  <r>
    <x v="60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x v="113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"/>
    <x v="7"/>
    <x v="19"/>
  </r>
  <r>
    <x v="60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4"/>
    <x v="7"/>
    <x v="19"/>
  </r>
  <r>
    <x v="5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x v="53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"/>
    <x v="7"/>
    <x v="19"/>
  </r>
  <r>
    <x v="50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2"/>
    <x v="7"/>
    <x v="19"/>
  </r>
  <r>
    <x v="5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x v="65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1"/>
    <x v="7"/>
    <x v="19"/>
  </r>
  <r>
    <x v="5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x v="50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8"/>
    <x v="7"/>
    <x v="19"/>
  </r>
  <r>
    <x v="5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x v="5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x v="70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3"/>
    <x v="7"/>
    <x v="19"/>
  </r>
  <r>
    <x v="118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9"/>
    <x v="7"/>
    <x v="19"/>
  </r>
  <r>
    <x v="53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"/>
    <x v="7"/>
    <x v="19"/>
  </r>
  <r>
    <x v="5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x v="50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6"/>
    <x v="7"/>
    <x v="19"/>
  </r>
  <r>
    <x v="50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x v="50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x v="5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x v="50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x v="5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7"/>
    <x v="7"/>
    <x v="19"/>
  </r>
  <r>
    <x v="56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x v="50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x v="5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x v="50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x v="6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x v="81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"/>
    <x v="7"/>
    <x v="19"/>
  </r>
  <r>
    <x v="50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x v="7"/>
    <x v="19"/>
  </r>
  <r>
    <x v="65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1"/>
    <x v="7"/>
    <x v="19"/>
  </r>
  <r>
    <x v="65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"/>
    <x v="7"/>
    <x v="19"/>
  </r>
  <r>
    <x v="2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2"/>
    <x v="8"/>
    <x v="20"/>
  </r>
  <r>
    <x v="2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9"/>
    <x v="8"/>
    <x v="20"/>
  </r>
  <r>
    <x v="13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"/>
    <x v="8"/>
    <x v="20"/>
  </r>
  <r>
    <x v="3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"/>
    <x v="8"/>
    <x v="20"/>
  </r>
  <r>
    <x v="164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8"/>
    <x v="8"/>
    <x v="20"/>
  </r>
  <r>
    <x v="29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3"/>
    <x v="8"/>
    <x v="20"/>
  </r>
  <r>
    <x v="16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2"/>
    <x v="8"/>
    <x v="20"/>
  </r>
  <r>
    <x v="15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"/>
    <x v="8"/>
    <x v="20"/>
  </r>
  <r>
    <x v="166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"/>
    <x v="8"/>
    <x v="20"/>
  </r>
  <r>
    <x v="3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0"/>
    <x v="8"/>
    <x v="20"/>
  </r>
  <r>
    <x v="167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"/>
    <x v="8"/>
    <x v="20"/>
  </r>
  <r>
    <x v="16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"/>
    <x v="8"/>
    <x v="20"/>
  </r>
  <r>
    <x v="168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"/>
    <x v="8"/>
    <x v="20"/>
  </r>
  <r>
    <x v="169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x v="170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5"/>
    <x v="8"/>
    <x v="20"/>
  </r>
  <r>
    <x v="7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"/>
    <x v="8"/>
    <x v="20"/>
  </r>
  <r>
    <x v="9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9"/>
    <x v="8"/>
    <x v="20"/>
  </r>
  <r>
    <x v="21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"/>
    <x v="8"/>
    <x v="20"/>
  </r>
  <r>
    <x v="171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4"/>
    <x v="8"/>
    <x v="20"/>
  </r>
  <r>
    <x v="21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"/>
    <x v="8"/>
    <x v="20"/>
  </r>
  <r>
    <x v="33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5"/>
    <x v="8"/>
    <x v="20"/>
  </r>
  <r>
    <x v="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"/>
    <x v="8"/>
    <x v="20"/>
  </r>
  <r>
    <x v="41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"/>
    <x v="8"/>
    <x v="20"/>
  </r>
  <r>
    <x v="3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"/>
    <x v="8"/>
    <x v="20"/>
  </r>
  <r>
    <x v="1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"/>
    <x v="8"/>
    <x v="20"/>
  </r>
  <r>
    <x v="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"/>
    <x v="8"/>
    <x v="20"/>
  </r>
  <r>
    <x v="172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4"/>
    <x v="8"/>
    <x v="20"/>
  </r>
  <r>
    <x v="7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9"/>
    <x v="8"/>
    <x v="20"/>
  </r>
  <r>
    <x v="32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9"/>
    <x v="8"/>
    <x v="20"/>
  </r>
  <r>
    <x v="21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2"/>
    <x v="8"/>
    <x v="20"/>
  </r>
  <r>
    <x v="88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"/>
    <x v="8"/>
    <x v="20"/>
  </r>
  <r>
    <x v="173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2"/>
    <x v="8"/>
    <x v="20"/>
  </r>
  <r>
    <x v="9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2"/>
    <x v="8"/>
    <x v="20"/>
  </r>
  <r>
    <x v="33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9"/>
    <x v="8"/>
    <x v="20"/>
  </r>
  <r>
    <x v="174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"/>
    <x v="8"/>
    <x v="20"/>
  </r>
  <r>
    <x v="175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3"/>
    <x v="8"/>
    <x v="20"/>
  </r>
  <r>
    <x v="3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"/>
    <x v="8"/>
    <x v="20"/>
  </r>
  <r>
    <x v="38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4"/>
    <x v="8"/>
    <x v="20"/>
  </r>
  <r>
    <x v="176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"/>
    <x v="8"/>
    <x v="20"/>
  </r>
  <r>
    <x v="20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"/>
    <x v="8"/>
    <x v="20"/>
  </r>
  <r>
    <x v="113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9"/>
    <x v="4"/>
    <x v="21"/>
  </r>
  <r>
    <x v="65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x v="65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"/>
    <x v="4"/>
    <x v="21"/>
  </r>
  <r>
    <x v="5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x v="129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"/>
    <x v="4"/>
    <x v="21"/>
  </r>
  <r>
    <x v="60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x v="5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x v="5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x v="60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x v="8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"/>
    <x v="4"/>
    <x v="21"/>
  </r>
  <r>
    <x v="5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x v="56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x v="5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x v="5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x v="82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"/>
    <x v="4"/>
    <x v="21"/>
  </r>
  <r>
    <x v="5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x v="56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"/>
    <x v="4"/>
    <x v="21"/>
  </r>
  <r>
    <x v="7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5"/>
    <x v="4"/>
    <x v="21"/>
  </r>
  <r>
    <x v="60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x v="51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5"/>
    <x v="4"/>
    <x v="21"/>
  </r>
  <r>
    <x v="3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"/>
    <x v="4"/>
    <x v="11"/>
  </r>
  <r>
    <x v="28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"/>
    <x v="4"/>
    <x v="11"/>
  </r>
  <r>
    <x v="16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"/>
    <x v="4"/>
    <x v="11"/>
  </r>
  <r>
    <x v="108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6"/>
    <x v="4"/>
    <x v="11"/>
  </r>
  <r>
    <x v="143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"/>
    <x v="4"/>
    <x v="11"/>
  </r>
  <r>
    <x v="3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"/>
    <x v="4"/>
    <x v="11"/>
  </r>
  <r>
    <x v="177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"/>
    <x v="4"/>
    <x v="11"/>
  </r>
  <r>
    <x v="21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3"/>
    <x v="4"/>
    <x v="11"/>
  </r>
  <r>
    <x v="178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"/>
    <x v="4"/>
    <x v="11"/>
  </r>
  <r>
    <x v="17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3"/>
    <x v="4"/>
    <x v="11"/>
  </r>
  <r>
    <x v="1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"/>
    <x v="4"/>
    <x v="11"/>
  </r>
  <r>
    <x v="180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6"/>
    <x v="4"/>
    <x v="11"/>
  </r>
  <r>
    <x v="90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"/>
    <x v="4"/>
    <x v="11"/>
  </r>
  <r>
    <x v="181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"/>
    <x v="4"/>
    <x v="11"/>
  </r>
  <r>
    <x v="182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"/>
    <x v="4"/>
    <x v="11"/>
  </r>
  <r>
    <x v="3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"/>
    <x v="4"/>
    <x v="11"/>
  </r>
  <r>
    <x v="35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1"/>
    <x v="4"/>
    <x v="11"/>
  </r>
  <r>
    <x v="7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9"/>
    <x v="4"/>
    <x v="11"/>
  </r>
  <r>
    <x v="105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8"/>
    <x v="4"/>
    <x v="11"/>
  </r>
  <r>
    <x v="17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4"/>
    <x v="4"/>
    <x v="11"/>
  </r>
  <r>
    <x v="183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2"/>
    <x v="4"/>
    <x v="11"/>
  </r>
  <r>
    <x v="17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"/>
    <x v="4"/>
    <x v="11"/>
  </r>
  <r>
    <x v="8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1"/>
    <x v="4"/>
    <x v="11"/>
  </r>
  <r>
    <x v="21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1"/>
    <x v="4"/>
    <x v="11"/>
  </r>
  <r>
    <x v="16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7"/>
    <x v="4"/>
    <x v="11"/>
  </r>
  <r>
    <x v="15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"/>
    <x v="4"/>
    <x v="11"/>
  </r>
  <r>
    <x v="41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8"/>
    <x v="4"/>
    <x v="11"/>
  </r>
  <r>
    <x v="21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"/>
    <x v="4"/>
    <x v="11"/>
  </r>
  <r>
    <x v="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"/>
    <x v="4"/>
    <x v="11"/>
  </r>
  <r>
    <x v="3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7"/>
    <x v="4"/>
    <x v="11"/>
  </r>
  <r>
    <x v="19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3"/>
    <x v="4"/>
    <x v="11"/>
  </r>
  <r>
    <x v="184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3"/>
    <x v="4"/>
    <x v="11"/>
  </r>
  <r>
    <x v="3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"/>
    <x v="4"/>
    <x v="11"/>
  </r>
  <r>
    <x v="6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9"/>
    <x v="4"/>
    <x v="11"/>
  </r>
  <r>
    <x v="19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"/>
    <x v="4"/>
    <x v="11"/>
  </r>
  <r>
    <x v="38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"/>
    <x v="4"/>
    <x v="11"/>
  </r>
  <r>
    <x v="38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8"/>
    <x v="4"/>
    <x v="11"/>
  </r>
  <r>
    <x v="38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5"/>
    <x v="4"/>
    <x v="11"/>
  </r>
  <r>
    <x v="39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8"/>
    <x v="4"/>
    <x v="11"/>
  </r>
  <r>
    <x v="18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6"/>
    <x v="4"/>
    <x v="11"/>
  </r>
  <r>
    <x v="7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"/>
    <x v="1"/>
    <x v="6"/>
  </r>
  <r>
    <x v="21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"/>
    <x v="1"/>
    <x v="6"/>
  </r>
  <r>
    <x v="29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"/>
    <x v="1"/>
    <x v="6"/>
  </r>
  <r>
    <x v="186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"/>
    <x v="1"/>
    <x v="6"/>
  </r>
  <r>
    <x v="8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6"/>
    <x v="1"/>
    <x v="6"/>
  </r>
  <r>
    <x v="105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"/>
    <x v="1"/>
    <x v="6"/>
  </r>
  <r>
    <x v="15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"/>
    <x v="1"/>
    <x v="6"/>
  </r>
  <r>
    <x v="9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"/>
    <x v="1"/>
    <x v="6"/>
  </r>
  <r>
    <x v="5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6"/>
    <x v="1"/>
    <x v="6"/>
  </r>
  <r>
    <x v="21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8"/>
    <x v="1"/>
    <x v="6"/>
  </r>
  <r>
    <x v="108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8"/>
    <x v="1"/>
    <x v="6"/>
  </r>
  <r>
    <x v="2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0"/>
    <x v="1"/>
    <x v="6"/>
  </r>
  <r>
    <x v="48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"/>
    <x v="1"/>
    <x v="6"/>
  </r>
  <r>
    <x v="5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"/>
    <x v="1"/>
    <x v="6"/>
  </r>
  <r>
    <x v="2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"/>
    <x v="1"/>
    <x v="6"/>
  </r>
  <r>
    <x v="39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6"/>
    <x v="1"/>
    <x v="6"/>
  </r>
  <r>
    <x v="16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9"/>
    <x v="1"/>
    <x v="6"/>
  </r>
  <r>
    <x v="33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1"/>
    <x v="1"/>
    <x v="6"/>
  </r>
  <r>
    <x v="8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x v="22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"/>
    <x v="1"/>
    <x v="6"/>
  </r>
  <r>
    <x v="67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"/>
    <x v="2"/>
    <x v="8"/>
  </r>
  <r>
    <x v="73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1"/>
    <x v="2"/>
    <x v="8"/>
  </r>
  <r>
    <x v="187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2"/>
    <x v="2"/>
    <x v="8"/>
  </r>
  <r>
    <x v="8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8"/>
    <x v="2"/>
    <x v="8"/>
  </r>
  <r>
    <x v="57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30"/>
    <x v="2"/>
    <x v="8"/>
  </r>
  <r>
    <x v="20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8"/>
    <x v="2"/>
    <x v="8"/>
  </r>
  <r>
    <x v="63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"/>
    <x v="2"/>
    <x v="8"/>
  </r>
  <r>
    <x v="188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1"/>
    <x v="2"/>
    <x v="8"/>
  </r>
  <r>
    <x v="60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x v="134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"/>
    <x v="2"/>
    <x v="8"/>
  </r>
  <r>
    <x v="60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"/>
    <x v="2"/>
    <x v="8"/>
  </r>
  <r>
    <x v="67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3"/>
    <x v="2"/>
    <x v="8"/>
  </r>
  <r>
    <x v="50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x v="5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4"/>
    <x v="2"/>
    <x v="8"/>
  </r>
  <r>
    <x v="77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"/>
    <x v="2"/>
    <x v="8"/>
  </r>
  <r>
    <x v="77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"/>
    <x v="2"/>
    <x v="8"/>
  </r>
  <r>
    <x v="60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8"/>
    <x v="2"/>
    <x v="8"/>
  </r>
  <r>
    <x v="60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60"/>
    <x v="2"/>
    <x v="8"/>
  </r>
  <r>
    <x v="50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7"/>
    <x v="2"/>
    <x v="8"/>
  </r>
  <r>
    <x v="114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"/>
    <x v="2"/>
    <x v="8"/>
  </r>
  <r>
    <x v="54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5"/>
    <x v="2"/>
    <x v="8"/>
  </r>
  <r>
    <x v="53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1"/>
    <x v="2"/>
    <x v="8"/>
  </r>
  <r>
    <x v="60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3"/>
    <x v="2"/>
    <x v="8"/>
  </r>
  <r>
    <x v="65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2"/>
    <x v="2"/>
    <x v="8"/>
  </r>
  <r>
    <x v="53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7"/>
    <x v="2"/>
    <x v="8"/>
  </r>
  <r>
    <x v="60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"/>
    <x v="2"/>
    <x v="8"/>
  </r>
  <r>
    <x v="66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"/>
    <x v="2"/>
    <x v="8"/>
  </r>
  <r>
    <x v="60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1"/>
    <x v="2"/>
    <x v="8"/>
  </r>
  <r>
    <x v="5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x v="5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x v="57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2"/>
    <x v="2"/>
    <x v="8"/>
  </r>
  <r>
    <x v="68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9"/>
    <x v="2"/>
    <x v="8"/>
  </r>
  <r>
    <x v="189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"/>
    <x v="2"/>
    <x v="8"/>
  </r>
  <r>
    <x v="190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"/>
    <x v="2"/>
    <x v="8"/>
  </r>
  <r>
    <x v="56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"/>
    <x v="2"/>
    <x v="8"/>
  </r>
  <r>
    <x v="113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90"/>
    <x v="2"/>
    <x v="8"/>
  </r>
  <r>
    <x v="5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x v="140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"/>
    <x v="2"/>
    <x v="8"/>
  </r>
  <r>
    <x v="50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x v="21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"/>
    <x v="2"/>
    <x v="8"/>
  </r>
  <r>
    <x v="191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"/>
    <x v="3"/>
    <x v="9"/>
  </r>
  <r>
    <x v="10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4"/>
    <x v="3"/>
    <x v="9"/>
  </r>
  <r>
    <x v="92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"/>
    <x v="3"/>
    <x v="9"/>
  </r>
  <r>
    <x v="21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"/>
    <x v="3"/>
    <x v="9"/>
  </r>
  <r>
    <x v="21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"/>
    <x v="3"/>
    <x v="9"/>
  </r>
  <r>
    <x v="142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"/>
    <x v="3"/>
    <x v="9"/>
  </r>
  <r>
    <x v="3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7"/>
    <x v="3"/>
    <x v="9"/>
  </r>
  <r>
    <x v="7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9"/>
    <x v="3"/>
    <x v="9"/>
  </r>
  <r>
    <x v="104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60"/>
    <x v="3"/>
    <x v="9"/>
  </r>
  <r>
    <x v="84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2"/>
    <x v="3"/>
    <x v="9"/>
  </r>
  <r>
    <x v="22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"/>
    <x v="3"/>
    <x v="9"/>
  </r>
  <r>
    <x v="4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"/>
    <x v="3"/>
    <x v="9"/>
  </r>
  <r>
    <x v="25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"/>
    <x v="3"/>
    <x v="9"/>
  </r>
  <r>
    <x v="105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9"/>
    <x v="3"/>
    <x v="9"/>
  </r>
  <r>
    <x v="20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"/>
    <x v="3"/>
    <x v="9"/>
  </r>
  <r>
    <x v="31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"/>
    <x v="3"/>
    <x v="9"/>
  </r>
  <r>
    <x v="36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"/>
    <x v="3"/>
    <x v="9"/>
  </r>
  <r>
    <x v="9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9"/>
    <x v="3"/>
    <x v="9"/>
  </r>
  <r>
    <x v="15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4"/>
    <x v="3"/>
    <x v="9"/>
  </r>
  <r>
    <x v="8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x v="17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"/>
    <x v="4"/>
    <x v="11"/>
  </r>
  <r>
    <x v="8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2"/>
    <x v="4"/>
    <x v="11"/>
  </r>
  <r>
    <x v="9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5"/>
    <x v="4"/>
    <x v="11"/>
  </r>
  <r>
    <x v="35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"/>
    <x v="4"/>
    <x v="11"/>
  </r>
  <r>
    <x v="38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4"/>
    <x v="4"/>
    <x v="11"/>
  </r>
  <r>
    <x v="2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4"/>
    <x v="4"/>
    <x v="11"/>
  </r>
  <r>
    <x v="3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8"/>
    <x v="4"/>
    <x v="11"/>
  </r>
  <r>
    <x v="1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4"/>
    <x v="11"/>
  </r>
  <r>
    <x v="39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9"/>
    <x v="4"/>
    <x v="11"/>
  </r>
  <r>
    <x v="2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2"/>
    <x v="4"/>
    <x v="11"/>
  </r>
  <r>
    <x v="192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"/>
    <x v="4"/>
    <x v="11"/>
  </r>
  <r>
    <x v="193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3"/>
    <x v="4"/>
    <x v="11"/>
  </r>
  <r>
    <x v="194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"/>
    <x v="4"/>
    <x v="11"/>
  </r>
  <r>
    <x v="31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9"/>
    <x v="4"/>
    <x v="11"/>
  </r>
  <r>
    <x v="195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1"/>
    <x v="4"/>
    <x v="11"/>
  </r>
  <r>
    <x v="20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4"/>
    <x v="4"/>
    <x v="11"/>
  </r>
  <r>
    <x v="196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"/>
    <x v="4"/>
    <x v="11"/>
  </r>
  <r>
    <x v="13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"/>
    <x v="4"/>
    <x v="11"/>
  </r>
  <r>
    <x v="3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"/>
    <x v="4"/>
    <x v="11"/>
  </r>
  <r>
    <x v="197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"/>
    <x v="4"/>
    <x v="11"/>
  </r>
  <r>
    <x v="3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9"/>
    <x v="4"/>
    <x v="11"/>
  </r>
  <r>
    <x v="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6"/>
    <x v="4"/>
    <x v="11"/>
  </r>
  <r>
    <x v="198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3"/>
    <x v="4"/>
    <x v="11"/>
  </r>
  <r>
    <x v="0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"/>
    <x v="4"/>
    <x v="11"/>
  </r>
  <r>
    <x v="165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"/>
    <x v="4"/>
    <x v="11"/>
  </r>
  <r>
    <x v="1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"/>
    <x v="4"/>
    <x v="11"/>
  </r>
  <r>
    <x v="1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1"/>
    <x v="4"/>
    <x v="11"/>
  </r>
  <r>
    <x v="5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"/>
    <x v="4"/>
    <x v="11"/>
  </r>
  <r>
    <x v="35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"/>
    <x v="4"/>
    <x v="11"/>
  </r>
  <r>
    <x v="2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7"/>
    <x v="4"/>
    <x v="11"/>
  </r>
  <r>
    <x v="108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4"/>
    <x v="4"/>
    <x v="11"/>
  </r>
  <r>
    <x v="20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8"/>
    <x v="4"/>
    <x v="11"/>
  </r>
  <r>
    <x v="1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"/>
    <x v="4"/>
    <x v="11"/>
  </r>
  <r>
    <x v="35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"/>
    <x v="4"/>
    <x v="11"/>
  </r>
  <r>
    <x v="5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"/>
    <x v="4"/>
    <x v="11"/>
  </r>
  <r>
    <x v="9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2"/>
    <x v="4"/>
    <x v="11"/>
  </r>
  <r>
    <x v="23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"/>
    <x v="4"/>
    <x v="11"/>
  </r>
  <r>
    <x v="199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2"/>
    <x v="4"/>
    <x v="11"/>
  </r>
  <r>
    <x v="15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"/>
    <x v="4"/>
    <x v="11"/>
  </r>
  <r>
    <x v="33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"/>
    <x v="4"/>
    <x v="11"/>
  </r>
  <r>
    <x v="53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"/>
    <x v="3"/>
    <x v="22"/>
  </r>
  <r>
    <x v="50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"/>
    <x v="3"/>
    <x v="22"/>
  </r>
  <r>
    <x v="50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x v="60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8"/>
    <x v="3"/>
    <x v="22"/>
  </r>
  <r>
    <x v="113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x v="5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x v="50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x v="50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"/>
    <x v="3"/>
    <x v="22"/>
  </r>
  <r>
    <x v="6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5"/>
    <x v="3"/>
    <x v="22"/>
  </r>
  <r>
    <x v="62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x v="50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x v="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9"/>
    <x v="3"/>
    <x v="22"/>
  </r>
  <r>
    <x v="5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x v="60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8"/>
    <x v="3"/>
    <x v="22"/>
  </r>
  <r>
    <x v="50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x v="113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5"/>
    <x v="3"/>
    <x v="22"/>
  </r>
  <r>
    <x v="56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x v="50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x v="50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x v="50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x v="68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"/>
    <x v="3"/>
    <x v="22"/>
  </r>
  <r>
    <x v="5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x v="5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x v="59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5"/>
    <x v="3"/>
    <x v="22"/>
  </r>
  <r>
    <x v="6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x v="5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x v="59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1"/>
    <x v="3"/>
    <x v="22"/>
  </r>
  <r>
    <x v="188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6"/>
    <x v="3"/>
    <x v="22"/>
  </r>
  <r>
    <x v="5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x v="113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1"/>
    <x v="3"/>
    <x v="22"/>
  </r>
  <r>
    <x v="54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5"/>
    <x v="3"/>
    <x v="22"/>
  </r>
  <r>
    <x v="50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8"/>
    <x v="3"/>
    <x v="22"/>
  </r>
  <r>
    <x v="60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9"/>
    <x v="3"/>
    <x v="22"/>
  </r>
  <r>
    <x v="117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"/>
    <x v="3"/>
    <x v="22"/>
  </r>
  <r>
    <x v="56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x v="113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x v="50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x v="60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"/>
    <x v="3"/>
    <x v="22"/>
  </r>
  <r>
    <x v="5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x v="5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x v="5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x v="5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x v="5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x v="50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x v="5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x v="5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x v="50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x v="50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x v="5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x v="5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x v="60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x v="57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x v="56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"/>
    <x v="3"/>
    <x v="22"/>
  </r>
  <r>
    <x v="5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x v="5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x v="5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x v="5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x v="7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5"/>
    <x v="3"/>
    <x v="23"/>
  </r>
  <r>
    <x v="1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9"/>
    <x v="3"/>
    <x v="23"/>
  </r>
  <r>
    <x v="34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"/>
    <x v="3"/>
    <x v="23"/>
  </r>
  <r>
    <x v="200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5"/>
    <x v="3"/>
    <x v="23"/>
  </r>
  <r>
    <x v="201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3"/>
    <x v="3"/>
    <x v="23"/>
  </r>
  <r>
    <x v="2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0"/>
    <x v="3"/>
    <x v="23"/>
  </r>
  <r>
    <x v="41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7"/>
    <x v="3"/>
    <x v="23"/>
  </r>
  <r>
    <x v="21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"/>
    <x v="3"/>
    <x v="23"/>
  </r>
  <r>
    <x v="29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"/>
    <x v="3"/>
    <x v="23"/>
  </r>
  <r>
    <x v="105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"/>
    <x v="3"/>
    <x v="23"/>
  </r>
  <r>
    <x v="3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7"/>
    <x v="3"/>
    <x v="23"/>
  </r>
  <r>
    <x v="86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"/>
    <x v="3"/>
    <x v="23"/>
  </r>
  <r>
    <x v="10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"/>
    <x v="3"/>
    <x v="23"/>
  </r>
  <r>
    <x v="20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"/>
    <x v="3"/>
    <x v="23"/>
  </r>
  <r>
    <x v="192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"/>
    <x v="3"/>
    <x v="23"/>
  </r>
  <r>
    <x v="202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"/>
    <x v="3"/>
    <x v="23"/>
  </r>
  <r>
    <x v="38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"/>
    <x v="3"/>
    <x v="23"/>
  </r>
  <r>
    <x v="203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"/>
    <x v="3"/>
    <x v="23"/>
  </r>
  <r>
    <x v="0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1"/>
    <x v="3"/>
    <x v="23"/>
  </r>
  <r>
    <x v="16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"/>
    <x v="3"/>
    <x v="23"/>
  </r>
  <r>
    <x v="53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8"/>
    <x v="3"/>
    <x v="10"/>
  </r>
  <r>
    <x v="50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x v="60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x v="5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x v="53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x v="50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x v="5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x v="53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x v="5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x v="134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"/>
    <x v="3"/>
    <x v="10"/>
  </r>
  <r>
    <x v="59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x v="60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x v="5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x v="114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"/>
    <x v="3"/>
    <x v="10"/>
  </r>
  <r>
    <x v="5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x v="5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x v="50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x v="53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x v="50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x v="78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7"/>
    <x v="3"/>
    <x v="10"/>
  </r>
  <r>
    <x v="183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8"/>
    <x v="8"/>
    <x v="20"/>
  </r>
  <r>
    <x v="7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8"/>
    <x v="8"/>
    <x v="20"/>
  </r>
  <r>
    <x v="29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7"/>
    <x v="8"/>
    <x v="20"/>
  </r>
  <r>
    <x v="204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"/>
    <x v="8"/>
    <x v="20"/>
  </r>
  <r>
    <x v="3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"/>
    <x v="8"/>
    <x v="20"/>
  </r>
  <r>
    <x v="38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9"/>
    <x v="8"/>
    <x v="20"/>
  </r>
  <r>
    <x v="20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"/>
    <x v="8"/>
    <x v="20"/>
  </r>
  <r>
    <x v="38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"/>
    <x v="8"/>
    <x v="20"/>
  </r>
  <r>
    <x v="39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"/>
    <x v="8"/>
    <x v="20"/>
  </r>
  <r>
    <x v="7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40"/>
    <x v="8"/>
    <x v="20"/>
  </r>
  <r>
    <x v="20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6"/>
    <x v="8"/>
    <x v="20"/>
  </r>
  <r>
    <x v="206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"/>
    <x v="8"/>
    <x v="20"/>
  </r>
  <r>
    <x v="9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6"/>
    <x v="8"/>
    <x v="20"/>
  </r>
  <r>
    <x v="6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"/>
    <x v="8"/>
    <x v="20"/>
  </r>
  <r>
    <x v="96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50"/>
    <x v="8"/>
    <x v="20"/>
  </r>
  <r>
    <x v="15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"/>
    <x v="8"/>
    <x v="20"/>
  </r>
  <r>
    <x v="184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40"/>
    <x v="8"/>
    <x v="20"/>
  </r>
  <r>
    <x v="207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1"/>
    <x v="8"/>
    <x v="20"/>
  </r>
  <r>
    <x v="33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"/>
    <x v="8"/>
    <x v="20"/>
  </r>
  <r>
    <x v="3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2"/>
    <x v="8"/>
    <x v="20"/>
  </r>
  <r>
    <x v="13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"/>
    <x v="8"/>
    <x v="20"/>
  </r>
  <r>
    <x v="86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4"/>
    <x v="8"/>
    <x v="20"/>
  </r>
  <r>
    <x v="10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6"/>
    <x v="8"/>
    <x v="20"/>
  </r>
  <r>
    <x v="110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2"/>
    <x v="8"/>
    <x v="20"/>
  </r>
  <r>
    <x v="107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"/>
    <x v="8"/>
    <x v="20"/>
  </r>
  <r>
    <x v="28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9"/>
    <x v="8"/>
    <x v="20"/>
  </r>
  <r>
    <x v="5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"/>
    <x v="8"/>
    <x v="20"/>
  </r>
  <r>
    <x v="208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3"/>
    <x v="8"/>
    <x v="20"/>
  </r>
  <r>
    <x v="7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6"/>
    <x v="8"/>
    <x v="20"/>
  </r>
  <r>
    <x v="165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4"/>
    <x v="8"/>
    <x v="20"/>
  </r>
  <r>
    <x v="98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7"/>
    <x v="8"/>
    <x v="20"/>
  </r>
  <r>
    <x v="209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"/>
    <x v="8"/>
    <x v="20"/>
  </r>
  <r>
    <x v="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"/>
    <x v="8"/>
    <x v="20"/>
  </r>
  <r>
    <x v="210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5"/>
    <x v="8"/>
    <x v="20"/>
  </r>
  <r>
    <x v="88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"/>
    <x v="8"/>
    <x v="20"/>
  </r>
  <r>
    <x v="211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"/>
    <x v="8"/>
    <x v="20"/>
  </r>
  <r>
    <x v="144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"/>
    <x v="8"/>
    <x v="20"/>
  </r>
  <r>
    <x v="33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"/>
    <x v="8"/>
    <x v="20"/>
  </r>
  <r>
    <x v="104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6"/>
    <x v="8"/>
    <x v="20"/>
  </r>
  <r>
    <x v="90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"/>
    <x v="8"/>
    <x v="20"/>
  </r>
  <r>
    <x v="50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x v="65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x v="50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x v="5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x v="50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x v="129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"/>
    <x v="8"/>
    <x v="24"/>
  </r>
  <r>
    <x v="5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x v="114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x v="122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"/>
    <x v="8"/>
    <x v="24"/>
  </r>
  <r>
    <x v="55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x v="8"/>
    <x v="24"/>
  </r>
  <r>
    <x v="5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x v="190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"/>
    <x v="8"/>
    <x v="24"/>
  </r>
  <r>
    <x v="5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x v="5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x v="5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x v="79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"/>
    <x v="8"/>
    <x v="24"/>
  </r>
  <r>
    <x v="65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x v="6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2"/>
    <x v="8"/>
    <x v="24"/>
  </r>
  <r>
    <x v="50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x v="65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4"/>
    <x v="8"/>
    <x v="24"/>
  </r>
  <r>
    <x v="60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x v="5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x v="60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3"/>
    <x v="3"/>
    <x v="25"/>
  </r>
  <r>
    <x v="50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x v="56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x v="70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"/>
    <x v="3"/>
    <x v="25"/>
  </r>
  <r>
    <x v="65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7"/>
    <x v="3"/>
    <x v="25"/>
  </r>
  <r>
    <x v="51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x v="5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x v="139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8"/>
    <x v="3"/>
    <x v="25"/>
  </r>
  <r>
    <x v="60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x v="62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2"/>
    <x v="3"/>
    <x v="25"/>
  </r>
  <r>
    <x v="53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"/>
    <x v="3"/>
    <x v="25"/>
  </r>
  <r>
    <x v="6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"/>
    <x v="3"/>
    <x v="25"/>
  </r>
  <r>
    <x v="6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"/>
    <x v="3"/>
    <x v="25"/>
  </r>
  <r>
    <x v="55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x v="60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8"/>
    <x v="3"/>
    <x v="25"/>
  </r>
  <r>
    <x v="57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"/>
    <x v="3"/>
    <x v="25"/>
  </r>
  <r>
    <x v="60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x v="5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x v="60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x v="114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x v="50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x v="5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x v="135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2"/>
    <x v="8"/>
    <x v="26"/>
  </r>
  <r>
    <x v="5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x v="50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x v="5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x v="5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x v="53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x v="129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"/>
    <x v="8"/>
    <x v="26"/>
  </r>
  <r>
    <x v="5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x v="50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x v="70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8"/>
    <x v="26"/>
  </r>
  <r>
    <x v="50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x v="53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x v="5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x v="50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x v="5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x v="113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1"/>
    <x v="8"/>
    <x v="26"/>
  </r>
  <r>
    <x v="29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"/>
    <x v="4"/>
    <x v="11"/>
  </r>
  <r>
    <x v="8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7"/>
    <x v="4"/>
    <x v="11"/>
  </r>
  <r>
    <x v="8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7"/>
    <x v="4"/>
    <x v="11"/>
  </r>
  <r>
    <x v="108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9"/>
    <x v="4"/>
    <x v="11"/>
  </r>
  <r>
    <x v="7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"/>
    <x v="4"/>
    <x v="11"/>
  </r>
  <r>
    <x v="7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8"/>
    <x v="4"/>
    <x v="11"/>
  </r>
  <r>
    <x v="14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1"/>
    <x v="4"/>
    <x v="11"/>
  </r>
  <r>
    <x v="7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3"/>
    <x v="4"/>
    <x v="11"/>
  </r>
  <r>
    <x v="90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4"/>
    <x v="4"/>
    <x v="11"/>
  </r>
  <r>
    <x v="212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9"/>
    <x v="4"/>
    <x v="11"/>
  </r>
  <r>
    <x v="10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"/>
    <x v="4"/>
    <x v="11"/>
  </r>
  <r>
    <x v="5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x v="21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"/>
    <x v="4"/>
    <x v="11"/>
  </r>
  <r>
    <x v="33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7"/>
    <x v="4"/>
    <x v="11"/>
  </r>
  <r>
    <x v="35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"/>
    <x v="4"/>
    <x v="11"/>
  </r>
  <r>
    <x v="3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"/>
    <x v="4"/>
    <x v="11"/>
  </r>
  <r>
    <x v="91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5"/>
    <x v="4"/>
    <x v="11"/>
  </r>
  <r>
    <x v="2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"/>
    <x v="4"/>
    <x v="11"/>
  </r>
  <r>
    <x v="18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7"/>
    <x v="4"/>
    <x v="11"/>
  </r>
  <r>
    <x v="40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"/>
    <x v="4"/>
    <x v="11"/>
  </r>
  <r>
    <x v="10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4"/>
    <x v="4"/>
    <x v="11"/>
  </r>
  <r>
    <x v="21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8"/>
    <x v="4"/>
    <x v="11"/>
  </r>
  <r>
    <x v="7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"/>
    <x v="4"/>
    <x v="11"/>
  </r>
  <r>
    <x v="90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"/>
    <x v="4"/>
    <x v="11"/>
  </r>
  <r>
    <x v="19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"/>
    <x v="4"/>
    <x v="11"/>
  </r>
  <r>
    <x v="7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5"/>
    <x v="4"/>
    <x v="11"/>
  </r>
  <r>
    <x v="16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2"/>
    <x v="4"/>
    <x v="11"/>
  </r>
  <r>
    <x v="7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6"/>
    <x v="4"/>
    <x v="11"/>
  </r>
  <r>
    <x v="3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6"/>
    <x v="4"/>
    <x v="11"/>
  </r>
  <r>
    <x v="213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"/>
    <x v="4"/>
    <x v="11"/>
  </r>
  <r>
    <x v="94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"/>
    <x v="4"/>
    <x v="11"/>
  </r>
  <r>
    <x v="2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"/>
    <x v="4"/>
    <x v="11"/>
  </r>
  <r>
    <x v="8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"/>
    <x v="4"/>
    <x v="11"/>
  </r>
  <r>
    <x v="7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3"/>
    <x v="4"/>
    <x v="11"/>
  </r>
  <r>
    <x v="105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8"/>
    <x v="4"/>
    <x v="11"/>
  </r>
  <r>
    <x v="3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4"/>
    <x v="4"/>
    <x v="11"/>
  </r>
  <r>
    <x v="3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5"/>
    <x v="4"/>
    <x v="11"/>
  </r>
  <r>
    <x v="2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9"/>
    <x v="4"/>
    <x v="11"/>
  </r>
  <r>
    <x v="8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5"/>
    <x v="4"/>
    <x v="11"/>
  </r>
  <r>
    <x v="106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40"/>
    <x v="4"/>
    <x v="11"/>
  </r>
  <r>
    <x v="7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"/>
    <x v="4"/>
    <x v="27"/>
  </r>
  <r>
    <x v="8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3"/>
    <x v="4"/>
    <x v="27"/>
  </r>
  <r>
    <x v="105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9"/>
    <x v="4"/>
    <x v="27"/>
  </r>
  <r>
    <x v="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6"/>
    <x v="4"/>
    <x v="27"/>
  </r>
  <r>
    <x v="38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x v="5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7"/>
    <x v="4"/>
    <x v="27"/>
  </r>
  <r>
    <x v="2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4"/>
    <x v="4"/>
    <x v="27"/>
  </r>
  <r>
    <x v="105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"/>
    <x v="4"/>
    <x v="27"/>
  </r>
  <r>
    <x v="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"/>
    <x v="4"/>
    <x v="27"/>
  </r>
  <r>
    <x v="24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"/>
    <x v="4"/>
    <x v="27"/>
  </r>
  <r>
    <x v="7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4"/>
    <x v="27"/>
  </r>
  <r>
    <x v="7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5"/>
    <x v="4"/>
    <x v="27"/>
  </r>
  <r>
    <x v="107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2"/>
    <x v="4"/>
    <x v="27"/>
  </r>
  <r>
    <x v="28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9"/>
    <x v="4"/>
    <x v="27"/>
  </r>
  <r>
    <x v="1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5"/>
    <x v="4"/>
    <x v="27"/>
  </r>
  <r>
    <x v="8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7"/>
    <x v="4"/>
    <x v="27"/>
  </r>
  <r>
    <x v="2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9"/>
    <x v="4"/>
    <x v="27"/>
  </r>
  <r>
    <x v="88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"/>
    <x v="4"/>
    <x v="27"/>
  </r>
  <r>
    <x v="40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3"/>
    <x v="4"/>
    <x v="27"/>
  </r>
  <r>
    <x v="214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8"/>
    <x v="4"/>
    <x v="27"/>
  </r>
  <r>
    <x v="33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"/>
    <x v="4"/>
    <x v="27"/>
  </r>
  <r>
    <x v="33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"/>
    <x v="4"/>
    <x v="27"/>
  </r>
  <r>
    <x v="29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4"/>
    <x v="4"/>
    <x v="27"/>
  </r>
  <r>
    <x v="10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"/>
    <x v="4"/>
    <x v="27"/>
  </r>
  <r>
    <x v="17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5"/>
    <x v="4"/>
    <x v="27"/>
  </r>
  <r>
    <x v="164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"/>
    <x v="4"/>
    <x v="27"/>
  </r>
  <r>
    <x v="37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3"/>
    <x v="4"/>
    <x v="27"/>
  </r>
  <r>
    <x v="33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1"/>
    <x v="4"/>
    <x v="27"/>
  </r>
  <r>
    <x v="49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4"/>
    <x v="4"/>
    <x v="27"/>
  </r>
  <r>
    <x v="33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5"/>
    <x v="4"/>
    <x v="27"/>
  </r>
  <r>
    <x v="7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"/>
    <x v="4"/>
    <x v="27"/>
  </r>
  <r>
    <x v="40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"/>
    <x v="4"/>
    <x v="27"/>
  </r>
  <r>
    <x v="30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6"/>
    <x v="4"/>
    <x v="27"/>
  </r>
  <r>
    <x v="180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"/>
    <x v="4"/>
    <x v="27"/>
  </r>
  <r>
    <x v="0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"/>
    <x v="4"/>
    <x v="27"/>
  </r>
  <r>
    <x v="41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"/>
    <x v="4"/>
    <x v="27"/>
  </r>
  <r>
    <x v="20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60"/>
    <x v="4"/>
    <x v="27"/>
  </r>
  <r>
    <x v="90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"/>
    <x v="4"/>
    <x v="27"/>
  </r>
  <r>
    <x v="21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3"/>
    <x v="4"/>
    <x v="27"/>
  </r>
  <r>
    <x v="90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x v="7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5"/>
    <x v="4"/>
    <x v="28"/>
  </r>
  <r>
    <x v="5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x v="66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x v="15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"/>
    <x v="4"/>
    <x v="28"/>
  </r>
  <r>
    <x v="33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x v="50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x v="134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"/>
    <x v="4"/>
    <x v="28"/>
  </r>
  <r>
    <x v="156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"/>
    <x v="4"/>
    <x v="28"/>
  </r>
  <r>
    <x v="8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"/>
    <x v="4"/>
    <x v="28"/>
  </r>
  <r>
    <x v="78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8"/>
    <x v="4"/>
    <x v="28"/>
  </r>
  <r>
    <x v="69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"/>
    <x v="4"/>
    <x v="28"/>
  </r>
  <r>
    <x v="216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"/>
    <x v="4"/>
    <x v="28"/>
  </r>
  <r>
    <x v="114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x v="50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x v="81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"/>
    <x v="4"/>
    <x v="28"/>
  </r>
  <r>
    <x v="5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x v="68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5"/>
    <x v="4"/>
    <x v="28"/>
  </r>
  <r>
    <x v="5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x v="65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x v="73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6"/>
    <x v="4"/>
    <x v="28"/>
  </r>
  <r>
    <x v="50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x v="50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x v="60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6"/>
    <x v="4"/>
    <x v="28"/>
  </r>
  <r>
    <x v="187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"/>
    <x v="4"/>
    <x v="28"/>
  </r>
  <r>
    <x v="5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x v="5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x v="54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"/>
    <x v="4"/>
    <x v="28"/>
  </r>
  <r>
    <x v="5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x v="6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"/>
    <x v="4"/>
    <x v="28"/>
  </r>
  <r>
    <x v="60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x v="57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x v="5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x v="53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x v="59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6"/>
    <x v="4"/>
    <x v="28"/>
  </r>
  <r>
    <x v="50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6"/>
    <x v="4"/>
    <x v="28"/>
  </r>
  <r>
    <x v="59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x v="152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"/>
    <x v="4"/>
    <x v="28"/>
  </r>
  <r>
    <x v="50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8"/>
    <x v="4"/>
    <x v="28"/>
  </r>
  <r>
    <x v="60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2"/>
    <x v="4"/>
    <x v="28"/>
  </r>
  <r>
    <x v="5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"/>
    <x v="4"/>
    <x v="28"/>
  </r>
  <r>
    <x v="5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x v="50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x v="113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7"/>
    <x v="4"/>
    <x v="28"/>
  </r>
  <r>
    <x v="60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9"/>
    <x v="4"/>
    <x v="28"/>
  </r>
  <r>
    <x v="54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"/>
    <x v="4"/>
    <x v="28"/>
  </r>
  <r>
    <x v="122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"/>
    <x v="4"/>
    <x v="28"/>
  </r>
  <r>
    <x v="50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x v="149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"/>
    <x v="4"/>
    <x v="28"/>
  </r>
  <r>
    <x v="5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x v="5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x v="5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x v="5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x v="5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x v="50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x v="57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x v="60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x v="70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7"/>
    <x v="4"/>
    <x v="28"/>
  </r>
  <r>
    <x v="50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x v="50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x v="5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x v="38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6"/>
    <x v="8"/>
    <x v="20"/>
  </r>
  <r>
    <x v="15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4"/>
    <x v="8"/>
    <x v="20"/>
  </r>
  <r>
    <x v="8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0"/>
    <x v="8"/>
    <x v="20"/>
  </r>
  <r>
    <x v="90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"/>
    <x v="8"/>
    <x v="20"/>
  </r>
  <r>
    <x v="35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0"/>
    <x v="8"/>
    <x v="20"/>
  </r>
  <r>
    <x v="34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8"/>
    <x v="8"/>
    <x v="20"/>
  </r>
  <r>
    <x v="2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"/>
    <x v="8"/>
    <x v="20"/>
  </r>
  <r>
    <x v="22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9"/>
    <x v="8"/>
    <x v="20"/>
  </r>
  <r>
    <x v="4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5"/>
    <x v="8"/>
    <x v="20"/>
  </r>
  <r>
    <x v="180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1"/>
    <x v="8"/>
    <x v="20"/>
  </r>
  <r>
    <x v="33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9"/>
    <x v="8"/>
    <x v="20"/>
  </r>
  <r>
    <x v="217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5"/>
    <x v="8"/>
    <x v="20"/>
  </r>
  <r>
    <x v="29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3"/>
    <x v="8"/>
    <x v="20"/>
  </r>
  <r>
    <x v="3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"/>
    <x v="8"/>
    <x v="20"/>
  </r>
  <r>
    <x v="28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"/>
    <x v="8"/>
    <x v="20"/>
  </r>
  <r>
    <x v="33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"/>
    <x v="8"/>
    <x v="20"/>
  </r>
  <r>
    <x v="31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"/>
    <x v="8"/>
    <x v="20"/>
  </r>
  <r>
    <x v="41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"/>
    <x v="8"/>
    <x v="20"/>
  </r>
  <r>
    <x v="13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9"/>
    <x v="8"/>
    <x v="20"/>
  </r>
  <r>
    <x v="1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"/>
    <x v="8"/>
    <x v="20"/>
  </r>
  <r>
    <x v="19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2"/>
    <x v="8"/>
    <x v="20"/>
  </r>
  <r>
    <x v="218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"/>
    <x v="8"/>
    <x v="20"/>
  </r>
  <r>
    <x v="21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4"/>
    <x v="8"/>
    <x v="20"/>
  </r>
  <r>
    <x v="68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"/>
    <x v="8"/>
    <x v="20"/>
  </r>
  <r>
    <x v="155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"/>
    <x v="8"/>
    <x v="20"/>
  </r>
  <r>
    <x v="5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x v="13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9"/>
    <x v="8"/>
    <x v="20"/>
  </r>
  <r>
    <x v="65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"/>
    <x v="8"/>
    <x v="20"/>
  </r>
  <r>
    <x v="56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"/>
    <x v="8"/>
    <x v="20"/>
  </r>
  <r>
    <x v="219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1"/>
    <x v="8"/>
    <x v="20"/>
  </r>
  <r>
    <x v="70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6"/>
    <x v="8"/>
    <x v="20"/>
  </r>
  <r>
    <x v="63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"/>
    <x v="8"/>
    <x v="20"/>
  </r>
  <r>
    <x v="5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9"/>
    <x v="8"/>
    <x v="20"/>
  </r>
  <r>
    <x v="13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"/>
    <x v="8"/>
    <x v="20"/>
  </r>
  <r>
    <x v="187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1"/>
    <x v="8"/>
    <x v="20"/>
  </r>
  <r>
    <x v="113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4"/>
    <x v="8"/>
    <x v="20"/>
  </r>
  <r>
    <x v="51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"/>
    <x v="8"/>
    <x v="20"/>
  </r>
  <r>
    <x v="53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"/>
    <x v="8"/>
    <x v="20"/>
  </r>
  <r>
    <x v="71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5"/>
    <x v="8"/>
    <x v="20"/>
  </r>
  <r>
    <x v="67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"/>
    <x v="8"/>
    <x v="20"/>
  </r>
  <r>
    <x v="73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"/>
    <x v="8"/>
    <x v="20"/>
  </r>
  <r>
    <x v="77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"/>
    <x v="8"/>
    <x v="20"/>
  </r>
  <r>
    <x v="148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"/>
    <x v="8"/>
    <x v="20"/>
  </r>
  <r>
    <x v="67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"/>
    <x v="8"/>
    <x v="20"/>
  </r>
  <r>
    <x v="68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5"/>
    <x v="8"/>
    <x v="20"/>
  </r>
  <r>
    <x v="216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"/>
    <x v="8"/>
    <x v="20"/>
  </r>
  <r>
    <x v="77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4"/>
    <x v="8"/>
    <x v="20"/>
  </r>
  <r>
    <x v="60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x v="60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x v="6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"/>
    <x v="8"/>
    <x v="20"/>
  </r>
  <r>
    <x v="65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7"/>
    <x v="8"/>
    <x v="20"/>
  </r>
  <r>
    <x v="220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10"/>
    <x v="8"/>
    <x v="20"/>
  </r>
  <r>
    <x v="60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x v="57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"/>
    <x v="8"/>
    <x v="20"/>
  </r>
  <r>
    <x v="115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4"/>
    <x v="8"/>
    <x v="20"/>
  </r>
  <r>
    <x v="66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9"/>
    <x v="8"/>
    <x v="20"/>
  </r>
  <r>
    <x v="14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"/>
    <x v="8"/>
    <x v="20"/>
  </r>
  <r>
    <x v="51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9"/>
    <x v="8"/>
    <x v="20"/>
  </r>
  <r>
    <x v="53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2"/>
    <x v="8"/>
    <x v="20"/>
  </r>
  <r>
    <x v="68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4"/>
    <x v="8"/>
    <x v="20"/>
  </r>
  <r>
    <x v="51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4"/>
    <x v="8"/>
    <x v="20"/>
  </r>
  <r>
    <x v="216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"/>
    <x v="8"/>
    <x v="20"/>
  </r>
  <r>
    <x v="134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2"/>
    <x v="8"/>
    <x v="20"/>
  </r>
  <r>
    <x v="131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5"/>
    <x v="8"/>
    <x v="20"/>
  </r>
  <r>
    <x v="71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"/>
    <x v="8"/>
    <x v="20"/>
  </r>
  <r>
    <x v="56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4"/>
    <x v="8"/>
    <x v="20"/>
  </r>
  <r>
    <x v="57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"/>
    <x v="8"/>
    <x v="20"/>
  </r>
  <r>
    <x v="13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1"/>
    <x v="8"/>
    <x v="20"/>
  </r>
  <r>
    <x v="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"/>
    <x v="8"/>
    <x v="20"/>
  </r>
  <r>
    <x v="56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8"/>
    <x v="8"/>
    <x v="20"/>
  </r>
  <r>
    <x v="50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2"/>
    <x v="8"/>
    <x v="20"/>
  </r>
  <r>
    <x v="55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8"/>
    <x v="8"/>
    <x v="20"/>
  </r>
  <r>
    <x v="5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x v="190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"/>
    <x v="8"/>
    <x v="20"/>
  </r>
  <r>
    <x v="5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x v="53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5"/>
    <x v="8"/>
    <x v="20"/>
  </r>
  <r>
    <x v="221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"/>
    <x v="8"/>
    <x v="20"/>
  </r>
  <r>
    <x v="5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x v="53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"/>
    <x v="8"/>
    <x v="20"/>
  </r>
  <r>
    <x v="113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"/>
    <x v="8"/>
    <x v="20"/>
  </r>
  <r>
    <x v="165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"/>
    <x v="4"/>
    <x v="11"/>
  </r>
  <r>
    <x v="8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"/>
    <x v="4"/>
    <x v="11"/>
  </r>
  <r>
    <x v="31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5"/>
    <x v="4"/>
    <x v="11"/>
  </r>
  <r>
    <x v="8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"/>
    <x v="4"/>
    <x v="11"/>
  </r>
  <r>
    <x v="2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"/>
    <x v="4"/>
    <x v="11"/>
  </r>
  <r>
    <x v="7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"/>
    <x v="4"/>
    <x v="11"/>
  </r>
  <r>
    <x v="7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4"/>
    <x v="4"/>
    <x v="11"/>
  </r>
  <r>
    <x v="8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"/>
    <x v="4"/>
    <x v="11"/>
  </r>
  <r>
    <x v="23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6"/>
    <x v="4"/>
    <x v="11"/>
  </r>
  <r>
    <x v="21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"/>
    <x v="4"/>
    <x v="11"/>
  </r>
  <r>
    <x v="3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4"/>
    <x v="4"/>
    <x v="11"/>
  </r>
  <r>
    <x v="1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x v="222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x v="90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"/>
    <x v="4"/>
    <x v="11"/>
  </r>
  <r>
    <x v="3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"/>
    <x v="4"/>
    <x v="11"/>
  </r>
  <r>
    <x v="177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"/>
    <x v="4"/>
    <x v="11"/>
  </r>
  <r>
    <x v="223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"/>
    <x v="4"/>
    <x v="11"/>
  </r>
  <r>
    <x v="8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6"/>
    <x v="4"/>
    <x v="11"/>
  </r>
  <r>
    <x v="207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6"/>
    <x v="4"/>
    <x v="11"/>
  </r>
  <r>
    <x v="15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"/>
    <x v="4"/>
    <x v="11"/>
  </r>
  <r>
    <x v="2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1"/>
    <x v="4"/>
    <x v="11"/>
  </r>
  <r>
    <x v="10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"/>
    <x v="4"/>
    <x v="11"/>
  </r>
  <r>
    <x v="39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3"/>
    <x v="4"/>
    <x v="11"/>
  </r>
  <r>
    <x v="7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"/>
    <x v="4"/>
    <x v="11"/>
  </r>
  <r>
    <x v="8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3"/>
    <x v="4"/>
    <x v="11"/>
  </r>
  <r>
    <x v="17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9"/>
    <x v="4"/>
    <x v="11"/>
  </r>
  <r>
    <x v="10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0"/>
    <x v="4"/>
    <x v="11"/>
  </r>
  <r>
    <x v="13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"/>
    <x v="4"/>
    <x v="11"/>
  </r>
  <r>
    <x v="8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8"/>
    <x v="4"/>
    <x v="11"/>
  </r>
  <r>
    <x v="21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"/>
    <x v="4"/>
    <x v="11"/>
  </r>
  <r>
    <x v="8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"/>
    <x v="4"/>
    <x v="11"/>
  </r>
  <r>
    <x v="1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4"/>
    <x v="4"/>
    <x v="11"/>
  </r>
  <r>
    <x v="21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"/>
    <x v="4"/>
    <x v="11"/>
  </r>
  <r>
    <x v="21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"/>
    <x v="4"/>
    <x v="11"/>
  </r>
  <r>
    <x v="224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1"/>
    <x v="4"/>
    <x v="11"/>
  </r>
  <r>
    <x v="7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"/>
    <x v="4"/>
    <x v="11"/>
  </r>
  <r>
    <x v="8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"/>
    <x v="4"/>
    <x v="11"/>
  </r>
  <r>
    <x v="15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1"/>
    <x v="4"/>
    <x v="11"/>
  </r>
  <r>
    <x v="88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1"/>
    <x v="4"/>
    <x v="11"/>
  </r>
  <r>
    <x v="18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3"/>
    <x v="4"/>
    <x v="11"/>
  </r>
  <r>
    <x v="5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x v="59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1"/>
    <x v="6"/>
    <x v="18"/>
  </r>
  <r>
    <x v="50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x v="152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"/>
    <x v="6"/>
    <x v="18"/>
  </r>
  <r>
    <x v="50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x v="60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3"/>
    <x v="6"/>
    <x v="18"/>
  </r>
  <r>
    <x v="50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x v="6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2"/>
    <x v="6"/>
    <x v="18"/>
  </r>
  <r>
    <x v="5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x v="54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3"/>
    <x v="6"/>
    <x v="18"/>
  </r>
  <r>
    <x v="225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"/>
    <x v="6"/>
    <x v="18"/>
  </r>
  <r>
    <x v="60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"/>
    <x v="6"/>
    <x v="18"/>
  </r>
  <r>
    <x v="50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x v="50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x v="60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x v="5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x v="5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x v="5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x v="50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x v="68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2"/>
    <x v="6"/>
    <x v="18"/>
  </r>
  <r>
    <x v="36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"/>
    <x v="4"/>
    <x v="14"/>
  </r>
  <r>
    <x v="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2"/>
    <x v="4"/>
    <x v="14"/>
  </r>
  <r>
    <x v="2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3"/>
    <x v="4"/>
    <x v="14"/>
  </r>
  <r>
    <x v="165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2"/>
    <x v="4"/>
    <x v="14"/>
  </r>
  <r>
    <x v="31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1"/>
    <x v="4"/>
    <x v="14"/>
  </r>
  <r>
    <x v="21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"/>
    <x v="4"/>
    <x v="14"/>
  </r>
  <r>
    <x v="38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7"/>
    <x v="4"/>
    <x v="14"/>
  </r>
  <r>
    <x v="183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7"/>
    <x v="4"/>
    <x v="14"/>
  </r>
  <r>
    <x v="13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"/>
    <x v="4"/>
    <x v="14"/>
  </r>
  <r>
    <x v="14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1"/>
    <x v="4"/>
    <x v="14"/>
  </r>
  <r>
    <x v="6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8"/>
    <x v="4"/>
    <x v="14"/>
  </r>
  <r>
    <x v="0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"/>
    <x v="4"/>
    <x v="14"/>
  </r>
  <r>
    <x v="3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8"/>
    <x v="4"/>
    <x v="14"/>
  </r>
  <r>
    <x v="41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"/>
    <x v="4"/>
    <x v="14"/>
  </r>
  <r>
    <x v="21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"/>
    <x v="4"/>
    <x v="14"/>
  </r>
  <r>
    <x v="39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x v="21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6"/>
    <x v="4"/>
    <x v="14"/>
  </r>
  <r>
    <x v="14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"/>
    <x v="4"/>
    <x v="14"/>
  </r>
  <r>
    <x v="18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9"/>
    <x v="4"/>
    <x v="14"/>
  </r>
  <r>
    <x v="15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1"/>
    <x v="4"/>
    <x v="14"/>
  </r>
  <r>
    <x v="56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7"/>
    <x v="2"/>
    <x v="29"/>
  </r>
  <r>
    <x v="60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x v="15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"/>
    <x v="2"/>
    <x v="29"/>
  </r>
  <r>
    <x v="50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x v="50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1"/>
    <x v="2"/>
    <x v="29"/>
  </r>
  <r>
    <x v="152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6"/>
    <x v="2"/>
    <x v="29"/>
  </r>
  <r>
    <x v="50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"/>
    <x v="2"/>
    <x v="29"/>
  </r>
  <r>
    <x v="53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"/>
    <x v="2"/>
    <x v="29"/>
  </r>
  <r>
    <x v="51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30"/>
    <x v="2"/>
    <x v="29"/>
  </r>
  <r>
    <x v="115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"/>
    <x v="2"/>
    <x v="29"/>
  </r>
  <r>
    <x v="50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x v="155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1"/>
    <x v="2"/>
    <x v="29"/>
  </r>
  <r>
    <x v="60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5"/>
    <x v="2"/>
    <x v="29"/>
  </r>
  <r>
    <x v="114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x v="53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x v="60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x v="22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9"/>
    <x v="2"/>
    <x v="29"/>
  </r>
  <r>
    <x v="60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9"/>
    <x v="2"/>
    <x v="29"/>
  </r>
  <r>
    <x v="153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30"/>
    <x v="2"/>
    <x v="29"/>
  </r>
  <r>
    <x v="15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1"/>
    <x v="2"/>
    <x v="29"/>
  </r>
  <r>
    <x v="0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x v="31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"/>
    <x v="4"/>
    <x v="14"/>
  </r>
  <r>
    <x v="227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"/>
    <x v="4"/>
    <x v="14"/>
  </r>
  <r>
    <x v="35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x v="5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2"/>
    <x v="4"/>
    <x v="14"/>
  </r>
  <r>
    <x v="228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"/>
    <x v="4"/>
    <x v="14"/>
  </r>
  <r>
    <x v="33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"/>
    <x v="4"/>
    <x v="14"/>
  </r>
  <r>
    <x v="33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"/>
    <x v="4"/>
    <x v="14"/>
  </r>
  <r>
    <x v="8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3"/>
    <x v="4"/>
    <x v="14"/>
  </r>
  <r>
    <x v="3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9"/>
    <x v="4"/>
    <x v="14"/>
  </r>
  <r>
    <x v="10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"/>
    <x v="4"/>
    <x v="14"/>
  </r>
  <r>
    <x v="13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"/>
    <x v="4"/>
    <x v="14"/>
  </r>
  <r>
    <x v="174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"/>
    <x v="4"/>
    <x v="14"/>
  </r>
  <r>
    <x v="39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"/>
    <x v="4"/>
    <x v="14"/>
  </r>
  <r>
    <x v="29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"/>
    <x v="4"/>
    <x v="14"/>
  </r>
  <r>
    <x v="16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"/>
    <x v="4"/>
    <x v="14"/>
  </r>
  <r>
    <x v="22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9"/>
    <x v="4"/>
    <x v="14"/>
  </r>
  <r>
    <x v="31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3"/>
    <x v="4"/>
    <x v="14"/>
  </r>
  <r>
    <x v="38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"/>
    <x v="4"/>
    <x v="14"/>
  </r>
  <r>
    <x v="1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6"/>
    <x v="4"/>
    <x v="14"/>
  </r>
  <r>
    <x v="9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"/>
    <x v="2"/>
    <x v="30"/>
  </r>
  <r>
    <x v="178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"/>
    <x v="2"/>
    <x v="30"/>
  </r>
  <r>
    <x v="230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9"/>
    <x v="2"/>
    <x v="30"/>
  </r>
  <r>
    <x v="231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"/>
    <x v="2"/>
    <x v="30"/>
  </r>
  <r>
    <x v="232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2"/>
    <x v="2"/>
    <x v="30"/>
  </r>
  <r>
    <x v="95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"/>
    <x v="2"/>
    <x v="30"/>
  </r>
  <r>
    <x v="7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x v="2"/>
    <x v="30"/>
  </r>
  <r>
    <x v="233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9"/>
    <x v="2"/>
    <x v="30"/>
  </r>
  <r>
    <x v="6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"/>
    <x v="2"/>
    <x v="30"/>
  </r>
  <r>
    <x v="234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"/>
    <x v="2"/>
    <x v="30"/>
  </r>
  <r>
    <x v="197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"/>
    <x v="2"/>
    <x v="30"/>
  </r>
  <r>
    <x v="45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2"/>
    <x v="2"/>
    <x v="30"/>
  </r>
  <r>
    <x v="23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1"/>
    <x v="2"/>
    <x v="30"/>
  </r>
  <r>
    <x v="236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"/>
    <x v="2"/>
    <x v="30"/>
  </r>
  <r>
    <x v="237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"/>
    <x v="2"/>
    <x v="30"/>
  </r>
  <r>
    <x v="238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"/>
    <x v="2"/>
    <x v="30"/>
  </r>
  <r>
    <x v="239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"/>
    <x v="2"/>
    <x v="30"/>
  </r>
  <r>
    <x v="240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"/>
    <x v="2"/>
    <x v="30"/>
  </r>
  <r>
    <x v="96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7"/>
    <x v="2"/>
    <x v="30"/>
  </r>
  <r>
    <x v="90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1"/>
    <x v="2"/>
    <x v="30"/>
  </r>
  <r>
    <x v="241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8"/>
    <x v="2"/>
    <x v="30"/>
  </r>
  <r>
    <x v="242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"/>
    <x v="2"/>
    <x v="30"/>
  </r>
  <r>
    <x v="37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8"/>
    <x v="2"/>
    <x v="30"/>
  </r>
  <r>
    <x v="217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1"/>
    <x v="2"/>
    <x v="30"/>
  </r>
  <r>
    <x v="243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"/>
    <x v="2"/>
    <x v="30"/>
  </r>
  <r>
    <x v="110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7"/>
    <x v="2"/>
    <x v="30"/>
  </r>
  <r>
    <x v="244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3"/>
    <x v="2"/>
    <x v="30"/>
  </r>
  <r>
    <x v="245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"/>
    <x v="2"/>
    <x v="30"/>
  </r>
  <r>
    <x v="246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"/>
    <x v="2"/>
    <x v="30"/>
  </r>
  <r>
    <x v="247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1"/>
    <x v="2"/>
    <x v="30"/>
  </r>
  <r>
    <x v="22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"/>
    <x v="2"/>
    <x v="30"/>
  </r>
  <r>
    <x v="248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1"/>
    <x v="2"/>
    <x v="30"/>
  </r>
  <r>
    <x v="249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8"/>
    <x v="2"/>
    <x v="30"/>
  </r>
  <r>
    <x v="250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7"/>
    <x v="2"/>
    <x v="30"/>
  </r>
  <r>
    <x v="251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2"/>
    <x v="2"/>
    <x v="30"/>
  </r>
  <r>
    <x v="25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"/>
    <x v="2"/>
    <x v="30"/>
  </r>
  <r>
    <x v="253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"/>
    <x v="2"/>
    <x v="30"/>
  </r>
  <r>
    <x v="25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"/>
    <x v="2"/>
    <x v="30"/>
  </r>
  <r>
    <x v="41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3"/>
    <x v="2"/>
    <x v="30"/>
  </r>
  <r>
    <x v="255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"/>
    <x v="2"/>
    <x v="30"/>
  </r>
  <r>
    <x v="6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2"/>
    <x v="8"/>
    <x v="31"/>
  </r>
  <r>
    <x v="5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x v="65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9"/>
    <x v="8"/>
    <x v="31"/>
  </r>
  <r>
    <x v="70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"/>
    <x v="8"/>
    <x v="31"/>
  </r>
  <r>
    <x v="56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3"/>
    <x v="8"/>
    <x v="31"/>
  </r>
  <r>
    <x v="50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x v="72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"/>
    <x v="8"/>
    <x v="31"/>
  </r>
  <r>
    <x v="50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x v="60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x v="123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2"/>
    <x v="8"/>
    <x v="31"/>
  </r>
  <r>
    <x v="113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7"/>
    <x v="8"/>
    <x v="31"/>
  </r>
  <r>
    <x v="50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x v="5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x v="5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x v="59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x v="5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x v="5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x v="73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"/>
    <x v="8"/>
    <x v="31"/>
  </r>
  <r>
    <x v="60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4"/>
    <x v="8"/>
    <x v="31"/>
  </r>
  <r>
    <x v="5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x v="256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"/>
    <x v="2"/>
    <x v="30"/>
  </r>
  <r>
    <x v="257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9"/>
    <x v="2"/>
    <x v="30"/>
  </r>
  <r>
    <x v="258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2"/>
    <x v="2"/>
    <x v="30"/>
  </r>
  <r>
    <x v="259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"/>
    <x v="2"/>
    <x v="30"/>
  </r>
  <r>
    <x v="39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"/>
    <x v="2"/>
    <x v="30"/>
  </r>
  <r>
    <x v="260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9"/>
    <x v="2"/>
    <x v="30"/>
  </r>
  <r>
    <x v="31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"/>
    <x v="2"/>
    <x v="30"/>
  </r>
  <r>
    <x v="16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5"/>
    <x v="2"/>
    <x v="30"/>
  </r>
  <r>
    <x v="83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"/>
    <x v="2"/>
    <x v="30"/>
  </r>
  <r>
    <x v="261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"/>
    <x v="2"/>
    <x v="30"/>
  </r>
  <r>
    <x v="262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"/>
    <x v="2"/>
    <x v="30"/>
  </r>
  <r>
    <x v="263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"/>
    <x v="2"/>
    <x v="30"/>
  </r>
  <r>
    <x v="264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4"/>
    <x v="2"/>
    <x v="30"/>
  </r>
  <r>
    <x v="265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9"/>
    <x v="2"/>
    <x v="30"/>
  </r>
  <r>
    <x v="40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"/>
    <x v="2"/>
    <x v="30"/>
  </r>
  <r>
    <x v="266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"/>
    <x v="2"/>
    <x v="30"/>
  </r>
  <r>
    <x v="105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"/>
    <x v="2"/>
    <x v="30"/>
  </r>
  <r>
    <x v="21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8"/>
    <x v="2"/>
    <x v="30"/>
  </r>
  <r>
    <x v="267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9"/>
    <x v="2"/>
    <x v="30"/>
  </r>
  <r>
    <x v="268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4"/>
    <x v="2"/>
    <x v="30"/>
  </r>
  <r>
    <x v="26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8"/>
    <x v="2"/>
    <x v="30"/>
  </r>
  <r>
    <x v="105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"/>
    <x v="2"/>
    <x v="30"/>
  </r>
  <r>
    <x v="164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"/>
    <x v="2"/>
    <x v="30"/>
  </r>
  <r>
    <x v="270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3"/>
    <x v="2"/>
    <x v="30"/>
  </r>
  <r>
    <x v="234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1"/>
    <x v="2"/>
    <x v="30"/>
  </r>
  <r>
    <x v="1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"/>
    <x v="2"/>
    <x v="30"/>
  </r>
  <r>
    <x v="28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"/>
    <x v="2"/>
    <x v="30"/>
  </r>
  <r>
    <x v="9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8"/>
    <x v="2"/>
    <x v="30"/>
  </r>
  <r>
    <x v="27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"/>
    <x v="2"/>
    <x v="30"/>
  </r>
  <r>
    <x v="23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9"/>
    <x v="2"/>
    <x v="30"/>
  </r>
  <r>
    <x v="28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"/>
    <x v="2"/>
    <x v="30"/>
  </r>
  <r>
    <x v="272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"/>
    <x v="2"/>
    <x v="30"/>
  </r>
  <r>
    <x v="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3"/>
    <x v="2"/>
    <x v="30"/>
  </r>
  <r>
    <x v="273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4"/>
    <x v="2"/>
    <x v="30"/>
  </r>
  <r>
    <x v="185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"/>
    <x v="2"/>
    <x v="30"/>
  </r>
  <r>
    <x v="88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7"/>
    <x v="2"/>
    <x v="30"/>
  </r>
  <r>
    <x v="126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"/>
    <x v="2"/>
    <x v="30"/>
  </r>
  <r>
    <x v="274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5"/>
    <x v="2"/>
    <x v="30"/>
  </r>
  <r>
    <x v="104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"/>
    <x v="2"/>
    <x v="30"/>
  </r>
  <r>
    <x v="260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"/>
    <x v="2"/>
    <x v="30"/>
  </r>
  <r>
    <x v="112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4"/>
    <x v="2"/>
    <x v="30"/>
  </r>
  <r>
    <x v="39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"/>
    <x v="2"/>
    <x v="30"/>
  </r>
  <r>
    <x v="27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"/>
    <x v="2"/>
    <x v="30"/>
  </r>
  <r>
    <x v="29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"/>
    <x v="2"/>
    <x v="30"/>
  </r>
  <r>
    <x v="276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3"/>
    <x v="2"/>
    <x v="30"/>
  </r>
  <r>
    <x v="10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6"/>
    <x v="2"/>
    <x v="30"/>
  </r>
  <r>
    <x v="3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8"/>
    <x v="2"/>
    <x v="30"/>
  </r>
  <r>
    <x v="34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2"/>
    <x v="2"/>
    <x v="30"/>
  </r>
  <r>
    <x v="28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1"/>
    <x v="2"/>
    <x v="30"/>
  </r>
  <r>
    <x v="277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"/>
    <x v="2"/>
    <x v="30"/>
  </r>
  <r>
    <x v="22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"/>
    <x v="2"/>
    <x v="30"/>
  </r>
  <r>
    <x v="27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"/>
    <x v="2"/>
    <x v="30"/>
  </r>
  <r>
    <x v="7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2"/>
    <x v="2"/>
    <x v="30"/>
  </r>
  <r>
    <x v="35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"/>
    <x v="2"/>
    <x v="30"/>
  </r>
  <r>
    <x v="23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"/>
    <x v="2"/>
    <x v="30"/>
  </r>
  <r>
    <x v="42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"/>
    <x v="2"/>
    <x v="30"/>
  </r>
  <r>
    <x v="180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6"/>
    <x v="2"/>
    <x v="30"/>
  </r>
  <r>
    <x v="239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1"/>
    <x v="2"/>
    <x v="30"/>
  </r>
  <r>
    <x v="1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5"/>
    <x v="2"/>
    <x v="30"/>
  </r>
  <r>
    <x v="279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x v="2"/>
    <x v="30"/>
  </r>
  <r>
    <x v="2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"/>
    <x v="2"/>
    <x v="30"/>
  </r>
  <r>
    <x v="41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"/>
    <x v="2"/>
    <x v="30"/>
  </r>
  <r>
    <x v="34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1"/>
    <x v="2"/>
    <x v="30"/>
  </r>
  <r>
    <x v="87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"/>
    <x v="2"/>
    <x v="30"/>
  </r>
  <r>
    <x v="171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"/>
    <x v="2"/>
    <x v="30"/>
  </r>
  <r>
    <x v="198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"/>
    <x v="2"/>
    <x v="30"/>
  </r>
  <r>
    <x v="37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3"/>
    <x v="2"/>
    <x v="30"/>
  </r>
  <r>
    <x v="2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"/>
    <x v="2"/>
    <x v="30"/>
  </r>
  <r>
    <x v="30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"/>
    <x v="2"/>
    <x v="30"/>
  </r>
  <r>
    <x v="280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"/>
    <x v="2"/>
    <x v="30"/>
  </r>
  <r>
    <x v="269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2"/>
    <x v="2"/>
    <x v="30"/>
  </r>
  <r>
    <x v="38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"/>
    <x v="2"/>
    <x v="30"/>
  </r>
  <r>
    <x v="42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5"/>
    <x v="2"/>
    <x v="30"/>
  </r>
  <r>
    <x v="33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x v="281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"/>
    <x v="2"/>
    <x v="30"/>
  </r>
  <r>
    <x v="282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"/>
    <x v="2"/>
    <x v="30"/>
  </r>
  <r>
    <x v="3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"/>
    <x v="2"/>
    <x v="30"/>
  </r>
  <r>
    <x v="26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7"/>
    <x v="2"/>
    <x v="30"/>
  </r>
  <r>
    <x v="283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"/>
    <x v="2"/>
    <x v="30"/>
  </r>
  <r>
    <x v="284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2"/>
    <x v="2"/>
    <x v="30"/>
  </r>
  <r>
    <x v="41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3"/>
    <x v="4"/>
    <x v="14"/>
  </r>
  <r>
    <x v="38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4"/>
    <x v="4"/>
    <x v="14"/>
  </r>
  <r>
    <x v="40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x v="29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1"/>
    <x v="4"/>
    <x v="14"/>
  </r>
  <r>
    <x v="39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"/>
    <x v="4"/>
    <x v="14"/>
  </r>
  <r>
    <x v="7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"/>
    <x v="4"/>
    <x v="14"/>
  </r>
  <r>
    <x v="3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"/>
    <x v="4"/>
    <x v="14"/>
  </r>
  <r>
    <x v="31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"/>
    <x v="4"/>
    <x v="14"/>
  </r>
  <r>
    <x v="28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9"/>
    <x v="4"/>
    <x v="14"/>
  </r>
  <r>
    <x v="41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8"/>
    <x v="4"/>
    <x v="14"/>
  </r>
  <r>
    <x v="28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"/>
    <x v="4"/>
    <x v="14"/>
  </r>
  <r>
    <x v="7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"/>
    <x v="4"/>
    <x v="14"/>
  </r>
  <r>
    <x v="21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7"/>
    <x v="4"/>
    <x v="14"/>
  </r>
  <r>
    <x v="10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9"/>
    <x v="4"/>
    <x v="14"/>
  </r>
  <r>
    <x v="8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4"/>
    <x v="4"/>
    <x v="14"/>
  </r>
  <r>
    <x v="21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4"/>
    <x v="4"/>
    <x v="14"/>
  </r>
  <r>
    <x v="8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9"/>
    <x v="4"/>
    <x v="14"/>
  </r>
  <r>
    <x v="8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"/>
    <x v="4"/>
    <x v="14"/>
  </r>
  <r>
    <x v="8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"/>
    <x v="4"/>
    <x v="14"/>
  </r>
  <r>
    <x v="0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"/>
    <x v="4"/>
    <x v="14"/>
  </r>
  <r>
    <x v="40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"/>
    <x v="4"/>
    <x v="14"/>
  </r>
  <r>
    <x v="104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"/>
    <x v="4"/>
    <x v="14"/>
  </r>
  <r>
    <x v="91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9"/>
    <x v="4"/>
    <x v="14"/>
  </r>
  <r>
    <x v="22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x v="172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"/>
    <x v="4"/>
    <x v="14"/>
  </r>
  <r>
    <x v="13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4"/>
    <x v="4"/>
    <x v="14"/>
  </r>
  <r>
    <x v="2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"/>
    <x v="4"/>
    <x v="14"/>
  </r>
  <r>
    <x v="13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0"/>
    <x v="4"/>
    <x v="14"/>
  </r>
  <r>
    <x v="13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4"/>
    <x v="14"/>
  </r>
  <r>
    <x v="8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3"/>
    <x v="4"/>
    <x v="14"/>
  </r>
  <r>
    <x v="13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5"/>
    <x v="4"/>
    <x v="14"/>
  </r>
  <r>
    <x v="8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"/>
    <x v="4"/>
    <x v="14"/>
  </r>
  <r>
    <x v="2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9"/>
    <x v="4"/>
    <x v="14"/>
  </r>
  <r>
    <x v="2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6"/>
    <x v="4"/>
    <x v="14"/>
  </r>
  <r>
    <x v="235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"/>
    <x v="4"/>
    <x v="14"/>
  </r>
  <r>
    <x v="7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"/>
    <x v="4"/>
    <x v="14"/>
  </r>
  <r>
    <x v="34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1"/>
    <x v="4"/>
    <x v="14"/>
  </r>
  <r>
    <x v="165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"/>
    <x v="4"/>
    <x v="14"/>
  </r>
  <r>
    <x v="7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2"/>
    <x v="4"/>
    <x v="14"/>
  </r>
  <r>
    <x v="7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7"/>
    <x v="4"/>
    <x v="14"/>
  </r>
  <r>
    <x v="60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"/>
    <x v="6"/>
    <x v="17"/>
  </r>
  <r>
    <x v="50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"/>
    <x v="6"/>
    <x v="17"/>
  </r>
  <r>
    <x v="54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x v="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x v="60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2"/>
    <x v="6"/>
    <x v="17"/>
  </r>
  <r>
    <x v="50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x v="129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"/>
    <x v="6"/>
    <x v="17"/>
  </r>
  <r>
    <x v="50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x v="81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20"/>
    <x v="6"/>
    <x v="17"/>
  </r>
  <r>
    <x v="50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"/>
    <x v="6"/>
    <x v="17"/>
  </r>
  <r>
    <x v="62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"/>
    <x v="6"/>
    <x v="17"/>
  </r>
  <r>
    <x v="53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"/>
    <x v="6"/>
    <x v="17"/>
  </r>
  <r>
    <x v="53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"/>
    <x v="6"/>
    <x v="17"/>
  </r>
  <r>
    <x v="53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5"/>
    <x v="6"/>
    <x v="17"/>
  </r>
  <r>
    <x v="54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2"/>
    <x v="6"/>
    <x v="17"/>
  </r>
  <r>
    <x v="50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2"/>
    <x v="6"/>
    <x v="17"/>
  </r>
  <r>
    <x v="5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7"/>
    <x v="6"/>
    <x v="17"/>
  </r>
  <r>
    <x v="55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1"/>
    <x v="6"/>
    <x v="17"/>
  </r>
  <r>
    <x v="6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"/>
    <x v="6"/>
    <x v="17"/>
  </r>
  <r>
    <x v="50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1"/>
    <x v="6"/>
    <x v="17"/>
  </r>
  <r>
    <x v="5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x v="5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"/>
    <x v="6"/>
    <x v="17"/>
  </r>
  <r>
    <x v="57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x v="53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"/>
    <x v="6"/>
    <x v="17"/>
  </r>
  <r>
    <x v="75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"/>
    <x v="6"/>
    <x v="17"/>
  </r>
  <r>
    <x v="50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x v="60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"/>
    <x v="6"/>
    <x v="17"/>
  </r>
  <r>
    <x v="53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x v="5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x v="60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"/>
    <x v="6"/>
    <x v="17"/>
  </r>
  <r>
    <x v="50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0"/>
    <x v="6"/>
    <x v="17"/>
  </r>
  <r>
    <x v="50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3"/>
    <x v="6"/>
    <x v="17"/>
  </r>
  <r>
    <x v="50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"/>
    <x v="6"/>
    <x v="17"/>
  </r>
  <r>
    <x v="60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x v="53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x v="56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8"/>
    <x v="6"/>
    <x v="17"/>
  </r>
  <r>
    <x v="58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1"/>
    <x v="6"/>
    <x v="17"/>
  </r>
  <r>
    <x v="113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4"/>
    <x v="6"/>
    <x v="17"/>
  </r>
  <r>
    <x v="60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x v="60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"/>
    <x v="6"/>
    <x v="17"/>
  </r>
  <r>
    <x v="31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6"/>
    <x v="4"/>
    <x v="11"/>
  </r>
  <r>
    <x v="20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"/>
    <x v="4"/>
    <x v="11"/>
  </r>
  <r>
    <x v="88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"/>
    <x v="4"/>
    <x v="11"/>
  </r>
  <r>
    <x v="33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"/>
    <x v="4"/>
    <x v="11"/>
  </r>
  <r>
    <x v="86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0"/>
    <x v="4"/>
    <x v="11"/>
  </r>
  <r>
    <x v="92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2"/>
    <x v="4"/>
    <x v="11"/>
  </r>
  <r>
    <x v="28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3"/>
    <x v="4"/>
    <x v="11"/>
  </r>
  <r>
    <x v="108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"/>
    <x v="4"/>
    <x v="11"/>
  </r>
  <r>
    <x v="8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2"/>
    <x v="4"/>
    <x v="11"/>
  </r>
  <r>
    <x v="141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"/>
    <x v="4"/>
    <x v="11"/>
  </r>
  <r>
    <x v="6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"/>
    <x v="4"/>
    <x v="11"/>
  </r>
  <r>
    <x v="8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7"/>
    <x v="4"/>
    <x v="11"/>
  </r>
  <r>
    <x v="37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"/>
    <x v="4"/>
    <x v="11"/>
  </r>
  <r>
    <x v="33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"/>
    <x v="4"/>
    <x v="11"/>
  </r>
  <r>
    <x v="211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"/>
    <x v="4"/>
    <x v="11"/>
  </r>
  <r>
    <x v="9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9"/>
    <x v="4"/>
    <x v="11"/>
  </r>
  <r>
    <x v="8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6"/>
    <x v="4"/>
    <x v="11"/>
  </r>
  <r>
    <x v="86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"/>
    <x v="4"/>
    <x v="11"/>
  </r>
  <r>
    <x v="164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7"/>
    <x v="4"/>
    <x v="11"/>
  </r>
  <r>
    <x v="13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9"/>
    <x v="4"/>
    <x v="11"/>
  </r>
  <r>
    <x v="42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8"/>
    <x v="6"/>
    <x v="32"/>
  </r>
  <r>
    <x v="285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"/>
    <x v="6"/>
    <x v="32"/>
  </r>
  <r>
    <x v="286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2"/>
    <x v="6"/>
    <x v="32"/>
  </r>
  <r>
    <x v="245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"/>
    <x v="6"/>
    <x v="32"/>
  </r>
  <r>
    <x v="287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"/>
    <x v="6"/>
    <x v="32"/>
  </r>
  <r>
    <x v="5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6"/>
    <x v="6"/>
    <x v="32"/>
  </r>
  <r>
    <x v="288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7"/>
    <x v="6"/>
    <x v="32"/>
  </r>
  <r>
    <x v="289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"/>
    <x v="6"/>
    <x v="32"/>
  </r>
  <r>
    <x v="290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9"/>
    <x v="6"/>
    <x v="32"/>
  </r>
  <r>
    <x v="85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"/>
    <x v="6"/>
    <x v="32"/>
  </r>
  <r>
    <x v="28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6"/>
    <x v="6"/>
    <x v="32"/>
  </r>
  <r>
    <x v="291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"/>
    <x v="6"/>
    <x v="32"/>
  </r>
  <r>
    <x v="292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6"/>
    <x v="6"/>
    <x v="32"/>
  </r>
  <r>
    <x v="293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"/>
    <x v="6"/>
    <x v="32"/>
  </r>
  <r>
    <x v="28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"/>
    <x v="6"/>
    <x v="32"/>
  </r>
  <r>
    <x v="35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"/>
    <x v="6"/>
    <x v="32"/>
  </r>
  <r>
    <x v="294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6"/>
    <x v="6"/>
    <x v="32"/>
  </r>
  <r>
    <x v="18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2"/>
    <x v="6"/>
    <x v="32"/>
  </r>
  <r>
    <x v="92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3"/>
    <x v="6"/>
    <x v="32"/>
  </r>
  <r>
    <x v="29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"/>
    <x v="6"/>
    <x v="32"/>
  </r>
  <r>
    <x v="296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"/>
    <x v="4"/>
    <x v="15"/>
  </r>
  <r>
    <x v="297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"/>
    <x v="4"/>
    <x v="15"/>
  </r>
  <r>
    <x v="5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4"/>
    <x v="4"/>
    <x v="15"/>
  </r>
  <r>
    <x v="18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"/>
    <x v="4"/>
    <x v="15"/>
  </r>
  <r>
    <x v="143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"/>
    <x v="4"/>
    <x v="15"/>
  </r>
  <r>
    <x v="3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"/>
    <x v="4"/>
    <x v="15"/>
  </r>
  <r>
    <x v="8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6"/>
    <x v="4"/>
    <x v="15"/>
  </r>
  <r>
    <x v="21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"/>
    <x v="4"/>
    <x v="15"/>
  </r>
  <r>
    <x v="29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"/>
    <x v="4"/>
    <x v="15"/>
  </r>
  <r>
    <x v="38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2"/>
    <x v="4"/>
    <x v="15"/>
  </r>
  <r>
    <x v="279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1"/>
    <x v="4"/>
    <x v="15"/>
  </r>
  <r>
    <x v="35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6"/>
    <x v="4"/>
    <x v="15"/>
  </r>
  <r>
    <x v="177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x v="101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"/>
    <x v="4"/>
    <x v="15"/>
  </r>
  <r>
    <x v="94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"/>
    <x v="4"/>
    <x v="15"/>
  </r>
  <r>
    <x v="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3"/>
    <x v="4"/>
    <x v="15"/>
  </r>
  <r>
    <x v="7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"/>
    <x v="4"/>
    <x v="15"/>
  </r>
  <r>
    <x v="4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"/>
    <x v="4"/>
    <x v="15"/>
  </r>
  <r>
    <x v="21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"/>
    <x v="4"/>
    <x v="15"/>
  </r>
  <r>
    <x v="7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"/>
    <x v="4"/>
    <x v="15"/>
  </r>
  <r>
    <x v="2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"/>
    <x v="6"/>
    <x v="32"/>
  </r>
  <r>
    <x v="200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"/>
    <x v="6"/>
    <x v="32"/>
  </r>
  <r>
    <x v="6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"/>
    <x v="6"/>
    <x v="32"/>
  </r>
  <r>
    <x v="299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"/>
    <x v="6"/>
    <x v="32"/>
  </r>
  <r>
    <x v="300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5"/>
    <x v="6"/>
    <x v="32"/>
  </r>
  <r>
    <x v="29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1"/>
    <x v="6"/>
    <x v="32"/>
  </r>
  <r>
    <x v="96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8"/>
    <x v="6"/>
    <x v="32"/>
  </r>
  <r>
    <x v="301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2"/>
    <x v="6"/>
    <x v="32"/>
  </r>
  <r>
    <x v="193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"/>
    <x v="6"/>
    <x v="32"/>
  </r>
  <r>
    <x v="9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"/>
    <x v="6"/>
    <x v="32"/>
  </r>
  <r>
    <x v="302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"/>
    <x v="6"/>
    <x v="32"/>
  </r>
  <r>
    <x v="303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"/>
    <x v="6"/>
    <x v="32"/>
  </r>
  <r>
    <x v="304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"/>
    <x v="6"/>
    <x v="32"/>
  </r>
  <r>
    <x v="30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2"/>
    <x v="6"/>
    <x v="32"/>
  </r>
  <r>
    <x v="42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6"/>
    <x v="6"/>
    <x v="32"/>
  </r>
  <r>
    <x v="293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"/>
    <x v="6"/>
    <x v="32"/>
  </r>
  <r>
    <x v="278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5"/>
    <x v="6"/>
    <x v="32"/>
  </r>
  <r>
    <x v="0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0"/>
    <x v="6"/>
    <x v="32"/>
  </r>
  <r>
    <x v="30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"/>
    <x v="6"/>
    <x v="32"/>
  </r>
  <r>
    <x v="306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1"/>
    <x v="6"/>
    <x v="32"/>
  </r>
  <r>
    <x v="307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"/>
    <x v="6"/>
    <x v="32"/>
  </r>
  <r>
    <x v="308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4"/>
    <x v="6"/>
    <x v="32"/>
  </r>
  <r>
    <x v="309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5"/>
    <x v="6"/>
    <x v="32"/>
  </r>
  <r>
    <x v="310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x v="6"/>
    <x v="32"/>
  </r>
  <r>
    <x v="311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"/>
    <x v="6"/>
    <x v="32"/>
  </r>
  <r>
    <x v="8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4"/>
    <x v="6"/>
    <x v="32"/>
  </r>
  <r>
    <x v="3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1"/>
    <x v="6"/>
    <x v="32"/>
  </r>
  <r>
    <x v="13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9"/>
    <x v="6"/>
    <x v="32"/>
  </r>
  <r>
    <x v="312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3"/>
    <x v="6"/>
    <x v="32"/>
  </r>
  <r>
    <x v="313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7"/>
    <x v="6"/>
    <x v="32"/>
  </r>
  <r>
    <x v="84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4"/>
    <x v="6"/>
    <x v="32"/>
  </r>
  <r>
    <x v="212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"/>
    <x v="6"/>
    <x v="32"/>
  </r>
  <r>
    <x v="40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"/>
    <x v="6"/>
    <x v="32"/>
  </r>
  <r>
    <x v="314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2"/>
    <x v="6"/>
    <x v="32"/>
  </r>
  <r>
    <x v="315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2"/>
    <x v="6"/>
    <x v="32"/>
  </r>
  <r>
    <x v="316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"/>
    <x v="6"/>
    <x v="32"/>
  </r>
  <r>
    <x v="31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"/>
    <x v="6"/>
    <x v="32"/>
  </r>
  <r>
    <x v="92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6"/>
    <x v="6"/>
    <x v="32"/>
  </r>
  <r>
    <x v="318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1"/>
    <x v="6"/>
    <x v="32"/>
  </r>
  <r>
    <x v="319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"/>
    <x v="6"/>
    <x v="32"/>
  </r>
  <r>
    <x v="320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"/>
    <x v="6"/>
    <x v="32"/>
  </r>
  <r>
    <x v="224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"/>
    <x v="6"/>
    <x v="32"/>
  </r>
  <r>
    <x v="31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"/>
    <x v="6"/>
    <x v="32"/>
  </r>
  <r>
    <x v="144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"/>
    <x v="6"/>
    <x v="32"/>
  </r>
  <r>
    <x v="321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"/>
    <x v="6"/>
    <x v="32"/>
  </r>
  <r>
    <x v="261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5"/>
    <x v="6"/>
    <x v="32"/>
  </r>
  <r>
    <x v="322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"/>
    <x v="6"/>
    <x v="32"/>
  </r>
  <r>
    <x v="33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"/>
    <x v="6"/>
    <x v="32"/>
  </r>
  <r>
    <x v="323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0"/>
    <x v="6"/>
    <x v="32"/>
  </r>
  <r>
    <x v="32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8"/>
    <x v="6"/>
    <x v="32"/>
  </r>
  <r>
    <x v="103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3"/>
    <x v="6"/>
    <x v="32"/>
  </r>
  <r>
    <x v="325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"/>
    <x v="6"/>
    <x v="32"/>
  </r>
  <r>
    <x v="47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"/>
    <x v="6"/>
    <x v="32"/>
  </r>
  <r>
    <x v="28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"/>
    <x v="6"/>
    <x v="32"/>
  </r>
  <r>
    <x v="326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4"/>
    <x v="6"/>
    <x v="32"/>
  </r>
  <r>
    <x v="6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5"/>
    <x v="6"/>
    <x v="32"/>
  </r>
  <r>
    <x v="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8"/>
    <x v="6"/>
    <x v="32"/>
  </r>
  <r>
    <x v="306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"/>
    <x v="6"/>
    <x v="32"/>
  </r>
  <r>
    <x v="224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"/>
    <x v="6"/>
    <x v="32"/>
  </r>
  <r>
    <x v="327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"/>
    <x v="6"/>
    <x v="32"/>
  </r>
  <r>
    <x v="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"/>
    <x v="4"/>
    <x v="11"/>
  </r>
  <r>
    <x v="85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6"/>
    <x v="4"/>
    <x v="11"/>
  </r>
  <r>
    <x v="7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"/>
    <x v="4"/>
    <x v="11"/>
  </r>
  <r>
    <x v="6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"/>
    <x v="4"/>
    <x v="11"/>
  </r>
  <r>
    <x v="10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"/>
    <x v="4"/>
    <x v="11"/>
  </r>
  <r>
    <x v="8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"/>
    <x v="4"/>
    <x v="11"/>
  </r>
  <r>
    <x v="28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1"/>
    <x v="4"/>
    <x v="11"/>
  </r>
  <r>
    <x v="8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"/>
    <x v="4"/>
    <x v="11"/>
  </r>
  <r>
    <x v="13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"/>
    <x v="4"/>
    <x v="11"/>
  </r>
  <r>
    <x v="3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4"/>
    <x v="4"/>
    <x v="11"/>
  </r>
  <r>
    <x v="36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"/>
    <x v="4"/>
    <x v="11"/>
  </r>
  <r>
    <x v="13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7"/>
    <x v="4"/>
    <x v="11"/>
  </r>
  <r>
    <x v="29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"/>
    <x v="4"/>
    <x v="11"/>
  </r>
  <r>
    <x v="91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"/>
    <x v="4"/>
    <x v="11"/>
  </r>
  <r>
    <x v="10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"/>
    <x v="4"/>
    <x v="11"/>
  </r>
  <r>
    <x v="328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2"/>
    <x v="4"/>
    <x v="11"/>
  </r>
  <r>
    <x v="7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3"/>
    <x v="4"/>
    <x v="11"/>
  </r>
  <r>
    <x v="2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"/>
    <x v="4"/>
    <x v="11"/>
  </r>
  <r>
    <x v="329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"/>
    <x v="4"/>
    <x v="11"/>
  </r>
  <r>
    <x v="7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6"/>
    <x v="4"/>
    <x v="11"/>
  </r>
  <r>
    <x v="8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2"/>
    <x v="4"/>
    <x v="14"/>
  </r>
  <r>
    <x v="193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"/>
    <x v="4"/>
    <x v="14"/>
  </r>
  <r>
    <x v="15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"/>
    <x v="4"/>
    <x v="14"/>
  </r>
  <r>
    <x v="7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"/>
    <x v="4"/>
    <x v="14"/>
  </r>
  <r>
    <x v="7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"/>
    <x v="4"/>
    <x v="14"/>
  </r>
  <r>
    <x v="13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"/>
    <x v="4"/>
    <x v="14"/>
  </r>
  <r>
    <x v="13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8"/>
    <x v="4"/>
    <x v="14"/>
  </r>
  <r>
    <x v="7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"/>
    <x v="4"/>
    <x v="14"/>
  </r>
  <r>
    <x v="13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0"/>
    <x v="4"/>
    <x v="14"/>
  </r>
  <r>
    <x v="330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5"/>
    <x v="4"/>
    <x v="14"/>
  </r>
  <r>
    <x v="3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"/>
    <x v="4"/>
    <x v="14"/>
  </r>
  <r>
    <x v="29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1"/>
    <x v="4"/>
    <x v="14"/>
  </r>
  <r>
    <x v="98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x v="4"/>
    <x v="14"/>
  </r>
  <r>
    <x v="96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8"/>
    <x v="4"/>
    <x v="14"/>
  </r>
  <r>
    <x v="33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"/>
    <x v="4"/>
    <x v="14"/>
  </r>
  <r>
    <x v="3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"/>
    <x v="4"/>
    <x v="14"/>
  </r>
  <r>
    <x v="3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9"/>
    <x v="4"/>
    <x v="14"/>
  </r>
  <r>
    <x v="10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"/>
    <x v="4"/>
    <x v="14"/>
  </r>
  <r>
    <x v="29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2"/>
    <x v="4"/>
    <x v="14"/>
  </r>
  <r>
    <x v="15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"/>
    <x v="4"/>
    <x v="14"/>
  </r>
  <r>
    <x v="11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5"/>
    <x v="7"/>
    <x v="33"/>
  </r>
  <r>
    <x v="56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"/>
    <x v="7"/>
    <x v="33"/>
  </r>
  <r>
    <x v="216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x v="70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"/>
    <x v="7"/>
    <x v="33"/>
  </r>
  <r>
    <x v="59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"/>
    <x v="7"/>
    <x v="33"/>
  </r>
  <r>
    <x v="60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x v="331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5"/>
    <x v="7"/>
    <x v="33"/>
  </r>
  <r>
    <x v="17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"/>
    <x v="7"/>
    <x v="33"/>
  </r>
  <r>
    <x v="6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2"/>
    <x v="7"/>
    <x v="33"/>
  </r>
  <r>
    <x v="21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20"/>
    <x v="7"/>
    <x v="33"/>
  </r>
  <r>
    <x v="124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1"/>
    <x v="7"/>
    <x v="33"/>
  </r>
  <r>
    <x v="6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6"/>
    <x v="7"/>
    <x v="33"/>
  </r>
  <r>
    <x v="197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4"/>
    <x v="7"/>
    <x v="33"/>
  </r>
  <r>
    <x v="2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1"/>
    <x v="7"/>
    <x v="33"/>
  </r>
  <r>
    <x v="2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6"/>
    <x v="7"/>
    <x v="33"/>
  </r>
  <r>
    <x v="332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"/>
    <x v="7"/>
    <x v="33"/>
  </r>
  <r>
    <x v="38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"/>
    <x v="7"/>
    <x v="33"/>
  </r>
  <r>
    <x v="7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"/>
    <x v="7"/>
    <x v="33"/>
  </r>
  <r>
    <x v="23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7"/>
    <x v="7"/>
    <x v="33"/>
  </r>
  <r>
    <x v="6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"/>
    <x v="7"/>
    <x v="33"/>
  </r>
  <r>
    <x v="5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x v="5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x v="56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x v="50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x v="5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x v="50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x v="53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x v="50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x v="5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x v="5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x v="60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"/>
    <x v="2"/>
    <x v="7"/>
  </r>
  <r>
    <x v="5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x v="5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x v="50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x v="60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8"/>
    <x v="2"/>
    <x v="7"/>
  </r>
  <r>
    <x v="5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x v="5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x v="5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x v="77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x v="50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x v="5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x v="129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x v="5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x v="5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x v="5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x v="57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"/>
    <x v="2"/>
    <x v="7"/>
  </r>
  <r>
    <x v="60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8"/>
    <x v="2"/>
    <x v="7"/>
  </r>
  <r>
    <x v="50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x v="5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x v="50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1"/>
    <x v="2"/>
    <x v="7"/>
  </r>
  <r>
    <x v="5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x v="56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x v="50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x v="50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x v="5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x v="57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2"/>
    <x v="2"/>
    <x v="7"/>
  </r>
  <r>
    <x v="5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x v="5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x v="5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x v="50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"/>
    <x v="2"/>
    <x v="7"/>
  </r>
  <r>
    <x v="53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"/>
    <x v="2"/>
    <x v="7"/>
  </r>
  <r>
    <x v="56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8"/>
    <x v="2"/>
    <x v="7"/>
  </r>
  <r>
    <x v="65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x v="60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x v="60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3"/>
    <x v="2"/>
    <x v="7"/>
  </r>
  <r>
    <x v="5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x v="60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x v="60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8"/>
    <x v="2"/>
    <x v="7"/>
  </r>
  <r>
    <x v="50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x v="5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x v="50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x v="5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x v="50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x v="50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2"/>
    <x v="2"/>
    <x v="7"/>
  </r>
  <r>
    <x v="5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x v="50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x v="5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x v="5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x v="5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x v="5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x v="60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"/>
    <x v="7"/>
    <x v="19"/>
  </r>
  <r>
    <x v="50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x v="12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7"/>
    <x v="19"/>
  </r>
  <r>
    <x v="5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x v="6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"/>
    <x v="7"/>
    <x v="19"/>
  </r>
  <r>
    <x v="139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"/>
    <x v="7"/>
    <x v="19"/>
  </r>
  <r>
    <x v="78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"/>
    <x v="7"/>
    <x v="19"/>
  </r>
  <r>
    <x v="50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x v="53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7"/>
    <x v="7"/>
    <x v="19"/>
  </r>
  <r>
    <x v="5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x v="60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"/>
    <x v="7"/>
    <x v="19"/>
  </r>
  <r>
    <x v="5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x v="60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"/>
    <x v="7"/>
    <x v="19"/>
  </r>
  <r>
    <x v="56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"/>
    <x v="7"/>
    <x v="19"/>
  </r>
  <r>
    <x v="60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6"/>
    <x v="7"/>
    <x v="19"/>
  </r>
  <r>
    <x v="50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x v="5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x v="50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x v="5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x v="77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"/>
    <x v="7"/>
    <x v="19"/>
  </r>
  <r>
    <x v="50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x v="50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x v="50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x v="60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"/>
    <x v="7"/>
    <x v="19"/>
  </r>
  <r>
    <x v="50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x v="5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x v="50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x v="50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x v="60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"/>
    <x v="7"/>
    <x v="19"/>
  </r>
  <r>
    <x v="60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1"/>
    <x v="7"/>
    <x v="19"/>
  </r>
  <r>
    <x v="50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x v="50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x v="5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x v="50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x v="50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x v="50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3"/>
    <x v="7"/>
    <x v="19"/>
  </r>
  <r>
    <x v="5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x v="50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x v="5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x v="50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x v="29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"/>
    <x v="7"/>
    <x v="33"/>
  </r>
  <r>
    <x v="9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"/>
    <x v="7"/>
    <x v="33"/>
  </r>
  <r>
    <x v="195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"/>
    <x v="7"/>
    <x v="33"/>
  </r>
  <r>
    <x v="15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"/>
    <x v="7"/>
    <x v="33"/>
  </r>
  <r>
    <x v="36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"/>
    <x v="7"/>
    <x v="33"/>
  </r>
  <r>
    <x v="239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6"/>
    <x v="7"/>
    <x v="33"/>
  </r>
  <r>
    <x v="333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2"/>
    <x v="7"/>
    <x v="33"/>
  </r>
  <r>
    <x v="29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8"/>
    <x v="7"/>
    <x v="33"/>
  </r>
  <r>
    <x v="29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x v="21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"/>
    <x v="7"/>
    <x v="33"/>
  </r>
  <r>
    <x v="4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"/>
    <x v="7"/>
    <x v="33"/>
  </r>
  <r>
    <x v="84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"/>
    <x v="7"/>
    <x v="33"/>
  </r>
  <r>
    <x v="1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"/>
    <x v="7"/>
    <x v="33"/>
  </r>
  <r>
    <x v="7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2"/>
    <x v="7"/>
    <x v="33"/>
  </r>
  <r>
    <x v="11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"/>
    <x v="7"/>
    <x v="33"/>
  </r>
  <r>
    <x v="141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"/>
    <x v="7"/>
    <x v="33"/>
  </r>
  <r>
    <x v="21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90"/>
    <x v="7"/>
    <x v="33"/>
  </r>
  <r>
    <x v="5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9"/>
    <x v="7"/>
    <x v="33"/>
  </r>
  <r>
    <x v="21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9"/>
    <x v="7"/>
    <x v="33"/>
  </r>
  <r>
    <x v="7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6"/>
    <x v="7"/>
    <x v="33"/>
  </r>
  <r>
    <x v="3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1"/>
    <x v="4"/>
    <x v="14"/>
  </r>
  <r>
    <x v="38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9"/>
    <x v="4"/>
    <x v="14"/>
  </r>
  <r>
    <x v="3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x v="38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2"/>
    <x v="4"/>
    <x v="14"/>
  </r>
  <r>
    <x v="14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"/>
    <x v="4"/>
    <x v="14"/>
  </r>
  <r>
    <x v="8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"/>
    <x v="4"/>
    <x v="14"/>
  </r>
  <r>
    <x v="17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8"/>
    <x v="4"/>
    <x v="14"/>
  </r>
  <r>
    <x v="13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7"/>
    <x v="4"/>
    <x v="14"/>
  </r>
  <r>
    <x v="35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"/>
    <x v="4"/>
    <x v="14"/>
  </r>
  <r>
    <x v="33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9"/>
    <x v="4"/>
    <x v="14"/>
  </r>
  <r>
    <x v="30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8"/>
    <x v="4"/>
    <x v="14"/>
  </r>
  <r>
    <x v="104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8"/>
    <x v="4"/>
    <x v="14"/>
  </r>
  <r>
    <x v="8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3"/>
    <x v="4"/>
    <x v="14"/>
  </r>
  <r>
    <x v="8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2"/>
    <x v="4"/>
    <x v="14"/>
  </r>
  <r>
    <x v="2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"/>
    <x v="4"/>
    <x v="14"/>
  </r>
  <r>
    <x v="2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"/>
    <x v="4"/>
    <x v="14"/>
  </r>
  <r>
    <x v="193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"/>
    <x v="4"/>
    <x v="14"/>
  </r>
  <r>
    <x v="30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"/>
    <x v="4"/>
    <x v="14"/>
  </r>
  <r>
    <x v="18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"/>
    <x v="4"/>
    <x v="14"/>
  </r>
  <r>
    <x v="8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x v="40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8"/>
    <x v="4"/>
    <x v="14"/>
  </r>
  <r>
    <x v="8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"/>
    <x v="4"/>
    <x v="14"/>
  </r>
  <r>
    <x v="35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6"/>
    <x v="4"/>
    <x v="14"/>
  </r>
  <r>
    <x v="17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"/>
    <x v="4"/>
    <x v="14"/>
  </r>
  <r>
    <x v="33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"/>
    <x v="4"/>
    <x v="14"/>
  </r>
  <r>
    <x v="334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7"/>
    <x v="4"/>
    <x v="14"/>
  </r>
  <r>
    <x v="8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"/>
    <x v="4"/>
    <x v="14"/>
  </r>
  <r>
    <x v="13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"/>
    <x v="4"/>
    <x v="14"/>
  </r>
  <r>
    <x v="84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"/>
    <x v="4"/>
    <x v="14"/>
  </r>
  <r>
    <x v="10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8"/>
    <x v="4"/>
    <x v="14"/>
  </r>
  <r>
    <x v="33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2"/>
    <x v="4"/>
    <x v="14"/>
  </r>
  <r>
    <x v="10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8"/>
    <x v="4"/>
    <x v="14"/>
  </r>
  <r>
    <x v="32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"/>
    <x v="4"/>
    <x v="14"/>
  </r>
  <r>
    <x v="7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9"/>
    <x v="4"/>
    <x v="14"/>
  </r>
  <r>
    <x v="30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6"/>
    <x v="4"/>
    <x v="14"/>
  </r>
  <r>
    <x v="8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x v="40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1"/>
    <x v="4"/>
    <x v="14"/>
  </r>
  <r>
    <x v="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3"/>
    <x v="4"/>
    <x v="14"/>
  </r>
  <r>
    <x v="195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8"/>
    <x v="4"/>
    <x v="14"/>
  </r>
  <r>
    <x v="40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"/>
    <x v="4"/>
    <x v="14"/>
  </r>
  <r>
    <x v="56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"/>
    <x v="7"/>
    <x v="34"/>
  </r>
  <r>
    <x v="50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"/>
    <x v="7"/>
    <x v="34"/>
  </r>
  <r>
    <x v="5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x v="5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x v="5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x v="60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x v="5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x v="5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x v="60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6"/>
    <x v="7"/>
    <x v="34"/>
  </r>
  <r>
    <x v="50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8"/>
    <x v="7"/>
    <x v="34"/>
  </r>
  <r>
    <x v="5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x v="5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x v="5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x v="53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3"/>
    <x v="7"/>
    <x v="34"/>
  </r>
  <r>
    <x v="118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8"/>
    <x v="7"/>
    <x v="34"/>
  </r>
  <r>
    <x v="5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x v="54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4"/>
    <x v="7"/>
    <x v="34"/>
  </r>
  <r>
    <x v="5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x v="50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"/>
    <x v="7"/>
    <x v="34"/>
  </r>
  <r>
    <x v="5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x v="15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4"/>
    <x v="4"/>
    <x v="35"/>
  </r>
  <r>
    <x v="8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"/>
    <x v="4"/>
    <x v="35"/>
  </r>
  <r>
    <x v="94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"/>
    <x v="4"/>
    <x v="35"/>
  </r>
  <r>
    <x v="21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"/>
    <x v="4"/>
    <x v="35"/>
  </r>
  <r>
    <x v="8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4"/>
    <x v="35"/>
  </r>
  <r>
    <x v="40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7"/>
    <x v="4"/>
    <x v="35"/>
  </r>
  <r>
    <x v="21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8"/>
    <x v="4"/>
    <x v="35"/>
  </r>
  <r>
    <x v="13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3"/>
    <x v="4"/>
    <x v="35"/>
  </r>
  <r>
    <x v="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"/>
    <x v="4"/>
    <x v="35"/>
  </r>
  <r>
    <x v="8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"/>
    <x v="4"/>
    <x v="35"/>
  </r>
  <r>
    <x v="8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"/>
    <x v="4"/>
    <x v="35"/>
  </r>
  <r>
    <x v="9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"/>
    <x v="4"/>
    <x v="35"/>
  </r>
  <r>
    <x v="38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"/>
    <x v="4"/>
    <x v="35"/>
  </r>
  <r>
    <x v="2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x v="3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"/>
    <x v="4"/>
    <x v="35"/>
  </r>
  <r>
    <x v="31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"/>
    <x v="4"/>
    <x v="35"/>
  </r>
  <r>
    <x v="5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x v="40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0"/>
    <x v="4"/>
    <x v="35"/>
  </r>
  <r>
    <x v="8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70"/>
    <x v="4"/>
    <x v="35"/>
  </r>
  <r>
    <x v="33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"/>
    <x v="4"/>
    <x v="35"/>
  </r>
  <r>
    <x v="1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"/>
    <x v="4"/>
    <x v="35"/>
  </r>
  <r>
    <x v="3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6"/>
    <x v="4"/>
    <x v="35"/>
  </r>
  <r>
    <x v="94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"/>
    <x v="4"/>
    <x v="35"/>
  </r>
  <r>
    <x v="7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"/>
    <x v="4"/>
    <x v="35"/>
  </r>
  <r>
    <x v="228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"/>
    <x v="4"/>
    <x v="35"/>
  </r>
  <r>
    <x v="20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"/>
    <x v="4"/>
    <x v="35"/>
  </r>
  <r>
    <x v="28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"/>
    <x v="4"/>
    <x v="35"/>
  </r>
  <r>
    <x v="21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"/>
    <x v="4"/>
    <x v="35"/>
  </r>
  <r>
    <x v="33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x v="4"/>
    <x v="35"/>
  </r>
  <r>
    <x v="7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4"/>
    <x v="4"/>
    <x v="35"/>
  </r>
  <r>
    <x v="3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"/>
    <x v="4"/>
    <x v="35"/>
  </r>
  <r>
    <x v="13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8"/>
    <x v="4"/>
    <x v="35"/>
  </r>
  <r>
    <x v="94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9"/>
    <x v="4"/>
    <x v="35"/>
  </r>
  <r>
    <x v="4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5"/>
    <x v="4"/>
    <x v="35"/>
  </r>
  <r>
    <x v="13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"/>
    <x v="4"/>
    <x v="35"/>
  </r>
  <r>
    <x v="6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"/>
    <x v="4"/>
    <x v="35"/>
  </r>
  <r>
    <x v="90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30"/>
    <x v="4"/>
    <x v="35"/>
  </r>
  <r>
    <x v="15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6"/>
    <x v="4"/>
    <x v="35"/>
  </r>
  <r>
    <x v="38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6"/>
    <x v="4"/>
    <x v="35"/>
  </r>
  <r>
    <x v="8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x v="5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x v="60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x v="5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x v="5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x v="60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x v="5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x v="50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x v="60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x v="53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3"/>
    <x v="7"/>
    <x v="19"/>
  </r>
  <r>
    <x v="60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30"/>
    <x v="7"/>
    <x v="19"/>
  </r>
  <r>
    <x v="50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3"/>
    <x v="7"/>
    <x v="19"/>
  </r>
  <r>
    <x v="5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x v="5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x v="5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x v="5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x v="5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x v="5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x v="5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x v="50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"/>
    <x v="7"/>
    <x v="19"/>
  </r>
  <r>
    <x v="60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6"/>
    <x v="7"/>
    <x v="19"/>
  </r>
  <r>
    <x v="57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"/>
    <x v="7"/>
    <x v="19"/>
  </r>
  <r>
    <x v="50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x v="60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x v="5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x v="50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x v="50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x v="53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3"/>
    <x v="7"/>
    <x v="19"/>
  </r>
  <r>
    <x v="65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"/>
    <x v="7"/>
    <x v="19"/>
  </r>
  <r>
    <x v="50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x v="5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x v="53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x v="50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x v="5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x v="50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x v="81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"/>
    <x v="7"/>
    <x v="19"/>
  </r>
  <r>
    <x v="14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6"/>
    <x v="7"/>
    <x v="19"/>
  </r>
  <r>
    <x v="5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"/>
    <x v="7"/>
    <x v="19"/>
  </r>
  <r>
    <x v="115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4"/>
    <x v="7"/>
    <x v="19"/>
  </r>
  <r>
    <x v="60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x v="113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6"/>
    <x v="7"/>
    <x v="19"/>
  </r>
  <r>
    <x v="335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2"/>
    <x v="2"/>
    <x v="36"/>
  </r>
  <r>
    <x v="336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"/>
    <x v="2"/>
    <x v="36"/>
  </r>
  <r>
    <x v="7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6"/>
    <x v="2"/>
    <x v="36"/>
  </r>
  <r>
    <x v="3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5"/>
    <x v="2"/>
    <x v="36"/>
  </r>
  <r>
    <x v="13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1"/>
    <x v="2"/>
    <x v="36"/>
  </r>
  <r>
    <x v="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"/>
    <x v="2"/>
    <x v="36"/>
  </r>
  <r>
    <x v="326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2"/>
    <x v="2"/>
    <x v="36"/>
  </r>
  <r>
    <x v="337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9"/>
    <x v="2"/>
    <x v="36"/>
  </r>
  <r>
    <x v="272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"/>
    <x v="2"/>
    <x v="36"/>
  </r>
  <r>
    <x v="48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6"/>
    <x v="2"/>
    <x v="36"/>
  </r>
  <r>
    <x v="338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4"/>
    <x v="2"/>
    <x v="36"/>
  </r>
  <r>
    <x v="174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"/>
    <x v="2"/>
    <x v="36"/>
  </r>
  <r>
    <x v="7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1"/>
    <x v="2"/>
    <x v="36"/>
  </r>
  <r>
    <x v="21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"/>
    <x v="2"/>
    <x v="36"/>
  </r>
  <r>
    <x v="10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"/>
    <x v="2"/>
    <x v="36"/>
  </r>
  <r>
    <x v="41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"/>
    <x v="2"/>
    <x v="36"/>
  </r>
  <r>
    <x v="339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8"/>
    <x v="2"/>
    <x v="36"/>
  </r>
  <r>
    <x v="2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"/>
    <x v="2"/>
    <x v="36"/>
  </r>
  <r>
    <x v="340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6"/>
    <x v="2"/>
    <x v="36"/>
  </r>
  <r>
    <x v="124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5"/>
    <x v="2"/>
    <x v="36"/>
  </r>
  <r>
    <x v="9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"/>
    <x v="2"/>
    <x v="36"/>
  </r>
  <r>
    <x v="26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7"/>
    <x v="2"/>
    <x v="36"/>
  </r>
  <r>
    <x v="35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7"/>
    <x v="2"/>
    <x v="36"/>
  </r>
  <r>
    <x v="341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2"/>
    <x v="2"/>
    <x v="36"/>
  </r>
  <r>
    <x v="342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8"/>
    <x v="2"/>
    <x v="36"/>
  </r>
  <r>
    <x v="20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x v="343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2"/>
    <x v="2"/>
    <x v="36"/>
  </r>
  <r>
    <x v="5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"/>
    <x v="2"/>
    <x v="36"/>
  </r>
  <r>
    <x v="30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4"/>
    <x v="2"/>
    <x v="36"/>
  </r>
  <r>
    <x v="137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9"/>
    <x v="2"/>
    <x v="36"/>
  </r>
  <r>
    <x v="4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"/>
    <x v="2"/>
    <x v="36"/>
  </r>
  <r>
    <x v="0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5"/>
    <x v="2"/>
    <x v="36"/>
  </r>
  <r>
    <x v="255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"/>
    <x v="2"/>
    <x v="36"/>
  </r>
  <r>
    <x v="6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"/>
    <x v="2"/>
    <x v="36"/>
  </r>
  <r>
    <x v="8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7"/>
    <x v="2"/>
    <x v="36"/>
  </r>
  <r>
    <x v="229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"/>
    <x v="2"/>
    <x v="36"/>
  </r>
  <r>
    <x v="183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2"/>
    <x v="2"/>
    <x v="36"/>
  </r>
  <r>
    <x v="21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"/>
    <x v="2"/>
    <x v="36"/>
  </r>
  <r>
    <x v="34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"/>
    <x v="2"/>
    <x v="36"/>
  </r>
  <r>
    <x v="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6"/>
    <x v="2"/>
    <x v="36"/>
  </r>
  <r>
    <x v="60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x v="5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x v="122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4"/>
    <x v="2"/>
    <x v="36"/>
  </r>
  <r>
    <x v="53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"/>
    <x v="2"/>
    <x v="36"/>
  </r>
  <r>
    <x v="57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"/>
    <x v="2"/>
    <x v="36"/>
  </r>
  <r>
    <x v="59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9"/>
    <x v="2"/>
    <x v="36"/>
  </r>
  <r>
    <x v="60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x v="60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8"/>
    <x v="2"/>
    <x v="36"/>
  </r>
  <r>
    <x v="50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"/>
    <x v="2"/>
    <x v="36"/>
  </r>
  <r>
    <x v="60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2"/>
    <x v="2"/>
    <x v="36"/>
  </r>
  <r>
    <x v="53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8"/>
    <x v="2"/>
    <x v="36"/>
  </r>
  <r>
    <x v="60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"/>
    <x v="2"/>
    <x v="36"/>
  </r>
  <r>
    <x v="81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4"/>
    <x v="2"/>
    <x v="36"/>
  </r>
  <r>
    <x v="50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9"/>
    <x v="2"/>
    <x v="36"/>
  </r>
  <r>
    <x v="70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"/>
    <x v="2"/>
    <x v="36"/>
  </r>
  <r>
    <x v="5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3"/>
    <x v="2"/>
    <x v="36"/>
  </r>
  <r>
    <x v="118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"/>
    <x v="2"/>
    <x v="36"/>
  </r>
  <r>
    <x v="50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3"/>
    <x v="2"/>
    <x v="36"/>
  </r>
  <r>
    <x v="56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"/>
    <x v="2"/>
    <x v="36"/>
  </r>
  <r>
    <x v="50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4"/>
    <x v="2"/>
    <x v="36"/>
  </r>
  <r>
    <x v="33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6"/>
    <x v="2"/>
    <x v="37"/>
  </r>
  <r>
    <x v="13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x v="2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4"/>
    <x v="2"/>
    <x v="37"/>
  </r>
  <r>
    <x v="3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"/>
    <x v="2"/>
    <x v="37"/>
  </r>
  <r>
    <x v="4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4"/>
    <x v="2"/>
    <x v="37"/>
  </r>
  <r>
    <x v="175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"/>
    <x v="2"/>
    <x v="37"/>
  </r>
  <r>
    <x v="38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"/>
    <x v="2"/>
    <x v="37"/>
  </r>
  <r>
    <x v="193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1"/>
    <x v="2"/>
    <x v="37"/>
  </r>
  <r>
    <x v="10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x v="5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2"/>
    <x v="2"/>
    <x v="37"/>
  </r>
  <r>
    <x v="57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4"/>
    <x v="2"/>
    <x v="37"/>
  </r>
  <r>
    <x v="69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1"/>
    <x v="2"/>
    <x v="37"/>
  </r>
  <r>
    <x v="58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"/>
    <x v="2"/>
    <x v="37"/>
  </r>
  <r>
    <x v="163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9"/>
    <x v="2"/>
    <x v="37"/>
  </r>
  <r>
    <x v="59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"/>
    <x v="2"/>
    <x v="37"/>
  </r>
  <r>
    <x v="119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8"/>
    <x v="2"/>
    <x v="37"/>
  </r>
  <r>
    <x v="8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"/>
    <x v="2"/>
    <x v="37"/>
  </r>
  <r>
    <x v="50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x v="50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x v="60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x v="60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8"/>
    <x v="7"/>
    <x v="19"/>
  </r>
  <r>
    <x v="58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5"/>
    <x v="7"/>
    <x v="19"/>
  </r>
  <r>
    <x v="50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x v="60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x v="50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x v="5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x v="5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x v="50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"/>
    <x v="7"/>
    <x v="19"/>
  </r>
  <r>
    <x v="50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x v="57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3"/>
    <x v="7"/>
    <x v="19"/>
  </r>
  <r>
    <x v="50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"/>
    <x v="7"/>
    <x v="19"/>
  </r>
  <r>
    <x v="60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x v="60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"/>
    <x v="7"/>
    <x v="19"/>
  </r>
  <r>
    <x v="50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x v="50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4"/>
    <x v="7"/>
    <x v="19"/>
  </r>
  <r>
    <x v="5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"/>
    <x v="7"/>
    <x v="19"/>
  </r>
  <r>
    <x v="73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7"/>
    <x v="7"/>
    <x v="19"/>
  </r>
  <r>
    <x v="50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"/>
    <x v="7"/>
    <x v="19"/>
  </r>
  <r>
    <x v="5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x v="60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8"/>
    <x v="7"/>
    <x v="19"/>
  </r>
  <r>
    <x v="132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"/>
    <x v="1"/>
    <x v="38"/>
  </r>
  <r>
    <x v="12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"/>
    <x v="1"/>
    <x v="38"/>
  </r>
  <r>
    <x v="3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"/>
    <x v="1"/>
    <x v="38"/>
  </r>
  <r>
    <x v="5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4"/>
    <x v="1"/>
    <x v="38"/>
  </r>
  <r>
    <x v="57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"/>
    <x v="1"/>
    <x v="38"/>
  </r>
  <r>
    <x v="20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"/>
    <x v="1"/>
    <x v="38"/>
  </r>
  <r>
    <x v="34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"/>
    <x v="1"/>
    <x v="38"/>
  </r>
  <r>
    <x v="14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"/>
    <x v="1"/>
    <x v="38"/>
  </r>
  <r>
    <x v="21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5"/>
    <x v="1"/>
    <x v="38"/>
  </r>
  <r>
    <x v="224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5"/>
    <x v="1"/>
    <x v="38"/>
  </r>
  <r>
    <x v="7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4"/>
    <x v="1"/>
    <x v="38"/>
  </r>
  <r>
    <x v="26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1"/>
    <x v="1"/>
    <x v="38"/>
  </r>
  <r>
    <x v="21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x v="1"/>
    <x v="38"/>
  </r>
  <r>
    <x v="31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"/>
    <x v="1"/>
    <x v="38"/>
  </r>
  <r>
    <x v="213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8"/>
    <x v="1"/>
    <x v="38"/>
  </r>
  <r>
    <x v="28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"/>
    <x v="1"/>
    <x v="38"/>
  </r>
  <r>
    <x v="28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"/>
    <x v="1"/>
    <x v="38"/>
  </r>
  <r>
    <x v="3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6"/>
    <x v="1"/>
    <x v="38"/>
  </r>
  <r>
    <x v="15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5"/>
    <x v="1"/>
    <x v="38"/>
  </r>
  <r>
    <x v="90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1"/>
    <x v="1"/>
    <x v="38"/>
  </r>
  <r>
    <x v="346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1"/>
    <x v="2"/>
    <x v="30"/>
  </r>
  <r>
    <x v="16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"/>
    <x v="2"/>
    <x v="30"/>
  </r>
  <r>
    <x v="49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"/>
    <x v="2"/>
    <x v="30"/>
  </r>
  <r>
    <x v="347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"/>
    <x v="2"/>
    <x v="30"/>
  </r>
  <r>
    <x v="14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2"/>
    <x v="2"/>
    <x v="30"/>
  </r>
  <r>
    <x v="6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2"/>
    <x v="2"/>
    <x v="30"/>
  </r>
  <r>
    <x v="348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70"/>
    <x v="2"/>
    <x v="30"/>
  </r>
  <r>
    <x v="180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"/>
    <x v="2"/>
    <x v="30"/>
  </r>
  <r>
    <x v="3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1"/>
    <x v="2"/>
    <x v="30"/>
  </r>
  <r>
    <x v="106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"/>
    <x v="2"/>
    <x v="30"/>
  </r>
  <r>
    <x v="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6"/>
    <x v="2"/>
    <x v="30"/>
  </r>
  <r>
    <x v="90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"/>
    <x v="2"/>
    <x v="30"/>
  </r>
  <r>
    <x v="29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2"/>
    <x v="2"/>
    <x v="30"/>
  </r>
  <r>
    <x v="349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9"/>
    <x v="2"/>
    <x v="30"/>
  </r>
  <r>
    <x v="350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2"/>
    <x v="2"/>
    <x v="30"/>
  </r>
  <r>
    <x v="4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70"/>
    <x v="2"/>
    <x v="30"/>
  </r>
  <r>
    <x v="35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2"/>
    <x v="2"/>
    <x v="30"/>
  </r>
  <r>
    <x v="3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"/>
    <x v="2"/>
    <x v="30"/>
  </r>
  <r>
    <x v="352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"/>
    <x v="2"/>
    <x v="30"/>
  </r>
  <r>
    <x v="33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"/>
    <x v="2"/>
    <x v="30"/>
  </r>
  <r>
    <x v="50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9"/>
    <x v="3"/>
    <x v="39"/>
  </r>
  <r>
    <x v="12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1"/>
    <x v="3"/>
    <x v="39"/>
  </r>
  <r>
    <x v="5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x v="6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8"/>
    <x v="3"/>
    <x v="39"/>
  </r>
  <r>
    <x v="66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6"/>
    <x v="3"/>
    <x v="39"/>
  </r>
  <r>
    <x v="117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"/>
    <x v="3"/>
    <x v="39"/>
  </r>
  <r>
    <x v="58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x v="60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"/>
    <x v="3"/>
    <x v="39"/>
  </r>
  <r>
    <x v="60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x v="5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x v="5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x v="57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"/>
    <x v="3"/>
    <x v="39"/>
  </r>
  <r>
    <x v="118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8"/>
    <x v="3"/>
    <x v="39"/>
  </r>
  <r>
    <x v="5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x v="221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"/>
    <x v="3"/>
    <x v="39"/>
  </r>
  <r>
    <x v="54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2"/>
    <x v="3"/>
    <x v="39"/>
  </r>
  <r>
    <x v="60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x v="8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x v="57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3"/>
    <x v="3"/>
    <x v="39"/>
  </r>
  <r>
    <x v="5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x v="60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x v="60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x v="50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x v="60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"/>
    <x v="3"/>
    <x v="39"/>
  </r>
  <r>
    <x v="5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x v="53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x v="60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"/>
    <x v="3"/>
    <x v="39"/>
  </r>
  <r>
    <x v="51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"/>
    <x v="3"/>
    <x v="39"/>
  </r>
  <r>
    <x v="50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x v="54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"/>
    <x v="3"/>
    <x v="39"/>
  </r>
  <r>
    <x v="5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x v="5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x v="50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x v="51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4"/>
    <x v="3"/>
    <x v="39"/>
  </r>
  <r>
    <x v="56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x v="59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6"/>
    <x v="3"/>
    <x v="39"/>
  </r>
  <r>
    <x v="50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x v="7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4"/>
    <x v="3"/>
    <x v="39"/>
  </r>
  <r>
    <x v="53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x v="5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x v="2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x v="28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7"/>
    <x v="1"/>
    <x v="6"/>
  </r>
  <r>
    <x v="41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9"/>
    <x v="1"/>
    <x v="6"/>
  </r>
  <r>
    <x v="17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"/>
    <x v="1"/>
    <x v="6"/>
  </r>
  <r>
    <x v="2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7"/>
    <x v="1"/>
    <x v="6"/>
  </r>
  <r>
    <x v="90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0"/>
    <x v="1"/>
    <x v="6"/>
  </r>
  <r>
    <x v="28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2"/>
    <x v="1"/>
    <x v="6"/>
  </r>
  <r>
    <x v="33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"/>
    <x v="6"/>
  </r>
  <r>
    <x v="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"/>
    <x v="1"/>
    <x v="6"/>
  </r>
  <r>
    <x v="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8"/>
    <x v="1"/>
    <x v="6"/>
  </r>
  <r>
    <x v="33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"/>
    <x v="1"/>
    <x v="6"/>
  </r>
  <r>
    <x v="29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0"/>
    <x v="1"/>
    <x v="6"/>
  </r>
  <r>
    <x v="38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"/>
    <x v="1"/>
    <x v="6"/>
  </r>
  <r>
    <x v="9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x v="3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7"/>
    <x v="1"/>
    <x v="6"/>
  </r>
  <r>
    <x v="31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x v="33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"/>
    <x v="1"/>
    <x v="6"/>
  </r>
  <r>
    <x v="7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"/>
    <x v="1"/>
    <x v="6"/>
  </r>
  <r>
    <x v="16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5"/>
    <x v="1"/>
    <x v="6"/>
  </r>
  <r>
    <x v="18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3"/>
    <x v="1"/>
    <x v="6"/>
  </r>
  <r>
    <x v="18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"/>
    <x v="1"/>
    <x v="6"/>
  </r>
  <r>
    <x v="21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4"/>
    <x v="1"/>
    <x v="6"/>
  </r>
  <r>
    <x v="30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1"/>
    <x v="1"/>
    <x v="6"/>
  </r>
  <r>
    <x v="41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x v="5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"/>
    <x v="1"/>
    <x v="6"/>
  </r>
  <r>
    <x v="20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"/>
    <x v="1"/>
    <x v="6"/>
  </r>
  <r>
    <x v="9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8"/>
    <x v="1"/>
    <x v="6"/>
  </r>
  <r>
    <x v="8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"/>
    <x v="1"/>
    <x v="6"/>
  </r>
  <r>
    <x v="21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2"/>
    <x v="1"/>
    <x v="6"/>
  </r>
  <r>
    <x v="29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"/>
    <x v="1"/>
    <x v="6"/>
  </r>
  <r>
    <x v="8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3"/>
    <x v="1"/>
    <x v="6"/>
  </r>
  <r>
    <x v="40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"/>
    <x v="1"/>
    <x v="6"/>
  </r>
  <r>
    <x v="30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"/>
    <x v="1"/>
    <x v="6"/>
  </r>
  <r>
    <x v="29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"/>
    <x v="1"/>
    <x v="6"/>
  </r>
  <r>
    <x v="186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"/>
    <x v="1"/>
    <x v="6"/>
  </r>
  <r>
    <x v="24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"/>
    <x v="1"/>
    <x v="6"/>
  </r>
  <r>
    <x v="22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4"/>
    <x v="1"/>
    <x v="6"/>
  </r>
  <r>
    <x v="6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4"/>
    <x v="1"/>
    <x v="6"/>
  </r>
  <r>
    <x v="2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"/>
    <x v="1"/>
    <x v="6"/>
  </r>
  <r>
    <x v="104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4"/>
    <x v="1"/>
    <x v="6"/>
  </r>
  <r>
    <x v="8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9"/>
    <x v="1"/>
    <x v="6"/>
  </r>
  <r>
    <x v="8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4"/>
    <x v="1"/>
    <x v="6"/>
  </r>
  <r>
    <x v="39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9"/>
    <x v="1"/>
    <x v="6"/>
  </r>
  <r>
    <x v="16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1"/>
    <x v="1"/>
    <x v="6"/>
  </r>
  <r>
    <x v="33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1"/>
    <x v="1"/>
    <x v="6"/>
  </r>
  <r>
    <x v="2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"/>
    <x v="1"/>
    <x v="6"/>
  </r>
  <r>
    <x v="28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5"/>
    <x v="1"/>
    <x v="6"/>
  </r>
  <r>
    <x v="8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"/>
    <x v="1"/>
    <x v="6"/>
  </r>
  <r>
    <x v="13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"/>
    <x v="1"/>
    <x v="6"/>
  </r>
  <r>
    <x v="8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3"/>
    <x v="1"/>
    <x v="6"/>
  </r>
  <r>
    <x v="38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4"/>
    <x v="1"/>
    <x v="6"/>
  </r>
  <r>
    <x v="41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"/>
    <x v="1"/>
    <x v="6"/>
  </r>
  <r>
    <x v="29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4"/>
    <x v="1"/>
    <x v="6"/>
  </r>
  <r>
    <x v="106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5"/>
    <x v="1"/>
    <x v="6"/>
  </r>
  <r>
    <x v="22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"/>
    <x v="1"/>
    <x v="6"/>
  </r>
  <r>
    <x v="29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"/>
    <x v="1"/>
    <x v="6"/>
  </r>
  <r>
    <x v="8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"/>
    <x v="1"/>
    <x v="6"/>
  </r>
  <r>
    <x v="28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5"/>
    <x v="1"/>
    <x v="6"/>
  </r>
  <r>
    <x v="38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6"/>
    <x v="1"/>
    <x v="6"/>
  </r>
  <r>
    <x v="3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20"/>
    <x v="1"/>
    <x v="6"/>
  </r>
  <r>
    <x v="60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x v="5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x v="5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x v="6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x v="188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1"/>
    <x v="1"/>
    <x v="6"/>
  </r>
  <r>
    <x v="5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x v="5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x v="50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"/>
    <x v="1"/>
    <x v="6"/>
  </r>
  <r>
    <x v="60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x v="65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4"/>
    <x v="1"/>
    <x v="6"/>
  </r>
  <r>
    <x v="5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x v="53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6"/>
    <x v="1"/>
    <x v="6"/>
  </r>
  <r>
    <x v="5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x v="72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30"/>
    <x v="1"/>
    <x v="6"/>
  </r>
  <r>
    <x v="119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x v="6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"/>
    <x v="1"/>
    <x v="6"/>
  </r>
  <r>
    <x v="6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x v="5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x v="53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x v="113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30"/>
    <x v="1"/>
    <x v="6"/>
  </r>
  <r>
    <x v="188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7"/>
    <x v="1"/>
    <x v="6"/>
  </r>
  <r>
    <x v="50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"/>
    <x v="1"/>
    <x v="6"/>
  </r>
  <r>
    <x v="50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x v="53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"/>
    <x v="1"/>
    <x v="6"/>
  </r>
  <r>
    <x v="5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x v="60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3"/>
    <x v="1"/>
    <x v="6"/>
  </r>
  <r>
    <x v="68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"/>
    <x v="1"/>
    <x v="6"/>
  </r>
  <r>
    <x v="7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"/>
    <x v="1"/>
    <x v="6"/>
  </r>
  <r>
    <x v="60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"/>
    <x v="1"/>
    <x v="6"/>
  </r>
  <r>
    <x v="77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"/>
    <x v="1"/>
    <x v="6"/>
  </r>
  <r>
    <x v="6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6"/>
    <x v="1"/>
    <x v="6"/>
  </r>
  <r>
    <x v="5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x v="151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"/>
    <x v="1"/>
    <x v="6"/>
  </r>
  <r>
    <x v="6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"/>
    <x v="1"/>
    <x v="6"/>
  </r>
  <r>
    <x v="50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"/>
    <x v="1"/>
    <x v="6"/>
  </r>
  <r>
    <x v="5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x v="57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"/>
    <x v="1"/>
    <x v="6"/>
  </r>
  <r>
    <x v="53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6"/>
    <x v="1"/>
    <x v="6"/>
  </r>
  <r>
    <x v="50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x v="61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7"/>
    <x v="1"/>
    <x v="6"/>
  </r>
  <r>
    <x v="5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x v="12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x v="11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2"/>
    <x v="1"/>
    <x v="6"/>
  </r>
  <r>
    <x v="50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"/>
    <x v="1"/>
    <x v="6"/>
  </r>
  <r>
    <x v="69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x v="62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x v="50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x v="5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x v="151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2"/>
    <x v="1"/>
    <x v="6"/>
  </r>
  <r>
    <x v="60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x v="56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"/>
    <x v="1"/>
    <x v="6"/>
  </r>
  <r>
    <x v="114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"/>
    <x v="1"/>
    <x v="6"/>
  </r>
  <r>
    <x v="60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3"/>
    <x v="1"/>
    <x v="6"/>
  </r>
  <r>
    <x v="5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x v="6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6"/>
    <x v="1"/>
    <x v="6"/>
  </r>
  <r>
    <x v="70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"/>
    <x v="1"/>
    <x v="6"/>
  </r>
  <r>
    <x v="6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"/>
    <x v="1"/>
    <x v="6"/>
  </r>
  <r>
    <x v="65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"/>
    <x v="1"/>
    <x v="6"/>
  </r>
  <r>
    <x v="5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x v="353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"/>
    <x v="1"/>
    <x v="6"/>
  </r>
  <r>
    <x v="60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x v="50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x v="60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0"/>
    <x v="1"/>
    <x v="6"/>
  </r>
  <r>
    <x v="62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9"/>
    <x v="1"/>
    <x v="6"/>
  </r>
  <r>
    <x v="82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7"/>
    <x v="1"/>
    <x v="6"/>
  </r>
  <r>
    <x v="114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1"/>
    <x v="1"/>
    <x v="6"/>
  </r>
  <r>
    <x v="50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x v="56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3"/>
    <x v="1"/>
    <x v="6"/>
  </r>
  <r>
    <x v="50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x v="50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x v="121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7"/>
    <x v="1"/>
    <x v="6"/>
  </r>
  <r>
    <x v="51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"/>
    <x v="1"/>
    <x v="6"/>
  </r>
  <r>
    <x v="50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x v="50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x v="220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4"/>
    <x v="1"/>
    <x v="6"/>
  </r>
  <r>
    <x v="59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1"/>
    <x v="1"/>
    <x v="6"/>
  </r>
  <r>
    <x v="66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9"/>
    <x v="1"/>
    <x v="6"/>
  </r>
  <r>
    <x v="117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"/>
    <x v="1"/>
    <x v="6"/>
  </r>
  <r>
    <x v="114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1"/>
    <x v="6"/>
  </r>
  <r>
    <x v="117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2"/>
    <x v="1"/>
    <x v="6"/>
  </r>
  <r>
    <x v="32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x v="8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"/>
    <x v="1"/>
    <x v="40"/>
  </r>
  <r>
    <x v="8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x v="33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6"/>
    <x v="1"/>
    <x v="40"/>
  </r>
  <r>
    <x v="21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2"/>
    <x v="1"/>
    <x v="40"/>
  </r>
  <r>
    <x v="10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x v="26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"/>
    <x v="1"/>
    <x v="40"/>
  </r>
  <r>
    <x v="8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2"/>
    <x v="1"/>
    <x v="40"/>
  </r>
  <r>
    <x v="21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"/>
    <x v="1"/>
    <x v="40"/>
  </r>
  <r>
    <x v="7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3"/>
    <x v="1"/>
    <x v="40"/>
  </r>
  <r>
    <x v="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"/>
    <x v="1"/>
    <x v="40"/>
  </r>
  <r>
    <x v="2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6"/>
    <x v="1"/>
    <x v="40"/>
  </r>
  <r>
    <x v="33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8"/>
    <x v="1"/>
    <x v="40"/>
  </r>
  <r>
    <x v="29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3"/>
    <x v="1"/>
    <x v="40"/>
  </r>
  <r>
    <x v="7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1"/>
    <x v="1"/>
    <x v="40"/>
  </r>
  <r>
    <x v="30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8"/>
    <x v="1"/>
    <x v="40"/>
  </r>
  <r>
    <x v="18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"/>
    <x v="1"/>
    <x v="40"/>
  </r>
  <r>
    <x v="7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7"/>
    <x v="1"/>
    <x v="40"/>
  </r>
  <r>
    <x v="33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"/>
    <x v="1"/>
    <x v="40"/>
  </r>
  <r>
    <x v="13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"/>
    <x v="1"/>
    <x v="40"/>
  </r>
  <r>
    <x v="50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x v="68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"/>
    <x v="1"/>
    <x v="38"/>
  </r>
  <r>
    <x v="5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x v="60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x v="5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x v="50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x v="65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"/>
    <x v="1"/>
    <x v="38"/>
  </r>
  <r>
    <x v="50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3"/>
    <x v="1"/>
    <x v="38"/>
  </r>
  <r>
    <x v="56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3"/>
    <x v="1"/>
    <x v="38"/>
  </r>
  <r>
    <x v="5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x v="53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9"/>
    <x v="1"/>
    <x v="38"/>
  </r>
  <r>
    <x v="59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1"/>
    <x v="1"/>
    <x v="38"/>
  </r>
  <r>
    <x v="50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2"/>
    <x v="1"/>
    <x v="38"/>
  </r>
  <r>
    <x v="5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x v="64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x v="123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"/>
    <x v="1"/>
    <x v="38"/>
  </r>
  <r>
    <x v="53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"/>
    <x v="1"/>
    <x v="38"/>
  </r>
  <r>
    <x v="5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x v="5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x v="5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x v="5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1"/>
    <x v="1"/>
    <x v="6"/>
  </r>
  <r>
    <x v="10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1"/>
    <x v="1"/>
    <x v="6"/>
  </r>
  <r>
    <x v="13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"/>
    <x v="1"/>
    <x v="6"/>
  </r>
  <r>
    <x v="7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6"/>
    <x v="1"/>
    <x v="6"/>
  </r>
  <r>
    <x v="15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2"/>
    <x v="1"/>
    <x v="6"/>
  </r>
  <r>
    <x v="35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9"/>
    <x v="1"/>
    <x v="6"/>
  </r>
  <r>
    <x v="35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"/>
    <x v="1"/>
    <x v="6"/>
  </r>
  <r>
    <x v="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9"/>
    <x v="1"/>
    <x v="6"/>
  </r>
  <r>
    <x v="200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6"/>
    <x v="1"/>
    <x v="6"/>
  </r>
  <r>
    <x v="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70"/>
    <x v="1"/>
    <x v="6"/>
  </r>
  <r>
    <x v="8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5"/>
    <x v="1"/>
    <x v="6"/>
  </r>
  <r>
    <x v="2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4"/>
    <x v="1"/>
    <x v="6"/>
  </r>
  <r>
    <x v="215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5"/>
    <x v="1"/>
    <x v="6"/>
  </r>
  <r>
    <x v="21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9"/>
    <x v="1"/>
    <x v="6"/>
  </r>
  <r>
    <x v="8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1"/>
    <x v="1"/>
    <x v="6"/>
  </r>
  <r>
    <x v="193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9"/>
    <x v="1"/>
    <x v="6"/>
  </r>
  <r>
    <x v="35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"/>
    <x v="6"/>
  </r>
  <r>
    <x v="32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1"/>
    <x v="1"/>
    <x v="6"/>
  </r>
  <r>
    <x v="7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"/>
    <x v="1"/>
    <x v="6"/>
  </r>
  <r>
    <x v="15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"/>
    <x v="1"/>
    <x v="6"/>
  </r>
  <r>
    <x v="32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"/>
    <x v="1"/>
    <x v="38"/>
  </r>
  <r>
    <x v="21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"/>
    <x v="1"/>
    <x v="38"/>
  </r>
  <r>
    <x v="92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"/>
    <x v="1"/>
    <x v="38"/>
  </r>
  <r>
    <x v="8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"/>
    <x v="1"/>
    <x v="38"/>
  </r>
  <r>
    <x v="108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10"/>
    <x v="1"/>
    <x v="38"/>
  </r>
  <r>
    <x v="6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"/>
    <x v="1"/>
    <x v="38"/>
  </r>
  <r>
    <x v="5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"/>
    <x v="1"/>
    <x v="38"/>
  </r>
  <r>
    <x v="8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6"/>
    <x v="1"/>
    <x v="38"/>
  </r>
  <r>
    <x v="93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x v="1"/>
    <x v="38"/>
  </r>
  <r>
    <x v="8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"/>
    <x v="1"/>
    <x v="38"/>
  </r>
  <r>
    <x v="3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"/>
    <x v="1"/>
    <x v="38"/>
  </r>
  <r>
    <x v="2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9"/>
    <x v="1"/>
    <x v="38"/>
  </r>
  <r>
    <x v="8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6"/>
    <x v="1"/>
    <x v="38"/>
  </r>
  <r>
    <x v="354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"/>
    <x v="1"/>
    <x v="38"/>
  </r>
  <r>
    <x v="2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"/>
    <x v="1"/>
    <x v="38"/>
  </r>
  <r>
    <x v="174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4"/>
    <x v="1"/>
    <x v="38"/>
  </r>
  <r>
    <x v="3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"/>
    <x v="1"/>
    <x v="38"/>
  </r>
  <r>
    <x v="33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9"/>
    <x v="1"/>
    <x v="38"/>
  </r>
  <r>
    <x v="17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"/>
    <x v="1"/>
    <x v="38"/>
  </r>
  <r>
    <x v="8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3"/>
    <x v="1"/>
    <x v="38"/>
  </r>
  <r>
    <x v="355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"/>
    <x v="1"/>
    <x v="38"/>
  </r>
  <r>
    <x v="15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"/>
    <x v="1"/>
    <x v="38"/>
  </r>
  <r>
    <x v="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9"/>
    <x v="1"/>
    <x v="38"/>
  </r>
  <r>
    <x v="40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3"/>
    <x v="1"/>
    <x v="38"/>
  </r>
  <r>
    <x v="28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"/>
    <x v="1"/>
    <x v="38"/>
  </r>
  <r>
    <x v="2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9"/>
    <x v="1"/>
    <x v="38"/>
  </r>
  <r>
    <x v="144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x v="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7"/>
    <x v="1"/>
    <x v="38"/>
  </r>
  <r>
    <x v="28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4"/>
    <x v="1"/>
    <x v="38"/>
  </r>
  <r>
    <x v="137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x v="39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5"/>
    <x v="1"/>
    <x v="38"/>
  </r>
  <r>
    <x v="16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"/>
    <x v="1"/>
    <x v="38"/>
  </r>
  <r>
    <x v="96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7"/>
    <x v="1"/>
    <x v="38"/>
  </r>
  <r>
    <x v="40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1"/>
    <x v="1"/>
    <x v="38"/>
  </r>
  <r>
    <x v="33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8"/>
    <x v="1"/>
    <x v="38"/>
  </r>
  <r>
    <x v="33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"/>
    <x v="1"/>
    <x v="38"/>
  </r>
  <r>
    <x v="6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"/>
    <x v="1"/>
    <x v="38"/>
  </r>
  <r>
    <x v="7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"/>
    <x v="1"/>
    <x v="38"/>
  </r>
  <r>
    <x v="10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"/>
    <x v="1"/>
    <x v="38"/>
  </r>
  <r>
    <x v="7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5"/>
    <x v="1"/>
    <x v="38"/>
  </r>
  <r>
    <x v="31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1"/>
    <x v="1"/>
    <x v="38"/>
  </r>
  <r>
    <x v="7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3"/>
    <x v="1"/>
    <x v="38"/>
  </r>
  <r>
    <x v="3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"/>
    <x v="1"/>
    <x v="38"/>
  </r>
  <r>
    <x v="351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8"/>
    <x v="1"/>
    <x v="38"/>
  </r>
  <r>
    <x v="120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"/>
    <x v="1"/>
    <x v="38"/>
  </r>
  <r>
    <x v="1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2"/>
    <x v="1"/>
    <x v="38"/>
  </r>
  <r>
    <x v="26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"/>
    <x v="1"/>
    <x v="38"/>
  </r>
  <r>
    <x v="23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5"/>
    <x v="1"/>
    <x v="38"/>
  </r>
  <r>
    <x v="5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5"/>
    <x v="1"/>
    <x v="38"/>
  </r>
  <r>
    <x v="13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6"/>
    <x v="1"/>
    <x v="38"/>
  </r>
  <r>
    <x v="8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2"/>
    <x v="1"/>
    <x v="38"/>
  </r>
  <r>
    <x v="37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1"/>
    <x v="1"/>
    <x v="38"/>
  </r>
  <r>
    <x v="92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"/>
    <x v="1"/>
    <x v="38"/>
  </r>
  <r>
    <x v="40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"/>
    <x v="1"/>
    <x v="38"/>
  </r>
  <r>
    <x v="15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9"/>
    <x v="1"/>
    <x v="38"/>
  </r>
  <r>
    <x v="37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"/>
    <x v="1"/>
    <x v="38"/>
  </r>
  <r>
    <x v="182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"/>
    <x v="1"/>
    <x v="38"/>
  </r>
  <r>
    <x v="7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"/>
    <x v="1"/>
    <x v="38"/>
  </r>
  <r>
    <x v="15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"/>
    <x v="1"/>
    <x v="38"/>
  </r>
  <r>
    <x v="29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7"/>
    <x v="1"/>
    <x v="38"/>
  </r>
  <r>
    <x v="5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7"/>
    <x v="1"/>
    <x v="38"/>
  </r>
  <r>
    <x v="30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2"/>
    <x v="1"/>
    <x v="38"/>
  </r>
  <r>
    <x v="5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9"/>
    <x v="1"/>
    <x v="38"/>
  </r>
  <r>
    <x v="15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"/>
    <x v="1"/>
    <x v="38"/>
  </r>
  <r>
    <x v="18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3"/>
    <x v="1"/>
    <x v="38"/>
  </r>
  <r>
    <x v="87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60"/>
    <x v="1"/>
    <x v="38"/>
  </r>
  <r>
    <x v="328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"/>
    <x v="1"/>
    <x v="38"/>
  </r>
  <r>
    <x v="183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"/>
    <x v="1"/>
    <x v="38"/>
  </r>
  <r>
    <x v="13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"/>
    <x v="1"/>
    <x v="38"/>
  </r>
  <r>
    <x v="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1"/>
    <x v="1"/>
    <x v="38"/>
  </r>
  <r>
    <x v="148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1"/>
    <x v="38"/>
  </r>
  <r>
    <x v="50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8"/>
    <x v="1"/>
    <x v="38"/>
  </r>
  <r>
    <x v="50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"/>
    <x v="1"/>
    <x v="38"/>
  </r>
  <r>
    <x v="5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x v="50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x v="5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x v="5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x v="50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x v="56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x v="50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6"/>
    <x v="1"/>
    <x v="38"/>
  </r>
  <r>
    <x v="5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x v="356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00"/>
    <x v="1"/>
    <x v="38"/>
  </r>
  <r>
    <x v="68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6"/>
    <x v="1"/>
    <x v="38"/>
  </r>
  <r>
    <x v="5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8"/>
    <x v="1"/>
    <x v="38"/>
  </r>
  <r>
    <x v="50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x v="81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7"/>
    <x v="1"/>
    <x v="38"/>
  </r>
  <r>
    <x v="56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x v="50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8"/>
    <x v="1"/>
    <x v="38"/>
  </r>
  <r>
    <x v="51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"/>
    <x v="1"/>
    <x v="38"/>
  </r>
  <r>
    <x v="56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1"/>
    <x v="1"/>
    <x v="38"/>
  </r>
  <r>
    <x v="64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"/>
    <x v="1"/>
    <x v="38"/>
  </r>
  <r>
    <x v="50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x v="50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"/>
    <x v="1"/>
    <x v="38"/>
  </r>
  <r>
    <x v="50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"/>
    <x v="1"/>
    <x v="38"/>
  </r>
  <r>
    <x v="114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5"/>
    <x v="1"/>
    <x v="38"/>
  </r>
  <r>
    <x v="77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"/>
    <x v="1"/>
    <x v="38"/>
  </r>
  <r>
    <x v="50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3"/>
    <x v="1"/>
    <x v="38"/>
  </r>
  <r>
    <x v="50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4"/>
    <x v="1"/>
    <x v="38"/>
  </r>
  <r>
    <x v="60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6"/>
    <x v="1"/>
    <x v="38"/>
  </r>
  <r>
    <x v="50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4"/>
    <x v="1"/>
    <x v="38"/>
  </r>
  <r>
    <x v="50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1"/>
    <x v="1"/>
    <x v="38"/>
  </r>
  <r>
    <x v="5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x v="50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9"/>
    <x v="1"/>
    <x v="38"/>
  </r>
  <r>
    <x v="8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"/>
    <x v="1"/>
    <x v="38"/>
  </r>
  <r>
    <x v="53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8"/>
    <x v="1"/>
    <x v="38"/>
  </r>
  <r>
    <x v="50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7"/>
    <x v="1"/>
    <x v="38"/>
  </r>
  <r>
    <x v="60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3"/>
    <x v="1"/>
    <x v="38"/>
  </r>
  <r>
    <x v="50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x v="6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"/>
    <x v="1"/>
    <x v="38"/>
  </r>
  <r>
    <x v="6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"/>
    <x v="1"/>
    <x v="38"/>
  </r>
  <r>
    <x v="63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"/>
    <x v="1"/>
    <x v="38"/>
  </r>
  <r>
    <x v="60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"/>
    <x v="1"/>
    <x v="38"/>
  </r>
  <r>
    <x v="6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4"/>
    <x v="1"/>
    <x v="38"/>
  </r>
  <r>
    <x v="50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x v="50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x v="65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7"/>
    <x v="1"/>
    <x v="38"/>
  </r>
  <r>
    <x v="123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1"/>
    <x v="1"/>
    <x v="38"/>
  </r>
  <r>
    <x v="65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"/>
    <x v="1"/>
    <x v="38"/>
  </r>
  <r>
    <x v="5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6"/>
    <x v="1"/>
    <x v="38"/>
  </r>
  <r>
    <x v="77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1"/>
    <x v="1"/>
    <x v="38"/>
  </r>
  <r>
    <x v="81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x v="11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70"/>
    <x v="1"/>
    <x v="38"/>
  </r>
  <r>
    <x v="50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6"/>
    <x v="1"/>
    <x v="38"/>
  </r>
  <r>
    <x v="75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x v="72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80"/>
    <x v="1"/>
    <x v="38"/>
  </r>
  <r>
    <x v="65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"/>
    <x v="1"/>
    <x v="38"/>
  </r>
  <r>
    <x v="68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3"/>
    <x v="1"/>
    <x v="38"/>
  </r>
  <r>
    <x v="50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x v="78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"/>
    <x v="1"/>
    <x v="38"/>
  </r>
  <r>
    <x v="50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x v="117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"/>
    <x v="1"/>
    <x v="38"/>
  </r>
  <r>
    <x v="6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8"/>
    <x v="1"/>
    <x v="38"/>
  </r>
  <r>
    <x v="65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"/>
    <x v="1"/>
    <x v="38"/>
  </r>
  <r>
    <x v="5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x v="56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x v="219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x v="50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x v="50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x v="50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x v="50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3"/>
    <x v="1"/>
    <x v="38"/>
  </r>
  <r>
    <x v="60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x v="74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x v="149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5"/>
    <x v="1"/>
    <x v="38"/>
  </r>
  <r>
    <x v="50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7"/>
    <x v="1"/>
    <x v="38"/>
  </r>
  <r>
    <x v="5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x v="65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"/>
    <x v="1"/>
    <x v="38"/>
  </r>
  <r>
    <x v="5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x v="15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"/>
    <x v="1"/>
    <x v="6"/>
  </r>
  <r>
    <x v="60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x v="65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4"/>
    <x v="1"/>
    <x v="6"/>
  </r>
  <r>
    <x v="63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4"/>
    <x v="1"/>
    <x v="6"/>
  </r>
  <r>
    <x v="50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x v="29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4"/>
    <x v="1"/>
    <x v="6"/>
  </r>
  <r>
    <x v="6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9"/>
    <x v="1"/>
    <x v="6"/>
  </r>
  <r>
    <x v="70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"/>
    <x v="1"/>
    <x v="6"/>
  </r>
  <r>
    <x v="30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"/>
    <x v="1"/>
    <x v="6"/>
  </r>
  <r>
    <x v="56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x v="5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x v="6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x v="60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x v="22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"/>
    <x v="1"/>
    <x v="6"/>
  </r>
  <r>
    <x v="53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x v="5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x v="150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"/>
    <x v="1"/>
    <x v="6"/>
  </r>
  <r>
    <x v="5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x v="57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8"/>
    <x v="1"/>
    <x v="6"/>
  </r>
  <r>
    <x v="90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"/>
    <x v="1"/>
    <x v="6"/>
  </r>
  <r>
    <x v="26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"/>
    <x v="1"/>
    <x v="6"/>
  </r>
  <r>
    <x v="3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x v="7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4"/>
    <x v="1"/>
    <x v="6"/>
  </r>
  <r>
    <x v="8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"/>
    <x v="1"/>
    <x v="6"/>
  </r>
  <r>
    <x v="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5"/>
    <x v="1"/>
    <x v="6"/>
  </r>
  <r>
    <x v="357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2"/>
    <x v="1"/>
    <x v="6"/>
  </r>
  <r>
    <x v="40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"/>
    <x v="1"/>
    <x v="6"/>
  </r>
  <r>
    <x v="192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"/>
    <x v="1"/>
    <x v="6"/>
  </r>
  <r>
    <x v="2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3"/>
    <x v="1"/>
    <x v="6"/>
  </r>
  <r>
    <x v="7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"/>
    <x v="1"/>
    <x v="6"/>
  </r>
  <r>
    <x v="35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3"/>
    <x v="1"/>
    <x v="6"/>
  </r>
  <r>
    <x v="18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9"/>
    <x v="1"/>
    <x v="6"/>
  </r>
  <r>
    <x v="21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"/>
    <x v="1"/>
    <x v="6"/>
  </r>
  <r>
    <x v="2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"/>
    <x v="1"/>
    <x v="6"/>
  </r>
  <r>
    <x v="37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1"/>
    <x v="1"/>
    <x v="6"/>
  </r>
  <r>
    <x v="38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1"/>
    <x v="1"/>
    <x v="6"/>
  </r>
  <r>
    <x v="13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8"/>
    <x v="1"/>
    <x v="6"/>
  </r>
  <r>
    <x v="200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"/>
    <x v="1"/>
    <x v="6"/>
  </r>
  <r>
    <x v="12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"/>
    <x v="1"/>
    <x v="6"/>
  </r>
  <r>
    <x v="31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"/>
    <x v="1"/>
    <x v="6"/>
  </r>
  <r>
    <x v="39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1"/>
    <x v="1"/>
    <x v="6"/>
  </r>
  <r>
    <x v="33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1"/>
    <x v="1"/>
    <x v="6"/>
  </r>
  <r>
    <x v="20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2"/>
    <x v="1"/>
    <x v="6"/>
  </r>
  <r>
    <x v="15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"/>
    <x v="1"/>
    <x v="6"/>
  </r>
  <r>
    <x v="41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"/>
    <x v="1"/>
    <x v="6"/>
  </r>
  <r>
    <x v="3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"/>
    <x v="1"/>
    <x v="6"/>
  </r>
  <r>
    <x v="7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2"/>
    <x v="1"/>
    <x v="6"/>
  </r>
  <r>
    <x v="5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"/>
    <x v="1"/>
    <x v="6"/>
  </r>
  <r>
    <x v="41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40"/>
    <x v="1"/>
    <x v="6"/>
  </r>
  <r>
    <x v="16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8"/>
    <x v="1"/>
    <x v="6"/>
  </r>
  <r>
    <x v="17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"/>
    <x v="1"/>
    <x v="6"/>
  </r>
  <r>
    <x v="35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"/>
    <x v="1"/>
    <x v="6"/>
  </r>
  <r>
    <x v="28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2"/>
    <x v="1"/>
    <x v="6"/>
  </r>
  <r>
    <x v="15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"/>
    <x v="1"/>
    <x v="6"/>
  </r>
  <r>
    <x v="7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7"/>
    <x v="1"/>
    <x v="6"/>
  </r>
  <r>
    <x v="15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"/>
    <x v="1"/>
    <x v="6"/>
  </r>
  <r>
    <x v="13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"/>
    <x v="1"/>
    <x v="6"/>
  </r>
  <r>
    <x v="8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2"/>
    <x v="1"/>
    <x v="6"/>
  </r>
  <r>
    <x v="2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7"/>
    <x v="1"/>
    <x v="6"/>
  </r>
  <r>
    <x v="31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"/>
    <x v="1"/>
    <x v="6"/>
  </r>
  <r>
    <x v="187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"/>
    <x v="1"/>
    <x v="40"/>
  </r>
  <r>
    <x v="81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7"/>
    <x v="1"/>
    <x v="40"/>
  </r>
  <r>
    <x v="5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x v="65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8"/>
    <x v="1"/>
    <x v="40"/>
  </r>
  <r>
    <x v="60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3"/>
    <x v="1"/>
    <x v="40"/>
  </r>
  <r>
    <x v="81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"/>
    <x v="1"/>
    <x v="40"/>
  </r>
  <r>
    <x v="5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x v="155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"/>
    <x v="1"/>
    <x v="40"/>
  </r>
  <r>
    <x v="50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x v="57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"/>
    <x v="1"/>
    <x v="40"/>
  </r>
  <r>
    <x v="50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7"/>
    <x v="1"/>
    <x v="40"/>
  </r>
  <r>
    <x v="221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"/>
    <x v="1"/>
    <x v="40"/>
  </r>
  <r>
    <x v="50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x v="60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3"/>
    <x v="1"/>
    <x v="40"/>
  </r>
  <r>
    <x v="358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"/>
    <x v="1"/>
    <x v="40"/>
  </r>
  <r>
    <x v="78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2"/>
    <x v="1"/>
    <x v="40"/>
  </r>
  <r>
    <x v="5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x v="56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3"/>
    <x v="1"/>
    <x v="40"/>
  </r>
  <r>
    <x v="5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x v="13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1"/>
    <x v="1"/>
    <x v="40"/>
  </r>
  <r>
    <x v="3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"/>
    <x v="1"/>
    <x v="6"/>
  </r>
  <r>
    <x v="17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"/>
    <x v="1"/>
    <x v="6"/>
  </r>
  <r>
    <x v="9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3"/>
    <x v="1"/>
    <x v="6"/>
  </r>
  <r>
    <x v="28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6"/>
    <x v="1"/>
    <x v="6"/>
  </r>
  <r>
    <x v="9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4"/>
    <x v="1"/>
    <x v="6"/>
  </r>
  <r>
    <x v="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8"/>
    <x v="1"/>
    <x v="6"/>
  </r>
  <r>
    <x v="21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7"/>
    <x v="1"/>
    <x v="6"/>
  </r>
  <r>
    <x v="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"/>
    <x v="1"/>
    <x v="6"/>
  </r>
  <r>
    <x v="8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"/>
    <x v="1"/>
    <x v="6"/>
  </r>
  <r>
    <x v="31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"/>
    <x v="1"/>
    <x v="6"/>
  </r>
  <r>
    <x v="21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7"/>
    <x v="1"/>
    <x v="6"/>
  </r>
  <r>
    <x v="8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"/>
    <x v="1"/>
    <x v="6"/>
  </r>
  <r>
    <x v="7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"/>
    <x v="1"/>
    <x v="6"/>
  </r>
  <r>
    <x v="33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7"/>
    <x v="1"/>
    <x v="6"/>
  </r>
  <r>
    <x v="105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"/>
    <x v="1"/>
    <x v="6"/>
  </r>
  <r>
    <x v="5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6"/>
    <x v="1"/>
    <x v="6"/>
  </r>
  <r>
    <x v="21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2"/>
    <x v="1"/>
    <x v="6"/>
  </r>
  <r>
    <x v="2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"/>
    <x v="1"/>
    <x v="6"/>
  </r>
  <r>
    <x v="3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60"/>
    <x v="1"/>
    <x v="6"/>
  </r>
  <r>
    <x v="10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x v="21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4"/>
    <x v="1"/>
    <x v="6"/>
  </r>
  <r>
    <x v="29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"/>
    <x v="1"/>
    <x v="6"/>
  </r>
  <r>
    <x v="5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"/>
    <x v="1"/>
    <x v="6"/>
  </r>
  <r>
    <x v="164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8"/>
    <x v="1"/>
    <x v="6"/>
  </r>
  <r>
    <x v="26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"/>
    <x v="1"/>
    <x v="6"/>
  </r>
  <r>
    <x v="17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"/>
    <x v="1"/>
    <x v="6"/>
  </r>
  <r>
    <x v="8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5"/>
    <x v="1"/>
    <x v="6"/>
  </r>
  <r>
    <x v="33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6"/>
    <x v="1"/>
    <x v="6"/>
  </r>
  <r>
    <x v="7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3"/>
    <x v="1"/>
    <x v="6"/>
  </r>
  <r>
    <x v="7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"/>
    <x v="1"/>
    <x v="6"/>
  </r>
  <r>
    <x v="20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40"/>
    <x v="1"/>
    <x v="6"/>
  </r>
  <r>
    <x v="6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60"/>
    <x v="1"/>
    <x v="6"/>
  </r>
  <r>
    <x v="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9"/>
    <x v="1"/>
    <x v="6"/>
  </r>
  <r>
    <x v="41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9"/>
    <x v="1"/>
    <x v="6"/>
  </r>
  <r>
    <x v="37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0"/>
    <x v="1"/>
    <x v="6"/>
  </r>
  <r>
    <x v="33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6"/>
    <x v="1"/>
    <x v="6"/>
  </r>
  <r>
    <x v="33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4"/>
    <x v="1"/>
    <x v="6"/>
  </r>
  <r>
    <x v="3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"/>
    <x v="1"/>
    <x v="6"/>
  </r>
  <r>
    <x v="38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8"/>
    <x v="1"/>
    <x v="6"/>
  </r>
  <r>
    <x v="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"/>
    <x v="1"/>
    <x v="6"/>
  </r>
  <r>
    <x v="7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"/>
    <x v="1"/>
    <x v="6"/>
  </r>
  <r>
    <x v="2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6"/>
    <x v="1"/>
    <x v="6"/>
  </r>
  <r>
    <x v="21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"/>
    <x v="1"/>
    <x v="6"/>
  </r>
  <r>
    <x v="38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"/>
    <x v="1"/>
    <x v="6"/>
  </r>
  <r>
    <x v="30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8"/>
    <x v="1"/>
    <x v="6"/>
  </r>
  <r>
    <x v="2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"/>
    <x v="1"/>
    <x v="6"/>
  </r>
  <r>
    <x v="7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1"/>
    <x v="1"/>
    <x v="6"/>
  </r>
  <r>
    <x v="21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"/>
    <x v="1"/>
    <x v="6"/>
  </r>
  <r>
    <x v="30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3"/>
    <x v="1"/>
    <x v="6"/>
  </r>
  <r>
    <x v="6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2"/>
    <x v="1"/>
    <x v="6"/>
  </r>
  <r>
    <x v="2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"/>
    <x v="1"/>
    <x v="6"/>
  </r>
  <r>
    <x v="6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2"/>
    <x v="1"/>
    <x v="6"/>
  </r>
  <r>
    <x v="15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5"/>
    <x v="1"/>
    <x v="6"/>
  </r>
  <r>
    <x v="8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8"/>
    <x v="1"/>
    <x v="6"/>
  </r>
  <r>
    <x v="33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4"/>
    <x v="1"/>
    <x v="6"/>
  </r>
  <r>
    <x v="20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"/>
    <x v="1"/>
    <x v="6"/>
  </r>
  <r>
    <x v="3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3"/>
    <x v="1"/>
    <x v="6"/>
  </r>
  <r>
    <x v="34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"/>
    <x v="1"/>
    <x v="6"/>
  </r>
  <r>
    <x v="26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"/>
    <x v="1"/>
    <x v="6"/>
  </r>
  <r>
    <x v="21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"/>
    <x v="1"/>
    <x v="6"/>
  </r>
  <r>
    <x v="30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1"/>
    <x v="1"/>
    <x v="6"/>
  </r>
  <r>
    <x v="21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x v="21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x v="22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"/>
    <x v="1"/>
    <x v="6"/>
  </r>
  <r>
    <x v="224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7"/>
    <x v="1"/>
    <x v="6"/>
  </r>
  <r>
    <x v="13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5"/>
    <x v="1"/>
    <x v="6"/>
  </r>
  <r>
    <x v="7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5"/>
    <x v="1"/>
    <x v="6"/>
  </r>
  <r>
    <x v="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"/>
    <x v="1"/>
    <x v="6"/>
  </r>
  <r>
    <x v="16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3"/>
    <x v="1"/>
    <x v="6"/>
  </r>
  <r>
    <x v="15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"/>
    <x v="1"/>
    <x v="6"/>
  </r>
  <r>
    <x v="33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"/>
    <x v="1"/>
    <x v="6"/>
  </r>
  <r>
    <x v="35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"/>
    <x v="1"/>
    <x v="6"/>
  </r>
  <r>
    <x v="3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9"/>
    <x v="1"/>
    <x v="6"/>
  </r>
  <r>
    <x v="108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"/>
    <x v="1"/>
    <x v="6"/>
  </r>
  <r>
    <x v="33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"/>
    <x v="1"/>
    <x v="6"/>
  </r>
  <r>
    <x v="2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8"/>
    <x v="1"/>
    <x v="6"/>
  </r>
  <r>
    <x v="21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"/>
    <x v="1"/>
    <x v="6"/>
  </r>
  <r>
    <x v="20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"/>
    <x v="1"/>
    <x v="6"/>
  </r>
  <r>
    <x v="21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"/>
    <x v="1"/>
    <x v="6"/>
  </r>
  <r>
    <x v="8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4"/>
    <x v="1"/>
    <x v="6"/>
  </r>
  <r>
    <x v="8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"/>
    <x v="1"/>
    <x v="6"/>
  </r>
  <r>
    <x v="18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7"/>
    <x v="1"/>
    <x v="6"/>
  </r>
  <r>
    <x v="10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4"/>
    <x v="1"/>
    <x v="6"/>
  </r>
  <r>
    <x v="35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1"/>
    <x v="1"/>
    <x v="6"/>
  </r>
  <r>
    <x v="359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"/>
    <x v="1"/>
    <x v="6"/>
  </r>
  <r>
    <x v="106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"/>
    <x v="1"/>
    <x v="6"/>
  </r>
  <r>
    <x v="90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30"/>
    <x v="1"/>
    <x v="6"/>
  </r>
  <r>
    <x v="33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7"/>
    <x v="1"/>
    <x v="6"/>
  </r>
  <r>
    <x v="124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6"/>
    <x v="1"/>
    <x v="6"/>
  </r>
  <r>
    <x v="8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"/>
    <x v="1"/>
    <x v="6"/>
  </r>
  <r>
    <x v="2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"/>
    <x v="1"/>
    <x v="6"/>
  </r>
  <r>
    <x v="31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"/>
    <x v="1"/>
    <x v="6"/>
  </r>
  <r>
    <x v="104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"/>
    <x v="1"/>
    <x v="6"/>
  </r>
  <r>
    <x v="18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"/>
    <x v="1"/>
    <x v="6"/>
  </r>
  <r>
    <x v="33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4"/>
    <x v="1"/>
    <x v="6"/>
  </r>
  <r>
    <x v="31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60"/>
    <x v="1"/>
    <x v="6"/>
  </r>
  <r>
    <x v="2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0"/>
    <x v="1"/>
    <x v="6"/>
  </r>
  <r>
    <x v="2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"/>
    <x v="1"/>
    <x v="6"/>
  </r>
  <r>
    <x v="215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9"/>
    <x v="1"/>
    <x v="6"/>
  </r>
  <r>
    <x v="13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"/>
    <x v="1"/>
    <x v="6"/>
  </r>
  <r>
    <x v="108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"/>
    <x v="1"/>
    <x v="6"/>
  </r>
  <r>
    <x v="175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x v="8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10"/>
    <x v="1"/>
    <x v="6"/>
  </r>
  <r>
    <x v="5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"/>
    <x v="1"/>
    <x v="6"/>
  </r>
  <r>
    <x v="8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x v="3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"/>
    <x v="1"/>
    <x v="6"/>
  </r>
  <r>
    <x v="185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"/>
    <x v="1"/>
    <x v="6"/>
  </r>
  <r>
    <x v="5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"/>
    <x v="1"/>
    <x v="6"/>
  </r>
  <r>
    <x v="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4"/>
    <x v="1"/>
    <x v="6"/>
  </r>
  <r>
    <x v="6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2"/>
    <x v="1"/>
    <x v="6"/>
  </r>
  <r>
    <x v="9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"/>
    <x v="1"/>
    <x v="6"/>
  </r>
  <r>
    <x v="29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4"/>
    <x v="1"/>
    <x v="6"/>
  </r>
  <r>
    <x v="7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"/>
    <x v="1"/>
    <x v="6"/>
  </r>
  <r>
    <x v="13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6"/>
    <x v="1"/>
    <x v="6"/>
  </r>
  <r>
    <x v="2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6"/>
    <x v="1"/>
    <x v="6"/>
  </r>
  <r>
    <x v="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6"/>
    <x v="1"/>
    <x v="6"/>
  </r>
  <r>
    <x v="21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3"/>
    <x v="1"/>
    <x v="6"/>
  </r>
  <r>
    <x v="40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x v="7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"/>
    <x v="1"/>
    <x v="6"/>
  </r>
  <r>
    <x v="7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5"/>
    <x v="1"/>
    <x v="6"/>
  </r>
  <r>
    <x v="91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3"/>
    <x v="1"/>
    <x v="6"/>
  </r>
  <r>
    <x v="16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5"/>
    <x v="1"/>
    <x v="6"/>
  </r>
  <r>
    <x v="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"/>
    <x v="1"/>
    <x v="6"/>
  </r>
  <r>
    <x v="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"/>
    <x v="1"/>
    <x v="6"/>
  </r>
  <r>
    <x v="8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"/>
    <x v="1"/>
    <x v="6"/>
  </r>
  <r>
    <x v="2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3"/>
    <x v="1"/>
    <x v="6"/>
  </r>
  <r>
    <x v="86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7"/>
    <x v="1"/>
    <x v="6"/>
  </r>
  <r>
    <x v="8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80"/>
    <x v="1"/>
    <x v="6"/>
  </r>
  <r>
    <x v="8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8"/>
    <x v="1"/>
    <x v="6"/>
  </r>
  <r>
    <x v="5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"/>
    <x v="1"/>
    <x v="6"/>
  </r>
  <r>
    <x v="21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7"/>
    <x v="1"/>
    <x v="6"/>
  </r>
  <r>
    <x v="3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8"/>
    <x v="1"/>
    <x v="6"/>
  </r>
  <r>
    <x v="178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"/>
    <x v="1"/>
    <x v="6"/>
  </r>
  <r>
    <x v="8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20"/>
    <x v="1"/>
    <x v="6"/>
  </r>
  <r>
    <x v="21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"/>
    <x v="1"/>
    <x v="6"/>
  </r>
  <r>
    <x v="193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"/>
    <x v="1"/>
    <x v="6"/>
  </r>
  <r>
    <x v="7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"/>
    <x v="1"/>
    <x v="6"/>
  </r>
  <r>
    <x v="22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x v="5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2"/>
    <x v="1"/>
    <x v="6"/>
  </r>
  <r>
    <x v="17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9"/>
    <x v="1"/>
    <x v="6"/>
  </r>
  <r>
    <x v="8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70"/>
    <x v="1"/>
    <x v="6"/>
  </r>
  <r>
    <x v="42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10"/>
    <x v="1"/>
    <x v="6"/>
  </r>
  <r>
    <x v="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2"/>
    <x v="1"/>
    <x v="6"/>
  </r>
  <r>
    <x v="7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4"/>
    <x v="1"/>
    <x v="6"/>
  </r>
  <r>
    <x v="2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7"/>
    <x v="1"/>
    <x v="6"/>
  </r>
  <r>
    <x v="136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6"/>
    <x v="1"/>
    <x v="6"/>
  </r>
  <r>
    <x v="21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6"/>
    <x v="1"/>
    <x v="6"/>
  </r>
  <r>
    <x v="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"/>
    <x v="1"/>
    <x v="6"/>
  </r>
  <r>
    <x v="7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"/>
    <x v="1"/>
    <x v="6"/>
  </r>
  <r>
    <x v="7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"/>
    <x v="1"/>
    <x v="6"/>
  </r>
  <r>
    <x v="33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4"/>
    <x v="1"/>
    <x v="6"/>
  </r>
  <r>
    <x v="6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5"/>
    <x v="1"/>
    <x v="6"/>
  </r>
  <r>
    <x v="7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7"/>
    <x v="1"/>
    <x v="6"/>
  </r>
  <r>
    <x v="40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"/>
    <x v="1"/>
    <x v="6"/>
  </r>
  <r>
    <x v="147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5"/>
    <x v="1"/>
    <x v="6"/>
  </r>
  <r>
    <x v="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"/>
    <x v="1"/>
    <x v="6"/>
  </r>
  <r>
    <x v="6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"/>
    <x v="1"/>
    <x v="6"/>
  </r>
  <r>
    <x v="3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7"/>
    <x v="1"/>
    <x v="6"/>
  </r>
  <r>
    <x v="360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"/>
    <x v="1"/>
    <x v="6"/>
  </r>
  <r>
    <x v="17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30"/>
    <x v="1"/>
    <x v="6"/>
  </r>
  <r>
    <x v="2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"/>
    <x v="1"/>
    <x v="6"/>
  </r>
  <r>
    <x v="3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"/>
    <x v="1"/>
    <x v="6"/>
  </r>
  <r>
    <x v="90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8"/>
    <x v="1"/>
    <x v="6"/>
  </r>
  <r>
    <x v="86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1"/>
    <x v="1"/>
    <x v="6"/>
  </r>
  <r>
    <x v="3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"/>
    <x v="1"/>
    <x v="6"/>
  </r>
  <r>
    <x v="8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7"/>
    <x v="1"/>
    <x v="6"/>
  </r>
  <r>
    <x v="13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2"/>
    <x v="1"/>
    <x v="6"/>
  </r>
  <r>
    <x v="8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"/>
    <x v="1"/>
    <x v="6"/>
  </r>
  <r>
    <x v="8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"/>
    <x v="1"/>
    <x v="6"/>
  </r>
  <r>
    <x v="7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5"/>
    <x v="1"/>
    <x v="6"/>
  </r>
  <r>
    <x v="29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"/>
    <x v="1"/>
    <x v="6"/>
  </r>
  <r>
    <x v="3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5"/>
    <x v="1"/>
    <x v="6"/>
  </r>
  <r>
    <x v="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2"/>
    <x v="1"/>
    <x v="6"/>
  </r>
  <r>
    <x v="21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"/>
    <x v="1"/>
    <x v="6"/>
  </r>
  <r>
    <x v="7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7"/>
    <x v="1"/>
    <x v="6"/>
  </r>
  <r>
    <x v="20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"/>
    <x v="1"/>
    <x v="6"/>
  </r>
  <r>
    <x v="8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4"/>
    <x v="1"/>
    <x v="6"/>
  </r>
  <r>
    <x v="8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"/>
    <x v="1"/>
    <x v="6"/>
  </r>
  <r>
    <x v="2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"/>
    <x v="1"/>
    <x v="6"/>
  </r>
  <r>
    <x v="16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"/>
    <x v="1"/>
    <x v="6"/>
  </r>
  <r>
    <x v="3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5"/>
    <x v="1"/>
    <x v="6"/>
  </r>
  <r>
    <x v="41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5"/>
    <x v="1"/>
    <x v="6"/>
  </r>
  <r>
    <x v="21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70"/>
    <x v="1"/>
    <x v="6"/>
  </r>
  <r>
    <x v="316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2"/>
    <x v="1"/>
    <x v="6"/>
  </r>
  <r>
    <x v="8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2"/>
    <x v="1"/>
    <x v="6"/>
  </r>
  <r>
    <x v="6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"/>
    <x v="1"/>
    <x v="6"/>
  </r>
  <r>
    <x v="24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x v="361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"/>
    <x v="1"/>
    <x v="6"/>
  </r>
  <r>
    <x v="3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6"/>
    <x v="1"/>
    <x v="6"/>
  </r>
  <r>
    <x v="20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2"/>
    <x v="1"/>
    <x v="6"/>
  </r>
  <r>
    <x v="38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"/>
    <x v="1"/>
    <x v="6"/>
  </r>
  <r>
    <x v="3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"/>
    <x v="1"/>
    <x v="6"/>
  </r>
  <r>
    <x v="8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"/>
    <x v="1"/>
    <x v="6"/>
  </r>
  <r>
    <x v="21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5"/>
    <x v="1"/>
    <x v="6"/>
  </r>
  <r>
    <x v="5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0"/>
    <x v="1"/>
    <x v="6"/>
  </r>
  <r>
    <x v="8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8"/>
    <x v="1"/>
    <x v="6"/>
  </r>
  <r>
    <x v="108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"/>
    <x v="1"/>
    <x v="6"/>
  </r>
  <r>
    <x v="178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"/>
    <x v="1"/>
    <x v="6"/>
  </r>
  <r>
    <x v="8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"/>
    <x v="1"/>
    <x v="6"/>
  </r>
  <r>
    <x v="13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2"/>
    <x v="1"/>
    <x v="6"/>
  </r>
  <r>
    <x v="185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9"/>
    <x v="1"/>
    <x v="6"/>
  </r>
  <r>
    <x v="39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"/>
    <x v="1"/>
    <x v="6"/>
  </r>
  <r>
    <x v="1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"/>
    <x v="1"/>
    <x v="6"/>
  </r>
  <r>
    <x v="3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"/>
    <x v="1"/>
    <x v="6"/>
  </r>
  <r>
    <x v="8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"/>
    <x v="1"/>
    <x v="6"/>
  </r>
  <r>
    <x v="22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"/>
    <x v="1"/>
    <x v="6"/>
  </r>
  <r>
    <x v="3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1"/>
    <x v="1"/>
    <x v="6"/>
  </r>
  <r>
    <x v="8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"/>
    <x v="1"/>
    <x v="6"/>
  </r>
  <r>
    <x v="28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"/>
    <x v="1"/>
    <x v="6"/>
  </r>
  <r>
    <x v="8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8"/>
    <x v="1"/>
    <x v="6"/>
  </r>
  <r>
    <x v="7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"/>
    <x v="1"/>
    <x v="6"/>
  </r>
  <r>
    <x v="13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4"/>
    <x v="1"/>
    <x v="6"/>
  </r>
  <r>
    <x v="17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"/>
    <x v="1"/>
    <x v="6"/>
  </r>
  <r>
    <x v="7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"/>
    <x v="1"/>
    <x v="6"/>
  </r>
  <r>
    <x v="15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"/>
    <x v="1"/>
    <x v="6"/>
  </r>
  <r>
    <x v="49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x v="3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2"/>
    <x v="1"/>
    <x v="6"/>
  </r>
  <r>
    <x v="33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"/>
    <x v="1"/>
    <x v="6"/>
  </r>
  <r>
    <x v="29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7"/>
    <x v="1"/>
    <x v="6"/>
  </r>
  <r>
    <x v="8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2"/>
    <x v="1"/>
    <x v="6"/>
  </r>
  <r>
    <x v="33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"/>
    <x v="1"/>
    <x v="6"/>
  </r>
  <r>
    <x v="22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"/>
    <x v="1"/>
    <x v="6"/>
  </r>
  <r>
    <x v="15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"/>
    <x v="1"/>
    <x v="6"/>
  </r>
  <r>
    <x v="8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"/>
    <x v="1"/>
    <x v="6"/>
  </r>
  <r>
    <x v="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"/>
    <x v="1"/>
    <x v="6"/>
  </r>
  <r>
    <x v="8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"/>
    <x v="1"/>
    <x v="6"/>
  </r>
  <r>
    <x v="6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3"/>
    <x v="1"/>
    <x v="6"/>
  </r>
  <r>
    <x v="20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9"/>
    <x v="1"/>
    <x v="6"/>
  </r>
  <r>
    <x v="6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"/>
    <x v="1"/>
    <x v="6"/>
  </r>
  <r>
    <x v="7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"/>
    <x v="1"/>
    <x v="6"/>
  </r>
  <r>
    <x v="3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"/>
    <x v="1"/>
    <x v="6"/>
  </r>
  <r>
    <x v="165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90"/>
    <x v="1"/>
    <x v="6"/>
  </r>
  <r>
    <x v="2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"/>
    <x v="1"/>
    <x v="6"/>
  </r>
  <r>
    <x v="33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0"/>
    <x v="1"/>
    <x v="6"/>
  </r>
  <r>
    <x v="8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"/>
    <x v="1"/>
    <x v="6"/>
  </r>
  <r>
    <x v="362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"/>
    <x v="1"/>
    <x v="6"/>
  </r>
  <r>
    <x v="363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"/>
    <x v="1"/>
    <x v="6"/>
  </r>
  <r>
    <x v="8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5"/>
    <x v="1"/>
    <x v="6"/>
  </r>
  <r>
    <x v="29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"/>
    <x v="1"/>
    <x v="6"/>
  </r>
  <r>
    <x v="29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x v="5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"/>
    <x v="1"/>
    <x v="6"/>
  </r>
  <r>
    <x v="193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"/>
    <x v="1"/>
    <x v="6"/>
  </r>
  <r>
    <x v="143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"/>
    <x v="1"/>
    <x v="6"/>
  </r>
  <r>
    <x v="7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"/>
    <x v="1"/>
    <x v="6"/>
  </r>
  <r>
    <x v="4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"/>
    <x v="1"/>
    <x v="6"/>
  </r>
  <r>
    <x v="30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8"/>
    <x v="1"/>
    <x v="6"/>
  </r>
  <r>
    <x v="7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4"/>
    <x v="1"/>
    <x v="6"/>
  </r>
  <r>
    <x v="7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6"/>
    <x v="1"/>
    <x v="6"/>
  </r>
  <r>
    <x v="87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9"/>
    <x v="1"/>
    <x v="6"/>
  </r>
  <r>
    <x v="4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1"/>
    <x v="1"/>
    <x v="6"/>
  </r>
  <r>
    <x v="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"/>
    <x v="1"/>
    <x v="6"/>
  </r>
  <r>
    <x v="9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8"/>
    <x v="1"/>
    <x v="6"/>
  </r>
  <r>
    <x v="364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x v="86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8"/>
    <x v="1"/>
    <x v="6"/>
  </r>
  <r>
    <x v="180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30"/>
    <x v="1"/>
    <x v="6"/>
  </r>
  <r>
    <x v="33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1"/>
    <x v="1"/>
    <x v="6"/>
  </r>
  <r>
    <x v="21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"/>
    <x v="1"/>
    <x v="6"/>
  </r>
  <r>
    <x v="3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"/>
    <x v="1"/>
    <x v="6"/>
  </r>
  <r>
    <x v="37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3"/>
    <x v="1"/>
    <x v="6"/>
  </r>
  <r>
    <x v="7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"/>
    <x v="1"/>
    <x v="6"/>
  </r>
  <r>
    <x v="10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"/>
    <x v="1"/>
    <x v="6"/>
  </r>
  <r>
    <x v="40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"/>
    <x v="1"/>
    <x v="6"/>
  </r>
  <r>
    <x v="9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2"/>
    <x v="1"/>
    <x v="6"/>
  </r>
  <r>
    <x v="205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6"/>
    <x v="1"/>
    <x v="6"/>
  </r>
  <r>
    <x v="21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9"/>
    <x v="1"/>
    <x v="6"/>
  </r>
  <r>
    <x v="8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"/>
    <x v="1"/>
    <x v="6"/>
  </r>
  <r>
    <x v="7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2"/>
    <x v="1"/>
    <x v="6"/>
  </r>
  <r>
    <x v="40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x v="3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x v="41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"/>
    <x v="1"/>
    <x v="6"/>
  </r>
  <r>
    <x v="40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40"/>
    <x v="1"/>
    <x v="6"/>
  </r>
  <r>
    <x v="30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"/>
    <x v="1"/>
    <x v="6"/>
  </r>
  <r>
    <x v="1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5"/>
    <x v="1"/>
    <x v="6"/>
  </r>
  <r>
    <x v="17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"/>
    <x v="1"/>
    <x v="6"/>
  </r>
  <r>
    <x v="178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2"/>
    <x v="1"/>
    <x v="6"/>
  </r>
  <r>
    <x v="12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"/>
    <x v="1"/>
    <x v="6"/>
  </r>
  <r>
    <x v="35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5"/>
    <x v="1"/>
    <x v="6"/>
  </r>
  <r>
    <x v="7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"/>
    <x v="1"/>
    <x v="6"/>
  </r>
  <r>
    <x v="19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"/>
    <x v="1"/>
    <x v="6"/>
  </r>
  <r>
    <x v="30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9"/>
    <x v="1"/>
    <x v="6"/>
  </r>
  <r>
    <x v="10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"/>
    <x v="1"/>
    <x v="6"/>
  </r>
  <r>
    <x v="40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"/>
    <x v="1"/>
    <x v="6"/>
  </r>
  <r>
    <x v="30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"/>
    <x v="1"/>
    <x v="6"/>
  </r>
  <r>
    <x v="137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"/>
    <x v="1"/>
    <x v="6"/>
  </r>
  <r>
    <x v="2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"/>
    <x v="1"/>
    <x v="6"/>
  </r>
  <r>
    <x v="8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2"/>
    <x v="1"/>
    <x v="6"/>
  </r>
  <r>
    <x v="8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1"/>
    <x v="1"/>
    <x v="6"/>
  </r>
  <r>
    <x v="13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"/>
    <x v="1"/>
    <x v="6"/>
  </r>
  <r>
    <x v="39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8"/>
    <x v="1"/>
    <x v="6"/>
  </r>
  <r>
    <x v="15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"/>
    <x v="1"/>
    <x v="6"/>
  </r>
  <r>
    <x v="21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x v="1"/>
    <x v="6"/>
  </r>
  <r>
    <x v="6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"/>
    <x v="1"/>
    <x v="6"/>
  </r>
  <r>
    <x v="6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"/>
    <x v="1"/>
    <x v="6"/>
  </r>
  <r>
    <x v="7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6"/>
    <x v="1"/>
    <x v="6"/>
  </r>
  <r>
    <x v="2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x v="2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1"/>
    <x v="1"/>
    <x v="6"/>
  </r>
  <r>
    <x v="8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x v="3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7"/>
    <x v="1"/>
    <x v="6"/>
  </r>
  <r>
    <x v="21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x v="3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x v="144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x v="6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7"/>
    <x v="1"/>
    <x v="6"/>
  </r>
  <r>
    <x v="7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"/>
    <x v="1"/>
    <x v="6"/>
  </r>
  <r>
    <x v="7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80"/>
    <x v="1"/>
    <x v="6"/>
  </r>
  <r>
    <x v="8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9"/>
    <x v="1"/>
    <x v="6"/>
  </r>
  <r>
    <x v="90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"/>
    <x v="1"/>
    <x v="6"/>
  </r>
  <r>
    <x v="5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x v="33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7"/>
    <x v="1"/>
    <x v="6"/>
  </r>
  <r>
    <x v="8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"/>
    <x v="1"/>
    <x v="6"/>
  </r>
  <r>
    <x v="8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8"/>
    <x v="1"/>
    <x v="6"/>
  </r>
  <r>
    <x v="5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"/>
    <x v="1"/>
    <x v="6"/>
  </r>
  <r>
    <x v="7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"/>
    <x v="1"/>
    <x v="6"/>
  </r>
  <r>
    <x v="7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6"/>
    <x v="1"/>
    <x v="6"/>
  </r>
  <r>
    <x v="312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6"/>
    <x v="1"/>
    <x v="6"/>
  </r>
  <r>
    <x v="8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"/>
    <x v="1"/>
    <x v="6"/>
  </r>
  <r>
    <x v="35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7"/>
    <x v="1"/>
    <x v="6"/>
  </r>
  <r>
    <x v="2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"/>
    <x v="1"/>
    <x v="6"/>
  </r>
  <r>
    <x v="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6"/>
    <x v="1"/>
    <x v="6"/>
  </r>
  <r>
    <x v="21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x v="16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2"/>
    <x v="1"/>
    <x v="6"/>
  </r>
  <r>
    <x v="7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"/>
    <x v="1"/>
    <x v="6"/>
  </r>
  <r>
    <x v="88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7"/>
    <x v="1"/>
    <x v="6"/>
  </r>
  <r>
    <x v="8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x v="30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"/>
    <x v="1"/>
    <x v="6"/>
  </r>
  <r>
    <x v="17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"/>
    <x v="1"/>
    <x v="6"/>
  </r>
  <r>
    <x v="9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"/>
    <x v="1"/>
    <x v="6"/>
  </r>
  <r>
    <x v="94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"/>
    <x v="1"/>
    <x v="6"/>
  </r>
  <r>
    <x v="33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5"/>
    <x v="1"/>
    <x v="6"/>
  </r>
  <r>
    <x v="42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4"/>
    <x v="1"/>
    <x v="6"/>
  </r>
  <r>
    <x v="144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4"/>
    <x v="1"/>
    <x v="6"/>
  </r>
  <r>
    <x v="30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1"/>
    <x v="1"/>
    <x v="6"/>
  </r>
  <r>
    <x v="2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"/>
    <x v="1"/>
    <x v="6"/>
  </r>
  <r>
    <x v="4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"/>
    <x v="1"/>
    <x v="6"/>
  </r>
  <r>
    <x v="2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"/>
    <x v="1"/>
    <x v="6"/>
  </r>
  <r>
    <x v="21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"/>
    <x v="1"/>
    <x v="6"/>
  </r>
  <r>
    <x v="2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"/>
    <x v="1"/>
    <x v="6"/>
  </r>
  <r>
    <x v="8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"/>
    <x v="1"/>
    <x v="6"/>
  </r>
  <r>
    <x v="8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"/>
    <x v="1"/>
    <x v="6"/>
  </r>
  <r>
    <x v="21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"/>
    <x v="1"/>
    <x v="6"/>
  </r>
  <r>
    <x v="35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"/>
    <x v="1"/>
    <x v="6"/>
  </r>
  <r>
    <x v="21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5"/>
    <x v="1"/>
    <x v="6"/>
  </r>
  <r>
    <x v="21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"/>
    <x v="1"/>
    <x v="6"/>
  </r>
  <r>
    <x v="2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1"/>
    <x v="1"/>
    <x v="6"/>
  </r>
  <r>
    <x v="21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"/>
    <x v="1"/>
    <x v="6"/>
  </r>
  <r>
    <x v="8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9"/>
    <x v="1"/>
    <x v="6"/>
  </r>
  <r>
    <x v="6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"/>
    <x v="1"/>
    <x v="6"/>
  </r>
  <r>
    <x v="40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x v="1"/>
    <x v="6"/>
  </r>
  <r>
    <x v="8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"/>
    <x v="1"/>
    <x v="6"/>
  </r>
  <r>
    <x v="8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1"/>
    <x v="1"/>
    <x v="6"/>
  </r>
  <r>
    <x v="8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"/>
    <x v="1"/>
    <x v="6"/>
  </r>
  <r>
    <x v="12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3"/>
    <x v="1"/>
    <x v="6"/>
  </r>
  <r>
    <x v="3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"/>
    <x v="1"/>
    <x v="6"/>
  </r>
  <r>
    <x v="29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7"/>
    <x v="1"/>
    <x v="6"/>
  </r>
  <r>
    <x v="21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"/>
    <x v="1"/>
    <x v="6"/>
  </r>
  <r>
    <x v="328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"/>
    <x v="1"/>
    <x v="6"/>
  </r>
  <r>
    <x v="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"/>
    <x v="1"/>
    <x v="6"/>
  </r>
  <r>
    <x v="7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"/>
    <x v="1"/>
    <x v="6"/>
  </r>
  <r>
    <x v="2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8"/>
    <x v="1"/>
    <x v="6"/>
  </r>
  <r>
    <x v="2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"/>
    <x v="1"/>
    <x v="6"/>
  </r>
  <r>
    <x v="15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7"/>
    <x v="1"/>
    <x v="6"/>
  </r>
  <r>
    <x v="38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"/>
    <x v="1"/>
    <x v="6"/>
  </r>
  <r>
    <x v="8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3"/>
    <x v="1"/>
    <x v="6"/>
  </r>
  <r>
    <x v="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8"/>
    <x v="1"/>
    <x v="6"/>
  </r>
  <r>
    <x v="108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"/>
    <x v="1"/>
    <x v="6"/>
  </r>
  <r>
    <x v="8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6"/>
    <x v="1"/>
    <x v="6"/>
  </r>
  <r>
    <x v="33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40"/>
    <x v="1"/>
    <x v="6"/>
  </r>
  <r>
    <x v="6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7"/>
    <x v="1"/>
    <x v="6"/>
  </r>
  <r>
    <x v="7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"/>
    <x v="1"/>
    <x v="6"/>
  </r>
  <r>
    <x v="8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x v="22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9"/>
    <x v="1"/>
    <x v="6"/>
  </r>
  <r>
    <x v="8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1"/>
    <x v="1"/>
    <x v="6"/>
  </r>
  <r>
    <x v="8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6"/>
    <x v="1"/>
    <x v="6"/>
  </r>
  <r>
    <x v="35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8"/>
    <x v="1"/>
    <x v="6"/>
  </r>
  <r>
    <x v="8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"/>
    <x v="1"/>
    <x v="6"/>
  </r>
  <r>
    <x v="315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9"/>
    <x v="1"/>
    <x v="6"/>
  </r>
  <r>
    <x v="1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6"/>
    <x v="1"/>
    <x v="6"/>
  </r>
  <r>
    <x v="31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1"/>
    <x v="1"/>
    <x v="6"/>
  </r>
  <r>
    <x v="17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"/>
    <x v="1"/>
    <x v="6"/>
  </r>
  <r>
    <x v="15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2"/>
    <x v="1"/>
    <x v="6"/>
  </r>
  <r>
    <x v="37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3"/>
    <x v="1"/>
    <x v="6"/>
  </r>
  <r>
    <x v="7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"/>
    <x v="1"/>
    <x v="6"/>
  </r>
  <r>
    <x v="30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"/>
    <x v="1"/>
    <x v="6"/>
  </r>
  <r>
    <x v="8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9"/>
    <x v="1"/>
    <x v="6"/>
  </r>
  <r>
    <x v="21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"/>
    <x v="1"/>
    <x v="6"/>
  </r>
  <r>
    <x v="37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3"/>
    <x v="1"/>
    <x v="6"/>
  </r>
  <r>
    <x v="38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"/>
    <x v="1"/>
    <x v="6"/>
  </r>
  <r>
    <x v="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6"/>
    <x v="1"/>
    <x v="6"/>
  </r>
  <r>
    <x v="17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50"/>
    <x v="1"/>
    <x v="6"/>
  </r>
  <r>
    <x v="29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x v="33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8"/>
    <x v="1"/>
    <x v="6"/>
  </r>
  <r>
    <x v="5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1"/>
    <x v="1"/>
    <x v="6"/>
  </r>
  <r>
    <x v="180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"/>
    <x v="1"/>
    <x v="6"/>
  </r>
  <r>
    <x v="22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x v="1"/>
    <x v="6"/>
  </r>
  <r>
    <x v="3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"/>
    <x v="1"/>
    <x v="6"/>
  </r>
  <r>
    <x v="8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2"/>
    <x v="1"/>
    <x v="6"/>
  </r>
  <r>
    <x v="193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5"/>
    <x v="1"/>
    <x v="6"/>
  </r>
  <r>
    <x v="40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"/>
    <x v="1"/>
    <x v="6"/>
  </r>
  <r>
    <x v="361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1"/>
    <x v="1"/>
    <x v="6"/>
  </r>
  <r>
    <x v="22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"/>
    <x v="1"/>
    <x v="6"/>
  </r>
  <r>
    <x v="2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x v="8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30"/>
    <x v="1"/>
    <x v="6"/>
  </r>
  <r>
    <x v="42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"/>
    <x v="1"/>
    <x v="6"/>
  </r>
  <r>
    <x v="184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"/>
    <x v="1"/>
    <x v="6"/>
  </r>
  <r>
    <x v="104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7"/>
    <x v="1"/>
    <x v="6"/>
  </r>
  <r>
    <x v="12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7"/>
    <x v="1"/>
    <x v="6"/>
  </r>
  <r>
    <x v="8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3"/>
    <x v="1"/>
    <x v="6"/>
  </r>
  <r>
    <x v="7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"/>
    <x v="1"/>
    <x v="6"/>
  </r>
  <r>
    <x v="13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"/>
    <x v="1"/>
    <x v="6"/>
  </r>
  <r>
    <x v="105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"/>
    <x v="1"/>
    <x v="6"/>
  </r>
  <r>
    <x v="17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"/>
    <x v="1"/>
    <x v="6"/>
  </r>
  <r>
    <x v="7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"/>
    <x v="1"/>
    <x v="6"/>
  </r>
  <r>
    <x v="40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"/>
    <x v="1"/>
    <x v="6"/>
  </r>
  <r>
    <x v="2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"/>
    <x v="1"/>
    <x v="6"/>
  </r>
  <r>
    <x v="5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"/>
    <x v="1"/>
    <x v="6"/>
  </r>
  <r>
    <x v="8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8"/>
    <x v="1"/>
    <x v="6"/>
  </r>
  <r>
    <x v="28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"/>
    <x v="1"/>
    <x v="6"/>
  </r>
  <r>
    <x v="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1"/>
    <x v="1"/>
    <x v="6"/>
  </r>
  <r>
    <x v="33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"/>
    <x v="1"/>
    <x v="6"/>
  </r>
  <r>
    <x v="2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5"/>
    <x v="1"/>
    <x v="6"/>
  </r>
  <r>
    <x v="8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9"/>
    <x v="1"/>
    <x v="6"/>
  </r>
  <r>
    <x v="5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x v="50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x v="50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x v="76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8"/>
    <x v="1"/>
    <x v="40"/>
  </r>
  <r>
    <x v="68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x v="131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7"/>
    <x v="1"/>
    <x v="40"/>
  </r>
  <r>
    <x v="65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7"/>
    <x v="1"/>
    <x v="40"/>
  </r>
  <r>
    <x v="71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8"/>
    <x v="1"/>
    <x v="40"/>
  </r>
  <r>
    <x v="5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x v="13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"/>
    <x v="1"/>
    <x v="40"/>
  </r>
  <r>
    <x v="113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x v="50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x v="5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"/>
    <x v="1"/>
    <x v="40"/>
  </r>
  <r>
    <x v="5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x v="53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8"/>
    <x v="1"/>
    <x v="40"/>
  </r>
  <r>
    <x v="5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x v="63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"/>
    <x v="1"/>
    <x v="40"/>
  </r>
  <r>
    <x v="50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x v="6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"/>
    <x v="1"/>
    <x v="40"/>
  </r>
  <r>
    <x v="52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x v="8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"/>
    <x v="1"/>
    <x v="6"/>
  </r>
  <r>
    <x v="3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8"/>
    <x v="1"/>
    <x v="6"/>
  </r>
  <r>
    <x v="8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"/>
    <x v="1"/>
    <x v="6"/>
  </r>
  <r>
    <x v="3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8"/>
    <x v="1"/>
    <x v="6"/>
  </r>
  <r>
    <x v="365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"/>
    <x v="1"/>
    <x v="6"/>
  </r>
  <r>
    <x v="7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1"/>
    <x v="1"/>
    <x v="6"/>
  </r>
  <r>
    <x v="107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9"/>
    <x v="1"/>
    <x v="6"/>
  </r>
  <r>
    <x v="3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4"/>
    <x v="1"/>
    <x v="6"/>
  </r>
  <r>
    <x v="6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"/>
    <x v="1"/>
    <x v="6"/>
  </r>
  <r>
    <x v="38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1"/>
    <x v="6"/>
  </r>
  <r>
    <x v="7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6"/>
    <x v="1"/>
    <x v="6"/>
  </r>
  <r>
    <x v="21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"/>
    <x v="1"/>
    <x v="6"/>
  </r>
  <r>
    <x v="8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"/>
    <x v="1"/>
    <x v="6"/>
  </r>
  <r>
    <x v="38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3"/>
    <x v="1"/>
    <x v="6"/>
  </r>
  <r>
    <x v="7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3"/>
    <x v="1"/>
    <x v="6"/>
  </r>
  <r>
    <x v="3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x v="1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"/>
    <x v="1"/>
    <x v="6"/>
  </r>
  <r>
    <x v="41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x v="8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2"/>
    <x v="1"/>
    <x v="6"/>
  </r>
  <r>
    <x v="33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"/>
    <x v="1"/>
    <x v="6"/>
  </r>
  <r>
    <x v="3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7"/>
    <x v="1"/>
    <x v="6"/>
  </r>
  <r>
    <x v="178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"/>
    <x v="1"/>
    <x v="6"/>
  </r>
  <r>
    <x v="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"/>
    <x v="1"/>
    <x v="6"/>
  </r>
  <r>
    <x v="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"/>
    <x v="1"/>
    <x v="6"/>
  </r>
  <r>
    <x v="21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"/>
    <x v="1"/>
    <x v="6"/>
  </r>
  <r>
    <x v="3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40"/>
    <x v="1"/>
    <x v="6"/>
  </r>
  <r>
    <x v="8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"/>
    <x v="1"/>
    <x v="6"/>
  </r>
  <r>
    <x v="49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"/>
    <x v="1"/>
    <x v="6"/>
  </r>
  <r>
    <x v="32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"/>
    <x v="1"/>
    <x v="6"/>
  </r>
  <r>
    <x v="33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"/>
    <x v="1"/>
    <x v="6"/>
  </r>
  <r>
    <x v="33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"/>
    <x v="1"/>
    <x v="6"/>
  </r>
  <r>
    <x v="5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"/>
    <x v="1"/>
    <x v="6"/>
  </r>
  <r>
    <x v="40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0"/>
    <x v="1"/>
    <x v="6"/>
  </r>
  <r>
    <x v="20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"/>
    <x v="1"/>
    <x v="6"/>
  </r>
  <r>
    <x v="86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"/>
    <x v="1"/>
    <x v="6"/>
  </r>
  <r>
    <x v="38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9"/>
    <x v="1"/>
    <x v="6"/>
  </r>
  <r>
    <x v="86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"/>
    <x v="1"/>
    <x v="6"/>
  </r>
  <r>
    <x v="6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2"/>
    <x v="1"/>
    <x v="6"/>
  </r>
  <r>
    <x v="7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"/>
    <x v="1"/>
    <x v="6"/>
  </r>
  <r>
    <x v="8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"/>
    <x v="1"/>
    <x v="6"/>
  </r>
  <r>
    <x v="15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4"/>
    <x v="1"/>
    <x v="6"/>
  </r>
  <r>
    <x v="90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"/>
    <x v="1"/>
    <x v="6"/>
  </r>
  <r>
    <x v="28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"/>
    <x v="1"/>
    <x v="6"/>
  </r>
  <r>
    <x v="30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7"/>
    <x v="1"/>
    <x v="6"/>
  </r>
  <r>
    <x v="9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"/>
    <x v="1"/>
    <x v="6"/>
  </r>
  <r>
    <x v="32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1"/>
    <x v="1"/>
    <x v="6"/>
  </r>
  <r>
    <x v="1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3"/>
    <x v="1"/>
    <x v="6"/>
  </r>
  <r>
    <x v="8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"/>
    <x v="1"/>
    <x v="6"/>
  </r>
  <r>
    <x v="19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40"/>
    <x v="1"/>
    <x v="6"/>
  </r>
  <r>
    <x v="29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x v="38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1"/>
    <x v="1"/>
    <x v="6"/>
  </r>
  <r>
    <x v="7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x v="10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4"/>
    <x v="1"/>
    <x v="6"/>
  </r>
  <r>
    <x v="8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9"/>
    <x v="1"/>
    <x v="6"/>
  </r>
  <r>
    <x v="15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6"/>
    <x v="1"/>
    <x v="6"/>
  </r>
  <r>
    <x v="4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"/>
    <x v="1"/>
    <x v="6"/>
  </r>
  <r>
    <x v="104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"/>
    <x v="1"/>
    <x v="6"/>
  </r>
  <r>
    <x v="33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4"/>
    <x v="1"/>
    <x v="6"/>
  </r>
  <r>
    <x v="10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x v="362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1"/>
    <x v="1"/>
    <x v="6"/>
  </r>
  <r>
    <x v="126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4"/>
    <x v="1"/>
    <x v="6"/>
  </r>
  <r>
    <x v="29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1"/>
    <x v="1"/>
    <x v="6"/>
  </r>
  <r>
    <x v="48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8"/>
    <x v="1"/>
    <x v="6"/>
  </r>
  <r>
    <x v="35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"/>
    <x v="1"/>
    <x v="6"/>
  </r>
  <r>
    <x v="22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1"/>
    <x v="1"/>
    <x v="6"/>
  </r>
  <r>
    <x v="21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7"/>
    <x v="1"/>
    <x v="6"/>
  </r>
  <r>
    <x v="2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6"/>
    <x v="1"/>
    <x v="6"/>
  </r>
  <r>
    <x v="33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3"/>
    <x v="1"/>
    <x v="6"/>
  </r>
  <r>
    <x v="94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2"/>
    <x v="1"/>
    <x v="6"/>
  </r>
  <r>
    <x v="7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x v="366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"/>
    <x v="1"/>
    <x v="6"/>
  </r>
  <r>
    <x v="367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x v="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"/>
    <x v="1"/>
    <x v="6"/>
  </r>
  <r>
    <x v="7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5"/>
    <x v="1"/>
    <x v="6"/>
  </r>
  <r>
    <x v="38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8"/>
    <x v="1"/>
    <x v="6"/>
  </r>
  <r>
    <x v="21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3"/>
    <x v="1"/>
    <x v="6"/>
  </r>
  <r>
    <x v="33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50"/>
    <x v="1"/>
    <x v="6"/>
  </r>
  <r>
    <x v="3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"/>
    <x v="1"/>
    <x v="6"/>
  </r>
  <r>
    <x v="368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3"/>
    <x v="1"/>
    <x v="6"/>
  </r>
  <r>
    <x v="7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"/>
    <x v="1"/>
    <x v="6"/>
  </r>
  <r>
    <x v="114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"/>
    <x v="1"/>
    <x v="6"/>
  </r>
  <r>
    <x v="113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"/>
    <x v="1"/>
    <x v="6"/>
  </r>
  <r>
    <x v="54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x v="57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2"/>
    <x v="1"/>
    <x v="6"/>
  </r>
  <r>
    <x v="77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3"/>
    <x v="1"/>
    <x v="6"/>
  </r>
  <r>
    <x v="5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x v="5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x v="55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x v="60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x v="70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8"/>
    <x v="1"/>
    <x v="6"/>
  </r>
  <r>
    <x v="82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x v="68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1"/>
    <x v="1"/>
    <x v="6"/>
  </r>
  <r>
    <x v="82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6"/>
    <x v="1"/>
    <x v="6"/>
  </r>
  <r>
    <x v="5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x v="53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x v="5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x v="5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x v="54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x v="53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x v="60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x v="3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0"/>
    <x v="1"/>
    <x v="40"/>
  </r>
  <r>
    <x v="2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x v="8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"/>
    <x v="1"/>
    <x v="40"/>
  </r>
  <r>
    <x v="18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1"/>
    <x v="1"/>
    <x v="40"/>
  </r>
  <r>
    <x v="40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8"/>
    <x v="1"/>
    <x v="40"/>
  </r>
  <r>
    <x v="33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"/>
    <x v="1"/>
    <x v="40"/>
  </r>
  <r>
    <x v="28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"/>
    <x v="1"/>
    <x v="40"/>
  </r>
  <r>
    <x v="22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"/>
    <x v="1"/>
    <x v="40"/>
  </r>
  <r>
    <x v="7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8"/>
    <x v="1"/>
    <x v="40"/>
  </r>
  <r>
    <x v="15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6"/>
    <x v="1"/>
    <x v="40"/>
  </r>
  <r>
    <x v="21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"/>
    <x v="1"/>
    <x v="40"/>
  </r>
  <r>
    <x v="5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"/>
    <x v="1"/>
    <x v="40"/>
  </r>
  <r>
    <x v="7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6"/>
    <x v="1"/>
    <x v="40"/>
  </r>
  <r>
    <x v="8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7"/>
    <x v="1"/>
    <x v="40"/>
  </r>
  <r>
    <x v="6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"/>
    <x v="1"/>
    <x v="40"/>
  </r>
  <r>
    <x v="8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5"/>
    <x v="1"/>
    <x v="40"/>
  </r>
  <r>
    <x v="8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6"/>
    <x v="1"/>
    <x v="40"/>
  </r>
  <r>
    <x v="40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"/>
    <x v="1"/>
    <x v="40"/>
  </r>
  <r>
    <x v="33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7"/>
    <x v="1"/>
    <x v="40"/>
  </r>
  <r>
    <x v="16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2"/>
    <x v="1"/>
    <x v="40"/>
  </r>
  <r>
    <x v="2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"/>
    <x v="1"/>
    <x v="40"/>
  </r>
  <r>
    <x v="8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"/>
    <x v="1"/>
    <x v="40"/>
  </r>
  <r>
    <x v="8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x v="91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"/>
    <x v="1"/>
    <x v="40"/>
  </r>
  <r>
    <x v="5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7"/>
    <x v="1"/>
    <x v="40"/>
  </r>
  <r>
    <x v="29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5"/>
    <x v="1"/>
    <x v="40"/>
  </r>
  <r>
    <x v="8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x v="8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"/>
    <x v="1"/>
    <x v="40"/>
  </r>
  <r>
    <x v="13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1"/>
    <x v="1"/>
    <x v="40"/>
  </r>
  <r>
    <x v="1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9"/>
    <x v="1"/>
    <x v="40"/>
  </r>
  <r>
    <x v="2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"/>
    <x v="1"/>
    <x v="40"/>
  </r>
  <r>
    <x v="3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6"/>
    <x v="1"/>
    <x v="40"/>
  </r>
  <r>
    <x v="28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x v="5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5"/>
    <x v="1"/>
    <x v="40"/>
  </r>
  <r>
    <x v="2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"/>
    <x v="1"/>
    <x v="40"/>
  </r>
  <r>
    <x v="32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"/>
    <x v="1"/>
    <x v="40"/>
  </r>
  <r>
    <x v="41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x v="298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"/>
    <x v="1"/>
    <x v="40"/>
  </r>
  <r>
    <x v="38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4"/>
    <x v="1"/>
    <x v="40"/>
  </r>
  <r>
    <x v="8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"/>
    <x v="1"/>
    <x v="40"/>
  </r>
  <r>
    <x v="60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x v="56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x v="5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x v="5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x v="50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8"/>
    <x v="1"/>
    <x v="40"/>
  </r>
  <r>
    <x v="64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x v="60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x v="53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x v="50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x v="369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"/>
    <x v="1"/>
    <x v="40"/>
  </r>
  <r>
    <x v="60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x v="65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1"/>
    <x v="1"/>
    <x v="40"/>
  </r>
  <r>
    <x v="65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"/>
    <x v="1"/>
    <x v="40"/>
  </r>
  <r>
    <x v="114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"/>
    <x v="1"/>
    <x v="40"/>
  </r>
  <r>
    <x v="5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x v="68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9"/>
    <x v="1"/>
    <x v="40"/>
  </r>
  <r>
    <x v="5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x v="50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"/>
    <x v="1"/>
    <x v="40"/>
  </r>
  <r>
    <x v="50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x v="75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1"/>
    <x v="1"/>
    <x v="40"/>
  </r>
  <r>
    <x v="8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2"/>
    <x v="1"/>
    <x v="6"/>
  </r>
  <r>
    <x v="7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"/>
    <x v="1"/>
    <x v="6"/>
  </r>
  <r>
    <x v="108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"/>
    <x v="1"/>
    <x v="6"/>
  </r>
  <r>
    <x v="370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"/>
    <x v="1"/>
    <x v="6"/>
  </r>
  <r>
    <x v="5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"/>
    <x v="1"/>
    <x v="6"/>
  </r>
  <r>
    <x v="7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9"/>
    <x v="1"/>
    <x v="6"/>
  </r>
  <r>
    <x v="49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2"/>
    <x v="1"/>
    <x v="6"/>
  </r>
  <r>
    <x v="8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x v="1"/>
    <x v="6"/>
  </r>
  <r>
    <x v="17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"/>
    <x v="1"/>
    <x v="6"/>
  </r>
  <r>
    <x v="13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"/>
    <x v="6"/>
  </r>
  <r>
    <x v="371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x v="6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1"/>
    <x v="1"/>
    <x v="6"/>
  </r>
  <r>
    <x v="1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2"/>
    <x v="1"/>
    <x v="6"/>
  </r>
  <r>
    <x v="2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80"/>
    <x v="1"/>
    <x v="6"/>
  </r>
  <r>
    <x v="5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"/>
    <x v="1"/>
    <x v="6"/>
  </r>
  <r>
    <x v="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5"/>
    <x v="1"/>
    <x v="6"/>
  </r>
  <r>
    <x v="29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9"/>
    <x v="1"/>
    <x v="6"/>
  </r>
  <r>
    <x v="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8"/>
    <x v="1"/>
    <x v="6"/>
  </r>
  <r>
    <x v="1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8"/>
    <x v="1"/>
    <x v="6"/>
  </r>
  <r>
    <x v="42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"/>
    <x v="1"/>
    <x v="6"/>
  </r>
  <r>
    <x v="8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9"/>
    <x v="1"/>
    <x v="6"/>
  </r>
  <r>
    <x v="8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3"/>
    <x v="1"/>
    <x v="6"/>
  </r>
  <r>
    <x v="372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x v="6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9"/>
    <x v="1"/>
    <x v="6"/>
  </r>
  <r>
    <x v="2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40"/>
    <x v="1"/>
    <x v="6"/>
  </r>
  <r>
    <x v="16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x v="15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"/>
    <x v="1"/>
    <x v="6"/>
  </r>
  <r>
    <x v="12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x v="40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"/>
    <x v="1"/>
    <x v="6"/>
  </r>
  <r>
    <x v="21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"/>
    <x v="1"/>
    <x v="6"/>
  </r>
  <r>
    <x v="7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"/>
    <x v="1"/>
    <x v="6"/>
  </r>
  <r>
    <x v="7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"/>
    <x v="1"/>
    <x v="6"/>
  </r>
  <r>
    <x v="373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2"/>
    <x v="1"/>
    <x v="6"/>
  </r>
  <r>
    <x v="114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6"/>
    <x v="1"/>
    <x v="6"/>
  </r>
  <r>
    <x v="66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8"/>
    <x v="1"/>
    <x v="6"/>
  </r>
  <r>
    <x v="70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"/>
    <x v="1"/>
    <x v="6"/>
  </r>
  <r>
    <x v="139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"/>
    <x v="1"/>
    <x v="6"/>
  </r>
  <r>
    <x v="53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"/>
    <x v="1"/>
    <x v="6"/>
  </r>
  <r>
    <x v="56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4"/>
    <x v="1"/>
    <x v="6"/>
  </r>
  <r>
    <x v="63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9"/>
    <x v="1"/>
    <x v="6"/>
  </r>
  <r>
    <x v="63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50"/>
    <x v="1"/>
    <x v="6"/>
  </r>
  <r>
    <x v="113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"/>
    <x v="1"/>
    <x v="6"/>
  </r>
  <r>
    <x v="65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0"/>
    <x v="1"/>
    <x v="6"/>
  </r>
  <r>
    <x v="122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6"/>
    <x v="1"/>
    <x v="6"/>
  </r>
  <r>
    <x v="50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x v="50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x v="63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"/>
    <x v="1"/>
    <x v="6"/>
  </r>
  <r>
    <x v="56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x v="50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x v="6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x v="53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x v="50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x v="82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2"/>
    <x v="1"/>
    <x v="6"/>
  </r>
  <r>
    <x v="62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x v="50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x v="5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x v="60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x v="117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"/>
    <x v="1"/>
    <x v="6"/>
  </r>
  <r>
    <x v="60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6"/>
    <x v="1"/>
    <x v="6"/>
  </r>
  <r>
    <x v="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"/>
    <x v="1"/>
    <x v="6"/>
  </r>
  <r>
    <x v="50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x v="56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"/>
    <x v="1"/>
    <x v="40"/>
  </r>
  <r>
    <x v="77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x v="56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"/>
    <x v="1"/>
    <x v="40"/>
  </r>
  <r>
    <x v="5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x v="5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x v="5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x v="5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x v="226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5"/>
    <x v="1"/>
    <x v="40"/>
  </r>
  <r>
    <x v="6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9"/>
    <x v="1"/>
    <x v="40"/>
  </r>
  <r>
    <x v="50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x v="5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x v="5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8"/>
    <x v="1"/>
    <x v="40"/>
  </r>
  <r>
    <x v="62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x v="5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x v="5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x v="5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x v="5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x v="5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x v="53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8"/>
    <x v="1"/>
    <x v="40"/>
  </r>
  <r>
    <x v="117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9"/>
    <x v="1"/>
    <x v="6"/>
  </r>
  <r>
    <x v="60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"/>
    <x v="1"/>
    <x v="6"/>
  </r>
  <r>
    <x v="123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6"/>
    <x v="1"/>
    <x v="6"/>
  </r>
  <r>
    <x v="69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"/>
    <x v="1"/>
    <x v="6"/>
  </r>
  <r>
    <x v="5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x v="66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"/>
    <x v="1"/>
    <x v="6"/>
  </r>
  <r>
    <x v="56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"/>
    <x v="1"/>
    <x v="6"/>
  </r>
  <r>
    <x v="62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x v="57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3"/>
    <x v="1"/>
    <x v="6"/>
  </r>
  <r>
    <x v="82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x v="69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1"/>
    <x v="1"/>
    <x v="6"/>
  </r>
  <r>
    <x v="60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3"/>
    <x v="1"/>
    <x v="6"/>
  </r>
  <r>
    <x v="6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x v="60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x v="190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"/>
    <x v="1"/>
    <x v="6"/>
  </r>
  <r>
    <x v="5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x v="50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"/>
    <x v="1"/>
    <x v="6"/>
  </r>
  <r>
    <x v="81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5"/>
    <x v="1"/>
    <x v="6"/>
  </r>
  <r>
    <x v="356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"/>
    <x v="1"/>
    <x v="6"/>
  </r>
  <r>
    <x v="77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"/>
    <x v="1"/>
    <x v="6"/>
  </r>
  <r>
    <x v="114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"/>
    <x v="1"/>
    <x v="6"/>
  </r>
  <r>
    <x v="50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4"/>
    <x v="1"/>
    <x v="6"/>
  </r>
  <r>
    <x v="56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2"/>
    <x v="1"/>
    <x v="6"/>
  </r>
  <r>
    <x v="121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"/>
    <x v="1"/>
    <x v="6"/>
  </r>
  <r>
    <x v="50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x v="54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3"/>
    <x v="1"/>
    <x v="6"/>
  </r>
  <r>
    <x v="71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4"/>
    <x v="1"/>
    <x v="6"/>
  </r>
  <r>
    <x v="50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x v="5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x v="50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x v="50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x v="53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x v="6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x v="5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x v="59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"/>
    <x v="1"/>
    <x v="6"/>
  </r>
  <r>
    <x v="81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"/>
    <x v="1"/>
    <x v="6"/>
  </r>
  <r>
    <x v="7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"/>
    <x v="1"/>
    <x v="6"/>
  </r>
  <r>
    <x v="54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x v="50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x v="60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3"/>
    <x v="1"/>
    <x v="6"/>
  </r>
  <r>
    <x v="55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x v="53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"/>
    <x v="1"/>
    <x v="6"/>
  </r>
  <r>
    <x v="5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x v="5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x v="50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x v="63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2"/>
    <x v="1"/>
    <x v="6"/>
  </r>
  <r>
    <x v="57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6"/>
    <x v="1"/>
    <x v="6"/>
  </r>
  <r>
    <x v="156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"/>
    <x v="1"/>
    <x v="6"/>
  </r>
  <r>
    <x v="5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x v="374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9"/>
    <x v="1"/>
    <x v="6"/>
  </r>
  <r>
    <x v="81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"/>
    <x v="1"/>
    <x v="6"/>
  </r>
  <r>
    <x v="50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x v="50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6"/>
    <x v="1"/>
    <x v="6"/>
  </r>
  <r>
    <x v="60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x v="5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x v="71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"/>
    <x v="1"/>
    <x v="6"/>
  </r>
  <r>
    <x v="5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x v="50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x v="56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x v="56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1"/>
    <x v="1"/>
    <x v="6"/>
  </r>
  <r>
    <x v="5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x v="63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"/>
    <x v="1"/>
    <x v="6"/>
  </r>
  <r>
    <x v="60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x v="50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x v="50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x v="5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x v="5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x v="148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"/>
    <x v="1"/>
    <x v="6"/>
  </r>
  <r>
    <x v="5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x v="50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x v="188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"/>
    <x v="1"/>
    <x v="6"/>
  </r>
  <r>
    <x v="148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1"/>
    <x v="6"/>
  </r>
  <r>
    <x v="53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"/>
    <x v="1"/>
    <x v="6"/>
  </r>
  <r>
    <x v="50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1"/>
    <x v="1"/>
    <x v="6"/>
  </r>
  <r>
    <x v="56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x v="5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x v="5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x v="51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"/>
    <x v="1"/>
    <x v="6"/>
  </r>
  <r>
    <x v="60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3"/>
    <x v="1"/>
    <x v="6"/>
  </r>
  <r>
    <x v="148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x v="57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8"/>
    <x v="1"/>
    <x v="6"/>
  </r>
  <r>
    <x v="113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"/>
    <x v="1"/>
    <x v="6"/>
  </r>
  <r>
    <x v="50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6"/>
    <x v="1"/>
    <x v="6"/>
  </r>
  <r>
    <x v="60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3"/>
    <x v="1"/>
    <x v="6"/>
  </r>
  <r>
    <x v="70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"/>
    <x v="1"/>
    <x v="6"/>
  </r>
  <r>
    <x v="375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6"/>
    <x v="1"/>
    <x v="6"/>
  </r>
  <r>
    <x v="188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"/>
    <x v="1"/>
    <x v="6"/>
  </r>
  <r>
    <x v="5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x v="216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x v="60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8"/>
    <x v="1"/>
    <x v="6"/>
  </r>
  <r>
    <x v="5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7"/>
    <x v="1"/>
    <x v="6"/>
  </r>
  <r>
    <x v="53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"/>
    <x v="1"/>
    <x v="6"/>
  </r>
  <r>
    <x v="82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"/>
    <x v="1"/>
    <x v="6"/>
  </r>
  <r>
    <x v="65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x v="68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x v="131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"/>
    <x v="1"/>
    <x v="6"/>
  </r>
  <r>
    <x v="5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0"/>
    <x v="1"/>
    <x v="6"/>
  </r>
  <r>
    <x v="188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4"/>
    <x v="1"/>
    <x v="6"/>
  </r>
  <r>
    <x v="54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8"/>
    <x v="1"/>
    <x v="6"/>
  </r>
  <r>
    <x v="151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2"/>
    <x v="1"/>
    <x v="6"/>
  </r>
  <r>
    <x v="53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x v="5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x v="65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x v="68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x v="6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"/>
    <x v="1"/>
    <x v="6"/>
  </r>
  <r>
    <x v="50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x v="50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x v="131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8"/>
    <x v="1"/>
    <x v="6"/>
  </r>
  <r>
    <x v="123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"/>
    <x v="1"/>
    <x v="6"/>
  </r>
  <r>
    <x v="5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x v="219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60"/>
    <x v="1"/>
    <x v="6"/>
  </r>
  <r>
    <x v="123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3"/>
    <x v="1"/>
    <x v="6"/>
  </r>
  <r>
    <x v="50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x v="151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"/>
    <x v="1"/>
    <x v="6"/>
  </r>
  <r>
    <x v="53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6"/>
    <x v="1"/>
    <x v="6"/>
  </r>
  <r>
    <x v="54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1"/>
    <x v="1"/>
    <x v="6"/>
  </r>
  <r>
    <x v="50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x v="60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x v="50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x v="50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x v="52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x v="65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x v="148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6"/>
    <x v="1"/>
    <x v="6"/>
  </r>
  <r>
    <x v="59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5"/>
    <x v="1"/>
    <x v="6"/>
  </r>
  <r>
    <x v="5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x v="60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x v="5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x v="50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x v="5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x v="60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3"/>
    <x v="1"/>
    <x v="6"/>
  </r>
  <r>
    <x v="114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3"/>
    <x v="1"/>
    <x v="6"/>
  </r>
  <r>
    <x v="60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"/>
    <x v="1"/>
    <x v="6"/>
  </r>
  <r>
    <x v="123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"/>
    <x v="1"/>
    <x v="6"/>
  </r>
  <r>
    <x v="60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3"/>
    <x v="1"/>
    <x v="6"/>
  </r>
  <r>
    <x v="140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4"/>
    <x v="1"/>
    <x v="6"/>
  </r>
  <r>
    <x v="5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x v="60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x v="62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3"/>
    <x v="1"/>
    <x v="6"/>
  </r>
  <r>
    <x v="5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x v="113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1"/>
    <x v="1"/>
    <x v="6"/>
  </r>
  <r>
    <x v="58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x v="5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x v="63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7"/>
    <x v="1"/>
    <x v="6"/>
  </r>
  <r>
    <x v="5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x v="113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x v="7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"/>
    <x v="1"/>
    <x v="6"/>
  </r>
  <r>
    <x v="60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x v="121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"/>
    <x v="1"/>
    <x v="6"/>
  </r>
  <r>
    <x v="153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"/>
    <x v="1"/>
    <x v="6"/>
  </r>
  <r>
    <x v="57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x v="81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"/>
    <x v="1"/>
    <x v="6"/>
  </r>
  <r>
    <x v="64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x v="134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x v="50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1"/>
    <x v="1"/>
    <x v="6"/>
  </r>
  <r>
    <x v="50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x v="5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x v="151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"/>
    <x v="1"/>
    <x v="6"/>
  </r>
  <r>
    <x v="50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x v="59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"/>
    <x v="1"/>
    <x v="6"/>
  </r>
  <r>
    <x v="53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8"/>
    <x v="1"/>
    <x v="6"/>
  </r>
  <r>
    <x v="82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3"/>
    <x v="1"/>
    <x v="6"/>
  </r>
  <r>
    <x v="50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x v="50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x v="5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x v="151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7"/>
    <x v="1"/>
    <x v="6"/>
  </r>
  <r>
    <x v="66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x v="5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x v="8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2"/>
    <x v="1"/>
    <x v="6"/>
  </r>
  <r>
    <x v="226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"/>
    <x v="1"/>
    <x v="6"/>
  </r>
  <r>
    <x v="66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"/>
    <x v="1"/>
    <x v="6"/>
  </r>
  <r>
    <x v="56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4"/>
    <x v="1"/>
    <x v="6"/>
  </r>
  <r>
    <x v="56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6"/>
    <x v="1"/>
    <x v="6"/>
  </r>
  <r>
    <x v="56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x v="5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x v="53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"/>
    <x v="1"/>
    <x v="6"/>
  </r>
  <r>
    <x v="60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x v="118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"/>
    <x v="1"/>
    <x v="6"/>
  </r>
  <r>
    <x v="60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7"/>
    <x v="1"/>
    <x v="6"/>
  </r>
  <r>
    <x v="50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x v="220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"/>
    <x v="1"/>
    <x v="6"/>
  </r>
  <r>
    <x v="60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5"/>
    <x v="1"/>
    <x v="6"/>
  </r>
  <r>
    <x v="122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"/>
    <x v="1"/>
    <x v="6"/>
  </r>
  <r>
    <x v="123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8"/>
    <x v="1"/>
    <x v="6"/>
  </r>
  <r>
    <x v="5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x v="50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x v="60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9"/>
    <x v="1"/>
    <x v="6"/>
  </r>
  <r>
    <x v="11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x v="129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"/>
    <x v="1"/>
    <x v="6"/>
  </r>
  <r>
    <x v="5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x v="114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3"/>
    <x v="1"/>
    <x v="6"/>
  </r>
  <r>
    <x v="5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x v="50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x v="5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x v="63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"/>
    <x v="1"/>
    <x v="6"/>
  </r>
  <r>
    <x v="53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x v="6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7"/>
    <x v="1"/>
    <x v="6"/>
  </r>
  <r>
    <x v="50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x v="50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x v="6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"/>
    <x v="1"/>
    <x v="6"/>
  </r>
  <r>
    <x v="5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x v="57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x v="6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x v="56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1"/>
    <x v="1"/>
    <x v="6"/>
  </r>
  <r>
    <x v="5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6"/>
    <x v="1"/>
    <x v="6"/>
  </r>
  <r>
    <x v="50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x v="53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x v="121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"/>
    <x v="1"/>
    <x v="6"/>
  </r>
  <r>
    <x v="56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x v="57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x v="5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x v="5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x v="60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x v="5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x v="5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x v="117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3"/>
    <x v="1"/>
    <x v="6"/>
  </r>
  <r>
    <x v="54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7"/>
    <x v="1"/>
    <x v="6"/>
  </r>
  <r>
    <x v="70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"/>
    <x v="1"/>
    <x v="6"/>
  </r>
  <r>
    <x v="113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"/>
    <x v="1"/>
    <x v="6"/>
  </r>
  <r>
    <x v="37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7"/>
    <x v="1"/>
    <x v="6"/>
  </r>
  <r>
    <x v="53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"/>
    <x v="1"/>
    <x v="6"/>
  </r>
  <r>
    <x v="53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x v="5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x v="129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"/>
    <x v="1"/>
    <x v="6"/>
  </r>
  <r>
    <x v="56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6"/>
    <x v="1"/>
    <x v="6"/>
  </r>
  <r>
    <x v="50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x v="50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7"/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x v="0"/>
    <n v="182"/>
    <x v="0"/>
    <s v="film &amp; video/television"/>
    <n v="64"/>
    <x v="0"/>
    <x v="0"/>
    <x v="0"/>
    <x v="0"/>
  </r>
  <r>
    <n v="143"/>
    <n v="1"/>
    <s v="FannibalFest Fan Convention"/>
    <s v="A Hannibal TV Show Fan Convention and Art Collective"/>
    <n v="10275"/>
    <x v="1"/>
    <x v="0"/>
    <x v="0"/>
    <x v="0"/>
    <n v="1488464683"/>
    <n v="1485872683"/>
    <x v="0"/>
    <n v="79"/>
    <x v="0"/>
    <s v="film &amp; video/television"/>
    <n v="185"/>
    <x v="0"/>
    <x v="0"/>
    <x v="1"/>
    <x v="1"/>
  </r>
  <r>
    <n v="105"/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x v="0"/>
    <n v="35"/>
    <x v="0"/>
    <s v="film &amp; video/television"/>
    <n v="15"/>
    <x v="0"/>
    <x v="0"/>
    <x v="2"/>
    <x v="2"/>
  </r>
  <r>
    <n v="104"/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x v="0"/>
    <n v="150"/>
    <x v="0"/>
    <s v="film &amp; video/television"/>
    <n v="69"/>
    <x v="0"/>
    <x v="0"/>
    <x v="3"/>
    <x v="3"/>
  </r>
  <r>
    <n v="123"/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x v="0"/>
    <n v="284"/>
    <x v="0"/>
    <s v="film &amp; video/television"/>
    <n v="191"/>
    <x v="0"/>
    <x v="0"/>
    <x v="4"/>
    <x v="4"/>
  </r>
  <r>
    <n v="110"/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x v="0"/>
    <n v="47"/>
    <x v="0"/>
    <s v="film &amp; video/television"/>
    <n v="93"/>
    <x v="0"/>
    <x v="0"/>
    <x v="5"/>
    <x v="5"/>
  </r>
  <r>
    <n v="106"/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x v="0"/>
    <n v="58"/>
    <x v="0"/>
    <s v="film &amp; video/television"/>
    <n v="147"/>
    <x v="0"/>
    <x v="0"/>
    <x v="6"/>
    <x v="6"/>
  </r>
  <r>
    <n v="101"/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x v="0"/>
    <n v="57"/>
    <x v="0"/>
    <s v="film &amp; video/television"/>
    <n v="160"/>
    <x v="0"/>
    <x v="0"/>
    <x v="7"/>
    <x v="7"/>
  </r>
  <r>
    <n v="100"/>
    <n v="8"/>
    <s v="Sizzling in the Kitchen Flynn Style"/>
    <s v="Help us raise the funds to film our pilot episode!"/>
    <n v="3500"/>
    <x v="8"/>
    <x v="0"/>
    <x v="0"/>
    <x v="0"/>
    <n v="1460754000"/>
    <n v="1460155212"/>
    <x v="0"/>
    <n v="12"/>
    <x v="0"/>
    <s v="film &amp; video/television"/>
    <n v="292"/>
    <x v="0"/>
    <x v="0"/>
    <x v="8"/>
    <x v="8"/>
  </r>
  <r>
    <n v="126"/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x v="0"/>
    <n v="20"/>
    <x v="0"/>
    <s v="film &amp; video/television"/>
    <n v="31"/>
    <x v="0"/>
    <x v="0"/>
    <x v="9"/>
    <x v="9"/>
  </r>
  <r>
    <n v="101"/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x v="0"/>
    <n v="19"/>
    <x v="0"/>
    <s v="film &amp; video/television"/>
    <n v="159"/>
    <x v="0"/>
    <x v="0"/>
    <x v="10"/>
    <x v="10"/>
  </r>
  <r>
    <n v="121"/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x v="0"/>
    <n v="75"/>
    <x v="0"/>
    <s v="film &amp; video/television"/>
    <n v="80"/>
    <x v="0"/>
    <x v="0"/>
    <x v="11"/>
    <x v="11"/>
  </r>
  <r>
    <n v="165"/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x v="0"/>
    <n v="827"/>
    <x v="0"/>
    <s v="film &amp; video/television"/>
    <n v="60"/>
    <x v="0"/>
    <x v="0"/>
    <x v="12"/>
    <x v="12"/>
  </r>
  <r>
    <n v="160"/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x v="0"/>
    <n v="51"/>
    <x v="0"/>
    <s v="film &amp; video/television"/>
    <n v="110"/>
    <x v="0"/>
    <x v="0"/>
    <x v="13"/>
    <x v="13"/>
  </r>
  <r>
    <n v="101"/>
    <n v="14"/>
    <s v="3010 | Sci-fi Series"/>
    <s v="A highly charged post apocalyptic sci fi series that pulls no punches!"/>
    <n v="6000"/>
    <x v="14"/>
    <x v="0"/>
    <x v="2"/>
    <x v="2"/>
    <n v="1405259940"/>
    <n v="1403051888"/>
    <x v="0"/>
    <n v="41"/>
    <x v="0"/>
    <s v="film &amp; video/television"/>
    <n v="148"/>
    <x v="0"/>
    <x v="0"/>
    <x v="14"/>
    <x v="14"/>
  </r>
  <r>
    <n v="107"/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x v="0"/>
    <n v="98"/>
    <x v="0"/>
    <s v="film &amp; video/television"/>
    <n v="22"/>
    <x v="0"/>
    <x v="0"/>
    <x v="15"/>
    <x v="15"/>
  </r>
  <r>
    <n v="100"/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x v="0"/>
    <n v="70"/>
    <x v="0"/>
    <s v="film &amp; video/television"/>
    <n v="172"/>
    <x v="0"/>
    <x v="0"/>
    <x v="16"/>
    <x v="16"/>
  </r>
  <r>
    <n v="101"/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x v="0"/>
    <n v="36"/>
    <x v="0"/>
    <s v="film &amp; video/television"/>
    <n v="42"/>
    <x v="0"/>
    <x v="0"/>
    <x v="17"/>
    <x v="17"/>
  </r>
  <r>
    <n v="106"/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x v="0"/>
    <n v="342"/>
    <x v="0"/>
    <s v="film &amp; video/television"/>
    <n v="93"/>
    <x v="0"/>
    <x v="0"/>
    <x v="18"/>
    <x v="18"/>
  </r>
  <r>
    <n v="145"/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x v="0"/>
    <n v="22"/>
    <x v="0"/>
    <s v="film &amp; video/television"/>
    <n v="56"/>
    <x v="0"/>
    <x v="0"/>
    <x v="19"/>
    <x v="19"/>
  </r>
  <r>
    <n v="100"/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x v="0"/>
    <n v="25"/>
    <x v="0"/>
    <s v="film &amp; video/television"/>
    <n v="80"/>
    <x v="0"/>
    <x v="0"/>
    <x v="20"/>
    <x v="20"/>
  </r>
  <r>
    <n v="109"/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x v="0"/>
    <n v="101"/>
    <x v="0"/>
    <s v="film &amp; video/television"/>
    <n v="200"/>
    <x v="0"/>
    <x v="0"/>
    <x v="21"/>
    <x v="21"/>
  </r>
  <r>
    <n v="117"/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x v="0"/>
    <n v="8"/>
    <x v="0"/>
    <s v="film &amp; video/television"/>
    <n v="51"/>
    <x v="0"/>
    <x v="0"/>
    <x v="22"/>
    <x v="22"/>
  </r>
  <r>
    <n v="119"/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x v="0"/>
    <n v="23"/>
    <x v="0"/>
    <s v="film &amp; video/television"/>
    <n v="103"/>
    <x v="0"/>
    <x v="0"/>
    <x v="23"/>
    <x v="23"/>
  </r>
  <r>
    <n v="109"/>
    <n v="24"/>
    <s v="Bring STL Up Late to TV"/>
    <s v="STL Up Late is a weekly late night comedy talk show for St. Louis television."/>
    <n v="35000"/>
    <x v="24"/>
    <x v="0"/>
    <x v="0"/>
    <x v="0"/>
    <n v="1442345940"/>
    <n v="1439494863"/>
    <x v="0"/>
    <n v="574"/>
    <x v="0"/>
    <s v="film &amp; video/television"/>
    <n v="66"/>
    <x v="0"/>
    <x v="0"/>
    <x v="24"/>
    <x v="24"/>
  </r>
  <r>
    <n v="133"/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x v="0"/>
    <n v="14"/>
    <x v="0"/>
    <s v="film &amp; video/television"/>
    <n v="57"/>
    <x v="0"/>
    <x v="0"/>
    <x v="25"/>
    <x v="25"/>
  </r>
  <r>
    <n v="155"/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x v="0"/>
    <n v="19"/>
    <x v="0"/>
    <s v="film &amp; video/television"/>
    <n v="102"/>
    <x v="0"/>
    <x v="0"/>
    <x v="26"/>
    <x v="3"/>
  </r>
  <r>
    <n v="112"/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x v="0"/>
    <n v="150"/>
    <x v="0"/>
    <s v="film &amp; video/television"/>
    <n v="149"/>
    <x v="0"/>
    <x v="0"/>
    <x v="27"/>
    <x v="26"/>
  </r>
  <r>
    <n v="100"/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x v="0"/>
    <n v="71"/>
    <x v="0"/>
    <s v="film &amp; video/television"/>
    <n v="170"/>
    <x v="0"/>
    <x v="0"/>
    <x v="28"/>
    <x v="27"/>
  </r>
  <r>
    <n v="123"/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x v="0"/>
    <n v="117"/>
    <x v="0"/>
    <s v="film &amp; video/television"/>
    <n v="32"/>
    <x v="0"/>
    <x v="0"/>
    <x v="29"/>
    <x v="28"/>
  </r>
  <r>
    <n v="101"/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x v="0"/>
    <n v="53"/>
    <x v="0"/>
    <s v="film &amp; video/television"/>
    <n v="76"/>
    <x v="0"/>
    <x v="0"/>
    <x v="30"/>
    <x v="29"/>
  </r>
  <r>
    <n v="100"/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x v="0"/>
    <n v="1"/>
    <x v="0"/>
    <s v="film &amp; video/television"/>
    <n v="13"/>
    <x v="0"/>
    <x v="0"/>
    <x v="31"/>
    <x v="30"/>
  </r>
  <r>
    <n v="100"/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x v="0"/>
    <n v="89"/>
    <x v="0"/>
    <s v="film &amp; video/television"/>
    <n v="320"/>
    <x v="0"/>
    <x v="0"/>
    <x v="32"/>
    <x v="31"/>
  </r>
  <r>
    <n v="102"/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x v="0"/>
    <n v="64"/>
    <x v="0"/>
    <s v="film &amp; video/television"/>
    <n v="84"/>
    <x v="0"/>
    <x v="0"/>
    <x v="33"/>
    <x v="32"/>
  </r>
  <r>
    <n v="130"/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x v="0"/>
    <n v="68"/>
    <x v="0"/>
    <s v="film &amp; video/television"/>
    <n v="50"/>
    <x v="0"/>
    <x v="0"/>
    <x v="34"/>
    <x v="33"/>
  </r>
  <r>
    <n v="167"/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x v="0"/>
    <n v="28"/>
    <x v="0"/>
    <s v="film &amp; video/television"/>
    <n v="59"/>
    <x v="0"/>
    <x v="0"/>
    <x v="35"/>
    <x v="34"/>
  </r>
  <r>
    <n v="142"/>
    <n v="36"/>
    <s v="THE LISTENING BOX"/>
    <s v="A modern day priest makes an unusual discovery, setting off a chain of events."/>
    <n v="6000"/>
    <x v="36"/>
    <x v="0"/>
    <x v="0"/>
    <x v="0"/>
    <n v="1428128525"/>
    <n v="1425540125"/>
    <x v="0"/>
    <n v="44"/>
    <x v="0"/>
    <s v="film &amp; video/television"/>
    <n v="194"/>
    <x v="0"/>
    <x v="0"/>
    <x v="36"/>
    <x v="35"/>
  </r>
  <r>
    <n v="183"/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x v="0"/>
    <n v="253"/>
    <x v="0"/>
    <s v="film &amp; video/television"/>
    <n v="160"/>
    <x v="0"/>
    <x v="0"/>
    <x v="37"/>
    <x v="36"/>
  </r>
  <r>
    <n v="110"/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x v="0"/>
    <n v="66"/>
    <x v="0"/>
    <s v="film &amp; video/television"/>
    <n v="42"/>
    <x v="0"/>
    <x v="0"/>
    <x v="38"/>
    <x v="37"/>
  </r>
  <r>
    <n v="131"/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x v="0"/>
    <n v="217"/>
    <x v="0"/>
    <s v="film &amp; video/television"/>
    <n v="151"/>
    <x v="0"/>
    <x v="0"/>
    <x v="39"/>
    <x v="38"/>
  </r>
  <r>
    <n v="101"/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x v="0"/>
    <n v="16"/>
    <x v="0"/>
    <s v="film &amp; video/television"/>
    <n v="127"/>
    <x v="0"/>
    <x v="0"/>
    <x v="40"/>
    <x v="39"/>
  </r>
  <r>
    <n v="100"/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x v="0"/>
    <n v="19"/>
    <x v="0"/>
    <s v="film &amp; video/television"/>
    <n v="105"/>
    <x v="0"/>
    <x v="0"/>
    <x v="41"/>
    <x v="40"/>
  </r>
  <r>
    <n v="142"/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x v="0"/>
    <n v="169"/>
    <x v="0"/>
    <s v="film &amp; video/television"/>
    <n v="118"/>
    <x v="0"/>
    <x v="0"/>
    <x v="42"/>
    <x v="41"/>
  </r>
  <r>
    <n v="309"/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x v="0"/>
    <n v="263"/>
    <x v="0"/>
    <s v="film &amp; video/television"/>
    <n v="117"/>
    <x v="0"/>
    <x v="0"/>
    <x v="14"/>
    <x v="42"/>
  </r>
  <r>
    <n v="100"/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x v="0"/>
    <n v="15"/>
    <x v="0"/>
    <s v="film &amp; video/television"/>
    <n v="133"/>
    <x v="0"/>
    <x v="0"/>
    <x v="43"/>
    <x v="43"/>
  </r>
  <r>
    <n v="120"/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x v="0"/>
    <n v="61"/>
    <x v="0"/>
    <s v="film &amp; video/television"/>
    <n v="98"/>
    <x v="0"/>
    <x v="0"/>
    <x v="44"/>
    <x v="44"/>
  </r>
  <r>
    <n v="104"/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x v="0"/>
    <n v="45"/>
    <x v="0"/>
    <s v="film &amp; video/television"/>
    <n v="194"/>
    <x v="0"/>
    <x v="0"/>
    <x v="45"/>
    <x v="45"/>
  </r>
  <r>
    <n v="108"/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x v="0"/>
    <n v="70"/>
    <x v="0"/>
    <s v="film &amp; video/television"/>
    <n v="77"/>
    <x v="0"/>
    <x v="0"/>
    <x v="46"/>
    <x v="46"/>
  </r>
  <r>
    <n v="108"/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x v="0"/>
    <n v="38"/>
    <x v="0"/>
    <s v="film &amp; video/television"/>
    <n v="57"/>
    <x v="0"/>
    <x v="0"/>
    <x v="47"/>
    <x v="47"/>
  </r>
  <r>
    <n v="100"/>
    <n v="49"/>
    <s v="Driving Jersey - Season Five"/>
    <s v="Driving Jersey is real people telling real stories."/>
    <n v="12000"/>
    <x v="48"/>
    <x v="0"/>
    <x v="0"/>
    <x v="0"/>
    <n v="1445660045"/>
    <n v="1443068045"/>
    <x v="0"/>
    <n v="87"/>
    <x v="0"/>
    <s v="film &amp; video/television"/>
    <n v="138"/>
    <x v="0"/>
    <x v="0"/>
    <x v="48"/>
    <x v="48"/>
  </r>
  <r>
    <n v="100"/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x v="0"/>
    <n v="22"/>
    <x v="0"/>
    <s v="film &amp; video/television"/>
    <n v="27"/>
    <x v="0"/>
    <x v="0"/>
    <x v="49"/>
    <x v="49"/>
  </r>
  <r>
    <n v="128"/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x v="0"/>
    <n v="119"/>
    <x v="0"/>
    <s v="film &amp; video/television"/>
    <n v="118"/>
    <x v="0"/>
    <x v="0"/>
    <x v="50"/>
    <x v="50"/>
  </r>
  <r>
    <n v="116"/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x v="0"/>
    <n v="52"/>
    <x v="0"/>
    <s v="film &amp; video/television"/>
    <n v="223"/>
    <x v="0"/>
    <x v="0"/>
    <x v="51"/>
    <x v="51"/>
  </r>
  <r>
    <n v="110"/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x v="0"/>
    <n v="117"/>
    <x v="0"/>
    <s v="film &amp; video/television"/>
    <n v="28"/>
    <x v="0"/>
    <x v="0"/>
    <x v="52"/>
    <x v="52"/>
  </r>
  <r>
    <n v="101"/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x v="0"/>
    <n v="52"/>
    <x v="0"/>
    <s v="film &amp; video/television"/>
    <n v="194"/>
    <x v="0"/>
    <x v="0"/>
    <x v="53"/>
    <x v="53"/>
  </r>
  <r>
    <n v="129"/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x v="0"/>
    <n v="86"/>
    <x v="0"/>
    <s v="film &amp; video/television"/>
    <n v="129"/>
    <x v="0"/>
    <x v="0"/>
    <x v="54"/>
    <x v="54"/>
  </r>
  <r>
    <n v="107"/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x v="0"/>
    <n v="174"/>
    <x v="0"/>
    <s v="film &amp; video/television"/>
    <n v="49"/>
    <x v="0"/>
    <x v="0"/>
    <x v="55"/>
    <x v="55"/>
  </r>
  <r>
    <n v="102"/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x v="0"/>
    <n v="69"/>
    <x v="0"/>
    <s v="film &amp; video/television"/>
    <n v="222"/>
    <x v="0"/>
    <x v="0"/>
    <x v="56"/>
    <x v="56"/>
  </r>
  <r>
    <n v="103"/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x v="0"/>
    <n v="75"/>
    <x v="0"/>
    <s v="film &amp; video/television"/>
    <n v="137"/>
    <x v="0"/>
    <x v="0"/>
    <x v="57"/>
    <x v="46"/>
  </r>
  <r>
    <n v="100"/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x v="0"/>
    <n v="33"/>
    <x v="0"/>
    <s v="film &amp; video/television"/>
    <n v="607"/>
    <x v="0"/>
    <x v="0"/>
    <x v="24"/>
    <x v="57"/>
  </r>
  <r>
    <n v="103"/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x v="0"/>
    <n v="108"/>
    <x v="0"/>
    <s v="film &amp; video/shorts"/>
    <n v="43"/>
    <x v="0"/>
    <x v="1"/>
    <x v="58"/>
    <x v="58"/>
  </r>
  <r>
    <n v="148"/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x v="0"/>
    <n v="23"/>
    <x v="0"/>
    <s v="film &amp; video/shorts"/>
    <n v="322"/>
    <x v="0"/>
    <x v="1"/>
    <x v="59"/>
    <x v="59"/>
  </r>
  <r>
    <n v="155"/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x v="0"/>
    <n v="48"/>
    <x v="0"/>
    <s v="film &amp; video/shorts"/>
    <n v="97"/>
    <x v="0"/>
    <x v="1"/>
    <x v="60"/>
    <x v="60"/>
  </r>
  <r>
    <n v="114"/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x v="0"/>
    <n v="64"/>
    <x v="0"/>
    <s v="film &amp; video/shorts"/>
    <n v="35"/>
    <x v="0"/>
    <x v="1"/>
    <x v="61"/>
    <x v="61"/>
  </r>
  <r>
    <n v="173"/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x v="0"/>
    <n v="24"/>
    <x v="0"/>
    <s v="film &amp; video/shorts"/>
    <n v="87"/>
    <x v="0"/>
    <x v="1"/>
    <x v="62"/>
    <x v="62"/>
  </r>
  <r>
    <n v="108"/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x v="0"/>
    <n v="57"/>
    <x v="0"/>
    <s v="film &amp; video/shorts"/>
    <n v="132"/>
    <x v="0"/>
    <x v="1"/>
    <x v="63"/>
    <x v="63"/>
  </r>
  <r>
    <n v="119"/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x v="0"/>
    <n v="26"/>
    <x v="0"/>
    <s v="film &amp; video/shorts"/>
    <n v="91"/>
    <x v="0"/>
    <x v="1"/>
    <x v="64"/>
    <x v="64"/>
  </r>
  <r>
    <n v="116"/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x v="0"/>
    <n v="20"/>
    <x v="0"/>
    <s v="film &amp; video/shorts"/>
    <n v="116"/>
    <x v="0"/>
    <x v="1"/>
    <x v="65"/>
    <x v="65"/>
  </r>
  <r>
    <n v="127"/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x v="0"/>
    <n v="36"/>
    <x v="0"/>
    <s v="film &amp; video/shorts"/>
    <n v="21"/>
    <x v="0"/>
    <x v="1"/>
    <x v="66"/>
    <x v="66"/>
  </r>
  <r>
    <n v="111"/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x v="0"/>
    <n v="178"/>
    <x v="0"/>
    <s v="film &amp; video/shorts"/>
    <n v="62"/>
    <x v="0"/>
    <x v="1"/>
    <x v="67"/>
    <x v="67"/>
  </r>
  <r>
    <n v="127"/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x v="0"/>
    <n v="17"/>
    <x v="0"/>
    <s v="film &amp; video/shorts"/>
    <n v="37"/>
    <x v="0"/>
    <x v="1"/>
    <x v="68"/>
    <x v="68"/>
  </r>
  <r>
    <n v="124"/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x v="0"/>
    <n v="32"/>
    <x v="0"/>
    <s v="film &amp; video/shorts"/>
    <n v="70"/>
    <x v="0"/>
    <x v="1"/>
    <x v="69"/>
    <x v="69"/>
  </r>
  <r>
    <n v="108"/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x v="0"/>
    <n v="41"/>
    <x v="0"/>
    <s v="film &amp; video/shorts"/>
    <n v="58"/>
    <x v="0"/>
    <x v="1"/>
    <x v="70"/>
    <x v="70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x v="0"/>
    <n v="18"/>
    <x v="0"/>
    <s v="film &amp; video/shorts"/>
    <n v="50"/>
    <x v="0"/>
    <x v="1"/>
    <x v="71"/>
    <x v="71"/>
  </r>
  <r>
    <n v="113"/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x v="0"/>
    <n v="29"/>
    <x v="0"/>
    <s v="film &amp; video/shorts"/>
    <n v="19"/>
    <x v="0"/>
    <x v="1"/>
    <x v="72"/>
    <x v="72"/>
  </r>
  <r>
    <n v="115"/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x v="0"/>
    <n v="47"/>
    <x v="0"/>
    <s v="film &amp; video/shorts"/>
    <n v="86"/>
    <x v="0"/>
    <x v="1"/>
    <x v="73"/>
    <x v="73"/>
  </r>
  <r>
    <n v="153"/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x v="0"/>
    <n v="15"/>
    <x v="0"/>
    <s v="film &amp; video/shorts"/>
    <n v="31"/>
    <x v="0"/>
    <x v="1"/>
    <x v="74"/>
    <x v="74"/>
  </r>
  <r>
    <n v="393"/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x v="0"/>
    <n v="26"/>
    <x v="0"/>
    <s v="film &amp; video/shorts"/>
    <n v="60"/>
    <x v="0"/>
    <x v="1"/>
    <x v="75"/>
    <x v="69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x v="0"/>
    <n v="35"/>
    <x v="0"/>
    <s v="film &amp; video/shorts"/>
    <n v="39"/>
    <x v="0"/>
    <x v="1"/>
    <x v="76"/>
    <x v="75"/>
  </r>
  <r>
    <n v="127"/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x v="0"/>
    <n v="41"/>
    <x v="0"/>
    <s v="film &amp; video/shorts"/>
    <n v="40"/>
    <x v="0"/>
    <x v="1"/>
    <x v="77"/>
    <x v="76"/>
  </r>
  <r>
    <n v="107"/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x v="0"/>
    <n v="47"/>
    <x v="0"/>
    <s v="film &amp; video/shorts"/>
    <n v="274"/>
    <x v="0"/>
    <x v="1"/>
    <x v="78"/>
    <x v="77"/>
  </r>
  <r>
    <n v="198"/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x v="0"/>
    <n v="28"/>
    <x v="0"/>
    <s v="film &amp; video/shorts"/>
    <n v="53"/>
    <x v="0"/>
    <x v="1"/>
    <x v="79"/>
    <x v="78"/>
  </r>
  <r>
    <n v="100"/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x v="0"/>
    <n v="100"/>
    <x v="0"/>
    <s v="film &amp; video/shorts"/>
    <n v="40"/>
    <x v="0"/>
    <x v="1"/>
    <x v="80"/>
    <x v="79"/>
  </r>
  <r>
    <n v="103"/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x v="0"/>
    <n v="13"/>
    <x v="0"/>
    <s v="film &amp; video/shorts"/>
    <n v="16"/>
    <x v="0"/>
    <x v="1"/>
    <x v="81"/>
    <x v="80"/>
  </r>
  <r>
    <n v="100"/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x v="0"/>
    <n v="7"/>
    <x v="0"/>
    <s v="film &amp; video/shorts"/>
    <n v="71"/>
    <x v="0"/>
    <x v="1"/>
    <x v="82"/>
    <x v="81"/>
  </r>
  <r>
    <n v="126"/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x v="0"/>
    <n v="21"/>
    <x v="0"/>
    <s v="film &amp; video/shorts"/>
    <n v="72"/>
    <x v="0"/>
    <x v="1"/>
    <x v="83"/>
    <x v="82"/>
  </r>
  <r>
    <n v="106"/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x v="0"/>
    <n v="17"/>
    <x v="0"/>
    <s v="film &amp; video/shorts"/>
    <n v="376"/>
    <x v="0"/>
    <x v="1"/>
    <x v="84"/>
    <x v="83"/>
  </r>
  <r>
    <n v="105"/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x v="0"/>
    <n v="25"/>
    <x v="0"/>
    <s v="film &amp; video/shorts"/>
    <n v="105"/>
    <x v="0"/>
    <x v="1"/>
    <x v="85"/>
    <x v="84"/>
  </r>
  <r>
    <n v="103"/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x v="0"/>
    <n v="60"/>
    <x v="0"/>
    <s v="film &amp; video/shorts"/>
    <n v="60"/>
    <x v="0"/>
    <x v="1"/>
    <x v="86"/>
    <x v="85"/>
  </r>
  <r>
    <n v="115"/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x v="0"/>
    <n v="56"/>
    <x v="0"/>
    <s v="film &amp; video/shorts"/>
    <n v="123"/>
    <x v="0"/>
    <x v="1"/>
    <x v="87"/>
    <x v="86"/>
  </r>
  <r>
    <n v="100"/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x v="0"/>
    <n v="16"/>
    <x v="0"/>
    <s v="film &amp; video/shorts"/>
    <n v="31"/>
    <x v="0"/>
    <x v="1"/>
    <x v="88"/>
    <x v="87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x v="0"/>
    <n v="46"/>
    <x v="0"/>
    <s v="film &amp; video/shorts"/>
    <n v="78"/>
    <x v="0"/>
    <x v="1"/>
    <x v="89"/>
    <x v="88"/>
  </r>
  <r>
    <n v="105"/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x v="0"/>
    <n v="43"/>
    <x v="0"/>
    <s v="film &amp; video/shorts"/>
    <n v="122"/>
    <x v="0"/>
    <x v="1"/>
    <x v="90"/>
    <x v="89"/>
  </r>
  <r>
    <n v="111"/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x v="0"/>
    <n v="15"/>
    <x v="0"/>
    <s v="film &amp; video/shorts"/>
    <n v="74"/>
    <x v="0"/>
    <x v="1"/>
    <x v="91"/>
    <x v="90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x v="0"/>
    <n v="12"/>
    <x v="0"/>
    <s v="film &amp; video/shorts"/>
    <n v="22"/>
    <x v="0"/>
    <x v="1"/>
    <x v="92"/>
    <x v="91"/>
  </r>
  <r>
    <n v="131"/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x v="0"/>
    <n v="21"/>
    <x v="0"/>
    <s v="film &amp; video/shorts"/>
    <n v="22"/>
    <x v="0"/>
    <x v="1"/>
    <x v="93"/>
    <x v="92"/>
  </r>
  <r>
    <n v="115"/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x v="0"/>
    <n v="34"/>
    <x v="0"/>
    <s v="film &amp; video/shorts"/>
    <n v="51"/>
    <x v="0"/>
    <x v="1"/>
    <x v="94"/>
    <x v="93"/>
  </r>
  <r>
    <n v="106"/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x v="0"/>
    <n v="8"/>
    <x v="0"/>
    <s v="film &amp; video/shorts"/>
    <n v="53"/>
    <x v="0"/>
    <x v="1"/>
    <x v="88"/>
    <x v="87"/>
  </r>
  <r>
    <n v="106"/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x v="0"/>
    <n v="60"/>
    <x v="0"/>
    <s v="film &amp; video/shorts"/>
    <n v="57"/>
    <x v="0"/>
    <x v="1"/>
    <x v="95"/>
    <x v="94"/>
  </r>
  <r>
    <n v="106"/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x v="0"/>
    <n v="39"/>
    <x v="0"/>
    <s v="film &amp; video/shorts"/>
    <n v="41"/>
    <x v="0"/>
    <x v="1"/>
    <x v="96"/>
    <x v="95"/>
  </r>
  <r>
    <n v="100"/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x v="0"/>
    <n v="26"/>
    <x v="0"/>
    <s v="film &amp; video/shorts"/>
    <n v="192"/>
    <x v="0"/>
    <x v="1"/>
    <x v="97"/>
    <x v="96"/>
  </r>
  <r>
    <n v="100"/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x v="0"/>
    <n v="35"/>
    <x v="0"/>
    <s v="film &amp; video/shorts"/>
    <n v="100"/>
    <x v="0"/>
    <x v="1"/>
    <x v="98"/>
    <x v="97"/>
  </r>
  <r>
    <n v="128"/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x v="0"/>
    <n v="65"/>
    <x v="0"/>
    <s v="film &amp; video/shorts"/>
    <n v="118"/>
    <x v="0"/>
    <x v="1"/>
    <x v="99"/>
    <x v="98"/>
  </r>
  <r>
    <n v="105"/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x v="0"/>
    <n v="49"/>
    <x v="0"/>
    <s v="film &amp; video/shorts"/>
    <n v="28"/>
    <x v="0"/>
    <x v="1"/>
    <x v="100"/>
    <x v="99"/>
  </r>
  <r>
    <n v="120"/>
    <n v="104"/>
    <s v="Good 'Ol Trumpet"/>
    <s v="UCF short film about an old man, his love for music, and his misplaced trumpet.  "/>
    <n v="500"/>
    <x v="49"/>
    <x v="0"/>
    <x v="0"/>
    <x v="0"/>
    <n v="1301792400"/>
    <n v="1299775266"/>
    <x v="0"/>
    <n v="10"/>
    <x v="0"/>
    <s v="film &amp; video/shorts"/>
    <n v="60"/>
    <x v="0"/>
    <x v="1"/>
    <x v="101"/>
    <x v="100"/>
  </r>
  <r>
    <n v="107"/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x v="0"/>
    <n v="60"/>
    <x v="0"/>
    <s v="film &amp; video/shorts"/>
    <n v="39"/>
    <x v="0"/>
    <x v="1"/>
    <x v="102"/>
    <x v="101"/>
  </r>
  <r>
    <n v="101"/>
    <n v="106"/>
    <s v="LOST WEEKEND"/>
    <s v="A Boy. A Girl. A Car. A Serial Killer."/>
    <n v="5000"/>
    <x v="102"/>
    <x v="0"/>
    <x v="0"/>
    <x v="0"/>
    <n v="1333391901"/>
    <n v="1332182301"/>
    <x v="0"/>
    <n v="27"/>
    <x v="0"/>
    <s v="film &amp; video/shorts"/>
    <n v="186"/>
    <x v="0"/>
    <x v="1"/>
    <x v="103"/>
    <x v="102"/>
  </r>
  <r>
    <n v="102"/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x v="0"/>
    <n v="69"/>
    <x v="0"/>
    <s v="film &amp; video/shorts"/>
    <n v="111"/>
    <x v="0"/>
    <x v="1"/>
    <x v="104"/>
    <x v="103"/>
  </r>
  <r>
    <n v="247"/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x v="0"/>
    <n v="47"/>
    <x v="0"/>
    <s v="film &amp; video/shorts"/>
    <n v="79"/>
    <x v="0"/>
    <x v="1"/>
    <x v="105"/>
    <x v="104"/>
  </r>
  <r>
    <n v="220"/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x v="0"/>
    <n v="47"/>
    <x v="0"/>
    <s v="film &amp; video/shorts"/>
    <n v="47"/>
    <x v="0"/>
    <x v="1"/>
    <x v="106"/>
    <x v="105"/>
  </r>
  <r>
    <n v="131"/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x v="0"/>
    <n v="26"/>
    <x v="0"/>
    <s v="film &amp; video/shorts"/>
    <n v="65"/>
    <x v="0"/>
    <x v="1"/>
    <x v="107"/>
    <x v="106"/>
  </r>
  <r>
    <n v="155"/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x v="0"/>
    <n v="53"/>
    <x v="0"/>
    <s v="film &amp; video/shorts"/>
    <n v="102"/>
    <x v="0"/>
    <x v="1"/>
    <x v="108"/>
    <x v="107"/>
  </r>
  <r>
    <n v="104"/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x v="0"/>
    <n v="81"/>
    <x v="0"/>
    <s v="film &amp; video/shorts"/>
    <n v="64"/>
    <x v="0"/>
    <x v="1"/>
    <x v="109"/>
    <x v="108"/>
  </r>
  <r>
    <n v="141"/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x v="0"/>
    <n v="78"/>
    <x v="0"/>
    <s v="film &amp; video/shorts"/>
    <n v="90"/>
    <x v="0"/>
    <x v="1"/>
    <x v="110"/>
    <x v="109"/>
  </r>
  <r>
    <n v="103"/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x v="0"/>
    <n v="35"/>
    <x v="0"/>
    <s v="film &amp; video/shorts"/>
    <n v="89"/>
    <x v="0"/>
    <x v="1"/>
    <x v="111"/>
    <x v="110"/>
  </r>
  <r>
    <n v="140"/>
    <n v="115"/>
    <s v="The World's Greatest Lover"/>
    <s v="Never judge a book (or a lover) by their cover."/>
    <n v="450"/>
    <x v="110"/>
    <x v="0"/>
    <x v="0"/>
    <x v="0"/>
    <n v="1328377444"/>
    <n v="1326217444"/>
    <x v="0"/>
    <n v="22"/>
    <x v="0"/>
    <s v="film &amp; video/shorts"/>
    <n v="29"/>
    <x v="0"/>
    <x v="1"/>
    <x v="112"/>
    <x v="111"/>
  </r>
  <r>
    <n v="114"/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x v="0"/>
    <n v="57"/>
    <x v="0"/>
    <s v="film &amp; video/shorts"/>
    <n v="70"/>
    <x v="0"/>
    <x v="1"/>
    <x v="113"/>
    <x v="112"/>
  </r>
  <r>
    <n v="100"/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x v="0"/>
    <n v="27"/>
    <x v="0"/>
    <s v="film &amp; video/shorts"/>
    <n v="167"/>
    <x v="0"/>
    <x v="1"/>
    <x v="114"/>
    <x v="113"/>
  </r>
  <r>
    <n v="113"/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x v="0"/>
    <n v="39"/>
    <x v="0"/>
    <s v="film &amp; video/shorts"/>
    <n v="145"/>
    <x v="0"/>
    <x v="1"/>
    <x v="115"/>
    <x v="114"/>
  </r>
  <r>
    <n v="105"/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x v="0"/>
    <n v="37"/>
    <x v="0"/>
    <s v="film &amp; video/shorts"/>
    <n v="92"/>
    <x v="0"/>
    <x v="1"/>
    <x v="116"/>
    <x v="115"/>
  </r>
  <r>
    <n v="0"/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x v="0"/>
    <n v="1"/>
    <x v="1"/>
    <s v="film &amp; video/science fiction"/>
    <n v="10"/>
    <x v="0"/>
    <x v="2"/>
    <x v="117"/>
    <x v="116"/>
  </r>
  <r>
    <n v="0"/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x v="0"/>
    <n v="1"/>
    <x v="1"/>
    <s v="film &amp; video/science fiction"/>
    <n v="1"/>
    <x v="0"/>
    <x v="2"/>
    <x v="118"/>
    <x v="117"/>
  </r>
  <r>
    <n v="0"/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x v="0"/>
    <n v="0"/>
    <x v="1"/>
    <s v="film &amp; video/science fiction"/>
    <e v="#DIV/0!"/>
    <x v="0"/>
    <x v="2"/>
    <x v="119"/>
    <x v="118"/>
  </r>
  <r>
    <n v="0"/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x v="0"/>
    <n v="6"/>
    <x v="1"/>
    <s v="film &amp; video/science fiction"/>
    <n v="25"/>
    <x v="0"/>
    <x v="2"/>
    <x v="120"/>
    <x v="119"/>
  </r>
  <r>
    <n v="0"/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x v="0"/>
    <n v="0"/>
    <x v="1"/>
    <s v="film &amp; video/science fiction"/>
    <e v="#DIV/0!"/>
    <x v="0"/>
    <x v="2"/>
    <x v="121"/>
    <x v="120"/>
  </r>
  <r>
    <n v="14"/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x v="0"/>
    <n v="6"/>
    <x v="1"/>
    <s v="film &amp; video/science fiction"/>
    <n v="12"/>
    <x v="0"/>
    <x v="2"/>
    <x v="122"/>
    <x v="121"/>
  </r>
  <r>
    <n v="6"/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x v="0"/>
    <n v="13"/>
    <x v="1"/>
    <s v="film &amp; video/science fiction"/>
    <n v="107"/>
    <x v="0"/>
    <x v="2"/>
    <x v="123"/>
    <x v="122"/>
  </r>
  <r>
    <n v="2"/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x v="0"/>
    <n v="4"/>
    <x v="1"/>
    <s v="film &amp; video/science fiction"/>
    <n v="48"/>
    <x v="0"/>
    <x v="2"/>
    <x v="124"/>
    <x v="123"/>
  </r>
  <r>
    <n v="2"/>
    <n v="128"/>
    <s v="Ralphi3 (Canceled)"/>
    <s v="A Science Fiction film filled with entertainment and Excitement"/>
    <n v="100000"/>
    <x v="122"/>
    <x v="1"/>
    <x v="0"/>
    <x v="0"/>
    <n v="1476941293"/>
    <n v="1473917293"/>
    <x v="0"/>
    <n v="6"/>
    <x v="1"/>
    <s v="film &amp; video/science fiction"/>
    <n v="311"/>
    <x v="0"/>
    <x v="2"/>
    <x v="125"/>
    <x v="124"/>
  </r>
  <r>
    <n v="0"/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x v="0"/>
    <n v="0"/>
    <x v="1"/>
    <s v="film &amp; video/science fiction"/>
    <e v="#DIV/0!"/>
    <x v="0"/>
    <x v="2"/>
    <x v="126"/>
    <x v="125"/>
  </r>
  <r>
    <n v="0"/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x v="0"/>
    <n v="0"/>
    <x v="1"/>
    <s v="film &amp; video/science fiction"/>
    <e v="#DIV/0!"/>
    <x v="0"/>
    <x v="2"/>
    <x v="127"/>
    <x v="126"/>
  </r>
  <r>
    <n v="0"/>
    <n v="131"/>
    <s v="I (Canceled)"/>
    <s v="I"/>
    <n v="1200"/>
    <x v="117"/>
    <x v="1"/>
    <x v="0"/>
    <x v="0"/>
    <n v="1467763200"/>
    <n v="1466453161"/>
    <x v="0"/>
    <n v="0"/>
    <x v="1"/>
    <s v="film &amp; video/science fiction"/>
    <e v="#DIV/0!"/>
    <x v="0"/>
    <x v="2"/>
    <x v="128"/>
    <x v="127"/>
  </r>
  <r>
    <n v="10"/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x v="0"/>
    <n v="81"/>
    <x v="1"/>
    <s v="film &amp; video/science fiction"/>
    <n v="95"/>
    <x v="0"/>
    <x v="2"/>
    <x v="129"/>
    <x v="128"/>
  </r>
  <r>
    <n v="0"/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x v="0"/>
    <n v="0"/>
    <x v="1"/>
    <s v="film &amp; video/science fiction"/>
    <e v="#DIV/0!"/>
    <x v="0"/>
    <x v="2"/>
    <x v="130"/>
    <x v="129"/>
  </r>
  <r>
    <n v="0"/>
    <n v="134"/>
    <s v="MARLEY'S GHOST (AMBASSADORS OF STEAM) (Canceled)"/>
    <s v="steampunk  remake of &quot;a Christmas carol&quot;"/>
    <n v="5000"/>
    <x v="117"/>
    <x v="1"/>
    <x v="0"/>
    <x v="0"/>
    <n v="1441386000"/>
    <n v="1438811418"/>
    <x v="0"/>
    <n v="0"/>
    <x v="1"/>
    <s v="film &amp; video/science fiction"/>
    <e v="#DIV/0!"/>
    <x v="0"/>
    <x v="2"/>
    <x v="131"/>
    <x v="130"/>
  </r>
  <r>
    <n v="13"/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x v="0"/>
    <n v="5"/>
    <x v="1"/>
    <s v="film &amp; video/science fiction"/>
    <n v="81"/>
    <x v="0"/>
    <x v="2"/>
    <x v="132"/>
    <x v="131"/>
  </r>
  <r>
    <n v="0"/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x v="0"/>
    <n v="0"/>
    <x v="1"/>
    <s v="film &amp; video/science fiction"/>
    <e v="#DIV/0!"/>
    <x v="0"/>
    <x v="2"/>
    <x v="121"/>
    <x v="117"/>
  </r>
  <r>
    <n v="0"/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x v="0"/>
    <n v="0"/>
    <x v="1"/>
    <s v="film &amp; video/science fiction"/>
    <e v="#DIV/0!"/>
    <x v="0"/>
    <x v="2"/>
    <x v="133"/>
    <x v="132"/>
  </r>
  <r>
    <n v="3"/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x v="0"/>
    <n v="58"/>
    <x v="1"/>
    <s v="film &amp; video/science fiction"/>
    <n v="81"/>
    <x v="0"/>
    <x v="2"/>
    <x v="134"/>
    <x v="133"/>
  </r>
  <r>
    <n v="100"/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x v="0"/>
    <n v="1"/>
    <x v="1"/>
    <s v="film &amp; video/science fiction"/>
    <n v="500"/>
    <x v="0"/>
    <x v="2"/>
    <x v="135"/>
    <x v="134"/>
  </r>
  <r>
    <n v="0"/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x v="0"/>
    <n v="0"/>
    <x v="1"/>
    <s v="film &amp; video/science fiction"/>
    <e v="#DIV/0!"/>
    <x v="0"/>
    <x v="2"/>
    <x v="136"/>
    <x v="135"/>
  </r>
  <r>
    <n v="11"/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x v="0"/>
    <n v="28"/>
    <x v="1"/>
    <s v="film &amp; video/science fiction"/>
    <n v="46"/>
    <x v="0"/>
    <x v="2"/>
    <x v="108"/>
    <x v="136"/>
  </r>
  <r>
    <n v="0"/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x v="0"/>
    <n v="1"/>
    <x v="1"/>
    <s v="film &amp; video/science fiction"/>
    <n v="10"/>
    <x v="0"/>
    <x v="2"/>
    <x v="137"/>
    <x v="137"/>
  </r>
  <r>
    <n v="0"/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x v="0"/>
    <n v="0"/>
    <x v="1"/>
    <s v="film &amp; video/science fiction"/>
    <e v="#DIV/0!"/>
    <x v="0"/>
    <x v="2"/>
    <x v="138"/>
    <x v="138"/>
  </r>
  <r>
    <n v="28"/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x v="0"/>
    <n v="37"/>
    <x v="1"/>
    <s v="film &amp; video/science fiction"/>
    <n v="56"/>
    <x v="0"/>
    <x v="2"/>
    <x v="139"/>
    <x v="139"/>
  </r>
  <r>
    <n v="8"/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x v="0"/>
    <n v="9"/>
    <x v="1"/>
    <s v="film &amp; video/science fiction"/>
    <n v="38"/>
    <x v="0"/>
    <x v="2"/>
    <x v="50"/>
    <x v="20"/>
  </r>
  <r>
    <n v="1"/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x v="0"/>
    <n v="3"/>
    <x v="1"/>
    <s v="film &amp; video/science fiction"/>
    <n v="38"/>
    <x v="0"/>
    <x v="2"/>
    <x v="140"/>
    <x v="140"/>
  </r>
  <r>
    <n v="0"/>
    <n v="147"/>
    <s v="Consumed (Static Air) (Canceled)"/>
    <s v="Film makers catch live footage beyond their wildest dreams."/>
    <n v="7000"/>
    <x v="117"/>
    <x v="1"/>
    <x v="1"/>
    <x v="1"/>
    <n v="1420741080"/>
    <n v="1417026340"/>
    <x v="0"/>
    <n v="0"/>
    <x v="1"/>
    <s v="film &amp; video/science fiction"/>
    <e v="#DIV/0!"/>
    <x v="0"/>
    <x v="2"/>
    <x v="141"/>
    <x v="141"/>
  </r>
  <r>
    <n v="0"/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x v="0"/>
    <n v="2"/>
    <x v="1"/>
    <s v="film &amp; video/science fiction"/>
    <n v="20"/>
    <x v="0"/>
    <x v="2"/>
    <x v="142"/>
    <x v="142"/>
  </r>
  <r>
    <n v="1"/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x v="0"/>
    <n v="6"/>
    <x v="1"/>
    <s v="film &amp; video/science fiction"/>
    <n v="15"/>
    <x v="0"/>
    <x v="2"/>
    <x v="143"/>
    <x v="143"/>
  </r>
  <r>
    <n v="23"/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x v="0"/>
    <n v="67"/>
    <x v="1"/>
    <s v="film &amp; video/science fiction"/>
    <n v="449"/>
    <x v="0"/>
    <x v="2"/>
    <x v="144"/>
    <x v="144"/>
  </r>
  <r>
    <n v="0"/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x v="0"/>
    <n v="5"/>
    <x v="1"/>
    <s v="film &amp; video/science fiction"/>
    <n v="28"/>
    <x v="0"/>
    <x v="2"/>
    <x v="145"/>
    <x v="145"/>
  </r>
  <r>
    <n v="0"/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x v="0"/>
    <n v="2"/>
    <x v="1"/>
    <s v="film &amp; video/science fiction"/>
    <n v="15"/>
    <x v="0"/>
    <x v="2"/>
    <x v="146"/>
    <x v="146"/>
  </r>
  <r>
    <n v="1"/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x v="0"/>
    <n v="10"/>
    <x v="1"/>
    <s v="film &amp; video/science fiction"/>
    <n v="36"/>
    <x v="0"/>
    <x v="2"/>
    <x v="147"/>
    <x v="147"/>
  </r>
  <r>
    <n v="3"/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x v="0"/>
    <n v="3"/>
    <x v="1"/>
    <s v="film &amp; video/science fiction"/>
    <n v="13"/>
    <x v="0"/>
    <x v="2"/>
    <x v="148"/>
    <x v="120"/>
  </r>
  <r>
    <n v="0"/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x v="0"/>
    <n v="4"/>
    <x v="1"/>
    <s v="film &amp; video/science fiction"/>
    <n v="20"/>
    <x v="0"/>
    <x v="2"/>
    <x v="0"/>
    <x v="148"/>
  </r>
  <r>
    <n v="5"/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x v="0"/>
    <n v="15"/>
    <x v="1"/>
    <s v="film &amp; video/science fiction"/>
    <n v="119"/>
    <x v="0"/>
    <x v="2"/>
    <x v="149"/>
    <x v="6"/>
  </r>
  <r>
    <n v="0"/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x v="0"/>
    <n v="2"/>
    <x v="1"/>
    <s v="film &amp; video/science fiction"/>
    <n v="4"/>
    <x v="0"/>
    <x v="2"/>
    <x v="142"/>
    <x v="14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x v="0"/>
    <n v="0"/>
    <x v="1"/>
    <s v="film &amp; video/science fiction"/>
    <e v="#DIV/0!"/>
    <x v="0"/>
    <x v="2"/>
    <x v="150"/>
    <x v="119"/>
  </r>
  <r>
    <n v="0"/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x v="0"/>
    <n v="1"/>
    <x v="1"/>
    <s v="film &amp; video/science fiction"/>
    <n v="10"/>
    <x v="0"/>
    <x v="2"/>
    <x v="151"/>
    <x v="149"/>
  </r>
  <r>
    <n v="0"/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x v="0"/>
    <n v="0"/>
    <x v="1"/>
    <s v="film &amp; video/drama"/>
    <e v="#DIV/0!"/>
    <x v="0"/>
    <x v="3"/>
    <x v="152"/>
    <x v="150"/>
  </r>
  <r>
    <n v="0"/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x v="0"/>
    <n v="1"/>
    <x v="1"/>
    <s v="film &amp; video/drama"/>
    <n v="5"/>
    <x v="0"/>
    <x v="3"/>
    <x v="153"/>
    <x v="151"/>
  </r>
  <r>
    <n v="16"/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x v="0"/>
    <n v="10"/>
    <x v="1"/>
    <s v="film &amp; video/drama"/>
    <n v="44"/>
    <x v="0"/>
    <x v="3"/>
    <x v="26"/>
    <x v="63"/>
  </r>
  <r>
    <n v="0"/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x v="0"/>
    <n v="0"/>
    <x v="1"/>
    <s v="film &amp; video/drama"/>
    <e v="#DIV/0!"/>
    <x v="0"/>
    <x v="3"/>
    <x v="154"/>
    <x v="152"/>
  </r>
  <r>
    <n v="1"/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x v="0"/>
    <n v="7"/>
    <x v="1"/>
    <s v="film &amp; video/drama"/>
    <n v="91"/>
    <x v="0"/>
    <x v="3"/>
    <x v="155"/>
    <x v="33"/>
  </r>
  <r>
    <n v="0"/>
    <n v="165"/>
    <s v="NET"/>
    <s v="A teacher. A boy. The beach and a heatwave that drove them all insane."/>
    <n v="17000"/>
    <x v="117"/>
    <x v="2"/>
    <x v="1"/>
    <x v="1"/>
    <n v="1452613724"/>
    <n v="1450021724"/>
    <x v="0"/>
    <n v="0"/>
    <x v="1"/>
    <s v="film &amp; video/drama"/>
    <e v="#DIV/0!"/>
    <x v="0"/>
    <x v="3"/>
    <x v="156"/>
    <x v="153"/>
  </r>
  <r>
    <n v="60"/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x v="0"/>
    <n v="1"/>
    <x v="1"/>
    <s v="film &amp; video/drama"/>
    <n v="3000"/>
    <x v="0"/>
    <x v="3"/>
    <x v="157"/>
    <x v="89"/>
  </r>
  <r>
    <n v="0"/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x v="0"/>
    <n v="2"/>
    <x v="1"/>
    <s v="film &amp; video/drama"/>
    <n v="6"/>
    <x v="0"/>
    <x v="3"/>
    <x v="158"/>
    <x v="154"/>
  </r>
  <r>
    <n v="4"/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x v="0"/>
    <n v="3"/>
    <x v="1"/>
    <s v="film &amp; video/drama"/>
    <n v="108"/>
    <x v="0"/>
    <x v="3"/>
    <x v="159"/>
    <x v="135"/>
  </r>
  <r>
    <n v="22"/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x v="0"/>
    <n v="10"/>
    <x v="1"/>
    <s v="film &amp; video/drama"/>
    <n v="56"/>
    <x v="0"/>
    <x v="3"/>
    <x v="160"/>
    <x v="155"/>
  </r>
  <r>
    <n v="3"/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x v="0"/>
    <n v="10"/>
    <x v="1"/>
    <s v="film &amp; video/drama"/>
    <n v="33"/>
    <x v="0"/>
    <x v="3"/>
    <x v="161"/>
    <x v="156"/>
  </r>
  <r>
    <n v="0"/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x v="0"/>
    <n v="1"/>
    <x v="1"/>
    <s v="film &amp; video/drama"/>
    <n v="1"/>
    <x v="0"/>
    <x v="3"/>
    <x v="162"/>
    <x v="157"/>
  </r>
  <r>
    <n v="0"/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x v="0"/>
    <n v="0"/>
    <x v="1"/>
    <s v="film &amp; video/drama"/>
    <e v="#DIV/0!"/>
    <x v="0"/>
    <x v="3"/>
    <x v="159"/>
    <x v="139"/>
  </r>
  <r>
    <n v="0"/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x v="0"/>
    <n v="0"/>
    <x v="1"/>
    <s v="film &amp; video/drama"/>
    <e v="#DIV/0!"/>
    <x v="0"/>
    <x v="3"/>
    <x v="163"/>
    <x v="47"/>
  </r>
  <r>
    <n v="0"/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x v="0"/>
    <n v="0"/>
    <x v="1"/>
    <s v="film &amp; video/drama"/>
    <e v="#DIV/0!"/>
    <x v="0"/>
    <x v="3"/>
    <x v="164"/>
    <x v="158"/>
  </r>
  <r>
    <n v="6"/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x v="0"/>
    <n v="26"/>
    <x v="1"/>
    <s v="film &amp; video/drama"/>
    <n v="50"/>
    <x v="0"/>
    <x v="3"/>
    <x v="165"/>
    <x v="159"/>
  </r>
  <r>
    <n v="0"/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x v="0"/>
    <n v="0"/>
    <x v="1"/>
    <s v="film &amp; video/drama"/>
    <e v="#DIV/0!"/>
    <x v="0"/>
    <x v="3"/>
    <x v="158"/>
    <x v="160"/>
  </r>
  <r>
    <n v="40"/>
    <n v="177"/>
    <s v="The Good Samaritan"/>
    <s v="I'm making a modern day version of the bible story &quot; The Good Samaritan&quot;"/>
    <n v="450"/>
    <x v="147"/>
    <x v="2"/>
    <x v="0"/>
    <x v="0"/>
    <n v="1427155726"/>
    <n v="1425690526"/>
    <x v="0"/>
    <n v="7"/>
    <x v="1"/>
    <s v="film &amp; video/drama"/>
    <n v="26"/>
    <x v="0"/>
    <x v="3"/>
    <x v="166"/>
    <x v="161"/>
  </r>
  <r>
    <n v="0"/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x v="0"/>
    <n v="0"/>
    <x v="1"/>
    <s v="film &amp; video/drama"/>
    <e v="#DIV/0!"/>
    <x v="0"/>
    <x v="3"/>
    <x v="167"/>
    <x v="162"/>
  </r>
  <r>
    <n v="20"/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x v="0"/>
    <n v="2"/>
    <x v="1"/>
    <s v="film &amp; video/drama"/>
    <n v="100"/>
    <x v="0"/>
    <x v="3"/>
    <x v="168"/>
    <x v="163"/>
  </r>
  <r>
    <n v="33"/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x v="0"/>
    <n v="13"/>
    <x v="1"/>
    <s v="film &amp; video/drama"/>
    <n v="31"/>
    <x v="0"/>
    <x v="3"/>
    <x v="139"/>
    <x v="35"/>
  </r>
  <r>
    <n v="21"/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x v="0"/>
    <n v="4"/>
    <x v="1"/>
    <s v="film &amp; video/drama"/>
    <n v="181"/>
    <x v="0"/>
    <x v="3"/>
    <x v="169"/>
    <x v="164"/>
  </r>
  <r>
    <n v="0"/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x v="0"/>
    <n v="0"/>
    <x v="1"/>
    <s v="film &amp; video/drama"/>
    <e v="#DIV/0!"/>
    <x v="0"/>
    <x v="3"/>
    <x v="170"/>
    <x v="165"/>
  </r>
  <r>
    <n v="36"/>
    <n v="183"/>
    <s v="Three Little Words"/>
    <s v="Don't kill me until I meet my Dad"/>
    <n v="12500"/>
    <x v="151"/>
    <x v="2"/>
    <x v="1"/>
    <x v="1"/>
    <n v="1417033610"/>
    <n v="1414438010"/>
    <x v="0"/>
    <n v="12"/>
    <x v="1"/>
    <s v="film &amp; video/drama"/>
    <n v="374"/>
    <x v="0"/>
    <x v="3"/>
    <x v="171"/>
    <x v="137"/>
  </r>
  <r>
    <n v="3"/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x v="0"/>
    <n v="2"/>
    <x v="1"/>
    <s v="film &amp; video/drama"/>
    <n v="26"/>
    <x v="0"/>
    <x v="3"/>
    <x v="172"/>
    <x v="166"/>
  </r>
  <r>
    <n v="6"/>
    <n v="185"/>
    <s v="BLANK Short Movie"/>
    <s v="Love has no boundaries!"/>
    <n v="40000"/>
    <x v="153"/>
    <x v="2"/>
    <x v="10"/>
    <x v="8"/>
    <n v="1471557139"/>
    <n v="1468965139"/>
    <x v="0"/>
    <n v="10"/>
    <x v="1"/>
    <s v="film &amp; video/drama"/>
    <n v="220"/>
    <x v="0"/>
    <x v="3"/>
    <x v="173"/>
    <x v="167"/>
  </r>
  <r>
    <n v="0"/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x v="0"/>
    <n v="0"/>
    <x v="1"/>
    <s v="film &amp; video/drama"/>
    <e v="#DIV/0!"/>
    <x v="0"/>
    <x v="3"/>
    <x v="174"/>
    <x v="168"/>
  </r>
  <r>
    <n v="16"/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x v="0"/>
    <n v="5"/>
    <x v="1"/>
    <s v="film &amp; video/drama"/>
    <n v="160"/>
    <x v="0"/>
    <x v="3"/>
    <x v="175"/>
    <x v="169"/>
  </r>
  <r>
    <n v="0"/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x v="0"/>
    <n v="0"/>
    <x v="1"/>
    <s v="film &amp; video/drama"/>
    <e v="#DIV/0!"/>
    <x v="0"/>
    <x v="3"/>
    <x v="176"/>
    <x v="170"/>
  </r>
  <r>
    <n v="0"/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x v="0"/>
    <n v="5"/>
    <x v="1"/>
    <s v="film &amp; video/drama"/>
    <n v="69"/>
    <x v="0"/>
    <x v="3"/>
    <x v="138"/>
    <x v="171"/>
  </r>
  <r>
    <n v="0"/>
    <n v="190"/>
    <s v="REGIONRAT, the movie"/>
    <s v="Because hope can be a 4 letter word"/>
    <n v="12000"/>
    <x v="155"/>
    <x v="2"/>
    <x v="0"/>
    <x v="0"/>
    <n v="1466091446"/>
    <n v="1465227446"/>
    <x v="0"/>
    <n v="1"/>
    <x v="1"/>
    <s v="film &amp; video/drama"/>
    <n v="50"/>
    <x v="0"/>
    <x v="3"/>
    <x v="177"/>
    <x v="172"/>
  </r>
  <r>
    <n v="5"/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x v="0"/>
    <n v="3"/>
    <x v="1"/>
    <s v="film &amp; video/drama"/>
    <n v="83"/>
    <x v="0"/>
    <x v="3"/>
    <x v="178"/>
    <x v="132"/>
  </r>
  <r>
    <n v="0"/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x v="0"/>
    <n v="3"/>
    <x v="1"/>
    <s v="film &amp; video/drama"/>
    <n v="6"/>
    <x v="0"/>
    <x v="3"/>
    <x v="179"/>
    <x v="17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x v="0"/>
    <n v="0"/>
    <x v="1"/>
    <s v="film &amp; video/drama"/>
    <e v="#DIV/0!"/>
    <x v="0"/>
    <x v="3"/>
    <x v="180"/>
    <x v="174"/>
  </r>
  <r>
    <n v="0"/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x v="0"/>
    <n v="3"/>
    <x v="1"/>
    <s v="film &amp; video/drama"/>
    <n v="1"/>
    <x v="0"/>
    <x v="3"/>
    <x v="181"/>
    <x v="30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x v="0"/>
    <n v="0"/>
    <x v="1"/>
    <s v="film &amp; video/drama"/>
    <e v="#DIV/0!"/>
    <x v="0"/>
    <x v="3"/>
    <x v="182"/>
    <x v="122"/>
  </r>
  <r>
    <n v="42"/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x v="0"/>
    <n v="19"/>
    <x v="1"/>
    <s v="film &amp; video/drama"/>
    <n v="77"/>
    <x v="0"/>
    <x v="3"/>
    <x v="183"/>
    <x v="175"/>
  </r>
  <r>
    <n v="10"/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x v="0"/>
    <n v="8"/>
    <x v="1"/>
    <s v="film &amp; video/drama"/>
    <n v="33"/>
    <x v="0"/>
    <x v="3"/>
    <x v="184"/>
    <x v="176"/>
  </r>
  <r>
    <n v="1"/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x v="0"/>
    <n v="6"/>
    <x v="1"/>
    <s v="film &amp; video/drama"/>
    <n v="47"/>
    <x v="0"/>
    <x v="3"/>
    <x v="41"/>
    <x v="40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x v="0"/>
    <n v="0"/>
    <x v="1"/>
    <s v="film &amp; video/drama"/>
    <e v="#DIV/0!"/>
    <x v="0"/>
    <x v="3"/>
    <x v="76"/>
    <x v="177"/>
  </r>
  <r>
    <n v="26"/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x v="0"/>
    <n v="18"/>
    <x v="1"/>
    <s v="film &amp; video/drama"/>
    <n v="87"/>
    <x v="0"/>
    <x v="3"/>
    <x v="185"/>
    <x v="178"/>
  </r>
  <r>
    <n v="58"/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x v="0"/>
    <n v="7"/>
    <x v="1"/>
    <s v="film &amp; video/drama"/>
    <n v="54"/>
    <x v="0"/>
    <x v="3"/>
    <x v="186"/>
    <x v="179"/>
  </r>
  <r>
    <n v="0"/>
    <n v="202"/>
    <s v="Modern Gangsters"/>
    <s v="new web series created by jonney terry"/>
    <n v="6000"/>
    <x v="117"/>
    <x v="2"/>
    <x v="0"/>
    <x v="0"/>
    <n v="1444337940"/>
    <n v="1441750564"/>
    <x v="0"/>
    <n v="0"/>
    <x v="1"/>
    <s v="film &amp; video/drama"/>
    <e v="#DIV/0!"/>
    <x v="0"/>
    <x v="3"/>
    <x v="187"/>
    <x v="15"/>
  </r>
  <r>
    <n v="30"/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x v="0"/>
    <n v="8"/>
    <x v="1"/>
    <s v="film &amp; video/drama"/>
    <n v="93"/>
    <x v="0"/>
    <x v="3"/>
    <x v="49"/>
    <x v="180"/>
  </r>
  <r>
    <n v="51"/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x v="0"/>
    <n v="1293"/>
    <x v="1"/>
    <s v="film &amp; video/drama"/>
    <n v="118"/>
    <x v="0"/>
    <x v="3"/>
    <x v="188"/>
    <x v="171"/>
  </r>
  <r>
    <n v="16"/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x v="0"/>
    <n v="17"/>
    <x v="1"/>
    <s v="film &amp; video/drama"/>
    <n v="76"/>
    <x v="0"/>
    <x v="3"/>
    <x v="189"/>
    <x v="181"/>
  </r>
  <r>
    <n v="0"/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x v="0"/>
    <n v="0"/>
    <x v="1"/>
    <s v="film &amp; video/drama"/>
    <e v="#DIV/0!"/>
    <x v="0"/>
    <x v="3"/>
    <x v="190"/>
    <x v="182"/>
  </r>
  <r>
    <n v="15"/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x v="0"/>
    <n v="13"/>
    <x v="1"/>
    <s v="film &amp; video/drama"/>
    <n v="164"/>
    <x v="0"/>
    <x v="3"/>
    <x v="191"/>
    <x v="183"/>
  </r>
  <r>
    <n v="0"/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x v="0"/>
    <n v="0"/>
    <x v="1"/>
    <s v="film &amp; video/drama"/>
    <e v="#DIV/0!"/>
    <x v="0"/>
    <x v="3"/>
    <x v="192"/>
    <x v="184"/>
  </r>
  <r>
    <n v="0"/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x v="0"/>
    <n v="0"/>
    <x v="1"/>
    <s v="film &amp; video/drama"/>
    <e v="#DIV/0!"/>
    <x v="0"/>
    <x v="3"/>
    <x v="193"/>
    <x v="185"/>
  </r>
  <r>
    <n v="25"/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x v="0"/>
    <n v="33"/>
    <x v="1"/>
    <s v="film &amp; video/drama"/>
    <n v="92"/>
    <x v="0"/>
    <x v="3"/>
    <x v="154"/>
    <x v="186"/>
  </r>
  <r>
    <n v="45"/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x v="0"/>
    <n v="12"/>
    <x v="1"/>
    <s v="film &amp; video/drama"/>
    <n v="186"/>
    <x v="0"/>
    <x v="3"/>
    <x v="194"/>
    <x v="187"/>
  </r>
  <r>
    <n v="0"/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x v="0"/>
    <n v="1"/>
    <x v="1"/>
    <s v="film &amp; video/drama"/>
    <n v="1"/>
    <x v="0"/>
    <x v="3"/>
    <x v="9"/>
    <x v="188"/>
  </r>
  <r>
    <n v="0"/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x v="0"/>
    <n v="1"/>
    <x v="1"/>
    <s v="film &amp; video/drama"/>
    <n v="20"/>
    <x v="0"/>
    <x v="3"/>
    <x v="152"/>
    <x v="189"/>
  </r>
  <r>
    <n v="0"/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x v="0"/>
    <n v="1"/>
    <x v="1"/>
    <s v="film &amp; video/drama"/>
    <n v="1"/>
    <x v="0"/>
    <x v="3"/>
    <x v="195"/>
    <x v="190"/>
  </r>
  <r>
    <n v="0"/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x v="0"/>
    <n v="1"/>
    <x v="1"/>
    <s v="film &amp; video/drama"/>
    <n v="10"/>
    <x v="0"/>
    <x v="3"/>
    <x v="196"/>
    <x v="191"/>
  </r>
  <r>
    <n v="56"/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x v="0"/>
    <n v="84"/>
    <x v="1"/>
    <s v="film &amp; video/drama"/>
    <n v="332"/>
    <x v="0"/>
    <x v="3"/>
    <x v="197"/>
    <x v="123"/>
  </r>
  <r>
    <n v="12"/>
    <n v="217"/>
    <s v="Bitch"/>
    <s v="A roadmovie by paw"/>
    <n v="100000"/>
    <x v="172"/>
    <x v="2"/>
    <x v="11"/>
    <x v="9"/>
    <n v="1419780149"/>
    <n v="1417101749"/>
    <x v="0"/>
    <n v="38"/>
    <x v="1"/>
    <s v="film &amp; video/drama"/>
    <n v="314"/>
    <x v="0"/>
    <x v="3"/>
    <x v="42"/>
    <x v="192"/>
  </r>
  <r>
    <n v="2"/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x v="0"/>
    <n v="1"/>
    <x v="1"/>
    <s v="film &amp; video/drama"/>
    <n v="100"/>
    <x v="0"/>
    <x v="3"/>
    <x v="198"/>
    <x v="193"/>
  </r>
  <r>
    <n v="18"/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x v="0"/>
    <n v="76"/>
    <x v="1"/>
    <s v="film &amp; video/drama"/>
    <n v="116"/>
    <x v="0"/>
    <x v="3"/>
    <x v="199"/>
    <x v="194"/>
  </r>
  <r>
    <n v="1"/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x v="0"/>
    <n v="3"/>
    <x v="1"/>
    <s v="film &amp; video/drama"/>
    <n v="120"/>
    <x v="0"/>
    <x v="3"/>
    <x v="200"/>
    <x v="195"/>
  </r>
  <r>
    <n v="0"/>
    <n v="221"/>
    <s v="Archetypes"/>
    <s v="Film about Schizophrenia with Surreal Twists!"/>
    <n v="50000"/>
    <x v="117"/>
    <x v="2"/>
    <x v="0"/>
    <x v="0"/>
    <n v="1427569564"/>
    <n v="1422389164"/>
    <x v="0"/>
    <n v="0"/>
    <x v="1"/>
    <s v="film &amp; video/drama"/>
    <e v="#DIV/0!"/>
    <x v="0"/>
    <x v="3"/>
    <x v="201"/>
    <x v="36"/>
  </r>
  <r>
    <n v="13"/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x v="0"/>
    <n v="2"/>
    <x v="1"/>
    <s v="film &amp; video/drama"/>
    <n v="65"/>
    <x v="0"/>
    <x v="3"/>
    <x v="202"/>
    <x v="196"/>
  </r>
  <r>
    <n v="0"/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x v="0"/>
    <n v="0"/>
    <x v="1"/>
    <s v="film &amp; video/drama"/>
    <e v="#DIV/0!"/>
    <x v="0"/>
    <x v="3"/>
    <x v="203"/>
    <x v="197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x v="0"/>
    <n v="0"/>
    <x v="1"/>
    <s v="film &amp; video/drama"/>
    <e v="#DIV/0!"/>
    <x v="0"/>
    <x v="3"/>
    <x v="182"/>
    <x v="122"/>
  </r>
  <r>
    <n v="0"/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x v="0"/>
    <n v="0"/>
    <x v="1"/>
    <s v="film &amp; video/drama"/>
    <e v="#DIV/0!"/>
    <x v="0"/>
    <x v="3"/>
    <x v="204"/>
    <x v="198"/>
  </r>
  <r>
    <n v="1"/>
    <n v="226"/>
    <s v="MAGGIE Film"/>
    <s v="A TRUE STORY OF DOMESTIC VILOLENCE THAT SEEKS TO OFFER THE VIEWER OUTLEST OF SUPPORT."/>
    <n v="29000"/>
    <x v="156"/>
    <x v="2"/>
    <x v="1"/>
    <x v="1"/>
    <n v="1433064540"/>
    <n v="1428854344"/>
    <x v="0"/>
    <n v="2"/>
    <x v="1"/>
    <s v="film &amp; video/drama"/>
    <n v="125"/>
    <x v="0"/>
    <x v="3"/>
    <x v="108"/>
    <x v="199"/>
  </r>
  <r>
    <n v="0"/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x v="0"/>
    <n v="0"/>
    <x v="1"/>
    <s v="film &amp; video/drama"/>
    <e v="#DIV/0!"/>
    <x v="0"/>
    <x v="3"/>
    <x v="182"/>
    <x v="200"/>
  </r>
  <r>
    <n v="0"/>
    <n v="228"/>
    <s v="Facets of a Geek life"/>
    <s v="I am making a film from one one of my books called facets of a Geek life."/>
    <n v="8000"/>
    <x v="117"/>
    <x v="2"/>
    <x v="1"/>
    <x v="1"/>
    <n v="1433176105"/>
    <n v="1427992105"/>
    <x v="0"/>
    <n v="0"/>
    <x v="1"/>
    <s v="film &amp; video/drama"/>
    <e v="#DIV/0!"/>
    <x v="0"/>
    <x v="3"/>
    <x v="205"/>
    <x v="117"/>
  </r>
  <r>
    <n v="0"/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x v="0"/>
    <n v="0"/>
    <x v="1"/>
    <s v="film &amp; video/drama"/>
    <e v="#DIV/0!"/>
    <x v="0"/>
    <x v="3"/>
    <x v="206"/>
    <x v="201"/>
  </r>
  <r>
    <n v="0"/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x v="0"/>
    <n v="2"/>
    <x v="1"/>
    <s v="film &amp; video/drama"/>
    <n v="30"/>
    <x v="0"/>
    <x v="3"/>
    <x v="207"/>
    <x v="202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x v="0"/>
    <n v="0"/>
    <x v="1"/>
    <s v="film &amp; video/drama"/>
    <e v="#DIV/0!"/>
    <x v="0"/>
    <x v="3"/>
    <x v="208"/>
    <x v="203"/>
  </r>
  <r>
    <n v="3"/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x v="0"/>
    <n v="7"/>
    <x v="1"/>
    <s v="film &amp; video/drama"/>
    <n v="16"/>
    <x v="0"/>
    <x v="3"/>
    <x v="37"/>
    <x v="36"/>
  </r>
  <r>
    <n v="0"/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x v="0"/>
    <n v="0"/>
    <x v="1"/>
    <s v="film &amp; video/drama"/>
    <e v="#DIV/0!"/>
    <x v="0"/>
    <x v="3"/>
    <x v="209"/>
    <x v="204"/>
  </r>
  <r>
    <n v="40"/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x v="0"/>
    <n v="5"/>
    <x v="1"/>
    <s v="film &amp; video/drama"/>
    <n v="80"/>
    <x v="0"/>
    <x v="3"/>
    <x v="210"/>
    <x v="205"/>
  </r>
  <r>
    <n v="0"/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x v="0"/>
    <n v="0"/>
    <x v="1"/>
    <s v="film &amp; video/drama"/>
    <e v="#DIV/0!"/>
    <x v="0"/>
    <x v="3"/>
    <x v="182"/>
    <x v="200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x v="0"/>
    <n v="0"/>
    <x v="1"/>
    <s v="film &amp; video/drama"/>
    <e v="#DIV/0!"/>
    <x v="0"/>
    <x v="3"/>
    <x v="211"/>
    <x v="206"/>
  </r>
  <r>
    <n v="0"/>
    <n v="237"/>
    <s v="Making The Choice"/>
    <s v="Making The Choice is a christian short film series."/>
    <n v="15000"/>
    <x v="155"/>
    <x v="2"/>
    <x v="0"/>
    <x v="0"/>
    <n v="1457445069"/>
    <n v="1452261069"/>
    <x v="0"/>
    <n v="1"/>
    <x v="1"/>
    <s v="film &amp; video/drama"/>
    <n v="50"/>
    <x v="0"/>
    <x v="3"/>
    <x v="212"/>
    <x v="207"/>
  </r>
  <r>
    <n v="0"/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x v="0"/>
    <n v="0"/>
    <x v="1"/>
    <s v="film &amp; video/drama"/>
    <e v="#DIV/0!"/>
    <x v="0"/>
    <x v="3"/>
    <x v="213"/>
    <x v="208"/>
  </r>
  <r>
    <n v="25"/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x v="0"/>
    <n v="5"/>
    <x v="1"/>
    <s v="film &amp; video/drama"/>
    <n v="50"/>
    <x v="0"/>
    <x v="3"/>
    <x v="33"/>
    <x v="209"/>
  </r>
  <r>
    <n v="108"/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x v="1"/>
    <n v="137"/>
    <x v="0"/>
    <s v="film &amp; video/documentary"/>
    <n v="118"/>
    <x v="0"/>
    <x v="4"/>
    <x v="214"/>
    <x v="210"/>
  </r>
  <r>
    <n v="113"/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x v="1"/>
    <n v="376"/>
    <x v="0"/>
    <s v="film &amp; video/documentary"/>
    <n v="109"/>
    <x v="0"/>
    <x v="4"/>
    <x v="215"/>
    <x v="211"/>
  </r>
  <r>
    <n v="113"/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x v="1"/>
    <n v="202"/>
    <x v="0"/>
    <s v="film &amp; video/documentary"/>
    <n v="73"/>
    <x v="0"/>
    <x v="4"/>
    <x v="216"/>
    <x v="212"/>
  </r>
  <r>
    <n v="103"/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x v="1"/>
    <n v="328"/>
    <x v="0"/>
    <s v="film &amp; video/documentary"/>
    <n v="78"/>
    <x v="0"/>
    <x v="4"/>
    <x v="217"/>
    <x v="213"/>
  </r>
  <r>
    <n v="114"/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x v="1"/>
    <n v="84"/>
    <x v="0"/>
    <s v="film &amp; video/documentary"/>
    <n v="47"/>
    <x v="0"/>
    <x v="4"/>
    <x v="218"/>
    <x v="214"/>
  </r>
  <r>
    <n v="104"/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x v="1"/>
    <n v="96"/>
    <x v="0"/>
    <s v="film &amp; video/documentary"/>
    <n v="54"/>
    <x v="0"/>
    <x v="4"/>
    <x v="219"/>
    <x v="215"/>
  </r>
  <r>
    <n v="305"/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x v="1"/>
    <n v="223"/>
    <x v="0"/>
    <s v="film &amp; video/documentary"/>
    <n v="68"/>
    <x v="0"/>
    <x v="4"/>
    <x v="220"/>
    <x v="216"/>
  </r>
  <r>
    <n v="134"/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x v="1"/>
    <n v="62"/>
    <x v="0"/>
    <s v="film &amp; video/documentary"/>
    <n v="108"/>
    <x v="0"/>
    <x v="4"/>
    <x v="221"/>
    <x v="217"/>
  </r>
  <r>
    <n v="101"/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x v="1"/>
    <n v="146"/>
    <x v="0"/>
    <s v="film &amp; video/documentary"/>
    <n v="590"/>
    <x v="0"/>
    <x v="4"/>
    <x v="222"/>
    <x v="218"/>
  </r>
  <r>
    <n v="113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x v="1"/>
    <n v="235"/>
    <x v="0"/>
    <s v="film &amp; video/documentary"/>
    <n v="48"/>
    <x v="0"/>
    <x v="4"/>
    <x v="223"/>
    <x v="219"/>
  </r>
  <r>
    <n v="106"/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x v="1"/>
    <n v="437"/>
    <x v="0"/>
    <s v="film &amp; video/documentary"/>
    <n v="72"/>
    <x v="0"/>
    <x v="4"/>
    <x v="59"/>
    <x v="220"/>
  </r>
  <r>
    <n v="126"/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x v="1"/>
    <n v="77"/>
    <x v="0"/>
    <s v="film &amp; video/documentary"/>
    <n v="57"/>
    <x v="0"/>
    <x v="4"/>
    <x v="224"/>
    <x v="221"/>
  </r>
  <r>
    <n v="185"/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x v="1"/>
    <n v="108"/>
    <x v="0"/>
    <s v="film &amp; video/documentary"/>
    <n v="85"/>
    <x v="0"/>
    <x v="4"/>
    <x v="225"/>
    <x v="222"/>
  </r>
  <r>
    <n v="101"/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x v="1"/>
    <n v="7"/>
    <x v="0"/>
    <s v="film &amp; video/documentary"/>
    <n v="216"/>
    <x v="0"/>
    <x v="4"/>
    <x v="226"/>
    <x v="223"/>
  </r>
  <r>
    <n v="117"/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x v="1"/>
    <n v="314"/>
    <x v="0"/>
    <s v="film &amp; video/documentary"/>
    <n v="89"/>
    <x v="0"/>
    <x v="4"/>
    <x v="227"/>
    <x v="224"/>
  </r>
  <r>
    <n v="107"/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x v="1"/>
    <n v="188"/>
    <x v="0"/>
    <s v="film &amp; video/documentary"/>
    <n v="45"/>
    <x v="0"/>
    <x v="4"/>
    <x v="228"/>
    <x v="225"/>
  </r>
  <r>
    <n v="139"/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x v="1"/>
    <n v="275"/>
    <x v="0"/>
    <s v="film &amp; video/documentary"/>
    <n v="66"/>
    <x v="0"/>
    <x v="4"/>
    <x v="229"/>
    <x v="226"/>
  </r>
  <r>
    <n v="107"/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x v="1"/>
    <n v="560"/>
    <x v="0"/>
    <s v="film &amp; video/documentary"/>
    <n v="67"/>
    <x v="0"/>
    <x v="4"/>
    <x v="230"/>
    <x v="227"/>
  </r>
  <r>
    <n v="191"/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x v="1"/>
    <n v="688"/>
    <x v="0"/>
    <s v="film &amp; video/documentary"/>
    <n v="83"/>
    <x v="0"/>
    <x v="4"/>
    <x v="231"/>
    <x v="228"/>
  </r>
  <r>
    <n v="132"/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x v="1"/>
    <n v="942"/>
    <x v="0"/>
    <s v="film &amp; video/documentary"/>
    <n v="105"/>
    <x v="0"/>
    <x v="4"/>
    <x v="232"/>
    <x v="158"/>
  </r>
  <r>
    <n v="106"/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x v="1"/>
    <n v="88"/>
    <x v="0"/>
    <s v="film &amp; video/documentary"/>
    <n v="121"/>
    <x v="0"/>
    <x v="4"/>
    <x v="233"/>
    <x v="229"/>
  </r>
  <r>
    <n v="107"/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x v="1"/>
    <n v="220"/>
    <x v="0"/>
    <s v="film &amp; video/documentary"/>
    <n v="98"/>
    <x v="0"/>
    <x v="4"/>
    <x v="234"/>
    <x v="230"/>
  </r>
  <r>
    <n v="240"/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x v="1"/>
    <n v="145"/>
    <x v="0"/>
    <s v="film &amp; video/documentary"/>
    <n v="41"/>
    <x v="0"/>
    <x v="4"/>
    <x v="106"/>
    <x v="231"/>
  </r>
  <r>
    <n v="118"/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x v="1"/>
    <n v="963"/>
    <x v="0"/>
    <s v="film &amp; video/documentary"/>
    <n v="31"/>
    <x v="0"/>
    <x v="4"/>
    <x v="235"/>
    <x v="232"/>
  </r>
  <r>
    <n v="118"/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x v="1"/>
    <n v="91"/>
    <x v="0"/>
    <s v="film &amp; video/documentary"/>
    <n v="65"/>
    <x v="0"/>
    <x v="4"/>
    <x v="236"/>
    <x v="233"/>
  </r>
  <r>
    <n v="111"/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x v="1"/>
    <n v="58"/>
    <x v="0"/>
    <s v="film &amp; video/documentary"/>
    <n v="96"/>
    <x v="0"/>
    <x v="4"/>
    <x v="237"/>
    <x v="234"/>
  </r>
  <r>
    <n v="146"/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x v="1"/>
    <n v="36"/>
    <x v="0"/>
    <s v="film &amp; video/documentary"/>
    <n v="40"/>
    <x v="0"/>
    <x v="4"/>
    <x v="238"/>
    <x v="235"/>
  </r>
  <r>
    <n v="132"/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x v="1"/>
    <n v="165"/>
    <x v="0"/>
    <s v="film &amp; video/documentary"/>
    <n v="79"/>
    <x v="0"/>
    <x v="4"/>
    <x v="10"/>
    <x v="236"/>
  </r>
  <r>
    <n v="111"/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x v="1"/>
    <n v="111"/>
    <x v="0"/>
    <s v="film &amp; video/documentary"/>
    <n v="50"/>
    <x v="0"/>
    <x v="4"/>
    <x v="239"/>
    <x v="237"/>
  </r>
  <r>
    <n v="147"/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x v="1"/>
    <n v="1596"/>
    <x v="0"/>
    <s v="film &amp; video/documentary"/>
    <n v="92"/>
    <x v="0"/>
    <x v="4"/>
    <x v="240"/>
    <x v="238"/>
  </r>
  <r>
    <n v="153"/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x v="1"/>
    <n v="61"/>
    <x v="0"/>
    <s v="film &amp; video/documentary"/>
    <n v="58"/>
    <x v="0"/>
    <x v="4"/>
    <x v="241"/>
    <x v="239"/>
  </r>
  <r>
    <n v="105"/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x v="1"/>
    <n v="287"/>
    <x v="0"/>
    <s v="film &amp; video/documentary"/>
    <n v="109"/>
    <x v="0"/>
    <x v="4"/>
    <x v="242"/>
    <x v="240"/>
  </r>
  <r>
    <n v="17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x v="1"/>
    <n v="65"/>
    <x v="0"/>
    <s v="film &amp; video/documentary"/>
    <n v="82"/>
    <x v="0"/>
    <x v="4"/>
    <x v="243"/>
    <x v="241"/>
  </r>
  <r>
    <n v="108"/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x v="1"/>
    <n v="118"/>
    <x v="0"/>
    <s v="film &amp; video/documentary"/>
    <n v="46"/>
    <x v="0"/>
    <x v="4"/>
    <x v="244"/>
    <x v="242"/>
  </r>
  <r>
    <n v="156"/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x v="1"/>
    <n v="113"/>
    <x v="0"/>
    <s v="film &amp; video/documentary"/>
    <n v="55"/>
    <x v="0"/>
    <x v="4"/>
    <x v="245"/>
    <x v="243"/>
  </r>
  <r>
    <n v="108"/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x v="1"/>
    <n v="332"/>
    <x v="0"/>
    <s v="film &amp; video/documentary"/>
    <n v="65"/>
    <x v="0"/>
    <x v="4"/>
    <x v="246"/>
    <x v="244"/>
  </r>
  <r>
    <n v="148"/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x v="1"/>
    <n v="62"/>
    <x v="0"/>
    <s v="film &amp; video/documentary"/>
    <n v="95"/>
    <x v="0"/>
    <x v="4"/>
    <x v="247"/>
    <x v="245"/>
  </r>
  <r>
    <n v="110"/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x v="1"/>
    <n v="951"/>
    <x v="0"/>
    <s v="film &amp; video/documentary"/>
    <n v="75"/>
    <x v="0"/>
    <x v="4"/>
    <x v="248"/>
    <x v="246"/>
  </r>
  <r>
    <n v="150"/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x v="1"/>
    <n v="415"/>
    <x v="0"/>
    <s v="film &amp; video/documentary"/>
    <n v="98"/>
    <x v="0"/>
    <x v="4"/>
    <x v="249"/>
    <x v="247"/>
  </r>
  <r>
    <n v="157"/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x v="1"/>
    <n v="305"/>
    <x v="0"/>
    <s v="film &amp; video/documentary"/>
    <n v="88"/>
    <x v="0"/>
    <x v="4"/>
    <x v="250"/>
    <x v="248"/>
  </r>
  <r>
    <n v="156"/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x v="1"/>
    <n v="2139"/>
    <x v="0"/>
    <s v="film &amp; video/documentary"/>
    <n v="55"/>
    <x v="0"/>
    <x v="4"/>
    <x v="251"/>
    <x v="249"/>
  </r>
  <r>
    <n v="121"/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x v="1"/>
    <n v="79"/>
    <x v="0"/>
    <s v="film &amp; video/documentary"/>
    <n v="84"/>
    <x v="0"/>
    <x v="4"/>
    <x v="252"/>
    <x v="250"/>
  </r>
  <r>
    <n v="101"/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x v="1"/>
    <n v="179"/>
    <x v="0"/>
    <s v="film &amp; video/documentary"/>
    <n v="254"/>
    <x v="0"/>
    <x v="4"/>
    <x v="253"/>
    <x v="251"/>
  </r>
  <r>
    <n v="114"/>
    <n v="283"/>
    <s v="SOLE SURVIVOR"/>
    <s v="What is the impact of survivorship on the human condition?"/>
    <n v="18000"/>
    <x v="221"/>
    <x v="0"/>
    <x v="0"/>
    <x v="0"/>
    <n v="1306904340"/>
    <n v="1305219744"/>
    <x v="1"/>
    <n v="202"/>
    <x v="0"/>
    <s v="film &amp; video/documentary"/>
    <n v="102"/>
    <x v="0"/>
    <x v="4"/>
    <x v="254"/>
    <x v="252"/>
  </r>
  <r>
    <n v="105"/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x v="1"/>
    <n v="760"/>
    <x v="0"/>
    <s v="film &amp; video/documentary"/>
    <n v="55"/>
    <x v="0"/>
    <x v="4"/>
    <x v="255"/>
    <x v="253"/>
  </r>
  <r>
    <n v="229"/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x v="1"/>
    <n v="563"/>
    <x v="0"/>
    <s v="film &amp; video/documentary"/>
    <n v="57"/>
    <x v="0"/>
    <x v="4"/>
    <x v="256"/>
    <x v="254"/>
  </r>
  <r>
    <n v="109"/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x v="1"/>
    <n v="135"/>
    <x v="0"/>
    <s v="film &amp; video/documentary"/>
    <n v="121"/>
    <x v="0"/>
    <x v="4"/>
    <x v="257"/>
    <x v="255"/>
  </r>
  <r>
    <n v="176"/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x v="1"/>
    <n v="290"/>
    <x v="0"/>
    <s v="film &amp; video/documentary"/>
    <n v="91"/>
    <x v="0"/>
    <x v="4"/>
    <x v="258"/>
    <x v="256"/>
  </r>
  <r>
    <n v="103"/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x v="1"/>
    <n v="447"/>
    <x v="0"/>
    <s v="film &amp; video/documentary"/>
    <n v="115"/>
    <x v="0"/>
    <x v="4"/>
    <x v="259"/>
    <x v="257"/>
  </r>
  <r>
    <n v="105"/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x v="1"/>
    <n v="232"/>
    <x v="0"/>
    <s v="film &amp; video/documentary"/>
    <n v="68"/>
    <x v="0"/>
    <x v="4"/>
    <x v="260"/>
    <x v="258"/>
  </r>
  <r>
    <n v="107"/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x v="1"/>
    <n v="168"/>
    <x v="0"/>
    <s v="film &amp; video/documentary"/>
    <n v="29"/>
    <x v="0"/>
    <x v="4"/>
    <x v="261"/>
    <x v="259"/>
  </r>
  <r>
    <n v="120"/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x v="1"/>
    <n v="128"/>
    <x v="0"/>
    <s v="film &amp; video/documentary"/>
    <n v="47"/>
    <x v="0"/>
    <x v="4"/>
    <x v="262"/>
    <x v="260"/>
  </r>
  <r>
    <n v="102"/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x v="1"/>
    <n v="493"/>
    <x v="0"/>
    <s v="film &amp; video/documentary"/>
    <n v="154"/>
    <x v="0"/>
    <x v="4"/>
    <x v="263"/>
    <x v="261"/>
  </r>
  <r>
    <n v="101"/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x v="1"/>
    <n v="131"/>
    <x v="0"/>
    <s v="film &amp; video/documentary"/>
    <n v="201"/>
    <x v="0"/>
    <x v="4"/>
    <x v="264"/>
    <x v="52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x v="1"/>
    <n v="50"/>
    <x v="0"/>
    <s v="film &amp; video/documentary"/>
    <n v="100"/>
    <x v="0"/>
    <x v="4"/>
    <x v="265"/>
    <x v="262"/>
  </r>
  <r>
    <n v="133"/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x v="1"/>
    <n v="665"/>
    <x v="0"/>
    <s v="film &amp; video/documentary"/>
    <n v="100"/>
    <x v="0"/>
    <x v="4"/>
    <x v="266"/>
    <x v="263"/>
  </r>
  <r>
    <n v="119"/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x v="1"/>
    <n v="129"/>
    <x v="0"/>
    <s v="film &amp; video/documentary"/>
    <n v="230"/>
    <x v="0"/>
    <x v="4"/>
    <x v="267"/>
    <x v="264"/>
  </r>
  <r>
    <n v="101"/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x v="1"/>
    <n v="142"/>
    <x v="0"/>
    <s v="film &amp; video/documentary"/>
    <n v="142"/>
    <x v="0"/>
    <x v="4"/>
    <x v="268"/>
    <x v="56"/>
  </r>
  <r>
    <n v="109"/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x v="1"/>
    <n v="2436"/>
    <x v="0"/>
    <s v="film &amp; video/documentary"/>
    <n v="56"/>
    <x v="0"/>
    <x v="4"/>
    <x v="269"/>
    <x v="265"/>
  </r>
  <r>
    <n v="179"/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x v="1"/>
    <n v="244"/>
    <x v="0"/>
    <s v="film &amp; video/documentary"/>
    <n v="73"/>
    <x v="0"/>
    <x v="4"/>
    <x v="270"/>
    <x v="266"/>
  </r>
  <r>
    <n v="102"/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x v="1"/>
    <n v="298"/>
    <x v="0"/>
    <s v="film &amp; video/documentary"/>
    <n v="85"/>
    <x v="0"/>
    <x v="4"/>
    <x v="104"/>
    <x v="267"/>
  </r>
  <r>
    <n v="119"/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x v="1"/>
    <n v="251"/>
    <x v="0"/>
    <s v="film &amp; video/documentary"/>
    <n v="61"/>
    <x v="0"/>
    <x v="4"/>
    <x v="271"/>
    <x v="268"/>
  </r>
  <r>
    <n v="100"/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x v="1"/>
    <n v="108"/>
    <x v="0"/>
    <s v="film &amp; video/documentary"/>
    <n v="93"/>
    <x v="0"/>
    <x v="4"/>
    <x v="272"/>
    <x v="269"/>
  </r>
  <r>
    <n v="137"/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x v="1"/>
    <n v="82"/>
    <x v="0"/>
    <s v="film &amp; video/documentary"/>
    <n v="50"/>
    <x v="0"/>
    <x v="4"/>
    <x v="273"/>
    <x v="270"/>
  </r>
  <r>
    <n v="232"/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x v="1"/>
    <n v="74"/>
    <x v="0"/>
    <s v="film &amp; video/documentary"/>
    <n v="106"/>
    <x v="0"/>
    <x v="4"/>
    <x v="274"/>
    <x v="271"/>
  </r>
  <r>
    <n v="130"/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x v="1"/>
    <n v="189"/>
    <x v="0"/>
    <s v="film &amp; video/documentary"/>
    <n v="52"/>
    <x v="0"/>
    <x v="4"/>
    <x v="275"/>
    <x v="272"/>
  </r>
  <r>
    <n v="293"/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x v="1"/>
    <n v="80"/>
    <x v="0"/>
    <s v="film &amp; video/documentary"/>
    <n v="37"/>
    <x v="0"/>
    <x v="4"/>
    <x v="276"/>
    <x v="273"/>
  </r>
  <r>
    <n v="111"/>
    <n v="307"/>
    <s v="Grammar Revolution"/>
    <s v="Why is grammar important?"/>
    <n v="22000"/>
    <x v="244"/>
    <x v="0"/>
    <x v="0"/>
    <x v="0"/>
    <n v="1360276801"/>
    <n v="1357684801"/>
    <x v="1"/>
    <n v="576"/>
    <x v="0"/>
    <s v="film &amp; video/documentary"/>
    <n v="43"/>
    <x v="0"/>
    <x v="4"/>
    <x v="277"/>
    <x v="274"/>
  </r>
  <r>
    <n v="106"/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x v="1"/>
    <n v="202"/>
    <x v="0"/>
    <s v="film &amp; video/documentary"/>
    <n v="63"/>
    <x v="0"/>
    <x v="4"/>
    <x v="278"/>
    <x v="275"/>
  </r>
  <r>
    <n v="119"/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x v="1"/>
    <n v="238"/>
    <x v="0"/>
    <s v="film &amp; video/documentary"/>
    <n v="90"/>
    <x v="0"/>
    <x v="4"/>
    <x v="279"/>
    <x v="264"/>
  </r>
  <r>
    <n v="104"/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x v="1"/>
    <n v="36"/>
    <x v="0"/>
    <s v="film &amp; video/documentary"/>
    <n v="29"/>
    <x v="0"/>
    <x v="4"/>
    <x v="280"/>
    <x v="276"/>
  </r>
  <r>
    <n v="104"/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x v="1"/>
    <n v="150"/>
    <x v="0"/>
    <s v="film &amp; video/documentary"/>
    <n v="139"/>
    <x v="0"/>
    <x v="4"/>
    <x v="281"/>
    <x v="277"/>
  </r>
  <r>
    <n v="112"/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x v="1"/>
    <n v="146"/>
    <x v="0"/>
    <s v="film &amp; video/documentary"/>
    <n v="61"/>
    <x v="0"/>
    <x v="4"/>
    <x v="282"/>
    <x v="278"/>
  </r>
  <r>
    <n v="105"/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x v="1"/>
    <n v="222"/>
    <x v="0"/>
    <s v="film &amp; video/documentary"/>
    <n v="80"/>
    <x v="0"/>
    <x v="4"/>
    <x v="283"/>
    <x v="279"/>
  </r>
  <r>
    <n v="385"/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x v="1"/>
    <n v="120"/>
    <x v="0"/>
    <s v="film &amp; video/documentary"/>
    <n v="32"/>
    <x v="0"/>
    <x v="4"/>
    <x v="284"/>
    <x v="280"/>
  </r>
  <r>
    <n v="101"/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x v="1"/>
    <n v="126"/>
    <x v="0"/>
    <s v="film &amp; video/documentary"/>
    <n v="201"/>
    <x v="0"/>
    <x v="4"/>
    <x v="285"/>
    <x v="281"/>
  </r>
  <r>
    <n v="114"/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x v="1"/>
    <n v="158"/>
    <x v="0"/>
    <s v="film &amp; video/documentary"/>
    <n v="108"/>
    <x v="0"/>
    <x v="4"/>
    <x v="286"/>
    <x v="282"/>
  </r>
  <r>
    <n v="101"/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x v="1"/>
    <n v="316"/>
    <x v="0"/>
    <s v="film &amp; video/documentary"/>
    <n v="96"/>
    <x v="0"/>
    <x v="4"/>
    <x v="287"/>
    <x v="283"/>
  </r>
  <r>
    <n v="283"/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x v="1"/>
    <n v="284"/>
    <x v="0"/>
    <s v="film &amp; video/documentary"/>
    <n v="50"/>
    <x v="0"/>
    <x v="4"/>
    <x v="288"/>
    <x v="284"/>
  </r>
  <r>
    <n v="113"/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x v="1"/>
    <n v="51"/>
    <x v="0"/>
    <s v="film &amp; video/documentary"/>
    <n v="110"/>
    <x v="0"/>
    <x v="4"/>
    <x v="289"/>
    <x v="285"/>
  </r>
  <r>
    <n v="107"/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x v="1"/>
    <n v="158"/>
    <x v="0"/>
    <s v="film &amp; video/documentary"/>
    <n v="135"/>
    <x v="0"/>
    <x v="4"/>
    <x v="290"/>
    <x v="286"/>
  </r>
  <r>
    <n v="103"/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x v="1"/>
    <n v="337"/>
    <x v="0"/>
    <s v="film &amp; video/documentary"/>
    <n v="107"/>
    <x v="0"/>
    <x v="4"/>
    <x v="291"/>
    <x v="287"/>
  </r>
  <r>
    <n v="108"/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x v="1"/>
    <n v="186"/>
    <x v="0"/>
    <s v="film &amp; video/documentary"/>
    <n v="145"/>
    <x v="0"/>
    <x v="4"/>
    <x v="32"/>
    <x v="288"/>
  </r>
  <r>
    <n v="123"/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x v="1"/>
    <n v="58"/>
    <x v="0"/>
    <s v="film &amp; video/documentary"/>
    <n v="115"/>
    <x v="0"/>
    <x v="4"/>
    <x v="292"/>
    <x v="289"/>
  </r>
  <r>
    <n v="102"/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x v="1"/>
    <n v="82"/>
    <x v="0"/>
    <s v="film &amp; video/documentary"/>
    <n v="105"/>
    <x v="0"/>
    <x v="4"/>
    <x v="134"/>
    <x v="290"/>
  </r>
  <r>
    <n v="104"/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x v="1"/>
    <n v="736"/>
    <x v="0"/>
    <s v="film &amp; video/documentary"/>
    <n v="71"/>
    <x v="0"/>
    <x v="4"/>
    <x v="293"/>
    <x v="291"/>
  </r>
  <r>
    <n v="113"/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x v="1"/>
    <n v="1151"/>
    <x v="0"/>
    <s v="film &amp; video/documentary"/>
    <n v="147"/>
    <x v="0"/>
    <x v="4"/>
    <x v="294"/>
    <x v="292"/>
  </r>
  <r>
    <n v="136"/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x v="1"/>
    <n v="34"/>
    <x v="0"/>
    <s v="film &amp; video/documentary"/>
    <n v="160"/>
    <x v="0"/>
    <x v="4"/>
    <x v="295"/>
    <x v="293"/>
  </r>
  <r>
    <n v="104"/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x v="1"/>
    <n v="498"/>
    <x v="0"/>
    <s v="film &amp; video/documentary"/>
    <n v="156"/>
    <x v="0"/>
    <x v="4"/>
    <x v="296"/>
    <x v="294"/>
  </r>
  <r>
    <n v="106"/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x v="1"/>
    <n v="167"/>
    <x v="0"/>
    <s v="film &amp; video/documentary"/>
    <n v="63"/>
    <x v="0"/>
    <x v="4"/>
    <x v="297"/>
    <x v="83"/>
  </r>
  <r>
    <n v="102"/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x v="1"/>
    <n v="340"/>
    <x v="0"/>
    <s v="film &amp; video/documentary"/>
    <n v="105"/>
    <x v="0"/>
    <x v="4"/>
    <x v="298"/>
    <x v="295"/>
  </r>
  <r>
    <n v="107"/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x v="1"/>
    <n v="438"/>
    <x v="0"/>
    <s v="film &amp; video/documentary"/>
    <n v="97"/>
    <x v="0"/>
    <x v="4"/>
    <x v="299"/>
    <x v="296"/>
  </r>
  <r>
    <n v="113"/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x v="1"/>
    <n v="555"/>
    <x v="0"/>
    <s v="film &amp; video/documentary"/>
    <n v="204"/>
    <x v="0"/>
    <x v="4"/>
    <x v="300"/>
    <x v="297"/>
  </r>
  <r>
    <n v="125"/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x v="1"/>
    <n v="266"/>
    <x v="0"/>
    <s v="film &amp; video/documentary"/>
    <n v="188"/>
    <x v="0"/>
    <x v="4"/>
    <x v="301"/>
    <x v="298"/>
  </r>
  <r>
    <n v="101"/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x v="1"/>
    <n v="69"/>
    <x v="0"/>
    <s v="film &amp; video/documentary"/>
    <n v="147"/>
    <x v="0"/>
    <x v="4"/>
    <x v="198"/>
    <x v="299"/>
  </r>
  <r>
    <n v="103"/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x v="1"/>
    <n v="80"/>
    <x v="0"/>
    <s v="film &amp; video/documentary"/>
    <n v="109"/>
    <x v="0"/>
    <x v="4"/>
    <x v="302"/>
    <x v="299"/>
  </r>
  <r>
    <n v="117"/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x v="1"/>
    <n v="493"/>
    <x v="0"/>
    <s v="film &amp; video/documentary"/>
    <n v="59"/>
    <x v="0"/>
    <x v="4"/>
    <x v="303"/>
    <x v="83"/>
  </r>
  <r>
    <n v="101"/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x v="1"/>
    <n v="31"/>
    <x v="0"/>
    <s v="film &amp; video/documentary"/>
    <n v="98"/>
    <x v="0"/>
    <x v="4"/>
    <x v="304"/>
    <x v="139"/>
  </r>
  <r>
    <n v="110"/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x v="1"/>
    <n v="236"/>
    <x v="0"/>
    <s v="film &amp; video/documentary"/>
    <n v="70"/>
    <x v="0"/>
    <x v="4"/>
    <x v="138"/>
    <x v="138"/>
  </r>
  <r>
    <n v="108"/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x v="1"/>
    <n v="89"/>
    <x v="0"/>
    <s v="film &amp; video/documentary"/>
    <n v="73"/>
    <x v="0"/>
    <x v="4"/>
    <x v="305"/>
    <x v="300"/>
  </r>
  <r>
    <n v="125"/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x v="1"/>
    <n v="299"/>
    <x v="0"/>
    <s v="film &amp; video/documentary"/>
    <n v="146"/>
    <x v="0"/>
    <x v="4"/>
    <x v="306"/>
    <x v="301"/>
  </r>
  <r>
    <n v="107"/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x v="1"/>
    <n v="55"/>
    <x v="0"/>
    <s v="film &amp; video/documentary"/>
    <n v="68"/>
    <x v="0"/>
    <x v="4"/>
    <x v="307"/>
    <x v="302"/>
  </r>
  <r>
    <n v="100"/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x v="1"/>
    <n v="325"/>
    <x v="0"/>
    <s v="film &amp; video/documentary"/>
    <n v="170"/>
    <x v="0"/>
    <x v="4"/>
    <x v="308"/>
    <x v="303"/>
  </r>
  <r>
    <n v="102"/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x v="1"/>
    <n v="524"/>
    <x v="0"/>
    <s v="film &amp; video/documentary"/>
    <n v="58"/>
    <x v="0"/>
    <x v="4"/>
    <x v="309"/>
    <x v="304"/>
  </r>
  <r>
    <n v="102"/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x v="1"/>
    <n v="285"/>
    <x v="0"/>
    <s v="film &amp; video/documentary"/>
    <n v="120"/>
    <x v="0"/>
    <x v="4"/>
    <x v="205"/>
    <x v="305"/>
  </r>
  <r>
    <n v="123"/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x v="1"/>
    <n v="179"/>
    <x v="0"/>
    <s v="film &amp; video/documentary"/>
    <n v="100"/>
    <x v="0"/>
    <x v="4"/>
    <x v="310"/>
    <x v="120"/>
  </r>
  <r>
    <n v="170"/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x v="1"/>
    <n v="188"/>
    <x v="0"/>
    <s v="film &amp; video/documentary"/>
    <n v="91"/>
    <x v="0"/>
    <x v="4"/>
    <x v="311"/>
    <x v="306"/>
  </r>
  <r>
    <n v="112"/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x v="1"/>
    <n v="379"/>
    <x v="0"/>
    <s v="film &amp; video/documentary"/>
    <n v="118"/>
    <x v="0"/>
    <x v="4"/>
    <x v="312"/>
    <x v="307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x v="1"/>
    <n v="119"/>
    <x v="0"/>
    <s v="film &amp; video/documentary"/>
    <n v="87"/>
    <x v="0"/>
    <x v="4"/>
    <x v="200"/>
    <x v="308"/>
  </r>
  <r>
    <n v="107"/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x v="1"/>
    <n v="167"/>
    <x v="0"/>
    <s v="film &amp; video/documentary"/>
    <n v="72"/>
    <x v="0"/>
    <x v="4"/>
    <x v="313"/>
    <x v="309"/>
  </r>
  <r>
    <n v="115"/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x v="1"/>
    <n v="221"/>
    <x v="0"/>
    <s v="film &amp; video/documentary"/>
    <n v="130"/>
    <x v="0"/>
    <x v="4"/>
    <x v="314"/>
    <x v="310"/>
  </r>
  <r>
    <n v="127"/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x v="1"/>
    <n v="964"/>
    <x v="0"/>
    <s v="film &amp; video/documentary"/>
    <n v="45"/>
    <x v="0"/>
    <x v="4"/>
    <x v="315"/>
    <x v="311"/>
  </r>
  <r>
    <n v="117"/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x v="1"/>
    <n v="286"/>
    <x v="0"/>
    <s v="film &amp; video/documentary"/>
    <n v="41"/>
    <x v="0"/>
    <x v="4"/>
    <x v="316"/>
    <x v="312"/>
  </r>
  <r>
    <n v="109"/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x v="1"/>
    <n v="613"/>
    <x v="0"/>
    <s v="film &amp; video/documentary"/>
    <n v="104"/>
    <x v="0"/>
    <x v="4"/>
    <x v="317"/>
    <x v="209"/>
  </r>
  <r>
    <n v="104"/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x v="1"/>
    <n v="29"/>
    <x v="0"/>
    <s v="film &amp; video/documentary"/>
    <n v="125"/>
    <x v="0"/>
    <x v="4"/>
    <x v="315"/>
    <x v="313"/>
  </r>
  <r>
    <n v="116"/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x v="1"/>
    <n v="165"/>
    <x v="0"/>
    <s v="film &amp; video/documentary"/>
    <n v="247"/>
    <x v="0"/>
    <x v="4"/>
    <x v="318"/>
    <x v="314"/>
  </r>
  <r>
    <n v="103"/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x v="1"/>
    <n v="97"/>
    <x v="0"/>
    <s v="film &amp; video/documentary"/>
    <n v="79"/>
    <x v="0"/>
    <x v="4"/>
    <x v="319"/>
    <x v="315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x v="1"/>
    <n v="303"/>
    <x v="0"/>
    <s v="film &amp; video/documentary"/>
    <n v="86"/>
    <x v="0"/>
    <x v="4"/>
    <x v="320"/>
    <x v="316"/>
  </r>
  <r>
    <n v="103"/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x v="1"/>
    <n v="267"/>
    <x v="0"/>
    <s v="film &amp; video/documentary"/>
    <n v="193"/>
    <x v="0"/>
    <x v="4"/>
    <x v="321"/>
    <x v="13"/>
  </r>
  <r>
    <n v="105"/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x v="1"/>
    <n v="302"/>
    <x v="0"/>
    <s v="film &amp; video/documentary"/>
    <n v="84"/>
    <x v="0"/>
    <x v="4"/>
    <x v="309"/>
    <x v="317"/>
  </r>
  <r>
    <n v="101"/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x v="0"/>
    <n v="87"/>
    <x v="0"/>
    <s v="film &amp; video/documentary"/>
    <n v="140"/>
    <x v="0"/>
    <x v="4"/>
    <x v="0"/>
    <x v="318"/>
  </r>
  <r>
    <n v="111"/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x v="0"/>
    <n v="354"/>
    <x v="0"/>
    <s v="film &amp; video/documentary"/>
    <n v="110"/>
    <x v="0"/>
    <x v="4"/>
    <x v="322"/>
    <x v="319"/>
  </r>
  <r>
    <n v="124"/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x v="0"/>
    <n v="86"/>
    <x v="0"/>
    <s v="film &amp; video/documentary"/>
    <n v="140"/>
    <x v="0"/>
    <x v="4"/>
    <x v="323"/>
    <x v="320"/>
  </r>
  <r>
    <n v="101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x v="0"/>
    <n v="26"/>
    <x v="0"/>
    <s v="film &amp; video/documentary"/>
    <n v="348"/>
    <x v="0"/>
    <x v="4"/>
    <x v="324"/>
    <x v="321"/>
  </r>
  <r>
    <n v="110"/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x v="0"/>
    <n v="113"/>
    <x v="0"/>
    <s v="film &amp; video/documentary"/>
    <n v="68"/>
    <x v="0"/>
    <x v="4"/>
    <x v="325"/>
    <x v="322"/>
  </r>
  <r>
    <n v="104"/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x v="0"/>
    <n v="65"/>
    <x v="0"/>
    <s v="film &amp; video/documentary"/>
    <n v="240"/>
    <x v="0"/>
    <x v="4"/>
    <x v="326"/>
    <x v="323"/>
  </r>
  <r>
    <n v="101"/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x v="0"/>
    <n v="134"/>
    <x v="0"/>
    <s v="film &amp; video/documentary"/>
    <n v="287"/>
    <x v="0"/>
    <x v="4"/>
    <x v="327"/>
    <x v="324"/>
  </r>
  <r>
    <n v="103"/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x v="0"/>
    <n v="119"/>
    <x v="0"/>
    <s v="film &amp; video/documentary"/>
    <n v="87"/>
    <x v="0"/>
    <x v="4"/>
    <x v="262"/>
    <x v="325"/>
  </r>
  <r>
    <n v="104"/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x v="0"/>
    <n v="159"/>
    <x v="0"/>
    <s v="film &amp; video/documentary"/>
    <n v="82"/>
    <x v="0"/>
    <x v="4"/>
    <x v="328"/>
    <x v="326"/>
  </r>
  <r>
    <n v="110"/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x v="0"/>
    <n v="167"/>
    <x v="0"/>
    <s v="film &amp; video/documentary"/>
    <n v="43"/>
    <x v="0"/>
    <x v="4"/>
    <x v="329"/>
    <x v="327"/>
  </r>
  <r>
    <n v="122"/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x v="0"/>
    <n v="43"/>
    <x v="0"/>
    <s v="film &amp; video/documentary"/>
    <n v="709"/>
    <x v="0"/>
    <x v="4"/>
    <x v="330"/>
    <x v="328"/>
  </r>
  <r>
    <n v="114"/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x v="0"/>
    <n v="1062"/>
    <x v="0"/>
    <s v="film &amp; video/documentary"/>
    <n v="161"/>
    <x v="0"/>
    <x v="4"/>
    <x v="331"/>
    <x v="329"/>
  </r>
  <r>
    <n v="125"/>
    <n v="372"/>
    <s v="Wild Equus"/>
    <s v="A short documentary exploring the uses of 'Natural Horsemanship' across Europe"/>
    <n v="300"/>
    <x v="308"/>
    <x v="0"/>
    <x v="1"/>
    <x v="1"/>
    <n v="1459872000"/>
    <n v="1456408244"/>
    <x v="0"/>
    <n v="9"/>
    <x v="0"/>
    <s v="film &amp; video/documentary"/>
    <n v="42"/>
    <x v="0"/>
    <x v="4"/>
    <x v="332"/>
    <x v="330"/>
  </r>
  <r>
    <n v="107"/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x v="0"/>
    <n v="89"/>
    <x v="0"/>
    <s v="film &amp; video/documentary"/>
    <n v="90"/>
    <x v="0"/>
    <x v="4"/>
    <x v="333"/>
    <x v="331"/>
  </r>
  <r>
    <n v="131"/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x v="0"/>
    <n v="174"/>
    <x v="0"/>
    <s v="film &amp; video/documentary"/>
    <n v="45"/>
    <x v="0"/>
    <x v="4"/>
    <x v="334"/>
    <x v="332"/>
  </r>
  <r>
    <n v="120"/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x v="0"/>
    <n v="14"/>
    <x v="0"/>
    <s v="film &amp; video/documentary"/>
    <n v="43"/>
    <x v="0"/>
    <x v="4"/>
    <x v="335"/>
    <x v="333"/>
  </r>
  <r>
    <n v="106"/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x v="0"/>
    <n v="48"/>
    <x v="0"/>
    <s v="film &amp; video/documentary"/>
    <n v="54"/>
    <x v="0"/>
    <x v="4"/>
    <x v="336"/>
    <x v="334"/>
  </r>
  <r>
    <n v="114"/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x v="0"/>
    <n v="133"/>
    <x v="0"/>
    <s v="film &amp; video/documentary"/>
    <n v="103"/>
    <x v="0"/>
    <x v="4"/>
    <x v="312"/>
    <x v="307"/>
  </r>
  <r>
    <n v="112"/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x v="0"/>
    <n v="83"/>
    <x v="0"/>
    <s v="film &amp; video/documentary"/>
    <n v="40"/>
    <x v="0"/>
    <x v="4"/>
    <x v="337"/>
    <x v="335"/>
  </r>
  <r>
    <n v="116"/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x v="0"/>
    <n v="149"/>
    <x v="0"/>
    <s v="film &amp; video/documentary"/>
    <n v="117"/>
    <x v="0"/>
    <x v="4"/>
    <x v="338"/>
    <x v="102"/>
  </r>
  <r>
    <n v="142"/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x v="0"/>
    <n v="49"/>
    <x v="0"/>
    <s v="film &amp; video/documentary"/>
    <n v="116"/>
    <x v="0"/>
    <x v="4"/>
    <x v="339"/>
    <x v="336"/>
  </r>
  <r>
    <n v="105"/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x v="0"/>
    <n v="251"/>
    <x v="0"/>
    <s v="film &amp; video/documentary"/>
    <n v="104"/>
    <x v="0"/>
    <x v="4"/>
    <x v="340"/>
    <x v="337"/>
  </r>
  <r>
    <n v="256"/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x v="0"/>
    <n v="22"/>
    <x v="0"/>
    <s v="film &amp; video/documentary"/>
    <n v="70"/>
    <x v="0"/>
    <x v="4"/>
    <x v="341"/>
    <x v="338"/>
  </r>
  <r>
    <n v="207"/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x v="0"/>
    <n v="48"/>
    <x v="0"/>
    <s v="film &amp; video/documentary"/>
    <n v="43"/>
    <x v="0"/>
    <x v="4"/>
    <x v="342"/>
    <x v="339"/>
  </r>
  <r>
    <n v="112"/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x v="0"/>
    <n v="383"/>
    <x v="0"/>
    <s v="film &amp; video/documentary"/>
    <n v="59"/>
    <x v="0"/>
    <x v="4"/>
    <x v="343"/>
    <x v="340"/>
  </r>
  <r>
    <n v="106"/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x v="0"/>
    <n v="237"/>
    <x v="0"/>
    <s v="film &amp; video/documentary"/>
    <n v="112"/>
    <x v="0"/>
    <x v="4"/>
    <x v="344"/>
    <x v="341"/>
  </r>
  <r>
    <n v="100"/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x v="0"/>
    <n v="13"/>
    <x v="0"/>
    <s v="film &amp; video/documentary"/>
    <n v="46"/>
    <x v="0"/>
    <x v="4"/>
    <x v="50"/>
    <x v="342"/>
  </r>
  <r>
    <n v="214"/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x v="0"/>
    <n v="562"/>
    <x v="0"/>
    <s v="film &amp; video/documentary"/>
    <n v="145"/>
    <x v="0"/>
    <x v="4"/>
    <x v="345"/>
    <x v="20"/>
  </r>
  <r>
    <n v="126"/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x v="0"/>
    <n v="71"/>
    <x v="0"/>
    <s v="film &amp; video/documentary"/>
    <n v="89"/>
    <x v="0"/>
    <x v="4"/>
    <x v="346"/>
    <x v="343"/>
  </r>
  <r>
    <n v="182"/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x v="0"/>
    <n v="1510"/>
    <x v="0"/>
    <s v="film &amp; video/documentary"/>
    <n v="82"/>
    <x v="0"/>
    <x v="4"/>
    <x v="347"/>
    <x v="344"/>
  </r>
  <r>
    <n v="100"/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x v="0"/>
    <n v="14"/>
    <x v="0"/>
    <s v="film &amp; video/documentary"/>
    <n v="71"/>
    <x v="0"/>
    <x v="4"/>
    <x v="164"/>
    <x v="305"/>
  </r>
  <r>
    <n v="101"/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x v="0"/>
    <n v="193"/>
    <x v="0"/>
    <s v="film &amp; video/documentary"/>
    <n v="104"/>
    <x v="0"/>
    <x v="4"/>
    <x v="348"/>
    <x v="345"/>
  </r>
  <r>
    <n v="101"/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x v="0"/>
    <n v="206"/>
    <x v="0"/>
    <s v="film &amp; video/documentary"/>
    <n v="91"/>
    <x v="0"/>
    <x v="4"/>
    <x v="349"/>
    <x v="346"/>
  </r>
  <r>
    <n v="110"/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x v="0"/>
    <n v="351"/>
    <x v="0"/>
    <s v="film &amp; video/documentary"/>
    <n v="157"/>
    <x v="0"/>
    <x v="4"/>
    <x v="350"/>
    <x v="347"/>
  </r>
  <r>
    <n v="112"/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x v="0"/>
    <n v="50"/>
    <x v="0"/>
    <s v="film &amp; video/documentary"/>
    <n v="105"/>
    <x v="0"/>
    <x v="4"/>
    <x v="9"/>
    <x v="188"/>
  </r>
  <r>
    <n v="108"/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x v="0"/>
    <n v="184"/>
    <x v="0"/>
    <s v="film &amp; video/documentary"/>
    <n v="59"/>
    <x v="0"/>
    <x v="4"/>
    <x v="247"/>
    <x v="348"/>
  </r>
  <r>
    <n v="107"/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x v="0"/>
    <n v="196"/>
    <x v="0"/>
    <s v="film &amp; video/documentary"/>
    <n v="82"/>
    <x v="0"/>
    <x v="4"/>
    <x v="351"/>
    <x v="349"/>
  </r>
  <r>
    <n v="104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x v="0"/>
    <n v="229"/>
    <x v="0"/>
    <s v="film &amp; video/documentary"/>
    <n v="56"/>
    <x v="0"/>
    <x v="4"/>
    <x v="352"/>
    <x v="350"/>
  </r>
  <r>
    <n v="125"/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x v="0"/>
    <n v="67"/>
    <x v="0"/>
    <s v="film &amp; video/documentary"/>
    <n v="140"/>
    <x v="0"/>
    <x v="4"/>
    <x v="305"/>
    <x v="316"/>
  </r>
  <r>
    <n v="107"/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x v="0"/>
    <n v="95"/>
    <x v="0"/>
    <s v="film &amp; video/documentary"/>
    <n v="225"/>
    <x v="0"/>
    <x v="4"/>
    <x v="353"/>
    <x v="351"/>
  </r>
  <r>
    <n v="112"/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x v="0"/>
    <n v="62"/>
    <x v="0"/>
    <s v="film &amp; video/documentary"/>
    <n v="181"/>
    <x v="0"/>
    <x v="4"/>
    <x v="354"/>
    <x v="352"/>
  </r>
  <r>
    <n v="104"/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x v="0"/>
    <n v="73"/>
    <x v="0"/>
    <s v="film &amp; video/documentary"/>
    <n v="711"/>
    <x v="0"/>
    <x v="4"/>
    <x v="355"/>
    <x v="353"/>
  </r>
  <r>
    <n v="142"/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x v="0"/>
    <n v="43"/>
    <x v="0"/>
    <s v="film &amp; video/documentary"/>
    <n v="66"/>
    <x v="0"/>
    <x v="4"/>
    <x v="356"/>
    <x v="307"/>
  </r>
  <r>
    <n v="105"/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x v="0"/>
    <n v="70"/>
    <x v="0"/>
    <s v="film &amp; video/documentary"/>
    <n v="75"/>
    <x v="0"/>
    <x v="4"/>
    <x v="357"/>
    <x v="354"/>
  </r>
  <r>
    <n v="103"/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x v="0"/>
    <n v="271"/>
    <x v="0"/>
    <s v="film &amp; video/documentary"/>
    <n v="133"/>
    <x v="0"/>
    <x v="4"/>
    <x v="358"/>
    <x v="355"/>
  </r>
  <r>
    <n v="108"/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x v="0"/>
    <n v="55"/>
    <x v="0"/>
    <s v="film &amp; video/documentary"/>
    <n v="55"/>
    <x v="0"/>
    <x v="4"/>
    <x v="359"/>
    <x v="344"/>
  </r>
  <r>
    <n v="108"/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x v="0"/>
    <n v="35"/>
    <x v="0"/>
    <s v="film &amp; video/documentary"/>
    <n v="86"/>
    <x v="0"/>
    <x v="4"/>
    <x v="360"/>
    <x v="239"/>
  </r>
  <r>
    <n v="102"/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x v="0"/>
    <n v="22"/>
    <x v="0"/>
    <s v="film &amp; video/documentary"/>
    <n v="92"/>
    <x v="0"/>
    <x v="4"/>
    <x v="361"/>
    <x v="356"/>
  </r>
  <r>
    <n v="101"/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x v="0"/>
    <n v="38"/>
    <x v="0"/>
    <s v="film &amp; video/documentary"/>
    <n v="160"/>
    <x v="0"/>
    <x v="4"/>
    <x v="362"/>
    <x v="357"/>
  </r>
  <r>
    <n v="137"/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x v="0"/>
    <n v="15"/>
    <x v="0"/>
    <s v="film &amp; video/documentary"/>
    <n v="46"/>
    <x v="0"/>
    <x v="4"/>
    <x v="363"/>
    <x v="358"/>
  </r>
  <r>
    <n v="128"/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x v="0"/>
    <n v="7"/>
    <x v="0"/>
    <s v="film &amp; video/documentary"/>
    <n v="183"/>
    <x v="0"/>
    <x v="4"/>
    <x v="364"/>
    <x v="359"/>
  </r>
  <r>
    <n v="101"/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x v="0"/>
    <n v="241"/>
    <x v="0"/>
    <s v="film &amp; video/documentary"/>
    <n v="126"/>
    <x v="0"/>
    <x v="4"/>
    <x v="365"/>
    <x v="360"/>
  </r>
  <r>
    <n v="127"/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x v="0"/>
    <n v="55"/>
    <x v="0"/>
    <s v="film &amp; video/documentary"/>
    <n v="58"/>
    <x v="0"/>
    <x v="4"/>
    <x v="366"/>
    <x v="361"/>
  </r>
  <r>
    <n v="105"/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x v="0"/>
    <n v="171"/>
    <x v="0"/>
    <s v="film &amp; video/documentary"/>
    <n v="79"/>
    <x v="0"/>
    <x v="4"/>
    <x v="367"/>
    <x v="362"/>
  </r>
  <r>
    <n v="103"/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x v="0"/>
    <n v="208"/>
    <x v="0"/>
    <s v="film &amp; video/documentary"/>
    <n v="91"/>
    <x v="0"/>
    <x v="4"/>
    <x v="368"/>
    <x v="363"/>
  </r>
  <r>
    <n v="102"/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x v="0"/>
    <n v="21"/>
    <x v="0"/>
    <s v="film &amp; video/documentary"/>
    <n v="68"/>
    <x v="0"/>
    <x v="4"/>
    <x v="179"/>
    <x v="128"/>
  </r>
  <r>
    <n v="120"/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x v="0"/>
    <n v="25"/>
    <x v="0"/>
    <s v="film &amp; video/documentary"/>
    <n v="48"/>
    <x v="0"/>
    <x v="4"/>
    <x v="369"/>
    <x v="364"/>
  </r>
  <r>
    <n v="100"/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x v="0"/>
    <n v="52"/>
    <x v="0"/>
    <s v="film &amp; video/documentary"/>
    <n v="202"/>
    <x v="0"/>
    <x v="4"/>
    <x v="370"/>
    <x v="365"/>
  </r>
  <r>
    <n v="101"/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x v="0"/>
    <n v="104"/>
    <x v="0"/>
    <s v="film &amp; video/documentary"/>
    <n v="217"/>
    <x v="0"/>
    <x v="4"/>
    <x v="0"/>
    <x v="366"/>
  </r>
  <r>
    <n v="100"/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x v="0"/>
    <n v="73"/>
    <x v="0"/>
    <s v="film &amp; video/documentary"/>
    <n v="110"/>
    <x v="0"/>
    <x v="4"/>
    <x v="371"/>
    <x v="367"/>
  </r>
  <r>
    <n v="0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x v="0"/>
    <n v="3"/>
    <x v="1"/>
    <s v="film &amp; video/animation"/>
    <n v="5"/>
    <x v="0"/>
    <x v="5"/>
    <x v="372"/>
    <x v="99"/>
  </r>
  <r>
    <n v="2"/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x v="0"/>
    <n v="6"/>
    <x v="1"/>
    <s v="film &amp; video/animation"/>
    <n v="50"/>
    <x v="0"/>
    <x v="5"/>
    <x v="200"/>
    <x v="0"/>
  </r>
  <r>
    <n v="1"/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x v="0"/>
    <n v="12"/>
    <x v="1"/>
    <s v="film &amp; video/animation"/>
    <n v="36"/>
    <x v="0"/>
    <x v="5"/>
    <x v="373"/>
    <x v="368"/>
  </r>
  <r>
    <n v="1"/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x v="0"/>
    <n v="13"/>
    <x v="1"/>
    <s v="film &amp; video/animation"/>
    <n v="12"/>
    <x v="0"/>
    <x v="5"/>
    <x v="59"/>
    <x v="220"/>
  </r>
  <r>
    <n v="7"/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x v="0"/>
    <n v="5"/>
    <x v="1"/>
    <s v="film &amp; video/animation"/>
    <n v="41"/>
    <x v="0"/>
    <x v="5"/>
    <x v="374"/>
    <x v="269"/>
  </r>
  <r>
    <n v="0"/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x v="0"/>
    <n v="2"/>
    <x v="1"/>
    <s v="film &amp; video/animation"/>
    <n v="3"/>
    <x v="0"/>
    <x v="5"/>
    <x v="375"/>
    <x v="369"/>
  </r>
  <r>
    <n v="1"/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x v="0"/>
    <n v="8"/>
    <x v="1"/>
    <s v="film &amp; video/animation"/>
    <n v="17"/>
    <x v="0"/>
    <x v="5"/>
    <x v="376"/>
    <x v="370"/>
  </r>
  <r>
    <n v="0"/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x v="0"/>
    <n v="0"/>
    <x v="1"/>
    <s v="film &amp; video/animation"/>
    <e v="#DIV/0!"/>
    <x v="0"/>
    <x v="5"/>
    <x v="377"/>
    <x v="32"/>
  </r>
  <r>
    <n v="6"/>
    <n v="428"/>
    <s v="Little Clay Bible - Zacchaeus"/>
    <s v="Fresh, fun, entertaining Bible stories on YouTube, stop-motion style."/>
    <n v="12000"/>
    <x v="362"/>
    <x v="2"/>
    <x v="0"/>
    <x v="0"/>
    <n v="1402956000"/>
    <n v="1400523845"/>
    <x v="0"/>
    <n v="13"/>
    <x v="1"/>
    <s v="film &amp; video/animation"/>
    <n v="52"/>
    <x v="0"/>
    <x v="5"/>
    <x v="127"/>
    <x v="371"/>
  </r>
  <r>
    <n v="0"/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x v="0"/>
    <n v="0"/>
    <x v="1"/>
    <s v="film &amp; video/animation"/>
    <e v="#DIV/0!"/>
    <x v="0"/>
    <x v="5"/>
    <x v="378"/>
    <x v="372"/>
  </r>
  <r>
    <n v="2"/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x v="0"/>
    <n v="5"/>
    <x v="1"/>
    <s v="film &amp; video/animation"/>
    <n v="5"/>
    <x v="0"/>
    <x v="5"/>
    <x v="379"/>
    <x v="373"/>
  </r>
  <r>
    <n v="14"/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x v="0"/>
    <n v="8"/>
    <x v="1"/>
    <s v="film &amp; video/animation"/>
    <n v="52"/>
    <x v="0"/>
    <x v="5"/>
    <x v="128"/>
    <x v="172"/>
  </r>
  <r>
    <n v="10"/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x v="0"/>
    <n v="8"/>
    <x v="1"/>
    <s v="film &amp; video/animation"/>
    <n v="71"/>
    <x v="0"/>
    <x v="5"/>
    <x v="380"/>
    <x v="374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x v="0"/>
    <n v="0"/>
    <x v="1"/>
    <s v="film &amp; video/animation"/>
    <e v="#DIV/0!"/>
    <x v="0"/>
    <x v="5"/>
    <x v="183"/>
    <x v="375"/>
  </r>
  <r>
    <n v="5"/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x v="0"/>
    <n v="2"/>
    <x v="1"/>
    <s v="film &amp; video/animation"/>
    <n v="63"/>
    <x v="0"/>
    <x v="5"/>
    <x v="381"/>
    <x v="376"/>
  </r>
  <r>
    <n v="0"/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x v="0"/>
    <n v="3"/>
    <x v="1"/>
    <s v="film &amp; video/animation"/>
    <n v="1"/>
    <x v="0"/>
    <x v="5"/>
    <x v="382"/>
    <x v="377"/>
  </r>
  <r>
    <n v="0"/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x v="0"/>
    <n v="0"/>
    <x v="1"/>
    <s v="film &amp; video/animation"/>
    <e v="#DIV/0!"/>
    <x v="0"/>
    <x v="5"/>
    <x v="383"/>
    <x v="378"/>
  </r>
  <r>
    <n v="0"/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x v="0"/>
    <n v="0"/>
    <x v="1"/>
    <s v="film &amp; video/animation"/>
    <e v="#DIV/0!"/>
    <x v="0"/>
    <x v="5"/>
    <x v="384"/>
    <x v="379"/>
  </r>
  <r>
    <n v="9"/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x v="0"/>
    <n v="11"/>
    <x v="1"/>
    <s v="film &amp; video/animation"/>
    <n v="171"/>
    <x v="0"/>
    <x v="5"/>
    <x v="385"/>
    <x v="380"/>
  </r>
  <r>
    <n v="0"/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x v="0"/>
    <n v="0"/>
    <x v="1"/>
    <s v="film &amp; video/animation"/>
    <e v="#DIV/0!"/>
    <x v="0"/>
    <x v="5"/>
    <x v="179"/>
    <x v="381"/>
  </r>
  <r>
    <n v="0"/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x v="0"/>
    <n v="1"/>
    <x v="1"/>
    <s v="film &amp; video/animation"/>
    <n v="5"/>
    <x v="0"/>
    <x v="5"/>
    <x v="386"/>
    <x v="382"/>
  </r>
  <r>
    <n v="0"/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x v="0"/>
    <n v="0"/>
    <x v="1"/>
    <s v="film &amp; video/animation"/>
    <e v="#DIV/0!"/>
    <x v="0"/>
    <x v="5"/>
    <x v="260"/>
    <x v="258"/>
  </r>
  <r>
    <n v="39"/>
    <n v="442"/>
    <s v="The Paranormal Idiot"/>
    <s v="Doomsday is here"/>
    <n v="17000"/>
    <x v="368"/>
    <x v="2"/>
    <x v="0"/>
    <x v="0"/>
    <n v="1424380783"/>
    <n v="1421788783"/>
    <x v="0"/>
    <n v="17"/>
    <x v="1"/>
    <s v="film &amp; video/animation"/>
    <n v="394"/>
    <x v="0"/>
    <x v="5"/>
    <x v="387"/>
    <x v="383"/>
  </r>
  <r>
    <n v="0"/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x v="0"/>
    <n v="2"/>
    <x v="1"/>
    <s v="film &amp; video/animation"/>
    <n v="5"/>
    <x v="0"/>
    <x v="5"/>
    <x v="388"/>
    <x v="384"/>
  </r>
  <r>
    <n v="5"/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x v="0"/>
    <n v="1"/>
    <x v="1"/>
    <s v="film &amp; video/animation"/>
    <n v="50"/>
    <x v="0"/>
    <x v="5"/>
    <x v="389"/>
    <x v="385"/>
  </r>
  <r>
    <n v="0"/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x v="0"/>
    <n v="2"/>
    <x v="1"/>
    <s v="film &amp; video/animation"/>
    <n v="1"/>
    <x v="0"/>
    <x v="5"/>
    <x v="310"/>
    <x v="386"/>
  </r>
  <r>
    <n v="7"/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x v="0"/>
    <n v="16"/>
    <x v="1"/>
    <s v="film &amp; video/animation"/>
    <n v="48"/>
    <x v="0"/>
    <x v="5"/>
    <x v="390"/>
    <x v="387"/>
  </r>
  <r>
    <n v="0"/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x v="0"/>
    <n v="1"/>
    <x v="1"/>
    <s v="film &amp; video/animation"/>
    <n v="5"/>
    <x v="0"/>
    <x v="5"/>
    <x v="391"/>
    <x v="388"/>
  </r>
  <r>
    <n v="3"/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x v="0"/>
    <n v="4"/>
    <x v="1"/>
    <s v="film &amp; video/animation"/>
    <n v="21"/>
    <x v="0"/>
    <x v="5"/>
    <x v="392"/>
    <x v="389"/>
  </r>
  <r>
    <n v="2"/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x v="0"/>
    <n v="5"/>
    <x v="1"/>
    <s v="film &amp; video/animation"/>
    <n v="9"/>
    <x v="0"/>
    <x v="5"/>
    <x v="393"/>
    <x v="390"/>
  </r>
  <r>
    <n v="1"/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x v="0"/>
    <n v="7"/>
    <x v="1"/>
    <s v="film &amp; video/animation"/>
    <n v="57"/>
    <x v="0"/>
    <x v="5"/>
    <x v="394"/>
    <x v="391"/>
  </r>
  <r>
    <n v="0"/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x v="0"/>
    <n v="0"/>
    <x v="1"/>
    <s v="film &amp; video/animation"/>
    <e v="#DIV/0!"/>
    <x v="0"/>
    <x v="5"/>
    <x v="395"/>
    <x v="392"/>
  </r>
  <r>
    <n v="64"/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x v="0"/>
    <n v="12"/>
    <x v="1"/>
    <s v="film &amp; video/animation"/>
    <n v="40"/>
    <x v="0"/>
    <x v="5"/>
    <x v="396"/>
    <x v="393"/>
  </r>
  <r>
    <n v="0"/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x v="0"/>
    <n v="2"/>
    <x v="1"/>
    <s v="film &amp; video/animation"/>
    <n v="13"/>
    <x v="0"/>
    <x v="5"/>
    <x v="397"/>
    <x v="394"/>
  </r>
  <r>
    <n v="1"/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x v="0"/>
    <n v="5"/>
    <x v="1"/>
    <s v="film &amp; video/animation"/>
    <n v="16"/>
    <x v="0"/>
    <x v="5"/>
    <x v="398"/>
    <x v="395"/>
  </r>
  <r>
    <n v="0"/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x v="0"/>
    <n v="2"/>
    <x v="1"/>
    <s v="film &amp; video/animation"/>
    <n v="23"/>
    <x v="0"/>
    <x v="5"/>
    <x v="399"/>
    <x v="396"/>
  </r>
  <r>
    <n v="1"/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x v="0"/>
    <n v="3"/>
    <x v="1"/>
    <s v="film &amp; video/animation"/>
    <n v="20"/>
    <x v="0"/>
    <x v="5"/>
    <x v="400"/>
    <x v="397"/>
  </r>
  <r>
    <n v="0"/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x v="0"/>
    <n v="0"/>
    <x v="1"/>
    <s v="film &amp; video/animation"/>
    <e v="#DIV/0!"/>
    <x v="0"/>
    <x v="5"/>
    <x v="401"/>
    <x v="320"/>
  </r>
  <r>
    <n v="8"/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x v="0"/>
    <n v="49"/>
    <x v="1"/>
    <s v="film &amp; video/animation"/>
    <n v="17"/>
    <x v="0"/>
    <x v="5"/>
    <x v="402"/>
    <x v="398"/>
  </r>
  <r>
    <n v="0"/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x v="0"/>
    <n v="1"/>
    <x v="1"/>
    <s v="film &amp; video/animation"/>
    <n v="25"/>
    <x v="0"/>
    <x v="5"/>
    <x v="403"/>
    <x v="399"/>
  </r>
  <r>
    <n v="0"/>
    <n v="460"/>
    <s v="Darwin's Kiss"/>
    <s v="An animated web series about biological evolution gone haywire."/>
    <n v="8500"/>
    <x v="379"/>
    <x v="2"/>
    <x v="0"/>
    <x v="0"/>
    <n v="1401595200"/>
    <n v="1398862875"/>
    <x v="0"/>
    <n v="2"/>
    <x v="1"/>
    <s v="film &amp; video/animation"/>
    <n v="13"/>
    <x v="0"/>
    <x v="5"/>
    <x v="404"/>
    <x v="400"/>
  </r>
  <r>
    <n v="0"/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x v="0"/>
    <n v="0"/>
    <x v="1"/>
    <s v="film &amp; video/animation"/>
    <e v="#DIV/0!"/>
    <x v="0"/>
    <x v="5"/>
    <x v="405"/>
    <x v="401"/>
  </r>
  <r>
    <n v="0"/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x v="0"/>
    <n v="0"/>
    <x v="1"/>
    <s v="film &amp; video/animation"/>
    <e v="#DIV/0!"/>
    <x v="0"/>
    <x v="5"/>
    <x v="357"/>
    <x v="402"/>
  </r>
  <r>
    <n v="2"/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x v="0"/>
    <n v="11"/>
    <x v="1"/>
    <s v="film &amp; video/animation"/>
    <n v="114"/>
    <x v="0"/>
    <x v="5"/>
    <x v="406"/>
    <x v="403"/>
  </r>
  <r>
    <n v="0"/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x v="0"/>
    <n v="1"/>
    <x v="1"/>
    <s v="film &amp; video/animation"/>
    <n v="1"/>
    <x v="0"/>
    <x v="5"/>
    <x v="230"/>
    <x v="404"/>
  </r>
  <r>
    <n v="27"/>
    <n v="465"/>
    <s v="&quot;Amp&quot; A Story About a Robot"/>
    <s v="&quot;Amp&quot; is a short film about a robot with needs."/>
    <n v="512"/>
    <x v="381"/>
    <x v="2"/>
    <x v="0"/>
    <x v="0"/>
    <n v="1403837574"/>
    <n v="1402455174"/>
    <x v="0"/>
    <n v="8"/>
    <x v="1"/>
    <s v="film &amp; video/animation"/>
    <n v="17"/>
    <x v="0"/>
    <x v="5"/>
    <x v="407"/>
    <x v="405"/>
  </r>
  <r>
    <n v="1"/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x v="0"/>
    <n v="5"/>
    <x v="1"/>
    <s v="film &amp; video/animation"/>
    <n v="15"/>
    <x v="0"/>
    <x v="5"/>
    <x v="408"/>
    <x v="406"/>
  </r>
  <r>
    <n v="22"/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x v="0"/>
    <n v="39"/>
    <x v="1"/>
    <s v="film &amp; video/animation"/>
    <n v="111"/>
    <x v="0"/>
    <x v="5"/>
    <x v="235"/>
    <x v="407"/>
  </r>
  <r>
    <n v="0"/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x v="0"/>
    <n v="0"/>
    <x v="1"/>
    <s v="film &amp; video/animation"/>
    <e v="#DIV/0!"/>
    <x v="0"/>
    <x v="5"/>
    <x v="409"/>
    <x v="408"/>
  </r>
  <r>
    <n v="0"/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x v="0"/>
    <n v="0"/>
    <x v="1"/>
    <s v="film &amp; video/animation"/>
    <e v="#DIV/0!"/>
    <x v="0"/>
    <x v="5"/>
    <x v="410"/>
    <x v="3"/>
  </r>
  <r>
    <n v="1"/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x v="0"/>
    <n v="2"/>
    <x v="1"/>
    <s v="film &amp; video/animation"/>
    <n v="26"/>
    <x v="0"/>
    <x v="5"/>
    <x v="411"/>
    <x v="409"/>
  </r>
  <r>
    <n v="12"/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x v="0"/>
    <n v="170"/>
    <x v="1"/>
    <s v="film &amp; video/animation"/>
    <n v="38"/>
    <x v="0"/>
    <x v="5"/>
    <x v="412"/>
    <x v="410"/>
  </r>
  <r>
    <n v="18"/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x v="0"/>
    <n v="5"/>
    <x v="1"/>
    <s v="film &amp; video/animation"/>
    <n v="28"/>
    <x v="0"/>
    <x v="5"/>
    <x v="413"/>
    <x v="411"/>
  </r>
  <r>
    <n v="3"/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x v="0"/>
    <n v="14"/>
    <x v="1"/>
    <s v="film &amp; video/animation"/>
    <n v="62"/>
    <x v="0"/>
    <x v="5"/>
    <x v="18"/>
    <x v="18"/>
  </r>
  <r>
    <n v="0"/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x v="0"/>
    <n v="1"/>
    <x v="1"/>
    <s v="film &amp; video/animation"/>
    <n v="1"/>
    <x v="0"/>
    <x v="5"/>
    <x v="414"/>
    <x v="412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x v="0"/>
    <n v="0"/>
    <x v="1"/>
    <s v="film &amp; video/animation"/>
    <e v="#DIV/0!"/>
    <x v="0"/>
    <x v="5"/>
    <x v="415"/>
    <x v="413"/>
  </r>
  <r>
    <n v="2"/>
    <n v="476"/>
    <s v="Sight Word Music Videos"/>
    <s v="Animated Music Videos that teach kids how to read."/>
    <n v="220000"/>
    <x v="387"/>
    <x v="2"/>
    <x v="0"/>
    <x v="0"/>
    <n v="1401767940"/>
    <n v="1398727441"/>
    <x v="0"/>
    <n v="124"/>
    <x v="1"/>
    <s v="film &amp; video/animation"/>
    <n v="40"/>
    <x v="0"/>
    <x v="5"/>
    <x v="416"/>
    <x v="414"/>
  </r>
  <r>
    <n v="0"/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x v="0"/>
    <n v="0"/>
    <x v="1"/>
    <s v="film &amp; video/animation"/>
    <e v="#DIV/0!"/>
    <x v="0"/>
    <x v="5"/>
    <x v="417"/>
    <x v="415"/>
  </r>
  <r>
    <n v="0"/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x v="0"/>
    <n v="0"/>
    <x v="1"/>
    <s v="film &amp; video/animation"/>
    <e v="#DIV/0!"/>
    <x v="0"/>
    <x v="5"/>
    <x v="418"/>
    <x v="416"/>
  </r>
  <r>
    <n v="33"/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x v="0"/>
    <n v="55"/>
    <x v="1"/>
    <s v="film &amp; video/animation"/>
    <n v="89"/>
    <x v="0"/>
    <x v="5"/>
    <x v="344"/>
    <x v="119"/>
  </r>
  <r>
    <n v="19"/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x v="0"/>
    <n v="140"/>
    <x v="1"/>
    <s v="film &amp; video/animation"/>
    <n v="55"/>
    <x v="0"/>
    <x v="5"/>
    <x v="419"/>
    <x v="417"/>
  </r>
  <r>
    <n v="6"/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x v="0"/>
    <n v="21"/>
    <x v="1"/>
    <s v="film &amp; video/animation"/>
    <n v="87"/>
    <x v="0"/>
    <x v="5"/>
    <x v="420"/>
    <x v="418"/>
  </r>
  <r>
    <n v="0"/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x v="0"/>
    <n v="1"/>
    <x v="1"/>
    <s v="film &amp; video/animation"/>
    <n v="10"/>
    <x v="0"/>
    <x v="5"/>
    <x v="421"/>
    <x v="419"/>
  </r>
  <r>
    <n v="50"/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x v="0"/>
    <n v="147"/>
    <x v="1"/>
    <s v="film &amp; video/animation"/>
    <n v="51"/>
    <x v="0"/>
    <x v="5"/>
    <x v="422"/>
    <x v="420"/>
  </r>
  <r>
    <n v="0"/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x v="0"/>
    <n v="11"/>
    <x v="1"/>
    <s v="film &amp; video/animation"/>
    <n v="14"/>
    <x v="0"/>
    <x v="5"/>
    <x v="423"/>
    <x v="421"/>
  </r>
  <r>
    <n v="22"/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x v="0"/>
    <n v="125"/>
    <x v="1"/>
    <s v="film &amp; video/animation"/>
    <n v="67"/>
    <x v="0"/>
    <x v="5"/>
    <x v="298"/>
    <x v="422"/>
  </r>
  <r>
    <n v="0"/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x v="0"/>
    <n v="1"/>
    <x v="1"/>
    <s v="film &amp; video/animation"/>
    <n v="50"/>
    <x v="0"/>
    <x v="5"/>
    <x v="424"/>
    <x v="423"/>
  </r>
  <r>
    <n v="0"/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x v="0"/>
    <n v="0"/>
    <x v="1"/>
    <s v="film &amp; video/animation"/>
    <e v="#DIV/0!"/>
    <x v="0"/>
    <x v="5"/>
    <x v="425"/>
    <x v="424"/>
  </r>
  <r>
    <n v="0"/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x v="0"/>
    <n v="0"/>
    <x v="1"/>
    <s v="film &amp; video/animation"/>
    <e v="#DIV/0!"/>
    <x v="0"/>
    <x v="5"/>
    <x v="426"/>
    <x v="208"/>
  </r>
  <r>
    <n v="0"/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x v="0"/>
    <n v="3"/>
    <x v="1"/>
    <s v="film &amp; video/animation"/>
    <n v="72"/>
    <x v="0"/>
    <x v="5"/>
    <x v="427"/>
    <x v="425"/>
  </r>
  <r>
    <n v="0"/>
    <n v="490"/>
    <s v="PROJECT IS CANCELLED"/>
    <s v="Cancelled"/>
    <n v="1000"/>
    <x v="117"/>
    <x v="2"/>
    <x v="0"/>
    <x v="0"/>
    <n v="1345677285"/>
    <n v="1343085285"/>
    <x v="0"/>
    <n v="0"/>
    <x v="1"/>
    <s v="film &amp; video/animation"/>
    <e v="#DIV/0!"/>
    <x v="0"/>
    <x v="5"/>
    <x v="428"/>
    <x v="271"/>
  </r>
  <r>
    <n v="0"/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x v="0"/>
    <n v="0"/>
    <x v="1"/>
    <s v="film &amp; video/animation"/>
    <e v="#DIV/0!"/>
    <x v="0"/>
    <x v="5"/>
    <x v="429"/>
    <x v="336"/>
  </r>
  <r>
    <n v="0"/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x v="0"/>
    <n v="0"/>
    <x v="1"/>
    <s v="film &amp; video/animation"/>
    <e v="#DIV/0!"/>
    <x v="0"/>
    <x v="5"/>
    <x v="430"/>
    <x v="426"/>
  </r>
  <r>
    <n v="0"/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x v="0"/>
    <n v="0"/>
    <x v="1"/>
    <s v="film &amp; video/animation"/>
    <e v="#DIV/0!"/>
    <x v="0"/>
    <x v="5"/>
    <x v="431"/>
    <x v="359"/>
  </r>
  <r>
    <n v="0"/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x v="0"/>
    <n v="3"/>
    <x v="1"/>
    <s v="film &amp; video/animation"/>
    <n v="10"/>
    <x v="0"/>
    <x v="5"/>
    <x v="432"/>
    <x v="427"/>
  </r>
  <r>
    <n v="0"/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x v="0"/>
    <n v="0"/>
    <x v="1"/>
    <s v="film &amp; video/animation"/>
    <e v="#DIV/0!"/>
    <x v="0"/>
    <x v="5"/>
    <x v="433"/>
    <x v="428"/>
  </r>
  <r>
    <n v="0"/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x v="0"/>
    <n v="1"/>
    <x v="1"/>
    <s v="film &amp; video/animation"/>
    <n v="1"/>
    <x v="0"/>
    <x v="5"/>
    <x v="434"/>
    <x v="429"/>
  </r>
  <r>
    <n v="1"/>
    <n v="497"/>
    <s v="Galaxy Probe Kids"/>
    <s v="live-action/animated series pilot."/>
    <n v="4480"/>
    <x v="134"/>
    <x v="2"/>
    <x v="0"/>
    <x v="0"/>
    <n v="1419483600"/>
    <n v="1414889665"/>
    <x v="0"/>
    <n v="3"/>
    <x v="1"/>
    <s v="film &amp; video/animation"/>
    <n v="10"/>
    <x v="0"/>
    <x v="5"/>
    <x v="143"/>
    <x v="430"/>
  </r>
  <r>
    <n v="5"/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x v="0"/>
    <n v="22"/>
    <x v="1"/>
    <s v="film &amp; video/animation"/>
    <n v="136"/>
    <x v="0"/>
    <x v="5"/>
    <x v="435"/>
    <x v="431"/>
  </r>
  <r>
    <n v="10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x v="0"/>
    <n v="26"/>
    <x v="1"/>
    <s v="film &amp; video/animation"/>
    <n v="73"/>
    <x v="0"/>
    <x v="5"/>
    <x v="436"/>
    <x v="432"/>
  </r>
  <r>
    <n v="3"/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x v="0"/>
    <n v="4"/>
    <x v="1"/>
    <s v="film &amp; video/animation"/>
    <n v="54"/>
    <x v="0"/>
    <x v="5"/>
    <x v="437"/>
    <x v="433"/>
  </r>
  <r>
    <n v="0"/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x v="0"/>
    <n v="0"/>
    <x v="1"/>
    <s v="film &amp; video/animation"/>
    <e v="#DIV/0!"/>
    <x v="0"/>
    <x v="5"/>
    <x v="438"/>
    <x v="434"/>
  </r>
  <r>
    <n v="1"/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x v="0"/>
    <n v="4"/>
    <x v="1"/>
    <s v="film &amp; video/animation"/>
    <n v="58"/>
    <x v="0"/>
    <x v="5"/>
    <x v="439"/>
    <x v="435"/>
  </r>
  <r>
    <n v="2"/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x v="0"/>
    <n v="9"/>
    <x v="1"/>
    <s v="film &amp; video/animation"/>
    <n v="13"/>
    <x v="0"/>
    <x v="5"/>
    <x v="440"/>
    <x v="436"/>
  </r>
  <r>
    <n v="1"/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x v="0"/>
    <n v="5"/>
    <x v="1"/>
    <s v="film &amp; video/animation"/>
    <n v="67"/>
    <x v="0"/>
    <x v="5"/>
    <x v="441"/>
    <x v="437"/>
  </r>
  <r>
    <n v="0"/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x v="0"/>
    <n v="14"/>
    <x v="1"/>
    <s v="film &amp; video/animation"/>
    <n v="4"/>
    <x v="0"/>
    <x v="5"/>
    <x v="53"/>
    <x v="25"/>
  </r>
  <r>
    <n v="0"/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x v="0"/>
    <n v="1"/>
    <x v="1"/>
    <s v="film &amp; video/animation"/>
    <n v="250"/>
    <x v="0"/>
    <x v="5"/>
    <x v="442"/>
    <x v="438"/>
  </r>
  <r>
    <n v="3"/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x v="0"/>
    <n v="10"/>
    <x v="1"/>
    <s v="film &amp; video/animation"/>
    <n v="64"/>
    <x v="0"/>
    <x v="5"/>
    <x v="443"/>
    <x v="439"/>
  </r>
  <r>
    <n v="1"/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x v="0"/>
    <n v="3"/>
    <x v="1"/>
    <s v="film &amp; video/animation"/>
    <n v="133"/>
    <x v="0"/>
    <x v="5"/>
    <x v="444"/>
    <x v="440"/>
  </r>
  <r>
    <n v="0"/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x v="0"/>
    <n v="1"/>
    <x v="1"/>
    <s v="film &amp; video/animation"/>
    <n v="10"/>
    <x v="0"/>
    <x v="5"/>
    <x v="445"/>
    <x v="441"/>
  </r>
  <r>
    <n v="0"/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x v="0"/>
    <n v="0"/>
    <x v="1"/>
    <s v="film &amp; video/animation"/>
    <e v="#DIV/0!"/>
    <x v="0"/>
    <x v="5"/>
    <x v="376"/>
    <x v="370"/>
  </r>
  <r>
    <n v="3"/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x v="0"/>
    <n v="5"/>
    <x v="1"/>
    <s v="film &amp; video/animation"/>
    <n v="30"/>
    <x v="0"/>
    <x v="5"/>
    <x v="446"/>
    <x v="442"/>
  </r>
  <r>
    <n v="0"/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x v="0"/>
    <n v="2"/>
    <x v="1"/>
    <s v="film &amp; video/animation"/>
    <n v="6"/>
    <x v="0"/>
    <x v="5"/>
    <x v="447"/>
    <x v="443"/>
  </r>
  <r>
    <n v="14"/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x v="0"/>
    <n v="68"/>
    <x v="1"/>
    <s v="film &amp; video/animation"/>
    <n v="102"/>
    <x v="0"/>
    <x v="5"/>
    <x v="448"/>
    <x v="444"/>
  </r>
  <r>
    <n v="3"/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x v="0"/>
    <n v="3"/>
    <x v="1"/>
    <s v="film &amp; video/animation"/>
    <n v="17"/>
    <x v="0"/>
    <x v="5"/>
    <x v="449"/>
    <x v="445"/>
  </r>
  <r>
    <n v="25"/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x v="0"/>
    <n v="34"/>
    <x v="1"/>
    <s v="film &amp; video/animation"/>
    <n v="725"/>
    <x v="0"/>
    <x v="5"/>
    <x v="450"/>
    <x v="446"/>
  </r>
  <r>
    <n v="0"/>
    <n v="516"/>
    <s v="Shipmates"/>
    <s v="A big brother style comedy animation series starring famous seafarers"/>
    <n v="5000"/>
    <x v="117"/>
    <x v="2"/>
    <x v="1"/>
    <x v="1"/>
    <n v="1432752080"/>
    <n v="1427568080"/>
    <x v="0"/>
    <n v="0"/>
    <x v="1"/>
    <s v="film &amp; video/animation"/>
    <e v="#DIV/0!"/>
    <x v="0"/>
    <x v="5"/>
    <x v="451"/>
    <x v="447"/>
  </r>
  <r>
    <n v="1"/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x v="0"/>
    <n v="3"/>
    <x v="1"/>
    <s v="film &amp; video/animation"/>
    <n v="68"/>
    <x v="0"/>
    <x v="5"/>
    <x v="452"/>
    <x v="448"/>
  </r>
  <r>
    <n v="0"/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x v="0"/>
    <n v="0"/>
    <x v="1"/>
    <s v="film &amp; video/animation"/>
    <e v="#DIV/0!"/>
    <x v="0"/>
    <x v="5"/>
    <x v="453"/>
    <x v="449"/>
  </r>
  <r>
    <n v="23"/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x v="0"/>
    <n v="70"/>
    <x v="1"/>
    <s v="film &amp; video/animation"/>
    <n v="39"/>
    <x v="0"/>
    <x v="5"/>
    <x v="454"/>
    <x v="450"/>
  </r>
  <r>
    <n v="102"/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x v="0"/>
    <n v="34"/>
    <x v="0"/>
    <s v="theater/plays"/>
    <n v="150"/>
    <x v="1"/>
    <x v="6"/>
    <x v="455"/>
    <x v="25"/>
  </r>
  <r>
    <n v="105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x v="0"/>
    <n v="56"/>
    <x v="0"/>
    <s v="theater/plays"/>
    <n v="93"/>
    <x v="1"/>
    <x v="6"/>
    <x v="456"/>
    <x v="451"/>
  </r>
  <r>
    <n v="115"/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x v="0"/>
    <n v="31"/>
    <x v="0"/>
    <s v="theater/plays"/>
    <n v="111"/>
    <x v="1"/>
    <x v="6"/>
    <x v="457"/>
    <x v="452"/>
  </r>
  <r>
    <n v="121"/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x v="0"/>
    <n v="84"/>
    <x v="0"/>
    <s v="theater/plays"/>
    <n v="72"/>
    <x v="1"/>
    <x v="6"/>
    <x v="458"/>
    <x v="374"/>
  </r>
  <r>
    <n v="109"/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x v="0"/>
    <n v="130"/>
    <x v="0"/>
    <s v="theater/plays"/>
    <n v="29"/>
    <x v="1"/>
    <x v="6"/>
    <x v="459"/>
    <x v="453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x v="0"/>
    <n v="12"/>
    <x v="0"/>
    <s v="theater/plays"/>
    <n v="1000"/>
    <x v="1"/>
    <x v="6"/>
    <x v="460"/>
    <x v="454"/>
  </r>
  <r>
    <n v="114"/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x v="0"/>
    <n v="23"/>
    <x v="0"/>
    <s v="theater/plays"/>
    <n v="74"/>
    <x v="1"/>
    <x v="6"/>
    <x v="461"/>
    <x v="455"/>
  </r>
  <r>
    <n v="101"/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x v="0"/>
    <n v="158"/>
    <x v="0"/>
    <s v="theater/plays"/>
    <n v="64"/>
    <x v="1"/>
    <x v="6"/>
    <x v="414"/>
    <x v="412"/>
  </r>
  <r>
    <n v="116"/>
    <n v="528"/>
    <s v="Devastated No Matter What"/>
    <s v="A Festival Backed Production of a Full-Length Play."/>
    <n v="1150"/>
    <x v="414"/>
    <x v="0"/>
    <x v="0"/>
    <x v="0"/>
    <n v="1434921600"/>
    <n v="1433109907"/>
    <x v="0"/>
    <n v="30"/>
    <x v="0"/>
    <s v="theater/plays"/>
    <n v="44"/>
    <x v="1"/>
    <x v="6"/>
    <x v="169"/>
    <x v="456"/>
  </r>
  <r>
    <n v="130"/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x v="0"/>
    <n v="18"/>
    <x v="0"/>
    <s v="theater/plays"/>
    <n v="87"/>
    <x v="1"/>
    <x v="6"/>
    <x v="462"/>
    <x v="457"/>
  </r>
  <r>
    <n v="108"/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x v="0"/>
    <n v="29"/>
    <x v="0"/>
    <s v="theater/plays"/>
    <n v="127"/>
    <x v="1"/>
    <x v="6"/>
    <x v="463"/>
    <x v="458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x v="0"/>
    <n v="31"/>
    <x v="0"/>
    <s v="theater/plays"/>
    <n v="129"/>
    <x v="1"/>
    <x v="6"/>
    <x v="464"/>
    <x v="459"/>
  </r>
  <r>
    <n v="123"/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x v="0"/>
    <n v="173"/>
    <x v="0"/>
    <s v="theater/plays"/>
    <n v="71"/>
    <x v="1"/>
    <x v="6"/>
    <x v="32"/>
    <x v="288"/>
  </r>
  <r>
    <n v="100"/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x v="0"/>
    <n v="17"/>
    <x v="0"/>
    <s v="theater/plays"/>
    <n v="118"/>
    <x v="1"/>
    <x v="6"/>
    <x v="465"/>
    <x v="197"/>
  </r>
  <r>
    <n v="105"/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x v="0"/>
    <n v="48"/>
    <x v="0"/>
    <s v="theater/plays"/>
    <n v="327"/>
    <x v="1"/>
    <x v="6"/>
    <x v="466"/>
    <x v="460"/>
  </r>
  <r>
    <n v="103"/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x v="0"/>
    <n v="59"/>
    <x v="0"/>
    <s v="theater/plays"/>
    <n v="35"/>
    <x v="1"/>
    <x v="6"/>
    <x v="330"/>
    <x v="328"/>
  </r>
  <r>
    <n v="118"/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x v="0"/>
    <n v="39"/>
    <x v="0"/>
    <s v="theater/plays"/>
    <n v="100"/>
    <x v="1"/>
    <x v="6"/>
    <x v="467"/>
    <x v="461"/>
  </r>
  <r>
    <n v="121"/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x v="0"/>
    <n v="59"/>
    <x v="0"/>
    <s v="theater/plays"/>
    <n v="41"/>
    <x v="1"/>
    <x v="6"/>
    <x v="468"/>
    <x v="462"/>
  </r>
  <r>
    <n v="302"/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x v="0"/>
    <n v="60"/>
    <x v="0"/>
    <s v="theater/plays"/>
    <n v="252"/>
    <x v="1"/>
    <x v="6"/>
    <x v="32"/>
    <x v="288"/>
  </r>
  <r>
    <n v="101"/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x v="0"/>
    <n v="20"/>
    <x v="0"/>
    <s v="theater/plays"/>
    <n v="25"/>
    <x v="1"/>
    <x v="6"/>
    <x v="7"/>
    <x v="463"/>
  </r>
  <r>
    <n v="0"/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x v="0"/>
    <n v="1"/>
    <x v="1"/>
    <s v="technology/web"/>
    <n v="1"/>
    <x v="2"/>
    <x v="7"/>
    <x v="469"/>
    <x v="190"/>
  </r>
  <r>
    <n v="1"/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x v="0"/>
    <n v="1"/>
    <x v="1"/>
    <s v="technology/web"/>
    <n v="25"/>
    <x v="2"/>
    <x v="7"/>
    <x v="470"/>
    <x v="369"/>
  </r>
  <r>
    <n v="0"/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x v="0"/>
    <n v="1"/>
    <x v="1"/>
    <s v="technology/web"/>
    <n v="1"/>
    <x v="2"/>
    <x v="7"/>
    <x v="471"/>
    <x v="464"/>
  </r>
  <r>
    <n v="0"/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x v="0"/>
    <n v="2"/>
    <x v="1"/>
    <s v="technology/web"/>
    <n v="35"/>
    <x v="2"/>
    <x v="7"/>
    <x v="472"/>
    <x v="465"/>
  </r>
  <r>
    <n v="1"/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x v="0"/>
    <n v="2"/>
    <x v="1"/>
    <s v="technology/web"/>
    <n v="3"/>
    <x v="2"/>
    <x v="7"/>
    <x v="473"/>
    <x v="466"/>
  </r>
  <r>
    <n v="27"/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x v="0"/>
    <n v="34"/>
    <x v="1"/>
    <s v="technology/web"/>
    <n v="403"/>
    <x v="2"/>
    <x v="7"/>
    <x v="474"/>
    <x v="467"/>
  </r>
  <r>
    <n v="0"/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x v="0"/>
    <n v="2"/>
    <x v="1"/>
    <s v="technology/web"/>
    <n v="26"/>
    <x v="2"/>
    <x v="7"/>
    <x v="227"/>
    <x v="186"/>
  </r>
  <r>
    <n v="0"/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x v="0"/>
    <n v="0"/>
    <x v="1"/>
    <s v="technology/web"/>
    <e v="#DIV/0!"/>
    <x v="2"/>
    <x v="7"/>
    <x v="475"/>
    <x v="468"/>
  </r>
  <r>
    <n v="0"/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x v="0"/>
    <n v="1"/>
    <x v="1"/>
    <s v="technology/web"/>
    <n v="9"/>
    <x v="2"/>
    <x v="7"/>
    <x v="476"/>
    <x v="469"/>
  </r>
  <r>
    <n v="3"/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x v="0"/>
    <n v="8"/>
    <x v="1"/>
    <s v="technology/web"/>
    <n v="9"/>
    <x v="2"/>
    <x v="7"/>
    <x v="477"/>
    <x v="470"/>
  </r>
  <r>
    <n v="1"/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x v="0"/>
    <n v="4"/>
    <x v="1"/>
    <s v="technology/web"/>
    <n v="9"/>
    <x v="2"/>
    <x v="7"/>
    <x v="478"/>
    <x v="412"/>
  </r>
  <r>
    <n v="5"/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x v="0"/>
    <n v="28"/>
    <x v="1"/>
    <s v="technology/web"/>
    <n v="135"/>
    <x v="2"/>
    <x v="7"/>
    <x v="134"/>
    <x v="471"/>
  </r>
  <r>
    <n v="0"/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x v="0"/>
    <n v="0"/>
    <x v="1"/>
    <s v="technology/web"/>
    <e v="#DIV/0!"/>
    <x v="2"/>
    <x v="7"/>
    <x v="25"/>
    <x v="25"/>
  </r>
  <r>
    <n v="0"/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x v="0"/>
    <n v="6"/>
    <x v="1"/>
    <s v="technology/web"/>
    <n v="21"/>
    <x v="2"/>
    <x v="7"/>
    <x v="309"/>
    <x v="472"/>
  </r>
  <r>
    <n v="37"/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x v="0"/>
    <n v="22"/>
    <x v="1"/>
    <s v="technology/web"/>
    <n v="64"/>
    <x v="2"/>
    <x v="7"/>
    <x v="479"/>
    <x v="473"/>
  </r>
  <r>
    <n v="0"/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x v="0"/>
    <n v="0"/>
    <x v="1"/>
    <s v="technology/web"/>
    <e v="#DIV/0!"/>
    <x v="2"/>
    <x v="7"/>
    <x v="480"/>
    <x v="474"/>
  </r>
  <r>
    <n v="3"/>
    <n v="556"/>
    <s v="Braille Academy"/>
    <s v="An educational platform for learning Unified English Braille Code"/>
    <n v="8000"/>
    <x v="148"/>
    <x v="2"/>
    <x v="0"/>
    <x v="0"/>
    <n v="1452112717"/>
    <n v="1449520717"/>
    <x v="0"/>
    <n v="1"/>
    <x v="1"/>
    <s v="technology/web"/>
    <n v="200"/>
    <x v="2"/>
    <x v="7"/>
    <x v="481"/>
    <x v="475"/>
  </r>
  <r>
    <n v="1"/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x v="0"/>
    <n v="20"/>
    <x v="1"/>
    <s v="technology/web"/>
    <n v="68"/>
    <x v="2"/>
    <x v="7"/>
    <x v="482"/>
    <x v="476"/>
  </r>
  <r>
    <n v="0"/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x v="0"/>
    <n v="0"/>
    <x v="1"/>
    <s v="technology/web"/>
    <e v="#DIV/0!"/>
    <x v="2"/>
    <x v="7"/>
    <x v="483"/>
    <x v="293"/>
  </r>
  <r>
    <n v="0"/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x v="0"/>
    <n v="1"/>
    <x v="1"/>
    <s v="technology/web"/>
    <n v="50"/>
    <x v="2"/>
    <x v="7"/>
    <x v="484"/>
    <x v="206"/>
  </r>
  <r>
    <n v="0"/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x v="0"/>
    <n v="3"/>
    <x v="1"/>
    <s v="technology/web"/>
    <n v="4"/>
    <x v="2"/>
    <x v="7"/>
    <x v="485"/>
    <x v="477"/>
  </r>
  <r>
    <n v="0"/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x v="0"/>
    <n v="2"/>
    <x v="1"/>
    <s v="technology/web"/>
    <n v="28"/>
    <x v="2"/>
    <x v="7"/>
    <x v="486"/>
    <x v="478"/>
  </r>
  <r>
    <n v="0"/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x v="0"/>
    <n v="0"/>
    <x v="1"/>
    <s v="technology/web"/>
    <e v="#DIV/0!"/>
    <x v="2"/>
    <x v="7"/>
    <x v="487"/>
    <x v="479"/>
  </r>
  <r>
    <n v="0"/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x v="0"/>
    <n v="2"/>
    <x v="1"/>
    <s v="technology/web"/>
    <n v="34"/>
    <x v="2"/>
    <x v="7"/>
    <x v="488"/>
    <x v="480"/>
  </r>
  <r>
    <n v="0"/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x v="0"/>
    <n v="1"/>
    <x v="1"/>
    <s v="technology/web"/>
    <n v="1"/>
    <x v="2"/>
    <x v="7"/>
    <x v="489"/>
    <x v="481"/>
  </r>
  <r>
    <n v="0"/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x v="0"/>
    <n v="0"/>
    <x v="1"/>
    <s v="technology/web"/>
    <e v="#DIV/0!"/>
    <x v="2"/>
    <x v="7"/>
    <x v="182"/>
    <x v="200"/>
  </r>
  <r>
    <n v="0"/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x v="0"/>
    <n v="1"/>
    <x v="1"/>
    <s v="technology/web"/>
    <n v="1"/>
    <x v="2"/>
    <x v="7"/>
    <x v="490"/>
    <x v="463"/>
  </r>
  <r>
    <n v="0"/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x v="0"/>
    <n v="0"/>
    <x v="1"/>
    <s v="technology/web"/>
    <e v="#DIV/0!"/>
    <x v="2"/>
    <x v="7"/>
    <x v="491"/>
    <x v="482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x v="0"/>
    <n v="5"/>
    <x v="1"/>
    <s v="technology/web"/>
    <n v="49"/>
    <x v="2"/>
    <x v="7"/>
    <x v="492"/>
    <x v="483"/>
  </r>
  <r>
    <n v="1"/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x v="0"/>
    <n v="1"/>
    <x v="1"/>
    <s v="technology/web"/>
    <n v="20"/>
    <x v="2"/>
    <x v="7"/>
    <x v="493"/>
    <x v="484"/>
  </r>
  <r>
    <n v="0"/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x v="0"/>
    <n v="1"/>
    <x v="1"/>
    <s v="technology/web"/>
    <n v="142"/>
    <x v="2"/>
    <x v="7"/>
    <x v="196"/>
    <x v="485"/>
  </r>
  <r>
    <n v="0"/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x v="0"/>
    <n v="2"/>
    <x v="1"/>
    <s v="technology/web"/>
    <n v="53"/>
    <x v="2"/>
    <x v="7"/>
    <x v="494"/>
    <x v="455"/>
  </r>
  <r>
    <n v="0"/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x v="0"/>
    <n v="0"/>
    <x v="1"/>
    <s v="technology/web"/>
    <e v="#DIV/0!"/>
    <x v="2"/>
    <x v="7"/>
    <x v="468"/>
    <x v="462"/>
  </r>
  <r>
    <n v="0"/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x v="0"/>
    <n v="9"/>
    <x v="1"/>
    <s v="technology/web"/>
    <n v="38"/>
    <x v="2"/>
    <x v="7"/>
    <x v="495"/>
    <x v="486"/>
  </r>
  <r>
    <n v="1"/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x v="0"/>
    <n v="4"/>
    <x v="1"/>
    <s v="technology/web"/>
    <n v="20"/>
    <x v="2"/>
    <x v="7"/>
    <x v="496"/>
    <x v="487"/>
  </r>
  <r>
    <n v="0"/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x v="0"/>
    <n v="4"/>
    <x v="1"/>
    <s v="technology/web"/>
    <n v="65"/>
    <x v="2"/>
    <x v="7"/>
    <x v="497"/>
    <x v="488"/>
  </r>
  <r>
    <n v="0"/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x v="0"/>
    <n v="1"/>
    <x v="1"/>
    <s v="technology/web"/>
    <n v="1"/>
    <x v="2"/>
    <x v="7"/>
    <x v="201"/>
    <x v="196"/>
  </r>
  <r>
    <n v="0"/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x v="0"/>
    <n v="1"/>
    <x v="1"/>
    <s v="technology/web"/>
    <n v="10"/>
    <x v="2"/>
    <x v="7"/>
    <x v="498"/>
    <x v="489"/>
  </r>
  <r>
    <n v="0"/>
    <n v="578"/>
    <s v="weBuy Crowdsourced Shopping"/>
    <s v="weBuy trade built on technology and Crowd Sourced Power"/>
    <n v="125000"/>
    <x v="441"/>
    <x v="2"/>
    <x v="1"/>
    <x v="1"/>
    <n v="1441633993"/>
    <n v="1439560393"/>
    <x v="0"/>
    <n v="7"/>
    <x v="1"/>
    <s v="technology/web"/>
    <n v="2"/>
    <x v="2"/>
    <x v="7"/>
    <x v="499"/>
    <x v="57"/>
  </r>
  <r>
    <n v="1"/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x v="0"/>
    <n v="5"/>
    <x v="1"/>
    <s v="technology/web"/>
    <n v="35"/>
    <x v="2"/>
    <x v="7"/>
    <x v="500"/>
    <x v="141"/>
  </r>
  <r>
    <n v="0"/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x v="0"/>
    <n v="1"/>
    <x v="1"/>
    <s v="technology/web"/>
    <n v="1"/>
    <x v="2"/>
    <x v="7"/>
    <x v="501"/>
    <x v="490"/>
  </r>
  <r>
    <n v="0"/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x v="0"/>
    <n v="0"/>
    <x v="1"/>
    <s v="technology/web"/>
    <e v="#DIV/0!"/>
    <x v="2"/>
    <x v="7"/>
    <x v="502"/>
    <x v="134"/>
  </r>
  <r>
    <n v="0"/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x v="0"/>
    <n v="0"/>
    <x v="1"/>
    <s v="technology/web"/>
    <e v="#DIV/0!"/>
    <x v="2"/>
    <x v="7"/>
    <x v="328"/>
    <x v="491"/>
  </r>
  <r>
    <n v="0"/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x v="0"/>
    <n v="1"/>
    <x v="1"/>
    <s v="technology/web"/>
    <n v="1"/>
    <x v="2"/>
    <x v="7"/>
    <x v="136"/>
    <x v="135"/>
  </r>
  <r>
    <n v="1"/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x v="0"/>
    <n v="2"/>
    <x v="1"/>
    <s v="technology/web"/>
    <n v="5"/>
    <x v="2"/>
    <x v="7"/>
    <x v="503"/>
    <x v="492"/>
  </r>
  <r>
    <n v="0"/>
    <n v="585"/>
    <s v="Link Card"/>
    <s v="SAVE UP TO 40% WHEN YOU SPEND!_x000a__x000a_PRE-ORDER YOUR LINK CARD TODAY"/>
    <n v="9000"/>
    <x v="117"/>
    <x v="2"/>
    <x v="1"/>
    <x v="1"/>
    <n v="1448928000"/>
    <n v="1444123377"/>
    <x v="0"/>
    <n v="0"/>
    <x v="1"/>
    <s v="technology/web"/>
    <e v="#DIV/0!"/>
    <x v="2"/>
    <x v="7"/>
    <x v="504"/>
    <x v="467"/>
  </r>
  <r>
    <n v="1"/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x v="0"/>
    <n v="4"/>
    <x v="1"/>
    <s v="technology/web"/>
    <n v="14"/>
    <x v="2"/>
    <x v="7"/>
    <x v="505"/>
    <x v="493"/>
  </r>
  <r>
    <n v="9"/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x v="0"/>
    <n v="7"/>
    <x v="1"/>
    <s v="technology/web"/>
    <n v="389"/>
    <x v="2"/>
    <x v="7"/>
    <x v="506"/>
    <x v="494"/>
  </r>
  <r>
    <n v="3"/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x v="0"/>
    <n v="2"/>
    <x v="1"/>
    <s v="technology/web"/>
    <n v="151"/>
    <x v="2"/>
    <x v="7"/>
    <x v="507"/>
    <x v="495"/>
  </r>
  <r>
    <n v="0"/>
    <n v="589"/>
    <s v="Get Neighborly"/>
    <s v="Services closer than you think..."/>
    <n v="7500"/>
    <x v="116"/>
    <x v="2"/>
    <x v="0"/>
    <x v="0"/>
    <n v="1436366699"/>
    <n v="1435070699"/>
    <x v="0"/>
    <n v="1"/>
    <x v="1"/>
    <s v="technology/web"/>
    <n v="1"/>
    <x v="2"/>
    <x v="7"/>
    <x v="477"/>
    <x v="366"/>
  </r>
  <r>
    <n v="4"/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x v="0"/>
    <n v="9"/>
    <x v="1"/>
    <s v="technology/web"/>
    <n v="25"/>
    <x v="2"/>
    <x v="7"/>
    <x v="508"/>
    <x v="207"/>
  </r>
  <r>
    <n v="0"/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x v="0"/>
    <n v="2"/>
    <x v="1"/>
    <s v="technology/web"/>
    <n v="31"/>
    <x v="2"/>
    <x v="7"/>
    <x v="509"/>
    <x v="0"/>
  </r>
  <r>
    <n v="3"/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x v="0"/>
    <n v="1"/>
    <x v="1"/>
    <s v="technology/web"/>
    <n v="250"/>
    <x v="2"/>
    <x v="7"/>
    <x v="510"/>
    <x v="496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x v="0"/>
    <n v="7"/>
    <x v="1"/>
    <s v="technology/web"/>
    <n v="16"/>
    <x v="2"/>
    <x v="7"/>
    <x v="511"/>
    <x v="161"/>
  </r>
  <r>
    <n v="0"/>
    <n v="594"/>
    <s v="Unleashed Fitness"/>
    <s v="Creating a fitness site that will change the fitness game forever!"/>
    <n v="25000"/>
    <x v="375"/>
    <x v="2"/>
    <x v="0"/>
    <x v="0"/>
    <n v="1460832206"/>
    <n v="1458240206"/>
    <x v="0"/>
    <n v="2"/>
    <x v="1"/>
    <s v="technology/web"/>
    <n v="13"/>
    <x v="2"/>
    <x v="7"/>
    <x v="8"/>
    <x v="497"/>
  </r>
  <r>
    <n v="0"/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x v="0"/>
    <n v="8"/>
    <x v="1"/>
    <s v="technology/web"/>
    <n v="53"/>
    <x v="2"/>
    <x v="7"/>
    <x v="512"/>
    <x v="498"/>
  </r>
  <r>
    <n v="0"/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x v="0"/>
    <n v="2"/>
    <x v="1"/>
    <s v="technology/web"/>
    <n v="3"/>
    <x v="2"/>
    <x v="7"/>
    <x v="513"/>
    <x v="287"/>
  </r>
  <r>
    <n v="0"/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x v="0"/>
    <n v="2"/>
    <x v="1"/>
    <s v="technology/web"/>
    <n v="10"/>
    <x v="2"/>
    <x v="7"/>
    <x v="514"/>
    <x v="499"/>
  </r>
  <r>
    <n v="34"/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x v="0"/>
    <n v="7"/>
    <x v="1"/>
    <s v="technology/web"/>
    <n v="121"/>
    <x v="2"/>
    <x v="7"/>
    <x v="515"/>
    <x v="500"/>
  </r>
  <r>
    <n v="0"/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x v="0"/>
    <n v="2"/>
    <x v="1"/>
    <s v="technology/web"/>
    <n v="16"/>
    <x v="2"/>
    <x v="7"/>
    <x v="516"/>
    <x v="139"/>
  </r>
  <r>
    <n v="2"/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x v="0"/>
    <n v="1"/>
    <x v="1"/>
    <s v="technology/web"/>
    <n v="100"/>
    <x v="2"/>
    <x v="7"/>
    <x v="302"/>
    <x v="501"/>
  </r>
  <r>
    <n v="1"/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x v="0"/>
    <n v="6"/>
    <x v="1"/>
    <s v="technology/web"/>
    <n v="23"/>
    <x v="2"/>
    <x v="7"/>
    <x v="517"/>
    <x v="192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x v="0"/>
    <n v="0"/>
    <x v="1"/>
    <s v="technology/web"/>
    <e v="#DIV/0!"/>
    <x v="2"/>
    <x v="7"/>
    <x v="145"/>
    <x v="502"/>
  </r>
  <r>
    <n v="4"/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x v="0"/>
    <n v="13"/>
    <x v="1"/>
    <s v="technology/web"/>
    <n v="45"/>
    <x v="2"/>
    <x v="7"/>
    <x v="518"/>
    <x v="63"/>
  </r>
  <r>
    <n v="0"/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x v="0"/>
    <n v="0"/>
    <x v="1"/>
    <s v="technology/web"/>
    <e v="#DIV/0!"/>
    <x v="2"/>
    <x v="7"/>
    <x v="519"/>
    <x v="503"/>
  </r>
  <r>
    <n v="3"/>
    <n v="605"/>
    <s v="Teach Your Parents iPad (Canceled)"/>
    <s v="An iPad support care package for your parents / seniors."/>
    <n v="5000"/>
    <x v="449"/>
    <x v="1"/>
    <x v="0"/>
    <x v="0"/>
    <n v="1440318908"/>
    <n v="1436430908"/>
    <x v="0"/>
    <n v="8"/>
    <x v="1"/>
    <s v="technology/web"/>
    <n v="16"/>
    <x v="2"/>
    <x v="7"/>
    <x v="520"/>
    <x v="504"/>
  </r>
  <r>
    <n v="0"/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x v="0"/>
    <n v="1"/>
    <x v="1"/>
    <s v="technology/web"/>
    <n v="10"/>
    <x v="2"/>
    <x v="7"/>
    <x v="248"/>
    <x v="505"/>
  </r>
  <r>
    <n v="0"/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x v="0"/>
    <n v="0"/>
    <x v="1"/>
    <s v="technology/web"/>
    <e v="#DIV/0!"/>
    <x v="2"/>
    <x v="7"/>
    <x v="521"/>
    <x v="506"/>
  </r>
  <r>
    <n v="1"/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x v="0"/>
    <n v="5"/>
    <x v="1"/>
    <s v="technology/web"/>
    <n v="292"/>
    <x v="2"/>
    <x v="7"/>
    <x v="522"/>
    <x v="507"/>
  </r>
  <r>
    <n v="1"/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x v="0"/>
    <n v="1"/>
    <x v="1"/>
    <s v="technology/web"/>
    <n v="5"/>
    <x v="2"/>
    <x v="7"/>
    <x v="523"/>
    <x v="508"/>
  </r>
  <r>
    <n v="0"/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x v="0"/>
    <n v="0"/>
    <x v="1"/>
    <s v="technology/web"/>
    <e v="#DIV/0!"/>
    <x v="2"/>
    <x v="7"/>
    <x v="524"/>
    <x v="509"/>
  </r>
  <r>
    <n v="0"/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x v="0"/>
    <n v="0"/>
    <x v="1"/>
    <s v="technology/web"/>
    <e v="#DIV/0!"/>
    <x v="2"/>
    <x v="7"/>
    <x v="525"/>
    <x v="4"/>
  </r>
  <r>
    <n v="0"/>
    <n v="612"/>
    <s v="Web Streaming 2.0 (Canceled)"/>
    <s v="A Fast and Reliable new Web platform to stream videos from Internet"/>
    <n v="10000"/>
    <x v="117"/>
    <x v="1"/>
    <x v="13"/>
    <x v="3"/>
    <n v="1472777146"/>
    <n v="1470185146"/>
    <x v="0"/>
    <n v="0"/>
    <x v="1"/>
    <s v="technology/web"/>
    <e v="#DIV/0!"/>
    <x v="2"/>
    <x v="7"/>
    <x v="526"/>
    <x v="510"/>
  </r>
  <r>
    <n v="21"/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x v="0"/>
    <n v="121"/>
    <x v="1"/>
    <s v="technology/web"/>
    <n v="106"/>
    <x v="2"/>
    <x v="7"/>
    <x v="154"/>
    <x v="511"/>
  </r>
  <r>
    <n v="0"/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x v="0"/>
    <n v="0"/>
    <x v="1"/>
    <s v="technology/web"/>
    <e v="#DIV/0!"/>
    <x v="2"/>
    <x v="7"/>
    <x v="13"/>
    <x v="512"/>
  </r>
  <r>
    <n v="0"/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x v="0"/>
    <n v="0"/>
    <x v="1"/>
    <s v="technology/web"/>
    <e v="#DIV/0!"/>
    <x v="2"/>
    <x v="7"/>
    <x v="527"/>
    <x v="513"/>
  </r>
  <r>
    <n v="0"/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x v="0"/>
    <n v="0"/>
    <x v="1"/>
    <s v="technology/web"/>
    <e v="#DIV/0!"/>
    <x v="2"/>
    <x v="7"/>
    <x v="528"/>
    <x v="514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x v="0"/>
    <n v="3"/>
    <x v="1"/>
    <s v="technology/web"/>
    <n v="20"/>
    <x v="2"/>
    <x v="7"/>
    <x v="164"/>
    <x v="515"/>
  </r>
  <r>
    <n v="0"/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x v="0"/>
    <n v="0"/>
    <x v="1"/>
    <s v="technology/web"/>
    <e v="#DIV/0!"/>
    <x v="2"/>
    <x v="7"/>
    <x v="529"/>
    <x v="516"/>
  </r>
  <r>
    <n v="0"/>
    <n v="619"/>
    <s v="Big Data (Canceled)"/>
    <s v="Big Data Sets for researchers interested in improving the quality of life."/>
    <n v="2500000"/>
    <x v="116"/>
    <x v="1"/>
    <x v="0"/>
    <x v="0"/>
    <n v="1416933390"/>
    <n v="1411745790"/>
    <x v="0"/>
    <n v="1"/>
    <x v="1"/>
    <s v="technology/web"/>
    <n v="1"/>
    <x v="2"/>
    <x v="7"/>
    <x v="530"/>
    <x v="517"/>
  </r>
  <r>
    <n v="1"/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x v="0"/>
    <n v="1"/>
    <x v="1"/>
    <s v="technology/web"/>
    <n v="300"/>
    <x v="2"/>
    <x v="7"/>
    <x v="531"/>
    <x v="518"/>
  </r>
  <r>
    <n v="1"/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x v="0"/>
    <n v="3"/>
    <x v="1"/>
    <s v="technology/web"/>
    <n v="87"/>
    <x v="2"/>
    <x v="7"/>
    <x v="532"/>
    <x v="519"/>
  </r>
  <r>
    <n v="6"/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x v="0"/>
    <n v="9"/>
    <x v="1"/>
    <s v="technology/web"/>
    <n v="38"/>
    <x v="2"/>
    <x v="7"/>
    <x v="533"/>
    <x v="520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x v="0"/>
    <n v="0"/>
    <x v="1"/>
    <s v="technology/web"/>
    <e v="#DIV/0!"/>
    <x v="2"/>
    <x v="7"/>
    <x v="534"/>
    <x v="521"/>
  </r>
  <r>
    <n v="0"/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x v="0"/>
    <n v="0"/>
    <x v="1"/>
    <s v="technology/web"/>
    <e v="#DIV/0!"/>
    <x v="2"/>
    <x v="7"/>
    <x v="198"/>
    <x v="522"/>
  </r>
  <r>
    <n v="0"/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x v="0"/>
    <n v="0"/>
    <x v="1"/>
    <s v="technology/web"/>
    <e v="#DIV/0!"/>
    <x v="2"/>
    <x v="7"/>
    <x v="535"/>
    <x v="523"/>
  </r>
  <r>
    <n v="17"/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x v="0"/>
    <n v="39"/>
    <x v="1"/>
    <s v="technology/web"/>
    <n v="111"/>
    <x v="2"/>
    <x v="7"/>
    <x v="345"/>
    <x v="524"/>
  </r>
  <r>
    <n v="0"/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x v="0"/>
    <n v="1"/>
    <x v="1"/>
    <s v="technology/web"/>
    <n v="90"/>
    <x v="2"/>
    <x v="7"/>
    <x v="536"/>
    <x v="201"/>
  </r>
  <r>
    <n v="0"/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x v="0"/>
    <n v="0"/>
    <x v="1"/>
    <s v="technology/web"/>
    <e v="#DIV/0!"/>
    <x v="2"/>
    <x v="7"/>
    <x v="14"/>
    <x v="525"/>
  </r>
  <r>
    <n v="0"/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x v="0"/>
    <n v="3"/>
    <x v="1"/>
    <s v="technology/web"/>
    <n v="117"/>
    <x v="2"/>
    <x v="7"/>
    <x v="102"/>
    <x v="526"/>
  </r>
  <r>
    <n v="0"/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x v="0"/>
    <n v="1"/>
    <x v="1"/>
    <s v="technology/web"/>
    <n v="10"/>
    <x v="2"/>
    <x v="7"/>
    <x v="453"/>
    <x v="449"/>
  </r>
  <r>
    <n v="1"/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x v="0"/>
    <n v="9"/>
    <x v="1"/>
    <s v="technology/web"/>
    <n v="77"/>
    <x v="2"/>
    <x v="7"/>
    <x v="54"/>
    <x v="404"/>
  </r>
  <r>
    <n v="0"/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x v="0"/>
    <n v="0"/>
    <x v="1"/>
    <s v="technology/web"/>
    <e v="#DIV/0!"/>
    <x v="2"/>
    <x v="7"/>
    <x v="537"/>
    <x v="527"/>
  </r>
  <r>
    <n v="12"/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x v="0"/>
    <n v="25"/>
    <x v="1"/>
    <s v="technology/web"/>
    <n v="50"/>
    <x v="2"/>
    <x v="7"/>
    <x v="538"/>
    <x v="296"/>
  </r>
  <r>
    <n v="0"/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x v="0"/>
    <n v="1"/>
    <x v="1"/>
    <s v="technology/web"/>
    <n v="1"/>
    <x v="2"/>
    <x v="7"/>
    <x v="37"/>
    <x v="36"/>
  </r>
  <r>
    <n v="0"/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x v="0"/>
    <n v="1"/>
    <x v="1"/>
    <s v="technology/web"/>
    <n v="2"/>
    <x v="2"/>
    <x v="7"/>
    <x v="539"/>
    <x v="528"/>
  </r>
  <r>
    <n v="0"/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x v="0"/>
    <n v="1"/>
    <x v="1"/>
    <s v="technology/web"/>
    <n v="4"/>
    <x v="2"/>
    <x v="7"/>
    <x v="540"/>
    <x v="529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x v="0"/>
    <n v="0"/>
    <x v="1"/>
    <s v="technology/web"/>
    <e v="#DIV/0!"/>
    <x v="2"/>
    <x v="7"/>
    <x v="541"/>
    <x v="530"/>
  </r>
  <r>
    <n v="0"/>
    <n v="638"/>
    <s v="W (Canceled)"/>
    <s v="O0"/>
    <n v="200000"/>
    <x v="461"/>
    <x v="1"/>
    <x v="12"/>
    <x v="3"/>
    <n v="1490447662"/>
    <n v="1485267262"/>
    <x v="0"/>
    <n v="6"/>
    <x v="1"/>
    <s v="technology/web"/>
    <n v="3"/>
    <x v="2"/>
    <x v="7"/>
    <x v="542"/>
    <x v="248"/>
  </r>
  <r>
    <n v="0"/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x v="0"/>
    <n v="1"/>
    <x v="1"/>
    <s v="technology/web"/>
    <n v="1"/>
    <x v="2"/>
    <x v="7"/>
    <x v="543"/>
    <x v="531"/>
  </r>
  <r>
    <n v="144"/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x v="0"/>
    <n v="2"/>
    <x v="0"/>
    <s v="technology/wearables"/>
    <n v="51"/>
    <x v="2"/>
    <x v="8"/>
    <x v="544"/>
    <x v="532"/>
  </r>
  <r>
    <n v="119"/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x v="0"/>
    <n v="315"/>
    <x v="0"/>
    <s v="technology/wearables"/>
    <n v="151"/>
    <x v="2"/>
    <x v="8"/>
    <x v="545"/>
    <x v="533"/>
  </r>
  <r>
    <n v="1460"/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x v="0"/>
    <n v="2174"/>
    <x v="0"/>
    <s v="technology/wearables"/>
    <n v="134"/>
    <x v="2"/>
    <x v="8"/>
    <x v="546"/>
    <x v="533"/>
  </r>
  <r>
    <n v="106"/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x v="0"/>
    <n v="152"/>
    <x v="0"/>
    <s v="technology/wearables"/>
    <n v="174"/>
    <x v="2"/>
    <x v="8"/>
    <x v="108"/>
    <x v="413"/>
  </r>
  <r>
    <n v="300"/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x v="0"/>
    <n v="1021"/>
    <x v="0"/>
    <s v="technology/wearables"/>
    <n v="73"/>
    <x v="2"/>
    <x v="8"/>
    <x v="120"/>
    <x v="534"/>
  </r>
  <r>
    <n v="279"/>
    <n v="645"/>
    <s v="Carbon Fiber Collar Stays"/>
    <s v="Ever wanted to own something made out of carbon fiber? Now you can!"/>
    <n v="2000"/>
    <x v="467"/>
    <x v="0"/>
    <x v="0"/>
    <x v="0"/>
    <n v="1470962274"/>
    <n v="1468370274"/>
    <x v="0"/>
    <n v="237"/>
    <x v="0"/>
    <s v="technology/wearables"/>
    <n v="24"/>
    <x v="2"/>
    <x v="8"/>
    <x v="162"/>
    <x v="5"/>
  </r>
  <r>
    <n v="132"/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x v="0"/>
    <n v="27"/>
    <x v="0"/>
    <s v="technology/wearables"/>
    <n v="39"/>
    <x v="2"/>
    <x v="8"/>
    <x v="547"/>
    <x v="535"/>
  </r>
  <r>
    <n v="107"/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x v="0"/>
    <n v="17"/>
    <x v="0"/>
    <s v="technology/wearables"/>
    <n v="126"/>
    <x v="2"/>
    <x v="8"/>
    <x v="548"/>
    <x v="536"/>
  </r>
  <r>
    <n v="127"/>
    <n v="648"/>
    <s v="Audio Jacket"/>
    <s v="Get ready for the next product that you canâ€™t live without"/>
    <n v="35000"/>
    <x v="470"/>
    <x v="0"/>
    <x v="0"/>
    <x v="0"/>
    <n v="1413304708"/>
    <n v="1410280708"/>
    <x v="0"/>
    <n v="27"/>
    <x v="0"/>
    <s v="technology/wearables"/>
    <n v="1644"/>
    <x v="2"/>
    <x v="8"/>
    <x v="549"/>
    <x v="537"/>
  </r>
  <r>
    <n v="140"/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x v="0"/>
    <n v="82"/>
    <x v="0"/>
    <s v="technology/wearables"/>
    <n v="43"/>
    <x v="2"/>
    <x v="8"/>
    <x v="18"/>
    <x v="21"/>
  </r>
  <r>
    <n v="112"/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x v="0"/>
    <n v="48"/>
    <x v="0"/>
    <s v="technology/wearables"/>
    <n v="35"/>
    <x v="2"/>
    <x v="8"/>
    <x v="550"/>
    <x v="46"/>
  </r>
  <r>
    <n v="101"/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x v="0"/>
    <n v="105"/>
    <x v="0"/>
    <s v="technology/wearables"/>
    <n v="239"/>
    <x v="2"/>
    <x v="8"/>
    <x v="551"/>
    <x v="538"/>
  </r>
  <r>
    <n v="100"/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x v="0"/>
    <n v="28"/>
    <x v="0"/>
    <s v="technology/wearables"/>
    <n v="108"/>
    <x v="2"/>
    <x v="8"/>
    <x v="552"/>
    <x v="539"/>
  </r>
  <r>
    <n v="141"/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x v="0"/>
    <n v="1107"/>
    <x v="0"/>
    <s v="technology/wearables"/>
    <n v="96"/>
    <x v="2"/>
    <x v="8"/>
    <x v="553"/>
    <x v="533"/>
  </r>
  <r>
    <n v="267"/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x v="0"/>
    <n v="1013"/>
    <x v="0"/>
    <s v="technology/wearables"/>
    <n v="32"/>
    <x v="2"/>
    <x v="8"/>
    <x v="554"/>
    <x v="318"/>
  </r>
  <r>
    <n v="147"/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x v="0"/>
    <n v="274"/>
    <x v="0"/>
    <s v="technology/wearables"/>
    <n v="43"/>
    <x v="2"/>
    <x v="8"/>
    <x v="555"/>
    <x v="540"/>
  </r>
  <r>
    <n v="214"/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x v="0"/>
    <n v="87"/>
    <x v="0"/>
    <s v="technology/wearables"/>
    <n v="123"/>
    <x v="2"/>
    <x v="8"/>
    <x v="9"/>
    <x v="188"/>
  </r>
  <r>
    <n v="126"/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x v="0"/>
    <n v="99"/>
    <x v="0"/>
    <s v="technology/wearables"/>
    <n v="190"/>
    <x v="2"/>
    <x v="8"/>
    <x v="556"/>
    <x v="541"/>
  </r>
  <r>
    <n v="104"/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x v="0"/>
    <n v="276"/>
    <x v="0"/>
    <s v="technology/wearables"/>
    <n v="109"/>
    <x v="2"/>
    <x v="8"/>
    <x v="557"/>
    <x v="461"/>
  </r>
  <r>
    <n v="101"/>
    <n v="659"/>
    <s v="Lulu Watch Designs - Apple Watch"/>
    <s v="Sync up your lifestyle"/>
    <n v="3000"/>
    <x v="481"/>
    <x v="0"/>
    <x v="0"/>
    <x v="0"/>
    <n v="1440339295"/>
    <n v="1437747295"/>
    <x v="0"/>
    <n v="21"/>
    <x v="0"/>
    <s v="technology/wearables"/>
    <n v="144"/>
    <x v="2"/>
    <x v="8"/>
    <x v="520"/>
    <x v="542"/>
  </r>
  <r>
    <n v="3"/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x v="0"/>
    <n v="18"/>
    <x v="1"/>
    <s v="technology/wearables"/>
    <n v="85"/>
    <x v="2"/>
    <x v="8"/>
    <x v="558"/>
    <x v="543"/>
  </r>
  <r>
    <n v="1"/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x v="0"/>
    <n v="9"/>
    <x v="1"/>
    <s v="technology/wearables"/>
    <n v="11"/>
    <x v="2"/>
    <x v="8"/>
    <x v="559"/>
    <x v="544"/>
  </r>
  <r>
    <n v="0"/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x v="0"/>
    <n v="4"/>
    <x v="1"/>
    <s v="technology/wearables"/>
    <n v="39"/>
    <x v="2"/>
    <x v="8"/>
    <x v="560"/>
    <x v="22"/>
  </r>
  <r>
    <n v="0"/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x v="0"/>
    <n v="7"/>
    <x v="1"/>
    <s v="technology/wearables"/>
    <n v="100"/>
    <x v="2"/>
    <x v="8"/>
    <x v="561"/>
    <x v="545"/>
  </r>
  <r>
    <n v="8"/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x v="0"/>
    <n v="29"/>
    <x v="1"/>
    <s v="technology/wearables"/>
    <n v="31"/>
    <x v="2"/>
    <x v="8"/>
    <x v="139"/>
    <x v="546"/>
  </r>
  <r>
    <n v="19"/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x v="0"/>
    <n v="12"/>
    <x v="1"/>
    <s v="technology/wearables"/>
    <n v="155"/>
    <x v="2"/>
    <x v="8"/>
    <x v="562"/>
    <x v="351"/>
  </r>
  <r>
    <n v="0"/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x v="0"/>
    <n v="4"/>
    <x v="1"/>
    <s v="technology/wearables"/>
    <n v="2"/>
    <x v="2"/>
    <x v="8"/>
    <x v="26"/>
    <x v="547"/>
  </r>
  <r>
    <n v="10"/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x v="0"/>
    <n v="28"/>
    <x v="1"/>
    <s v="technology/wearables"/>
    <n v="179"/>
    <x v="2"/>
    <x v="8"/>
    <x v="563"/>
    <x v="487"/>
  </r>
  <r>
    <n v="5"/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x v="0"/>
    <n v="25"/>
    <x v="1"/>
    <s v="technology/wearables"/>
    <n v="27"/>
    <x v="2"/>
    <x v="8"/>
    <x v="564"/>
    <x v="144"/>
  </r>
  <r>
    <n v="22"/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x v="0"/>
    <n v="28"/>
    <x v="1"/>
    <s v="technology/wearables"/>
    <n v="1536"/>
    <x v="2"/>
    <x v="8"/>
    <x v="128"/>
    <x v="172"/>
  </r>
  <r>
    <n v="29"/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x v="0"/>
    <n v="310"/>
    <x v="1"/>
    <s v="technology/wearables"/>
    <n v="85"/>
    <x v="2"/>
    <x v="8"/>
    <x v="565"/>
    <x v="548"/>
  </r>
  <r>
    <n v="39"/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x v="0"/>
    <n v="15"/>
    <x v="1"/>
    <s v="technology/wearables"/>
    <n v="789"/>
    <x v="2"/>
    <x v="8"/>
    <x v="566"/>
    <x v="549"/>
  </r>
  <r>
    <n v="22"/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x v="0"/>
    <n v="215"/>
    <x v="1"/>
    <s v="technology/wearables"/>
    <n v="50"/>
    <x v="2"/>
    <x v="8"/>
    <x v="22"/>
    <x v="180"/>
  </r>
  <r>
    <n v="0"/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x v="0"/>
    <n v="3"/>
    <x v="1"/>
    <s v="technology/wearables"/>
    <n v="68"/>
    <x v="2"/>
    <x v="8"/>
    <x v="567"/>
    <x v="550"/>
  </r>
  <r>
    <n v="0"/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x v="0"/>
    <n v="2"/>
    <x v="1"/>
    <s v="technology/wearables"/>
    <n v="8"/>
    <x v="2"/>
    <x v="8"/>
    <x v="547"/>
    <x v="525"/>
  </r>
  <r>
    <n v="15"/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x v="0"/>
    <n v="26"/>
    <x v="1"/>
    <s v="technology/wearables"/>
    <n v="34"/>
    <x v="2"/>
    <x v="8"/>
    <x v="22"/>
    <x v="482"/>
  </r>
  <r>
    <n v="1"/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x v="0"/>
    <n v="24"/>
    <x v="1"/>
    <s v="technology/wearables"/>
    <n v="61"/>
    <x v="2"/>
    <x v="8"/>
    <x v="568"/>
    <x v="551"/>
  </r>
  <r>
    <n v="26"/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x v="0"/>
    <n v="96"/>
    <x v="1"/>
    <s v="technology/wearables"/>
    <n v="133"/>
    <x v="2"/>
    <x v="8"/>
    <x v="569"/>
    <x v="552"/>
  </r>
  <r>
    <n v="4"/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x v="0"/>
    <n v="17"/>
    <x v="1"/>
    <s v="technology/wearables"/>
    <n v="65"/>
    <x v="2"/>
    <x v="8"/>
    <x v="570"/>
    <x v="553"/>
  </r>
  <r>
    <n v="15"/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x v="0"/>
    <n v="94"/>
    <x v="1"/>
    <s v="technology/wearables"/>
    <n v="94"/>
    <x v="2"/>
    <x v="8"/>
    <x v="138"/>
    <x v="171"/>
  </r>
  <r>
    <n v="26"/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x v="0"/>
    <n v="129"/>
    <x v="1"/>
    <s v="technology/wearables"/>
    <n v="151"/>
    <x v="2"/>
    <x v="8"/>
    <x v="18"/>
    <x v="554"/>
  </r>
  <r>
    <n v="0"/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x v="0"/>
    <n v="1"/>
    <x v="1"/>
    <s v="technology/wearables"/>
    <n v="1"/>
    <x v="2"/>
    <x v="8"/>
    <x v="571"/>
    <x v="555"/>
  </r>
  <r>
    <n v="0"/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x v="0"/>
    <n v="4"/>
    <x v="1"/>
    <s v="technology/wearables"/>
    <n v="13"/>
    <x v="2"/>
    <x v="8"/>
    <x v="572"/>
    <x v="556"/>
  </r>
  <r>
    <n v="1"/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x v="0"/>
    <n v="3"/>
    <x v="1"/>
    <s v="technology/wearables"/>
    <n v="99"/>
    <x v="2"/>
    <x v="8"/>
    <x v="456"/>
    <x v="557"/>
  </r>
  <r>
    <n v="7"/>
    <n v="684"/>
    <s v="Arcus Motion Analyzer | The Versatile Smart Ring"/>
    <s v="Arcus gives your fingers super powers."/>
    <n v="320000"/>
    <x v="502"/>
    <x v="2"/>
    <x v="0"/>
    <x v="0"/>
    <n v="1406257200"/>
    <n v="1403176891"/>
    <x v="0"/>
    <n v="135"/>
    <x v="1"/>
    <s v="technology/wearables"/>
    <n v="177"/>
    <x v="2"/>
    <x v="8"/>
    <x v="573"/>
    <x v="558"/>
  </r>
  <r>
    <n v="28"/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x v="0"/>
    <n v="10"/>
    <x v="1"/>
    <s v="technology/wearables"/>
    <n v="55"/>
    <x v="2"/>
    <x v="8"/>
    <x v="574"/>
    <x v="559"/>
  </r>
  <r>
    <n v="0"/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x v="0"/>
    <n v="0"/>
    <x v="1"/>
    <s v="technology/wearables"/>
    <e v="#DIV/0!"/>
    <x v="2"/>
    <x v="8"/>
    <x v="467"/>
    <x v="560"/>
  </r>
  <r>
    <n v="4"/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x v="0"/>
    <n v="6"/>
    <x v="1"/>
    <s v="technology/wearables"/>
    <n v="592"/>
    <x v="2"/>
    <x v="8"/>
    <x v="575"/>
    <x v="328"/>
  </r>
  <r>
    <n v="73"/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x v="0"/>
    <n v="36"/>
    <x v="1"/>
    <s v="technology/wearables"/>
    <n v="406"/>
    <x v="2"/>
    <x v="8"/>
    <x v="576"/>
    <x v="561"/>
  </r>
  <r>
    <n v="58"/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x v="0"/>
    <n v="336"/>
    <x v="1"/>
    <s v="technology/wearables"/>
    <n v="343"/>
    <x v="2"/>
    <x v="8"/>
    <x v="577"/>
    <x v="539"/>
  </r>
  <r>
    <n v="12"/>
    <n v="690"/>
    <s v="BLOXSHIELD"/>
    <s v="A radiation shield for your fitness tracker, smartwatch or other wearable smart device"/>
    <n v="20000"/>
    <x v="507"/>
    <x v="2"/>
    <x v="0"/>
    <x v="0"/>
    <n v="1473400800"/>
    <n v="1469718841"/>
    <x v="0"/>
    <n v="34"/>
    <x v="1"/>
    <s v="technology/wearables"/>
    <n v="73"/>
    <x v="2"/>
    <x v="8"/>
    <x v="578"/>
    <x v="562"/>
  </r>
  <r>
    <n v="1"/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x v="0"/>
    <n v="10"/>
    <x v="1"/>
    <s v="technology/wearables"/>
    <n v="26"/>
    <x v="2"/>
    <x v="8"/>
    <x v="579"/>
    <x v="563"/>
  </r>
  <r>
    <n v="7"/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x v="0"/>
    <n v="201"/>
    <x v="1"/>
    <s v="technology/wearables"/>
    <n v="6"/>
    <x v="2"/>
    <x v="8"/>
    <x v="580"/>
    <x v="564"/>
  </r>
  <r>
    <n v="35"/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x v="0"/>
    <n v="296"/>
    <x v="1"/>
    <s v="technology/wearables"/>
    <n v="119"/>
    <x v="2"/>
    <x v="8"/>
    <x v="23"/>
    <x v="565"/>
  </r>
  <r>
    <n v="0"/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x v="0"/>
    <n v="7"/>
    <x v="1"/>
    <s v="technology/wearables"/>
    <n v="84"/>
    <x v="2"/>
    <x v="8"/>
    <x v="90"/>
    <x v="566"/>
  </r>
  <r>
    <n v="1"/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x v="0"/>
    <n v="7"/>
    <x v="1"/>
    <s v="technology/wearables"/>
    <n v="91"/>
    <x v="2"/>
    <x v="8"/>
    <x v="126"/>
    <x v="567"/>
  </r>
  <r>
    <n v="0"/>
    <n v="696"/>
    <s v="trustee"/>
    <s v="Show your fidelity by wearing the Trustee rings! Show where you are (at)!"/>
    <n v="175000"/>
    <x v="116"/>
    <x v="2"/>
    <x v="9"/>
    <x v="3"/>
    <n v="1406326502"/>
    <n v="1403734502"/>
    <x v="0"/>
    <n v="1"/>
    <x v="1"/>
    <s v="technology/wearables"/>
    <n v="1"/>
    <x v="2"/>
    <x v="8"/>
    <x v="581"/>
    <x v="568"/>
  </r>
  <r>
    <n v="46"/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x v="0"/>
    <n v="114"/>
    <x v="1"/>
    <s v="technology/wearables"/>
    <n v="20"/>
    <x v="2"/>
    <x v="8"/>
    <x v="582"/>
    <x v="485"/>
  </r>
  <r>
    <n v="15"/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x v="0"/>
    <n v="29"/>
    <x v="1"/>
    <s v="technology/wearables"/>
    <n v="531"/>
    <x v="2"/>
    <x v="8"/>
    <x v="583"/>
    <x v="178"/>
  </r>
  <r>
    <n v="82"/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x v="0"/>
    <n v="890"/>
    <x v="1"/>
    <s v="technology/wearables"/>
    <n v="120"/>
    <x v="2"/>
    <x v="8"/>
    <x v="584"/>
    <x v="569"/>
  </r>
  <r>
    <n v="3"/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x v="0"/>
    <n v="31"/>
    <x v="1"/>
    <s v="technology/wearables"/>
    <n v="13"/>
    <x v="2"/>
    <x v="8"/>
    <x v="585"/>
    <x v="570"/>
  </r>
  <r>
    <n v="27"/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x v="0"/>
    <n v="21"/>
    <x v="1"/>
    <s v="technology/wearables"/>
    <n v="291"/>
    <x v="2"/>
    <x v="8"/>
    <x v="586"/>
    <x v="571"/>
  </r>
  <r>
    <n v="3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x v="0"/>
    <n v="37"/>
    <x v="1"/>
    <s v="technology/wearables"/>
    <n v="125"/>
    <x v="2"/>
    <x v="8"/>
    <x v="587"/>
    <x v="572"/>
  </r>
  <r>
    <n v="6"/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x v="0"/>
    <n v="7"/>
    <x v="1"/>
    <s v="technology/wearables"/>
    <n v="120"/>
    <x v="2"/>
    <x v="8"/>
    <x v="90"/>
    <x v="165"/>
  </r>
  <r>
    <n v="1"/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x v="0"/>
    <n v="4"/>
    <x v="1"/>
    <s v="technology/wearables"/>
    <n v="120"/>
    <x v="2"/>
    <x v="8"/>
    <x v="588"/>
    <x v="573"/>
  </r>
  <r>
    <n v="1"/>
    <n v="705"/>
    <s v="SomnoScope"/>
    <s v="The closest thing ever to the Holy Grail of wearables technology"/>
    <n v="100000"/>
    <x v="518"/>
    <x v="2"/>
    <x v="9"/>
    <x v="3"/>
    <n v="1484999278"/>
    <n v="1482407278"/>
    <x v="0"/>
    <n v="5"/>
    <x v="1"/>
    <s v="technology/wearables"/>
    <n v="195"/>
    <x v="2"/>
    <x v="8"/>
    <x v="589"/>
    <x v="573"/>
  </r>
  <r>
    <n v="0"/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x v="0"/>
    <n v="0"/>
    <x v="1"/>
    <s v="technology/wearables"/>
    <e v="#DIV/0!"/>
    <x v="2"/>
    <x v="8"/>
    <x v="353"/>
    <x v="476"/>
  </r>
  <r>
    <n v="79"/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x v="0"/>
    <n v="456"/>
    <x v="1"/>
    <s v="technology/wearables"/>
    <n v="118"/>
    <x v="2"/>
    <x v="8"/>
    <x v="590"/>
    <x v="564"/>
  </r>
  <r>
    <n v="22"/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x v="0"/>
    <n v="369"/>
    <x v="1"/>
    <s v="technology/wearables"/>
    <n v="24"/>
    <x v="2"/>
    <x v="8"/>
    <x v="460"/>
    <x v="63"/>
  </r>
  <r>
    <n v="0"/>
    <n v="709"/>
    <s v="lumiglove"/>
    <s v="A &quot;handheld&quot; light, which eases the way you illuminate objects and/or paths."/>
    <n v="15000"/>
    <x v="377"/>
    <x v="2"/>
    <x v="0"/>
    <x v="0"/>
    <n v="1417741159"/>
    <n v="1415149159"/>
    <x v="0"/>
    <n v="2"/>
    <x v="1"/>
    <s v="technology/wearables"/>
    <n v="31"/>
    <x v="2"/>
    <x v="8"/>
    <x v="515"/>
    <x v="500"/>
  </r>
  <r>
    <n v="0"/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x v="0"/>
    <n v="0"/>
    <x v="1"/>
    <s v="technology/wearables"/>
    <e v="#DIV/0!"/>
    <x v="2"/>
    <x v="8"/>
    <x v="591"/>
    <x v="547"/>
  </r>
  <r>
    <n v="34"/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x v="0"/>
    <n v="338"/>
    <x v="1"/>
    <s v="technology/wearables"/>
    <n v="100"/>
    <x v="2"/>
    <x v="8"/>
    <x v="353"/>
    <x v="574"/>
  </r>
  <r>
    <n v="0"/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x v="0"/>
    <n v="4"/>
    <x v="1"/>
    <s v="technology/wearables"/>
    <n v="26"/>
    <x v="2"/>
    <x v="8"/>
    <x v="206"/>
    <x v="201"/>
  </r>
  <r>
    <n v="1"/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x v="0"/>
    <n v="1"/>
    <x v="1"/>
    <s v="technology/wearables"/>
    <n v="199"/>
    <x v="2"/>
    <x v="8"/>
    <x v="592"/>
    <x v="575"/>
  </r>
  <r>
    <n v="15"/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x v="0"/>
    <n v="28"/>
    <x v="1"/>
    <s v="technology/wearables"/>
    <n v="80"/>
    <x v="2"/>
    <x v="8"/>
    <x v="593"/>
    <x v="576"/>
  </r>
  <r>
    <n v="5"/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x v="0"/>
    <n v="12"/>
    <x v="1"/>
    <s v="technology/wearables"/>
    <n v="116"/>
    <x v="2"/>
    <x v="8"/>
    <x v="356"/>
    <x v="421"/>
  </r>
  <r>
    <n v="10"/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x v="0"/>
    <n v="16"/>
    <x v="1"/>
    <s v="technology/wearables"/>
    <n v="45"/>
    <x v="2"/>
    <x v="8"/>
    <x v="318"/>
    <x v="577"/>
  </r>
  <r>
    <n v="0"/>
    <n v="717"/>
    <s v="cool air belt"/>
    <s v="Cool air flowing under clothing keeps you cool."/>
    <n v="100000"/>
    <x v="527"/>
    <x v="2"/>
    <x v="0"/>
    <x v="0"/>
    <n v="1409949002"/>
    <n v="1407357002"/>
    <x v="0"/>
    <n v="4"/>
    <x v="1"/>
    <s v="technology/wearables"/>
    <n v="76"/>
    <x v="2"/>
    <x v="8"/>
    <x v="410"/>
    <x v="578"/>
  </r>
  <r>
    <n v="1"/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x v="0"/>
    <n v="4"/>
    <x v="1"/>
    <s v="technology/wearables"/>
    <n v="23"/>
    <x v="2"/>
    <x v="8"/>
    <x v="184"/>
    <x v="412"/>
  </r>
  <r>
    <n v="1"/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x v="0"/>
    <n v="10"/>
    <x v="1"/>
    <s v="technology/wearables"/>
    <n v="19"/>
    <x v="2"/>
    <x v="8"/>
    <x v="594"/>
    <x v="579"/>
  </r>
  <r>
    <n v="144"/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x v="0"/>
    <n v="41"/>
    <x v="0"/>
    <s v="publishing/nonfiction"/>
    <n v="67"/>
    <x v="3"/>
    <x v="9"/>
    <x v="595"/>
    <x v="580"/>
  </r>
  <r>
    <n v="122"/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x v="0"/>
    <n v="119"/>
    <x v="0"/>
    <s v="publishing/nonfiction"/>
    <n v="84"/>
    <x v="3"/>
    <x v="9"/>
    <x v="596"/>
    <x v="51"/>
  </r>
  <r>
    <n v="132"/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x v="0"/>
    <n v="153"/>
    <x v="0"/>
    <s v="publishing/nonfiction"/>
    <n v="216"/>
    <x v="3"/>
    <x v="9"/>
    <x v="597"/>
    <x v="581"/>
  </r>
  <r>
    <n v="109"/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x v="0"/>
    <n v="100"/>
    <x v="0"/>
    <s v="publishing/nonfiction"/>
    <n v="55"/>
    <x v="3"/>
    <x v="9"/>
    <x v="598"/>
    <x v="290"/>
  </r>
  <r>
    <n v="105"/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x v="0"/>
    <n v="143"/>
    <x v="0"/>
    <s v="publishing/nonfiction"/>
    <n v="52"/>
    <x v="3"/>
    <x v="9"/>
    <x v="599"/>
    <x v="582"/>
  </r>
  <r>
    <n v="100"/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x v="0"/>
    <n v="140"/>
    <x v="0"/>
    <s v="publishing/nonfiction"/>
    <n v="143"/>
    <x v="3"/>
    <x v="9"/>
    <x v="484"/>
    <x v="206"/>
  </r>
  <r>
    <n v="101"/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x v="0"/>
    <n v="35"/>
    <x v="0"/>
    <s v="publishing/nonfiction"/>
    <n v="72"/>
    <x v="3"/>
    <x v="9"/>
    <x v="600"/>
    <x v="583"/>
  </r>
  <r>
    <n v="156"/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x v="0"/>
    <n v="149"/>
    <x v="0"/>
    <s v="publishing/nonfiction"/>
    <n v="37"/>
    <x v="3"/>
    <x v="9"/>
    <x v="601"/>
    <x v="584"/>
  </r>
  <r>
    <n v="106"/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x v="0"/>
    <n v="130"/>
    <x v="0"/>
    <s v="publishing/nonfiction"/>
    <n v="61"/>
    <x v="3"/>
    <x v="9"/>
    <x v="602"/>
    <x v="585"/>
  </r>
  <r>
    <n v="131"/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x v="0"/>
    <n v="120"/>
    <x v="0"/>
    <s v="publishing/nonfiction"/>
    <n v="44"/>
    <x v="3"/>
    <x v="9"/>
    <x v="603"/>
    <x v="586"/>
  </r>
  <r>
    <n v="132"/>
    <n v="730"/>
    <s v="Encyclopedia of Surfing"/>
    <s v="A Massive but Cheerful Online Digital Archive of Surfing"/>
    <n v="20000"/>
    <x v="539"/>
    <x v="0"/>
    <x v="0"/>
    <x v="0"/>
    <n v="1323280391"/>
    <n v="1320688391"/>
    <x v="0"/>
    <n v="265"/>
    <x v="0"/>
    <s v="publishing/nonfiction"/>
    <n v="100"/>
    <x v="3"/>
    <x v="9"/>
    <x v="604"/>
    <x v="587"/>
  </r>
  <r>
    <n v="126"/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x v="0"/>
    <n v="71"/>
    <x v="0"/>
    <s v="publishing/nonfiction"/>
    <n v="89"/>
    <x v="3"/>
    <x v="9"/>
    <x v="605"/>
    <x v="588"/>
  </r>
  <r>
    <n v="160"/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x v="0"/>
    <n v="13"/>
    <x v="0"/>
    <s v="publishing/nonfiction"/>
    <n v="5"/>
    <x v="3"/>
    <x v="9"/>
    <x v="606"/>
    <x v="589"/>
  </r>
  <r>
    <n v="120"/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x v="0"/>
    <n v="169"/>
    <x v="0"/>
    <s v="publishing/nonfiction"/>
    <n v="18"/>
    <x v="3"/>
    <x v="9"/>
    <x v="607"/>
    <x v="360"/>
  </r>
  <r>
    <n v="126"/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x v="0"/>
    <n v="57"/>
    <x v="0"/>
    <s v="publishing/nonfiction"/>
    <n v="187"/>
    <x v="3"/>
    <x v="9"/>
    <x v="302"/>
    <x v="505"/>
  </r>
  <r>
    <n v="114"/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x v="0"/>
    <n v="229"/>
    <x v="0"/>
    <s v="publishing/nonfiction"/>
    <n v="235"/>
    <x v="3"/>
    <x v="9"/>
    <x v="608"/>
    <x v="496"/>
  </r>
  <r>
    <n v="315"/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x v="0"/>
    <n v="108"/>
    <x v="0"/>
    <s v="publishing/nonfiction"/>
    <n v="105"/>
    <x v="3"/>
    <x v="9"/>
    <x v="609"/>
    <x v="590"/>
  </r>
  <r>
    <n v="122"/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x v="0"/>
    <n v="108"/>
    <x v="0"/>
    <s v="publishing/nonfiction"/>
    <n v="57"/>
    <x v="3"/>
    <x v="9"/>
    <x v="394"/>
    <x v="591"/>
  </r>
  <r>
    <n v="107"/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x v="0"/>
    <n v="41"/>
    <x v="0"/>
    <s v="publishing/nonfiction"/>
    <n v="39"/>
    <x v="3"/>
    <x v="9"/>
    <x v="318"/>
    <x v="314"/>
  </r>
  <r>
    <n v="158"/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x v="0"/>
    <n v="139"/>
    <x v="0"/>
    <s v="publishing/nonfiction"/>
    <n v="68"/>
    <x v="3"/>
    <x v="9"/>
    <x v="63"/>
    <x v="592"/>
  </r>
  <r>
    <n v="107"/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x v="0"/>
    <n v="19"/>
    <x v="0"/>
    <s v="publishing/nonfiction"/>
    <n v="170"/>
    <x v="3"/>
    <x v="9"/>
    <x v="210"/>
    <x v="593"/>
  </r>
  <r>
    <n v="102"/>
    <n v="741"/>
    <s v="reVILNA: the vilna ghetto project"/>
    <s v="A revolutionary digital mapping project of the Vilna Ghetto"/>
    <n v="13000"/>
    <x v="550"/>
    <x v="0"/>
    <x v="0"/>
    <x v="0"/>
    <n v="1370964806"/>
    <n v="1367940806"/>
    <x v="0"/>
    <n v="94"/>
    <x v="0"/>
    <s v="publishing/nonfiction"/>
    <n v="141"/>
    <x v="3"/>
    <x v="9"/>
    <x v="610"/>
    <x v="220"/>
  </r>
  <r>
    <n v="111"/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x v="0"/>
    <n v="23"/>
    <x v="0"/>
    <s v="publishing/nonfiction"/>
    <n v="67"/>
    <x v="3"/>
    <x v="9"/>
    <x v="611"/>
    <x v="594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x v="0"/>
    <n v="15"/>
    <x v="0"/>
    <s v="publishing/nonfiction"/>
    <n v="54"/>
    <x v="3"/>
    <x v="9"/>
    <x v="399"/>
    <x v="595"/>
  </r>
  <r>
    <n v="102"/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x v="0"/>
    <n v="62"/>
    <x v="0"/>
    <s v="publishing/nonfiction"/>
    <n v="83"/>
    <x v="3"/>
    <x v="9"/>
    <x v="612"/>
    <x v="596"/>
  </r>
  <r>
    <n v="179"/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x v="0"/>
    <n v="74"/>
    <x v="0"/>
    <s v="publishing/nonfiction"/>
    <n v="54"/>
    <x v="3"/>
    <x v="9"/>
    <x v="613"/>
    <x v="597"/>
  </r>
  <r>
    <n v="111"/>
    <n v="746"/>
    <s v="Attention: People With Body Parts"/>
    <s v="This is a book of letters. Letters to our body parts."/>
    <n v="2987"/>
    <x v="555"/>
    <x v="0"/>
    <x v="0"/>
    <x v="0"/>
    <n v="1348372740"/>
    <n v="1346806909"/>
    <x v="0"/>
    <n v="97"/>
    <x v="0"/>
    <s v="publishing/nonfiction"/>
    <n v="34"/>
    <x v="3"/>
    <x v="9"/>
    <x v="614"/>
    <x v="439"/>
  </r>
  <r>
    <n v="100"/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x v="0"/>
    <n v="55"/>
    <x v="0"/>
    <s v="publishing/nonfiction"/>
    <n v="127"/>
    <x v="3"/>
    <x v="9"/>
    <x v="615"/>
    <x v="598"/>
  </r>
  <r>
    <n v="100"/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x v="0"/>
    <n v="44"/>
    <x v="0"/>
    <s v="publishing/nonfiction"/>
    <n v="46"/>
    <x v="3"/>
    <x v="9"/>
    <x v="63"/>
    <x v="599"/>
  </r>
  <r>
    <n v="106"/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x v="0"/>
    <n v="110"/>
    <x v="0"/>
    <s v="publishing/nonfiction"/>
    <n v="96"/>
    <x v="3"/>
    <x v="9"/>
    <x v="616"/>
    <x v="576"/>
  </r>
  <r>
    <n v="103"/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x v="0"/>
    <n v="59"/>
    <x v="0"/>
    <s v="publishing/nonfiction"/>
    <n v="77"/>
    <x v="3"/>
    <x v="9"/>
    <x v="617"/>
    <x v="600"/>
  </r>
  <r>
    <n v="119"/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x v="0"/>
    <n v="62"/>
    <x v="0"/>
    <s v="publishing/nonfiction"/>
    <n v="57"/>
    <x v="3"/>
    <x v="9"/>
    <x v="618"/>
    <x v="601"/>
  </r>
  <r>
    <n v="112"/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x v="0"/>
    <n v="105"/>
    <x v="0"/>
    <s v="publishing/nonfiction"/>
    <n v="53"/>
    <x v="3"/>
    <x v="9"/>
    <x v="619"/>
    <x v="555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x v="0"/>
    <n v="26"/>
    <x v="0"/>
    <s v="publishing/nonfiction"/>
    <n v="492"/>
    <x v="3"/>
    <x v="9"/>
    <x v="620"/>
    <x v="602"/>
  </r>
  <r>
    <n v="104"/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x v="0"/>
    <n v="49"/>
    <x v="0"/>
    <s v="publishing/nonfiction"/>
    <n v="42"/>
    <x v="3"/>
    <x v="9"/>
    <x v="621"/>
    <x v="603"/>
  </r>
  <r>
    <n v="102"/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x v="0"/>
    <n v="68"/>
    <x v="0"/>
    <s v="publishing/nonfiction"/>
    <n v="37"/>
    <x v="3"/>
    <x v="9"/>
    <x v="622"/>
    <x v="604"/>
  </r>
  <r>
    <n v="118"/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x v="0"/>
    <n v="22"/>
    <x v="0"/>
    <s v="publishing/nonfiction"/>
    <n v="37"/>
    <x v="3"/>
    <x v="9"/>
    <x v="623"/>
    <x v="605"/>
  </r>
  <r>
    <n v="238"/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x v="0"/>
    <n v="18"/>
    <x v="0"/>
    <s v="publishing/nonfiction"/>
    <n v="33"/>
    <x v="3"/>
    <x v="9"/>
    <x v="624"/>
    <x v="606"/>
  </r>
  <r>
    <n v="102"/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x v="0"/>
    <n v="19"/>
    <x v="0"/>
    <s v="publishing/nonfiction"/>
    <n v="134"/>
    <x v="3"/>
    <x v="9"/>
    <x v="625"/>
    <x v="217"/>
  </r>
  <r>
    <n v="102"/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x v="0"/>
    <n v="99"/>
    <x v="0"/>
    <s v="publishing/nonfiction"/>
    <n v="51"/>
    <x v="3"/>
    <x v="9"/>
    <x v="626"/>
    <x v="39"/>
  </r>
  <r>
    <n v="0"/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x v="0"/>
    <n v="0"/>
    <x v="1"/>
    <s v="publishing/fiction"/>
    <e v="#DIV/0!"/>
    <x v="3"/>
    <x v="10"/>
    <x v="627"/>
    <x v="607"/>
  </r>
  <r>
    <n v="5"/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x v="0"/>
    <n v="6"/>
    <x v="1"/>
    <s v="publishing/fiction"/>
    <n v="39"/>
    <x v="3"/>
    <x v="10"/>
    <x v="628"/>
    <x v="608"/>
  </r>
  <r>
    <n v="0"/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x v="0"/>
    <n v="0"/>
    <x v="1"/>
    <s v="publishing/fiction"/>
    <e v="#DIV/0!"/>
    <x v="3"/>
    <x v="10"/>
    <x v="629"/>
    <x v="609"/>
  </r>
  <r>
    <n v="0"/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x v="0"/>
    <n v="1"/>
    <x v="1"/>
    <s v="publishing/fiction"/>
    <n v="5"/>
    <x v="3"/>
    <x v="10"/>
    <x v="630"/>
    <x v="610"/>
  </r>
  <r>
    <n v="0"/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x v="0"/>
    <n v="0"/>
    <x v="1"/>
    <s v="publishing/fiction"/>
    <e v="#DIV/0!"/>
    <x v="3"/>
    <x v="10"/>
    <x v="631"/>
    <x v="611"/>
  </r>
  <r>
    <n v="36"/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x v="0"/>
    <n v="44"/>
    <x v="1"/>
    <s v="publishing/fiction"/>
    <n v="57"/>
    <x v="3"/>
    <x v="10"/>
    <x v="479"/>
    <x v="473"/>
  </r>
  <r>
    <n v="0"/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x v="0"/>
    <n v="0"/>
    <x v="1"/>
    <s v="publishing/fiction"/>
    <e v="#DIV/0!"/>
    <x v="3"/>
    <x v="10"/>
    <x v="505"/>
    <x v="493"/>
  </r>
  <r>
    <n v="4"/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x v="0"/>
    <n v="3"/>
    <x v="1"/>
    <s v="publishing/fiction"/>
    <n v="59"/>
    <x v="3"/>
    <x v="10"/>
    <x v="310"/>
    <x v="120"/>
  </r>
  <r>
    <n v="0"/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x v="0"/>
    <n v="0"/>
    <x v="1"/>
    <s v="publishing/fiction"/>
    <e v="#DIV/0!"/>
    <x v="3"/>
    <x v="10"/>
    <x v="632"/>
    <x v="612"/>
  </r>
  <r>
    <n v="41"/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x v="0"/>
    <n v="52"/>
    <x v="1"/>
    <s v="publishing/fiction"/>
    <n v="32"/>
    <x v="3"/>
    <x v="10"/>
    <x v="633"/>
    <x v="409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x v="0"/>
    <n v="0"/>
    <x v="1"/>
    <s v="publishing/fiction"/>
    <e v="#DIV/0!"/>
    <x v="3"/>
    <x v="10"/>
    <x v="617"/>
    <x v="613"/>
  </r>
  <r>
    <n v="0"/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x v="0"/>
    <n v="1"/>
    <x v="1"/>
    <s v="publishing/fiction"/>
    <n v="10"/>
    <x v="3"/>
    <x v="10"/>
    <x v="634"/>
    <x v="483"/>
  </r>
  <r>
    <n v="3"/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x v="0"/>
    <n v="1"/>
    <x v="1"/>
    <s v="publishing/fiction"/>
    <n v="50"/>
    <x v="3"/>
    <x v="10"/>
    <x v="635"/>
    <x v="614"/>
  </r>
  <r>
    <n v="1"/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x v="0"/>
    <n v="2"/>
    <x v="1"/>
    <s v="publishing/fiction"/>
    <n v="16"/>
    <x v="3"/>
    <x v="10"/>
    <x v="564"/>
    <x v="413"/>
  </r>
  <r>
    <n v="70"/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x v="0"/>
    <n v="9"/>
    <x v="1"/>
    <s v="publishing/fiction"/>
    <n v="39"/>
    <x v="3"/>
    <x v="10"/>
    <x v="66"/>
    <x v="66"/>
  </r>
  <r>
    <n v="2"/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x v="0"/>
    <n v="5"/>
    <x v="1"/>
    <s v="publishing/fiction"/>
    <n v="34"/>
    <x v="3"/>
    <x v="10"/>
    <x v="636"/>
    <x v="615"/>
  </r>
  <r>
    <n v="51"/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x v="0"/>
    <n v="57"/>
    <x v="1"/>
    <s v="publishing/fiction"/>
    <n v="63"/>
    <x v="3"/>
    <x v="10"/>
    <x v="183"/>
    <x v="616"/>
  </r>
  <r>
    <n v="1"/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x v="0"/>
    <n v="3"/>
    <x v="1"/>
    <s v="publishing/fiction"/>
    <n v="7"/>
    <x v="3"/>
    <x v="10"/>
    <x v="637"/>
    <x v="617"/>
  </r>
  <r>
    <n v="0"/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x v="0"/>
    <n v="1"/>
    <x v="1"/>
    <s v="publishing/fiction"/>
    <n v="2"/>
    <x v="3"/>
    <x v="10"/>
    <x v="638"/>
    <x v="618"/>
  </r>
  <r>
    <n v="3"/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x v="0"/>
    <n v="6"/>
    <x v="1"/>
    <s v="publishing/fiction"/>
    <n v="67"/>
    <x v="3"/>
    <x v="10"/>
    <x v="639"/>
    <x v="619"/>
  </r>
  <r>
    <n v="104"/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x v="0"/>
    <n v="27"/>
    <x v="0"/>
    <s v="music/rock"/>
    <n v="39"/>
    <x v="4"/>
    <x v="11"/>
    <x v="71"/>
    <x v="103"/>
  </r>
  <r>
    <n v="133"/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x v="0"/>
    <n v="25"/>
    <x v="0"/>
    <s v="music/rock"/>
    <n v="43"/>
    <x v="4"/>
    <x v="11"/>
    <x v="640"/>
    <x v="620"/>
  </r>
  <r>
    <n v="100"/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x v="0"/>
    <n v="14"/>
    <x v="0"/>
    <s v="music/rock"/>
    <n v="50"/>
    <x v="4"/>
    <x v="11"/>
    <x v="641"/>
    <x v="621"/>
  </r>
  <r>
    <n v="148"/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x v="0"/>
    <n v="35"/>
    <x v="0"/>
    <s v="music/rock"/>
    <n v="63"/>
    <x v="4"/>
    <x v="11"/>
    <x v="247"/>
    <x v="102"/>
  </r>
  <r>
    <n v="103"/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x v="0"/>
    <n v="10"/>
    <x v="0"/>
    <s v="music/rock"/>
    <n v="103"/>
    <x v="4"/>
    <x v="11"/>
    <x v="642"/>
    <x v="622"/>
  </r>
  <r>
    <n v="181"/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x v="0"/>
    <n v="29"/>
    <x v="0"/>
    <s v="music/rock"/>
    <n v="31"/>
    <x v="4"/>
    <x v="11"/>
    <x v="643"/>
    <x v="623"/>
  </r>
  <r>
    <n v="143"/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x v="0"/>
    <n v="44"/>
    <x v="0"/>
    <s v="music/rock"/>
    <n v="162"/>
    <x v="4"/>
    <x v="11"/>
    <x v="236"/>
    <x v="624"/>
  </r>
  <r>
    <n v="114"/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x v="0"/>
    <n v="17"/>
    <x v="0"/>
    <s v="music/rock"/>
    <n v="81"/>
    <x v="4"/>
    <x v="11"/>
    <x v="266"/>
    <x v="625"/>
  </r>
  <r>
    <n v="204"/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x v="0"/>
    <n v="34"/>
    <x v="0"/>
    <s v="music/rock"/>
    <n v="60"/>
    <x v="4"/>
    <x v="11"/>
    <x v="351"/>
    <x v="626"/>
  </r>
  <r>
    <n v="109"/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x v="0"/>
    <n v="14"/>
    <x v="0"/>
    <s v="music/rock"/>
    <n v="133"/>
    <x v="4"/>
    <x v="11"/>
    <x v="644"/>
    <x v="627"/>
  </r>
  <r>
    <n v="144"/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x v="0"/>
    <n v="156"/>
    <x v="0"/>
    <s v="music/rock"/>
    <n v="93"/>
    <x v="4"/>
    <x v="11"/>
    <x v="331"/>
    <x v="628"/>
  </r>
  <r>
    <n v="104"/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x v="0"/>
    <n v="128"/>
    <x v="0"/>
    <s v="music/rock"/>
    <n v="61"/>
    <x v="4"/>
    <x v="11"/>
    <x v="645"/>
    <x v="629"/>
  </r>
  <r>
    <n v="100"/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x v="0"/>
    <n v="60"/>
    <x v="0"/>
    <s v="music/rock"/>
    <n v="42"/>
    <x v="4"/>
    <x v="11"/>
    <x v="646"/>
    <x v="630"/>
  </r>
  <r>
    <n v="103"/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x v="0"/>
    <n v="32"/>
    <x v="0"/>
    <s v="music/rock"/>
    <n v="88"/>
    <x v="4"/>
    <x v="11"/>
    <x v="647"/>
    <x v="631"/>
  </r>
  <r>
    <n v="105"/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x v="0"/>
    <n v="53"/>
    <x v="0"/>
    <s v="music/rock"/>
    <n v="159"/>
    <x v="4"/>
    <x v="11"/>
    <x v="68"/>
    <x v="632"/>
  </r>
  <r>
    <n v="112"/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x v="0"/>
    <n v="184"/>
    <x v="0"/>
    <s v="music/rock"/>
    <n v="85"/>
    <x v="4"/>
    <x v="11"/>
    <x v="648"/>
    <x v="633"/>
  </r>
  <r>
    <n v="101"/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x v="0"/>
    <n v="90"/>
    <x v="0"/>
    <s v="music/rock"/>
    <n v="113"/>
    <x v="4"/>
    <x v="11"/>
    <x v="649"/>
    <x v="634"/>
  </r>
  <r>
    <n v="108"/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x v="0"/>
    <n v="71"/>
    <x v="0"/>
    <s v="music/rock"/>
    <n v="45"/>
    <x v="4"/>
    <x v="11"/>
    <x v="650"/>
    <x v="69"/>
  </r>
  <r>
    <n v="115"/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x v="0"/>
    <n v="87"/>
    <x v="0"/>
    <s v="music/rock"/>
    <n v="46"/>
    <x v="4"/>
    <x v="11"/>
    <x v="651"/>
    <x v="635"/>
  </r>
  <r>
    <n v="100"/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x v="0"/>
    <n v="28"/>
    <x v="0"/>
    <s v="music/rock"/>
    <n v="179"/>
    <x v="4"/>
    <x v="11"/>
    <x v="652"/>
    <x v="636"/>
  </r>
  <r>
    <n v="152"/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x v="0"/>
    <n v="56"/>
    <x v="0"/>
    <s v="music/rock"/>
    <n v="41"/>
    <x v="4"/>
    <x v="11"/>
    <x v="373"/>
    <x v="368"/>
  </r>
  <r>
    <n v="112"/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x v="0"/>
    <n v="51"/>
    <x v="0"/>
    <s v="music/rock"/>
    <n v="44"/>
    <x v="4"/>
    <x v="11"/>
    <x v="653"/>
    <x v="637"/>
  </r>
  <r>
    <n v="101"/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x v="0"/>
    <n v="75"/>
    <x v="0"/>
    <s v="music/rock"/>
    <n v="81"/>
    <x v="4"/>
    <x v="11"/>
    <x v="654"/>
    <x v="638"/>
  </r>
  <r>
    <n v="123"/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x v="0"/>
    <n v="38"/>
    <x v="0"/>
    <s v="music/rock"/>
    <n v="75"/>
    <x v="4"/>
    <x v="11"/>
    <x v="655"/>
    <x v="639"/>
  </r>
  <r>
    <n v="100"/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x v="0"/>
    <n v="18"/>
    <x v="0"/>
    <s v="music/rock"/>
    <n v="306"/>
    <x v="4"/>
    <x v="11"/>
    <x v="656"/>
    <x v="640"/>
  </r>
  <r>
    <n v="105"/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x v="0"/>
    <n v="54"/>
    <x v="0"/>
    <s v="music/rock"/>
    <n v="58"/>
    <x v="4"/>
    <x v="11"/>
    <x v="657"/>
    <x v="641"/>
  </r>
  <r>
    <n v="104"/>
    <n v="806"/>
    <s v="Golden Animals NEW Album!"/>
    <s v="Help Golden Animals finish their NEW Album!"/>
    <n v="8000"/>
    <x v="603"/>
    <x v="0"/>
    <x v="0"/>
    <x v="0"/>
    <n v="1315413339"/>
    <n v="1312821339"/>
    <x v="0"/>
    <n v="71"/>
    <x v="0"/>
    <s v="music/rock"/>
    <n v="118"/>
    <x v="4"/>
    <x v="11"/>
    <x v="658"/>
    <x v="346"/>
  </r>
  <r>
    <n v="105"/>
    <n v="807"/>
    <s v="Sic Vita - New EP Release - 2017"/>
    <s v="Join the Sic Vita family and lend a hand as we create a new album!"/>
    <n v="4000"/>
    <x v="604"/>
    <x v="0"/>
    <x v="0"/>
    <x v="0"/>
    <n v="1488333600"/>
    <n v="1485270311"/>
    <x v="0"/>
    <n v="57"/>
    <x v="0"/>
    <s v="music/rock"/>
    <n v="74"/>
    <x v="4"/>
    <x v="11"/>
    <x v="659"/>
    <x v="248"/>
  </r>
  <r>
    <n v="100"/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x v="0"/>
    <n v="43"/>
    <x v="0"/>
    <s v="music/rock"/>
    <n v="105"/>
    <x v="4"/>
    <x v="11"/>
    <x v="660"/>
    <x v="642"/>
  </r>
  <r>
    <n v="104"/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x v="0"/>
    <n v="52"/>
    <x v="0"/>
    <s v="music/rock"/>
    <n v="80"/>
    <x v="4"/>
    <x v="11"/>
    <x v="661"/>
    <x v="643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x v="0"/>
    <n v="27"/>
    <x v="0"/>
    <s v="music/rock"/>
    <n v="58"/>
    <x v="4"/>
    <x v="11"/>
    <x v="274"/>
    <x v="638"/>
  </r>
  <r>
    <n v="104"/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x v="0"/>
    <n v="12"/>
    <x v="0"/>
    <s v="music/rock"/>
    <n v="87"/>
    <x v="4"/>
    <x v="11"/>
    <x v="662"/>
    <x v="644"/>
  </r>
  <r>
    <n v="152"/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x v="0"/>
    <n v="33"/>
    <x v="0"/>
    <s v="music/rock"/>
    <n v="28"/>
    <x v="4"/>
    <x v="11"/>
    <x v="284"/>
    <x v="645"/>
  </r>
  <r>
    <n v="160"/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x v="0"/>
    <n v="96"/>
    <x v="0"/>
    <s v="music/rock"/>
    <n v="25"/>
    <x v="4"/>
    <x v="11"/>
    <x v="663"/>
    <x v="646"/>
  </r>
  <r>
    <n v="127"/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x v="0"/>
    <n v="28"/>
    <x v="0"/>
    <s v="music/rock"/>
    <n v="45"/>
    <x v="4"/>
    <x v="11"/>
    <x v="664"/>
    <x v="647"/>
  </r>
  <r>
    <n v="107"/>
    <n v="815"/>
    <s v="Some Late Help for The Early Reset"/>
    <s v="Be a part of helping The Early Reset finish their new 7 song EP."/>
    <n v="4000"/>
    <x v="611"/>
    <x v="0"/>
    <x v="0"/>
    <x v="0"/>
    <n v="1414879303"/>
    <n v="1412287303"/>
    <x v="0"/>
    <n v="43"/>
    <x v="0"/>
    <s v="music/rock"/>
    <n v="100"/>
    <x v="4"/>
    <x v="11"/>
    <x v="665"/>
    <x v="648"/>
  </r>
  <r>
    <n v="115"/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x v="0"/>
    <n v="205"/>
    <x v="0"/>
    <s v="music/rock"/>
    <n v="39"/>
    <x v="4"/>
    <x v="11"/>
    <x v="666"/>
    <x v="649"/>
  </r>
  <r>
    <n v="137"/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x v="0"/>
    <n v="23"/>
    <x v="0"/>
    <s v="music/rock"/>
    <n v="89"/>
    <x v="4"/>
    <x v="11"/>
    <x v="667"/>
    <x v="650"/>
  </r>
  <r>
    <n v="156"/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x v="0"/>
    <n v="19"/>
    <x v="0"/>
    <s v="music/rock"/>
    <n v="29"/>
    <x v="4"/>
    <x v="11"/>
    <x v="668"/>
    <x v="651"/>
  </r>
  <r>
    <n v="109"/>
    <n v="819"/>
    <s v="Winter Tour"/>
    <s v="We are touring the Southeast in support of our new EP"/>
    <n v="400"/>
    <x v="140"/>
    <x v="0"/>
    <x v="0"/>
    <x v="0"/>
    <n v="1387601040"/>
    <n v="1386806254"/>
    <x v="0"/>
    <n v="14"/>
    <x v="0"/>
    <s v="music/rock"/>
    <n v="31"/>
    <x v="4"/>
    <x v="11"/>
    <x v="669"/>
    <x v="652"/>
  </r>
  <r>
    <n v="134"/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x v="0"/>
    <n v="38"/>
    <x v="0"/>
    <s v="music/rock"/>
    <n v="71"/>
    <x v="4"/>
    <x v="11"/>
    <x v="670"/>
    <x v="653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x v="0"/>
    <n v="78"/>
    <x v="0"/>
    <s v="music/rock"/>
    <n v="224"/>
    <x v="4"/>
    <x v="11"/>
    <x v="512"/>
    <x v="565"/>
  </r>
  <r>
    <n v="119"/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x v="0"/>
    <n v="69"/>
    <x v="0"/>
    <s v="music/rock"/>
    <n v="52"/>
    <x v="4"/>
    <x v="11"/>
    <x v="671"/>
    <x v="654"/>
  </r>
  <r>
    <n v="180"/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x v="0"/>
    <n v="33"/>
    <x v="0"/>
    <s v="music/rock"/>
    <n v="44"/>
    <x v="4"/>
    <x v="11"/>
    <x v="672"/>
    <x v="655"/>
  </r>
  <r>
    <n v="134"/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x v="0"/>
    <n v="54"/>
    <x v="0"/>
    <s v="music/rock"/>
    <n v="40"/>
    <x v="4"/>
    <x v="11"/>
    <x v="673"/>
    <x v="656"/>
  </r>
  <r>
    <n v="100"/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x v="0"/>
    <n v="99"/>
    <x v="0"/>
    <s v="music/rock"/>
    <n v="127"/>
    <x v="4"/>
    <x v="11"/>
    <x v="674"/>
    <x v="657"/>
  </r>
  <r>
    <n v="101"/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x v="0"/>
    <n v="49"/>
    <x v="0"/>
    <s v="music/rock"/>
    <n v="114"/>
    <x v="4"/>
    <x v="11"/>
    <x v="374"/>
    <x v="658"/>
  </r>
  <r>
    <n v="103"/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x v="0"/>
    <n v="11"/>
    <x v="0"/>
    <s v="music/rock"/>
    <n v="28"/>
    <x v="4"/>
    <x v="11"/>
    <x v="675"/>
    <x v="659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x v="0"/>
    <n v="38"/>
    <x v="0"/>
    <s v="music/rock"/>
    <n v="37"/>
    <x v="4"/>
    <x v="11"/>
    <x v="676"/>
    <x v="660"/>
  </r>
  <r>
    <n v="104"/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x v="0"/>
    <n v="16"/>
    <x v="0"/>
    <s v="music/rock"/>
    <n v="33"/>
    <x v="4"/>
    <x v="11"/>
    <x v="677"/>
    <x v="552"/>
  </r>
  <r>
    <n v="108"/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x v="0"/>
    <n v="32"/>
    <x v="0"/>
    <s v="music/rock"/>
    <n v="61"/>
    <x v="4"/>
    <x v="11"/>
    <x v="678"/>
    <x v="661"/>
  </r>
  <r>
    <n v="233"/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x v="0"/>
    <n v="20"/>
    <x v="0"/>
    <s v="music/rock"/>
    <n v="175"/>
    <x v="4"/>
    <x v="11"/>
    <x v="652"/>
    <x v="636"/>
  </r>
  <r>
    <n v="101"/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x v="0"/>
    <n v="154"/>
    <x v="0"/>
    <s v="music/rock"/>
    <n v="98"/>
    <x v="4"/>
    <x v="11"/>
    <x v="255"/>
    <x v="662"/>
  </r>
  <r>
    <n v="102"/>
    <n v="833"/>
    <s v="Ragman Rolls"/>
    <s v="This is an American rock album."/>
    <n v="6000"/>
    <x v="627"/>
    <x v="0"/>
    <x v="0"/>
    <x v="0"/>
    <n v="1397941475"/>
    <n v="1395349475"/>
    <x v="0"/>
    <n v="41"/>
    <x v="0"/>
    <s v="music/rock"/>
    <n v="149"/>
    <x v="4"/>
    <x v="11"/>
    <x v="264"/>
    <x v="52"/>
  </r>
  <r>
    <n v="131"/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x v="0"/>
    <n v="75"/>
    <x v="0"/>
    <s v="music/rock"/>
    <n v="96"/>
    <x v="4"/>
    <x v="11"/>
    <x v="679"/>
    <x v="663"/>
  </r>
  <r>
    <n v="117"/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x v="0"/>
    <n v="40"/>
    <x v="0"/>
    <s v="music/rock"/>
    <n v="59"/>
    <x v="4"/>
    <x v="11"/>
    <x v="417"/>
    <x v="664"/>
  </r>
  <r>
    <n v="101"/>
    <n v="836"/>
    <s v="DESMADRE Full Album + Press Kit"/>
    <s v="An album you can bring home to mom."/>
    <n v="5000"/>
    <x v="630"/>
    <x v="0"/>
    <x v="0"/>
    <x v="0"/>
    <n v="1381108918"/>
    <n v="1378516918"/>
    <x v="0"/>
    <n v="46"/>
    <x v="0"/>
    <s v="music/rock"/>
    <n v="110"/>
    <x v="4"/>
    <x v="11"/>
    <x v="680"/>
    <x v="665"/>
  </r>
  <r>
    <n v="122"/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x v="0"/>
    <n v="62"/>
    <x v="0"/>
    <s v="music/rock"/>
    <n v="49"/>
    <x v="4"/>
    <x v="11"/>
    <x v="681"/>
    <x v="666"/>
  </r>
  <r>
    <n v="145"/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x v="0"/>
    <n v="61"/>
    <x v="0"/>
    <s v="music/rock"/>
    <n v="48"/>
    <x v="4"/>
    <x v="11"/>
    <x v="682"/>
    <x v="667"/>
  </r>
  <r>
    <n v="117"/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x v="0"/>
    <n v="96"/>
    <x v="0"/>
    <s v="music/rock"/>
    <n v="61"/>
    <x v="4"/>
    <x v="11"/>
    <x v="683"/>
    <x v="338"/>
  </r>
  <r>
    <n v="120"/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x v="0"/>
    <n v="190"/>
    <x v="0"/>
    <s v="music/metal"/>
    <n v="63"/>
    <x v="4"/>
    <x v="12"/>
    <x v="684"/>
    <x v="668"/>
  </r>
  <r>
    <n v="101"/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x v="1"/>
    <n v="94"/>
    <x v="0"/>
    <s v="music/metal"/>
    <n v="54"/>
    <x v="4"/>
    <x v="12"/>
    <x v="685"/>
    <x v="669"/>
  </r>
  <r>
    <n v="104"/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x v="1"/>
    <n v="39"/>
    <x v="0"/>
    <s v="music/metal"/>
    <n v="67"/>
    <x v="4"/>
    <x v="12"/>
    <x v="686"/>
    <x v="347"/>
  </r>
  <r>
    <n v="267"/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x v="0"/>
    <n v="127"/>
    <x v="0"/>
    <s v="music/metal"/>
    <n v="63"/>
    <x v="4"/>
    <x v="12"/>
    <x v="577"/>
    <x v="670"/>
  </r>
  <r>
    <n v="194"/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x v="1"/>
    <n v="159"/>
    <x v="0"/>
    <s v="music/metal"/>
    <n v="37"/>
    <x v="4"/>
    <x v="12"/>
    <x v="472"/>
    <x v="128"/>
  </r>
  <r>
    <n v="120"/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x v="0"/>
    <n v="177"/>
    <x v="0"/>
    <s v="music/metal"/>
    <n v="34"/>
    <x v="4"/>
    <x v="12"/>
    <x v="687"/>
    <x v="671"/>
  </r>
  <r>
    <n v="122"/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x v="0"/>
    <n v="47"/>
    <x v="0"/>
    <s v="music/metal"/>
    <n v="29"/>
    <x v="4"/>
    <x v="12"/>
    <x v="688"/>
    <x v="672"/>
  </r>
  <r>
    <n v="100"/>
    <n v="847"/>
    <s v="CENTROPYMUSIC"/>
    <s v="MUSIC WITH MEANING!  MUSIC THAT MATTERS!!!"/>
    <n v="10"/>
    <x v="115"/>
    <x v="0"/>
    <x v="0"/>
    <x v="0"/>
    <n v="1436555376"/>
    <n v="1433963376"/>
    <x v="0"/>
    <n v="1"/>
    <x v="0"/>
    <s v="music/metal"/>
    <n v="10"/>
    <x v="4"/>
    <x v="12"/>
    <x v="182"/>
    <x v="200"/>
  </r>
  <r>
    <n v="100"/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x v="0"/>
    <n v="16"/>
    <x v="0"/>
    <s v="music/metal"/>
    <n v="19"/>
    <x v="4"/>
    <x v="12"/>
    <x v="689"/>
    <x v="316"/>
  </r>
  <r>
    <n v="120"/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x v="0"/>
    <n v="115"/>
    <x v="0"/>
    <s v="music/metal"/>
    <n v="42"/>
    <x v="4"/>
    <x v="12"/>
    <x v="503"/>
    <x v="673"/>
  </r>
  <r>
    <n v="155"/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x v="0"/>
    <n v="133"/>
    <x v="0"/>
    <s v="music/metal"/>
    <n v="47"/>
    <x v="4"/>
    <x v="12"/>
    <x v="690"/>
    <x v="674"/>
  </r>
  <r>
    <n v="130"/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x v="0"/>
    <n v="70"/>
    <x v="0"/>
    <s v="music/metal"/>
    <n v="37"/>
    <x v="4"/>
    <x v="12"/>
    <x v="514"/>
    <x v="675"/>
  </r>
  <r>
    <n v="105"/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x v="0"/>
    <n v="62"/>
    <x v="0"/>
    <s v="music/metal"/>
    <n v="59"/>
    <x v="4"/>
    <x v="12"/>
    <x v="691"/>
    <x v="676"/>
  </r>
  <r>
    <n v="100"/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x v="0"/>
    <n v="10"/>
    <x v="0"/>
    <s v="music/metal"/>
    <n v="30"/>
    <x v="4"/>
    <x v="12"/>
    <x v="505"/>
    <x v="493"/>
  </r>
  <r>
    <n v="118"/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x v="0"/>
    <n v="499"/>
    <x v="0"/>
    <s v="music/metal"/>
    <n v="66"/>
    <x v="4"/>
    <x v="12"/>
    <x v="692"/>
    <x v="677"/>
  </r>
  <r>
    <n v="103"/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x v="0"/>
    <n v="47"/>
    <x v="0"/>
    <s v="music/metal"/>
    <n v="32"/>
    <x v="4"/>
    <x v="12"/>
    <x v="693"/>
    <x v="499"/>
  </r>
  <r>
    <n v="218"/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x v="0"/>
    <n v="28"/>
    <x v="0"/>
    <s v="music/metal"/>
    <n v="19"/>
    <x v="4"/>
    <x v="12"/>
    <x v="691"/>
    <x v="678"/>
  </r>
  <r>
    <n v="100"/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x v="0"/>
    <n v="24"/>
    <x v="0"/>
    <s v="music/metal"/>
    <n v="50"/>
    <x v="4"/>
    <x v="12"/>
    <x v="537"/>
    <x v="83"/>
  </r>
  <r>
    <n v="144"/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x v="0"/>
    <n v="76"/>
    <x v="0"/>
    <s v="music/metal"/>
    <n v="23"/>
    <x v="4"/>
    <x v="12"/>
    <x v="506"/>
    <x v="193"/>
  </r>
  <r>
    <n v="105"/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x v="0"/>
    <n v="98"/>
    <x v="0"/>
    <s v="music/metal"/>
    <n v="43"/>
    <x v="4"/>
    <x v="12"/>
    <x v="207"/>
    <x v="679"/>
  </r>
  <r>
    <n v="18"/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x v="0"/>
    <n v="48"/>
    <x v="1"/>
    <s v="music/jazz"/>
    <n v="53"/>
    <x v="4"/>
    <x v="13"/>
    <x v="584"/>
    <x v="680"/>
  </r>
  <r>
    <n v="2"/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x v="0"/>
    <n v="2"/>
    <x v="1"/>
    <s v="music/jazz"/>
    <n v="51"/>
    <x v="4"/>
    <x v="13"/>
    <x v="694"/>
    <x v="681"/>
  </r>
  <r>
    <n v="0"/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x v="0"/>
    <n v="4"/>
    <x v="1"/>
    <s v="music/jazz"/>
    <n v="43"/>
    <x v="4"/>
    <x v="13"/>
    <x v="695"/>
    <x v="682"/>
  </r>
  <r>
    <n v="5"/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x v="0"/>
    <n v="5"/>
    <x v="1"/>
    <s v="music/jazz"/>
    <n v="18"/>
    <x v="4"/>
    <x v="13"/>
    <x v="696"/>
    <x v="683"/>
  </r>
  <r>
    <n v="42"/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x v="0"/>
    <n v="79"/>
    <x v="1"/>
    <s v="music/jazz"/>
    <n v="34"/>
    <x v="4"/>
    <x v="13"/>
    <x v="697"/>
    <x v="684"/>
  </r>
  <r>
    <n v="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x v="0"/>
    <n v="2"/>
    <x v="1"/>
    <s v="music/jazz"/>
    <n v="23"/>
    <x v="4"/>
    <x v="13"/>
    <x v="698"/>
    <x v="685"/>
  </r>
  <r>
    <n v="18"/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x v="0"/>
    <n v="11"/>
    <x v="1"/>
    <s v="music/jazz"/>
    <n v="58"/>
    <x v="4"/>
    <x v="13"/>
    <x v="163"/>
    <x v="383"/>
  </r>
  <r>
    <n v="24"/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x v="0"/>
    <n v="11"/>
    <x v="1"/>
    <s v="music/jazz"/>
    <n v="109"/>
    <x v="4"/>
    <x v="13"/>
    <x v="699"/>
    <x v="686"/>
  </r>
  <r>
    <n v="0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x v="0"/>
    <n v="1"/>
    <x v="1"/>
    <s v="music/jazz"/>
    <n v="50"/>
    <x v="4"/>
    <x v="13"/>
    <x v="700"/>
    <x v="687"/>
  </r>
  <r>
    <n v="12"/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x v="0"/>
    <n v="3"/>
    <x v="1"/>
    <s v="music/jazz"/>
    <n v="347"/>
    <x v="4"/>
    <x v="13"/>
    <x v="370"/>
    <x v="688"/>
  </r>
  <r>
    <n v="0"/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x v="0"/>
    <n v="5"/>
    <x v="1"/>
    <s v="music/jazz"/>
    <n v="12"/>
    <x v="4"/>
    <x v="13"/>
    <x v="701"/>
    <x v="689"/>
  </r>
  <r>
    <n v="5"/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x v="0"/>
    <n v="12"/>
    <x v="1"/>
    <s v="music/jazz"/>
    <n v="27"/>
    <x v="4"/>
    <x v="13"/>
    <x v="702"/>
    <x v="376"/>
  </r>
  <r>
    <n v="1"/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x v="0"/>
    <n v="2"/>
    <x v="1"/>
    <s v="music/jazz"/>
    <n v="33"/>
    <x v="4"/>
    <x v="13"/>
    <x v="278"/>
    <x v="275"/>
  </r>
  <r>
    <n v="1"/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x v="0"/>
    <n v="5"/>
    <x v="1"/>
    <s v="music/jazz"/>
    <n v="9"/>
    <x v="4"/>
    <x v="13"/>
    <x v="703"/>
    <x v="256"/>
  </r>
  <r>
    <n v="24"/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x v="0"/>
    <n v="21"/>
    <x v="1"/>
    <s v="music/jazz"/>
    <n v="35"/>
    <x v="4"/>
    <x v="13"/>
    <x v="704"/>
    <x v="690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x v="0"/>
    <n v="0"/>
    <x v="1"/>
    <s v="music/jazz"/>
    <e v="#DIV/0!"/>
    <x v="4"/>
    <x v="13"/>
    <x v="458"/>
    <x v="181"/>
  </r>
  <r>
    <n v="41"/>
    <n v="876"/>
    <s v="Sound Of Dobells"/>
    <s v="What was the greatest record shop ever?  DOBELLS!"/>
    <n v="3152"/>
    <x v="656"/>
    <x v="2"/>
    <x v="1"/>
    <x v="1"/>
    <n v="1359978927"/>
    <n v="1357127727"/>
    <x v="0"/>
    <n v="45"/>
    <x v="1"/>
    <s v="music/jazz"/>
    <n v="29"/>
    <x v="4"/>
    <x v="13"/>
    <x v="705"/>
    <x v="628"/>
  </r>
  <r>
    <n v="68"/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x v="0"/>
    <n v="29"/>
    <x v="1"/>
    <s v="music/jazz"/>
    <n v="47"/>
    <x v="4"/>
    <x v="13"/>
    <x v="706"/>
    <x v="691"/>
  </r>
  <r>
    <n v="1"/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x v="0"/>
    <n v="2"/>
    <x v="1"/>
    <s v="music/jazz"/>
    <n v="33"/>
    <x v="4"/>
    <x v="13"/>
    <x v="99"/>
    <x v="98"/>
  </r>
  <r>
    <n v="31"/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x v="0"/>
    <n v="30"/>
    <x v="1"/>
    <s v="music/jazz"/>
    <n v="21"/>
    <x v="4"/>
    <x v="13"/>
    <x v="707"/>
    <x v="692"/>
  </r>
  <r>
    <n v="3"/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x v="0"/>
    <n v="8"/>
    <x v="1"/>
    <s v="music/indie rock"/>
    <n v="14"/>
    <x v="4"/>
    <x v="14"/>
    <x v="708"/>
    <x v="693"/>
  </r>
  <r>
    <n v="1"/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x v="0"/>
    <n v="1"/>
    <x v="1"/>
    <s v="music/indie rock"/>
    <n v="30"/>
    <x v="4"/>
    <x v="14"/>
    <x v="709"/>
    <x v="694"/>
  </r>
  <r>
    <n v="20"/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x v="0"/>
    <n v="14"/>
    <x v="1"/>
    <s v="music/indie rock"/>
    <n v="22"/>
    <x v="4"/>
    <x v="14"/>
    <x v="658"/>
    <x v="695"/>
  </r>
  <r>
    <n v="40"/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x v="0"/>
    <n v="24"/>
    <x v="1"/>
    <s v="music/indie rock"/>
    <n v="83"/>
    <x v="4"/>
    <x v="14"/>
    <x v="710"/>
    <x v="696"/>
  </r>
  <r>
    <n v="1"/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x v="0"/>
    <n v="2"/>
    <x v="1"/>
    <s v="music/indie rock"/>
    <n v="10"/>
    <x v="4"/>
    <x v="14"/>
    <x v="711"/>
    <x v="697"/>
  </r>
  <r>
    <n v="75"/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x v="0"/>
    <n v="21"/>
    <x v="1"/>
    <s v="music/indie rock"/>
    <n v="36"/>
    <x v="4"/>
    <x v="14"/>
    <x v="712"/>
    <x v="208"/>
  </r>
  <r>
    <n v="41"/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x v="0"/>
    <n v="7"/>
    <x v="1"/>
    <s v="music/indie rock"/>
    <n v="29"/>
    <x v="4"/>
    <x v="14"/>
    <x v="713"/>
    <x v="75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x v="0"/>
    <n v="0"/>
    <x v="1"/>
    <s v="music/indie rock"/>
    <e v="#DIV/0!"/>
    <x v="4"/>
    <x v="14"/>
    <x v="69"/>
    <x v="698"/>
  </r>
  <r>
    <n v="7"/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x v="0"/>
    <n v="4"/>
    <x v="1"/>
    <s v="music/indie rock"/>
    <n v="18"/>
    <x v="4"/>
    <x v="14"/>
    <x v="714"/>
    <x v="699"/>
  </r>
  <r>
    <n v="9"/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x v="0"/>
    <n v="32"/>
    <x v="1"/>
    <s v="music/indie rock"/>
    <n v="74"/>
    <x v="4"/>
    <x v="14"/>
    <x v="41"/>
    <x v="40"/>
  </r>
  <r>
    <n v="4"/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x v="0"/>
    <n v="4"/>
    <x v="1"/>
    <s v="music/indie rock"/>
    <n v="31"/>
    <x v="4"/>
    <x v="14"/>
    <x v="609"/>
    <x v="700"/>
  </r>
  <r>
    <n v="3"/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x v="0"/>
    <n v="9"/>
    <x v="1"/>
    <s v="music/indie rock"/>
    <n v="29"/>
    <x v="4"/>
    <x v="14"/>
    <x v="30"/>
    <x v="29"/>
  </r>
  <r>
    <n v="41"/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x v="0"/>
    <n v="17"/>
    <x v="1"/>
    <s v="music/indie rock"/>
    <n v="144"/>
    <x v="4"/>
    <x v="14"/>
    <x v="94"/>
    <x v="701"/>
  </r>
  <r>
    <n v="10"/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x v="0"/>
    <n v="5"/>
    <x v="1"/>
    <s v="music/indie rock"/>
    <n v="40"/>
    <x v="4"/>
    <x v="14"/>
    <x v="418"/>
    <x v="416"/>
  </r>
  <r>
    <n v="39"/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x v="0"/>
    <n v="53"/>
    <x v="1"/>
    <s v="music/indie rock"/>
    <n v="148"/>
    <x v="4"/>
    <x v="14"/>
    <x v="715"/>
    <x v="54"/>
  </r>
  <r>
    <n v="2"/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x v="0"/>
    <n v="7"/>
    <x v="1"/>
    <s v="music/indie rock"/>
    <n v="28"/>
    <x v="4"/>
    <x v="14"/>
    <x v="716"/>
    <x v="702"/>
  </r>
  <r>
    <n v="40"/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x v="0"/>
    <n v="72"/>
    <x v="1"/>
    <s v="music/indie rock"/>
    <n v="44"/>
    <x v="4"/>
    <x v="14"/>
    <x v="717"/>
    <x v="703"/>
  </r>
  <r>
    <n v="0"/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x v="0"/>
    <n v="0"/>
    <x v="1"/>
    <s v="music/indie rock"/>
    <e v="#DIV/0!"/>
    <x v="4"/>
    <x v="14"/>
    <x v="718"/>
    <x v="704"/>
  </r>
  <r>
    <n v="3"/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x v="0"/>
    <n v="2"/>
    <x v="1"/>
    <s v="music/indie rock"/>
    <n v="35"/>
    <x v="4"/>
    <x v="14"/>
    <x v="329"/>
    <x v="705"/>
  </r>
  <r>
    <n v="37"/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x v="0"/>
    <n v="8"/>
    <x v="1"/>
    <s v="music/indie rock"/>
    <n v="35"/>
    <x v="4"/>
    <x v="14"/>
    <x v="719"/>
    <x v="706"/>
  </r>
  <r>
    <n v="0"/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x v="0"/>
    <n v="2"/>
    <x v="1"/>
    <s v="music/jazz"/>
    <n v="11"/>
    <x v="4"/>
    <x v="13"/>
    <x v="720"/>
    <x v="45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x v="0"/>
    <n v="0"/>
    <x v="1"/>
    <s v="music/jazz"/>
    <e v="#DIV/0!"/>
    <x v="4"/>
    <x v="13"/>
    <x v="721"/>
    <x v="707"/>
  </r>
  <r>
    <n v="0"/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x v="0"/>
    <n v="3"/>
    <x v="1"/>
    <s v="music/jazz"/>
    <n v="30"/>
    <x v="4"/>
    <x v="13"/>
    <x v="722"/>
    <x v="445"/>
  </r>
  <r>
    <n v="3"/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x v="0"/>
    <n v="4"/>
    <x v="1"/>
    <s v="music/jazz"/>
    <n v="40"/>
    <x v="4"/>
    <x v="13"/>
    <x v="614"/>
    <x v="708"/>
  </r>
  <r>
    <n v="0"/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x v="0"/>
    <n v="3"/>
    <x v="1"/>
    <s v="music/jazz"/>
    <n v="50"/>
    <x v="4"/>
    <x v="13"/>
    <x v="208"/>
    <x v="203"/>
  </r>
  <r>
    <n v="3"/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x v="0"/>
    <n v="6"/>
    <x v="1"/>
    <s v="music/jazz"/>
    <n v="33"/>
    <x v="4"/>
    <x v="13"/>
    <x v="723"/>
    <x v="709"/>
  </r>
  <r>
    <n v="0"/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x v="0"/>
    <n v="0"/>
    <x v="1"/>
    <s v="music/jazz"/>
    <e v="#DIV/0!"/>
    <x v="4"/>
    <x v="13"/>
    <x v="724"/>
    <x v="710"/>
  </r>
  <r>
    <n v="0"/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x v="0"/>
    <n v="0"/>
    <x v="1"/>
    <s v="music/jazz"/>
    <e v="#DIV/0!"/>
    <x v="4"/>
    <x v="13"/>
    <x v="725"/>
    <x v="711"/>
  </r>
  <r>
    <n v="0"/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x v="0"/>
    <n v="0"/>
    <x v="1"/>
    <s v="music/jazz"/>
    <e v="#DIV/0!"/>
    <x v="4"/>
    <x v="13"/>
    <x v="726"/>
    <x v="712"/>
  </r>
  <r>
    <n v="3"/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x v="0"/>
    <n v="8"/>
    <x v="1"/>
    <s v="music/jazz"/>
    <n v="65"/>
    <x v="4"/>
    <x v="13"/>
    <x v="727"/>
    <x v="646"/>
  </r>
  <r>
    <n v="22"/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x v="0"/>
    <n v="5"/>
    <x v="1"/>
    <s v="music/jazz"/>
    <n v="25"/>
    <x v="4"/>
    <x v="13"/>
    <x v="728"/>
    <x v="566"/>
  </r>
  <r>
    <n v="0"/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x v="0"/>
    <n v="0"/>
    <x v="1"/>
    <s v="music/jazz"/>
    <e v="#DIV/0!"/>
    <x v="4"/>
    <x v="13"/>
    <x v="729"/>
    <x v="608"/>
  </r>
  <r>
    <n v="1"/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x v="0"/>
    <n v="2"/>
    <x v="1"/>
    <s v="music/jazz"/>
    <n v="15"/>
    <x v="4"/>
    <x v="13"/>
    <x v="730"/>
    <x v="713"/>
  </r>
  <r>
    <n v="7"/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x v="0"/>
    <n v="24"/>
    <x v="1"/>
    <s v="music/jazz"/>
    <n v="83"/>
    <x v="4"/>
    <x v="13"/>
    <x v="731"/>
    <x v="714"/>
  </r>
  <r>
    <n v="0"/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x v="0"/>
    <n v="0"/>
    <x v="1"/>
    <s v="music/jazz"/>
    <e v="#DIV/0!"/>
    <x v="4"/>
    <x v="13"/>
    <x v="641"/>
    <x v="621"/>
  </r>
  <r>
    <n v="6"/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x v="0"/>
    <n v="9"/>
    <x v="1"/>
    <s v="music/jazz"/>
    <n v="42"/>
    <x v="4"/>
    <x v="13"/>
    <x v="732"/>
    <x v="715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x v="0"/>
    <n v="0"/>
    <x v="1"/>
    <s v="music/jazz"/>
    <e v="#DIV/0!"/>
    <x v="4"/>
    <x v="13"/>
    <x v="733"/>
    <x v="716"/>
  </r>
  <r>
    <n v="1"/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x v="0"/>
    <n v="1"/>
    <x v="1"/>
    <s v="music/jazz"/>
    <n v="30"/>
    <x v="4"/>
    <x v="13"/>
    <x v="734"/>
    <x v="525"/>
  </r>
  <r>
    <n v="5"/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x v="0"/>
    <n v="10"/>
    <x v="1"/>
    <s v="music/jazz"/>
    <n v="20"/>
    <x v="4"/>
    <x v="13"/>
    <x v="147"/>
    <x v="430"/>
  </r>
  <r>
    <n v="1"/>
    <n v="919"/>
    <s v="Jazz CD:  Out of The Blue"/>
    <s v="Cool jazz with a New Orleans flavor."/>
    <n v="20000"/>
    <x v="173"/>
    <x v="2"/>
    <x v="0"/>
    <x v="0"/>
    <n v="1355930645"/>
    <n v="1352906645"/>
    <x v="0"/>
    <n v="1"/>
    <x v="1"/>
    <s v="music/jazz"/>
    <n v="100"/>
    <x v="4"/>
    <x v="13"/>
    <x v="735"/>
    <x v="596"/>
  </r>
  <r>
    <n v="0"/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x v="0"/>
    <n v="0"/>
    <x v="1"/>
    <s v="music/jazz"/>
    <e v="#DIV/0!"/>
    <x v="4"/>
    <x v="13"/>
    <x v="107"/>
    <x v="717"/>
  </r>
  <r>
    <n v="31"/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x v="0"/>
    <n v="20"/>
    <x v="1"/>
    <s v="music/jazz"/>
    <n v="232"/>
    <x v="4"/>
    <x v="13"/>
    <x v="736"/>
    <x v="718"/>
  </r>
  <r>
    <n v="21"/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x v="0"/>
    <n v="30"/>
    <x v="1"/>
    <s v="music/jazz"/>
    <n v="189"/>
    <x v="4"/>
    <x v="13"/>
    <x v="307"/>
    <x v="21"/>
  </r>
  <r>
    <n v="2"/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x v="0"/>
    <n v="6"/>
    <x v="1"/>
    <s v="music/jazz"/>
    <n v="55"/>
    <x v="4"/>
    <x v="13"/>
    <x v="737"/>
    <x v="317"/>
  </r>
  <r>
    <n v="11"/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x v="0"/>
    <n v="15"/>
    <x v="1"/>
    <s v="music/jazz"/>
    <n v="22"/>
    <x v="4"/>
    <x v="13"/>
    <x v="738"/>
    <x v="719"/>
  </r>
  <r>
    <n v="3"/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x v="0"/>
    <n v="5"/>
    <x v="1"/>
    <s v="music/jazz"/>
    <n v="32"/>
    <x v="4"/>
    <x v="13"/>
    <x v="739"/>
    <x v="720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x v="0"/>
    <n v="0"/>
    <x v="1"/>
    <s v="music/jazz"/>
    <e v="#DIV/0!"/>
    <x v="4"/>
    <x v="13"/>
    <x v="740"/>
    <x v="721"/>
  </r>
  <r>
    <n v="0"/>
    <n v="927"/>
    <s v="JETRO DA SILVA FUNK PROJECT"/>
    <s v="Studio CD/DVD Solo project of Pianist &amp; Keyboardist Jetro da Silva"/>
    <n v="20000"/>
    <x v="117"/>
    <x v="2"/>
    <x v="0"/>
    <x v="0"/>
    <n v="1337024695"/>
    <n v="1334432695"/>
    <x v="0"/>
    <n v="0"/>
    <x v="1"/>
    <s v="music/jazz"/>
    <e v="#DIV/0!"/>
    <x v="4"/>
    <x v="13"/>
    <x v="741"/>
    <x v="221"/>
  </r>
  <r>
    <n v="11"/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x v="0"/>
    <n v="28"/>
    <x v="1"/>
    <s v="music/jazz"/>
    <n v="56"/>
    <x v="4"/>
    <x v="13"/>
    <x v="742"/>
    <x v="722"/>
  </r>
  <r>
    <n v="0"/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x v="0"/>
    <n v="0"/>
    <x v="1"/>
    <s v="music/jazz"/>
    <e v="#DIV/0!"/>
    <x v="4"/>
    <x v="13"/>
    <x v="743"/>
    <x v="723"/>
  </r>
  <r>
    <n v="38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x v="0"/>
    <n v="5"/>
    <x v="1"/>
    <s v="music/jazz"/>
    <n v="69"/>
    <x v="4"/>
    <x v="13"/>
    <x v="744"/>
    <x v="724"/>
  </r>
  <r>
    <n v="7"/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x v="0"/>
    <n v="7"/>
    <x v="1"/>
    <s v="music/jazz"/>
    <n v="19"/>
    <x v="4"/>
    <x v="13"/>
    <x v="642"/>
    <x v="725"/>
  </r>
  <r>
    <n v="15"/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x v="0"/>
    <n v="30"/>
    <x v="1"/>
    <s v="music/jazz"/>
    <n v="46"/>
    <x v="4"/>
    <x v="13"/>
    <x v="391"/>
    <x v="60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x v="0"/>
    <n v="2"/>
    <x v="1"/>
    <s v="music/jazz"/>
    <n v="60"/>
    <x v="4"/>
    <x v="13"/>
    <x v="745"/>
    <x v="726"/>
  </r>
  <r>
    <n v="30"/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x v="0"/>
    <n v="30"/>
    <x v="1"/>
    <s v="music/jazz"/>
    <n v="51"/>
    <x v="4"/>
    <x v="13"/>
    <x v="746"/>
    <x v="727"/>
  </r>
  <r>
    <n v="1"/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x v="0"/>
    <n v="2"/>
    <x v="1"/>
    <s v="music/jazz"/>
    <n v="25"/>
    <x v="4"/>
    <x v="13"/>
    <x v="747"/>
    <x v="728"/>
  </r>
  <r>
    <n v="0"/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x v="0"/>
    <n v="0"/>
    <x v="1"/>
    <s v="music/jazz"/>
    <e v="#DIV/0!"/>
    <x v="4"/>
    <x v="13"/>
    <x v="748"/>
    <x v="729"/>
  </r>
  <r>
    <n v="1"/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x v="0"/>
    <n v="2"/>
    <x v="1"/>
    <s v="music/jazz"/>
    <n v="20"/>
    <x v="4"/>
    <x v="13"/>
    <x v="749"/>
    <x v="730"/>
  </r>
  <r>
    <n v="0"/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x v="0"/>
    <n v="1"/>
    <x v="1"/>
    <s v="music/jazz"/>
    <n v="25"/>
    <x v="4"/>
    <x v="13"/>
    <x v="750"/>
    <x v="731"/>
  </r>
  <r>
    <n v="1"/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x v="0"/>
    <n v="2"/>
    <x v="1"/>
    <s v="music/jazz"/>
    <n v="20"/>
    <x v="4"/>
    <x v="13"/>
    <x v="371"/>
    <x v="732"/>
  </r>
  <r>
    <n v="17"/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x v="0"/>
    <n v="14"/>
    <x v="1"/>
    <s v="technology/wearables"/>
    <n v="110"/>
    <x v="2"/>
    <x v="8"/>
    <x v="50"/>
    <x v="169"/>
  </r>
  <r>
    <n v="2"/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x v="0"/>
    <n v="31"/>
    <x v="1"/>
    <s v="technology/wearables"/>
    <n v="37"/>
    <x v="2"/>
    <x v="8"/>
    <x v="751"/>
    <x v="733"/>
  </r>
  <r>
    <n v="9"/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x v="0"/>
    <n v="16"/>
    <x v="1"/>
    <s v="technology/wearables"/>
    <n v="42"/>
    <x v="2"/>
    <x v="8"/>
    <x v="752"/>
    <x v="734"/>
  </r>
  <r>
    <n v="10"/>
    <n v="943"/>
    <s v="SleepMode"/>
    <s v="A mask for home or travel that will give you the best, undisturbed sleep of your life."/>
    <n v="3000"/>
    <x v="683"/>
    <x v="2"/>
    <x v="0"/>
    <x v="0"/>
    <n v="1480438905"/>
    <n v="1477843305"/>
    <x v="0"/>
    <n v="12"/>
    <x v="1"/>
    <s v="technology/wearables"/>
    <n v="24"/>
    <x v="2"/>
    <x v="8"/>
    <x v="753"/>
    <x v="735"/>
  </r>
  <r>
    <n v="13"/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x v="0"/>
    <n v="96"/>
    <x v="1"/>
    <s v="technology/wearables"/>
    <n v="69"/>
    <x v="2"/>
    <x v="8"/>
    <x v="754"/>
    <x v="736"/>
  </r>
  <r>
    <n v="2"/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x v="0"/>
    <n v="16"/>
    <x v="1"/>
    <s v="technology/wearables"/>
    <n v="155"/>
    <x v="2"/>
    <x v="8"/>
    <x v="755"/>
    <x v="737"/>
  </r>
  <r>
    <n v="2"/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x v="0"/>
    <n v="5"/>
    <x v="1"/>
    <s v="technology/wearables"/>
    <n v="57"/>
    <x v="2"/>
    <x v="8"/>
    <x v="578"/>
    <x v="738"/>
  </r>
  <r>
    <n v="0"/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x v="0"/>
    <n v="0"/>
    <x v="1"/>
    <s v="technology/wearables"/>
    <e v="#DIV/0!"/>
    <x v="2"/>
    <x v="8"/>
    <x v="756"/>
    <x v="129"/>
  </r>
  <r>
    <n v="12"/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x v="0"/>
    <n v="8"/>
    <x v="1"/>
    <s v="technology/wearables"/>
    <n v="60"/>
    <x v="2"/>
    <x v="8"/>
    <x v="757"/>
    <x v="739"/>
  </r>
  <r>
    <n v="1"/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x v="0"/>
    <n v="7"/>
    <x v="1"/>
    <s v="technology/wearables"/>
    <n v="39"/>
    <x v="2"/>
    <x v="8"/>
    <x v="758"/>
    <x v="740"/>
  </r>
  <r>
    <n v="28"/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x v="0"/>
    <n v="24"/>
    <x v="1"/>
    <s v="technology/wearables"/>
    <n v="58"/>
    <x v="2"/>
    <x v="8"/>
    <x v="759"/>
    <x v="741"/>
  </r>
  <r>
    <n v="38"/>
    <n v="951"/>
    <s v="Smart Harness"/>
    <s v="Revolutionizing the way we walk our dogs!"/>
    <n v="50000"/>
    <x v="689"/>
    <x v="2"/>
    <x v="0"/>
    <x v="0"/>
    <n v="1465054872"/>
    <n v="1461166872"/>
    <x v="0"/>
    <n v="121"/>
    <x v="1"/>
    <s v="technology/wearables"/>
    <n v="159"/>
    <x v="2"/>
    <x v="8"/>
    <x v="760"/>
    <x v="742"/>
  </r>
  <r>
    <n v="40"/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x v="0"/>
    <n v="196"/>
    <x v="1"/>
    <s v="technology/wearables"/>
    <n v="100"/>
    <x v="2"/>
    <x v="8"/>
    <x v="761"/>
    <x v="743"/>
  </r>
  <r>
    <n v="1"/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x v="0"/>
    <n v="5"/>
    <x v="1"/>
    <s v="technology/wearables"/>
    <n v="25"/>
    <x v="2"/>
    <x v="8"/>
    <x v="762"/>
    <x v="744"/>
  </r>
  <r>
    <n v="43"/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x v="0"/>
    <n v="73"/>
    <x v="1"/>
    <s v="technology/wearables"/>
    <n v="89"/>
    <x v="2"/>
    <x v="8"/>
    <x v="200"/>
    <x v="195"/>
  </r>
  <r>
    <n v="6"/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x v="0"/>
    <n v="93"/>
    <x v="1"/>
    <s v="technology/wearables"/>
    <n v="183"/>
    <x v="2"/>
    <x v="8"/>
    <x v="763"/>
    <x v="310"/>
  </r>
  <r>
    <n v="2"/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x v="0"/>
    <n v="17"/>
    <x v="1"/>
    <s v="technology/wearables"/>
    <n v="51"/>
    <x v="2"/>
    <x v="8"/>
    <x v="764"/>
    <x v="745"/>
  </r>
  <r>
    <n v="2"/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x v="0"/>
    <n v="7"/>
    <x v="1"/>
    <s v="technology/wearables"/>
    <n v="33"/>
    <x v="2"/>
    <x v="8"/>
    <x v="507"/>
    <x v="746"/>
  </r>
  <r>
    <n v="11"/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x v="0"/>
    <n v="17"/>
    <x v="1"/>
    <s v="technology/wearables"/>
    <n v="52"/>
    <x v="2"/>
    <x v="8"/>
    <x v="765"/>
    <x v="747"/>
  </r>
  <r>
    <n v="39"/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x v="0"/>
    <n v="171"/>
    <x v="1"/>
    <s v="technology/wearables"/>
    <n v="114"/>
    <x v="2"/>
    <x v="8"/>
    <x v="766"/>
    <x v="748"/>
  </r>
  <r>
    <n v="46"/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x v="0"/>
    <n v="188"/>
    <x v="1"/>
    <s v="technology/wearables"/>
    <n v="136"/>
    <x v="2"/>
    <x v="8"/>
    <x v="572"/>
    <x v="1"/>
  </r>
  <r>
    <n v="42"/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x v="0"/>
    <n v="110"/>
    <x v="1"/>
    <s v="technology/wearables"/>
    <n v="364"/>
    <x v="2"/>
    <x v="8"/>
    <x v="588"/>
    <x v="749"/>
  </r>
  <r>
    <n v="28"/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x v="0"/>
    <n v="37"/>
    <x v="1"/>
    <s v="technology/wearables"/>
    <n v="19"/>
    <x v="2"/>
    <x v="8"/>
    <x v="767"/>
    <x v="750"/>
  </r>
  <r>
    <n v="1"/>
    <n v="963"/>
    <s v="The Ultimate Learning Center"/>
    <s v="WE are molding an educated, motivated, non violent GENERATION!"/>
    <n v="35000"/>
    <x v="700"/>
    <x v="2"/>
    <x v="0"/>
    <x v="0"/>
    <n v="1476717319"/>
    <n v="1473693319"/>
    <x v="0"/>
    <n v="9"/>
    <x v="1"/>
    <s v="technology/wearables"/>
    <n v="42"/>
    <x v="2"/>
    <x v="8"/>
    <x v="768"/>
    <x v="751"/>
  </r>
  <r>
    <n v="1"/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x v="0"/>
    <n v="29"/>
    <x v="1"/>
    <s v="technology/wearables"/>
    <n v="30"/>
    <x v="2"/>
    <x v="8"/>
    <x v="769"/>
    <x v="752"/>
  </r>
  <r>
    <n v="1"/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x v="0"/>
    <n v="6"/>
    <x v="1"/>
    <s v="technology/wearables"/>
    <n v="50"/>
    <x v="2"/>
    <x v="8"/>
    <x v="571"/>
    <x v="753"/>
  </r>
  <r>
    <n v="15"/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x v="0"/>
    <n v="30"/>
    <x v="1"/>
    <s v="technology/wearables"/>
    <n v="59"/>
    <x v="2"/>
    <x v="8"/>
    <x v="770"/>
    <x v="754"/>
  </r>
  <r>
    <n v="18"/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x v="0"/>
    <n v="81"/>
    <x v="1"/>
    <s v="technology/wearables"/>
    <n v="44"/>
    <x v="2"/>
    <x v="8"/>
    <x v="771"/>
    <x v="755"/>
  </r>
  <r>
    <n v="1"/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x v="0"/>
    <n v="4"/>
    <x v="1"/>
    <s v="technology/wearables"/>
    <n v="27"/>
    <x v="2"/>
    <x v="8"/>
    <x v="401"/>
    <x v="320"/>
  </r>
  <r>
    <n v="47"/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x v="0"/>
    <n v="11"/>
    <x v="1"/>
    <s v="technology/wearables"/>
    <n v="1273"/>
    <x v="2"/>
    <x v="8"/>
    <x v="772"/>
    <x v="176"/>
  </r>
  <r>
    <n v="46"/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x v="0"/>
    <n v="14"/>
    <x v="1"/>
    <s v="technology/wearables"/>
    <n v="164"/>
    <x v="2"/>
    <x v="8"/>
    <x v="773"/>
    <x v="89"/>
  </r>
  <r>
    <n v="0"/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x v="0"/>
    <n v="5"/>
    <x v="1"/>
    <s v="technology/wearables"/>
    <n v="45"/>
    <x v="2"/>
    <x v="8"/>
    <x v="205"/>
    <x v="756"/>
  </r>
  <r>
    <n v="35"/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x v="0"/>
    <n v="45"/>
    <x v="1"/>
    <s v="technology/wearables"/>
    <n v="154"/>
    <x v="2"/>
    <x v="8"/>
    <x v="774"/>
    <x v="170"/>
  </r>
  <r>
    <n v="2"/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x v="0"/>
    <n v="8"/>
    <x v="1"/>
    <s v="technology/wearables"/>
    <n v="51"/>
    <x v="2"/>
    <x v="8"/>
    <x v="775"/>
    <x v="757"/>
  </r>
  <r>
    <n v="1"/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x v="0"/>
    <n v="3"/>
    <x v="1"/>
    <s v="technology/wearables"/>
    <n v="93"/>
    <x v="2"/>
    <x v="8"/>
    <x v="386"/>
    <x v="382"/>
  </r>
  <r>
    <n v="3"/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x v="0"/>
    <n v="24"/>
    <x v="1"/>
    <s v="technology/wearables"/>
    <n v="109"/>
    <x v="2"/>
    <x v="8"/>
    <x v="569"/>
    <x v="404"/>
  </r>
  <r>
    <n v="2"/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x v="0"/>
    <n v="18"/>
    <x v="1"/>
    <s v="technology/wearables"/>
    <n v="161"/>
    <x v="2"/>
    <x v="8"/>
    <x v="776"/>
    <x v="758"/>
  </r>
  <r>
    <n v="34"/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x v="0"/>
    <n v="12"/>
    <x v="1"/>
    <s v="technology/wearables"/>
    <n v="76"/>
    <x v="2"/>
    <x v="8"/>
    <x v="777"/>
    <x v="759"/>
  </r>
  <r>
    <n v="56"/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x v="0"/>
    <n v="123"/>
    <x v="1"/>
    <s v="technology/wearables"/>
    <n v="791"/>
    <x v="2"/>
    <x v="8"/>
    <x v="778"/>
    <x v="760"/>
  </r>
  <r>
    <n v="83"/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x v="0"/>
    <n v="96"/>
    <x v="1"/>
    <s v="technology/wearables"/>
    <n v="302"/>
    <x v="2"/>
    <x v="8"/>
    <x v="779"/>
    <x v="548"/>
  </r>
  <r>
    <n v="15"/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x v="0"/>
    <n v="31"/>
    <x v="1"/>
    <s v="technology/wearables"/>
    <n v="48"/>
    <x v="2"/>
    <x v="8"/>
    <x v="318"/>
    <x v="26"/>
  </r>
  <r>
    <n v="0"/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x v="0"/>
    <n v="4"/>
    <x v="1"/>
    <s v="technology/wearables"/>
    <n v="3"/>
    <x v="2"/>
    <x v="8"/>
    <x v="780"/>
    <x v="518"/>
  </r>
  <r>
    <n v="0"/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x v="0"/>
    <n v="3"/>
    <x v="1"/>
    <s v="technology/wearables"/>
    <n v="1"/>
    <x v="2"/>
    <x v="8"/>
    <x v="781"/>
    <x v="761"/>
  </r>
  <r>
    <n v="30"/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x v="0"/>
    <n v="179"/>
    <x v="1"/>
    <s v="technology/wearables"/>
    <n v="172"/>
    <x v="2"/>
    <x v="8"/>
    <x v="782"/>
    <x v="762"/>
  </r>
  <r>
    <n v="1"/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x v="0"/>
    <n v="3"/>
    <x v="1"/>
    <s v="technology/wearables"/>
    <n v="35"/>
    <x v="2"/>
    <x v="8"/>
    <x v="201"/>
    <x v="745"/>
  </r>
  <r>
    <n v="6"/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x v="0"/>
    <n v="23"/>
    <x v="1"/>
    <s v="technology/wearables"/>
    <n v="82"/>
    <x v="2"/>
    <x v="8"/>
    <x v="783"/>
    <x v="763"/>
  </r>
  <r>
    <n v="13"/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x v="0"/>
    <n v="23"/>
    <x v="1"/>
    <s v="technology/wearables"/>
    <n v="111"/>
    <x v="2"/>
    <x v="8"/>
    <x v="784"/>
    <x v="45"/>
  </r>
  <r>
    <n v="13"/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x v="0"/>
    <n v="41"/>
    <x v="1"/>
    <s v="technology/wearables"/>
    <n v="161"/>
    <x v="2"/>
    <x v="8"/>
    <x v="785"/>
    <x v="764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x v="0"/>
    <n v="0"/>
    <x v="1"/>
    <s v="technology/wearables"/>
    <e v="#DIV/0!"/>
    <x v="2"/>
    <x v="8"/>
    <x v="786"/>
    <x v="765"/>
  </r>
  <r>
    <n v="17"/>
    <n v="989"/>
    <s v="Power Rope"/>
    <s v="The most useful phone charger you will ever buy"/>
    <n v="10000"/>
    <x v="718"/>
    <x v="2"/>
    <x v="0"/>
    <x v="0"/>
    <n v="1475101495"/>
    <n v="1472509495"/>
    <x v="0"/>
    <n v="32"/>
    <x v="1"/>
    <s v="technology/wearables"/>
    <n v="52"/>
    <x v="2"/>
    <x v="8"/>
    <x v="787"/>
    <x v="766"/>
  </r>
  <r>
    <n v="0"/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x v="0"/>
    <n v="2"/>
    <x v="1"/>
    <s v="technology/wearables"/>
    <n v="13"/>
    <x v="2"/>
    <x v="8"/>
    <x v="788"/>
    <x v="159"/>
  </r>
  <r>
    <n v="4"/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x v="0"/>
    <n v="7"/>
    <x v="1"/>
    <s v="technology/wearables"/>
    <n v="30"/>
    <x v="2"/>
    <x v="8"/>
    <x v="789"/>
    <x v="767"/>
  </r>
  <r>
    <n v="0"/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x v="0"/>
    <n v="4"/>
    <x v="1"/>
    <s v="technology/wearables"/>
    <n v="117"/>
    <x v="2"/>
    <x v="8"/>
    <x v="790"/>
    <x v="313"/>
  </r>
  <r>
    <n v="25"/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x v="0"/>
    <n v="196"/>
    <x v="1"/>
    <s v="technology/wearables"/>
    <n v="90"/>
    <x v="2"/>
    <x v="8"/>
    <x v="791"/>
    <x v="768"/>
  </r>
  <r>
    <n v="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x v="0"/>
    <n v="11"/>
    <x v="1"/>
    <s v="technology/wearables"/>
    <n v="424"/>
    <x v="2"/>
    <x v="8"/>
    <x v="318"/>
    <x v="769"/>
  </r>
  <r>
    <n v="7"/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x v="0"/>
    <n v="9"/>
    <x v="1"/>
    <s v="technology/wearables"/>
    <n v="81"/>
    <x v="2"/>
    <x v="8"/>
    <x v="180"/>
    <x v="500"/>
  </r>
  <r>
    <n v="2"/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x v="0"/>
    <n v="5"/>
    <x v="1"/>
    <s v="technology/wearables"/>
    <n v="13"/>
    <x v="2"/>
    <x v="8"/>
    <x v="792"/>
    <x v="770"/>
  </r>
  <r>
    <n v="1"/>
    <n v="997"/>
    <s v="iPhanny"/>
    <s v="The iPhanny keeps your iPhone 6 safe from bending in those dangerous pants pockets."/>
    <n v="5000"/>
    <x v="654"/>
    <x v="2"/>
    <x v="0"/>
    <x v="0"/>
    <n v="1417145297"/>
    <n v="1414549697"/>
    <x v="0"/>
    <n v="8"/>
    <x v="1"/>
    <s v="technology/wearables"/>
    <n v="8"/>
    <x v="2"/>
    <x v="8"/>
    <x v="793"/>
    <x v="771"/>
  </r>
  <r>
    <n v="59"/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x v="0"/>
    <n v="229"/>
    <x v="1"/>
    <s v="technology/wearables"/>
    <n v="153"/>
    <x v="2"/>
    <x v="8"/>
    <x v="794"/>
    <x v="462"/>
  </r>
  <r>
    <n v="8"/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x v="0"/>
    <n v="40"/>
    <x v="1"/>
    <s v="technology/wearables"/>
    <n v="292"/>
    <x v="2"/>
    <x v="8"/>
    <x v="795"/>
    <x v="304"/>
  </r>
  <r>
    <n v="2"/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x v="0"/>
    <n v="6"/>
    <x v="1"/>
    <s v="technology/wearables"/>
    <n v="3304"/>
    <x v="2"/>
    <x v="8"/>
    <x v="294"/>
    <x v="772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x v="0"/>
    <n v="4"/>
    <x v="1"/>
    <s v="technology/wearables"/>
    <n v="1300"/>
    <x v="2"/>
    <x v="8"/>
    <x v="796"/>
    <x v="773"/>
  </r>
  <r>
    <n v="30"/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x v="0"/>
    <n v="22"/>
    <x v="1"/>
    <s v="technology/wearables"/>
    <n v="135"/>
    <x v="2"/>
    <x v="8"/>
    <x v="28"/>
    <x v="27"/>
  </r>
  <r>
    <n v="16"/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x v="0"/>
    <n v="15"/>
    <x v="1"/>
    <s v="technology/wearables"/>
    <n v="214"/>
    <x v="2"/>
    <x v="8"/>
    <x v="797"/>
    <x v="774"/>
  </r>
  <r>
    <n v="82"/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x v="0"/>
    <n v="95"/>
    <x v="1"/>
    <s v="technology/wearables"/>
    <n v="216"/>
    <x v="2"/>
    <x v="8"/>
    <x v="196"/>
    <x v="485"/>
  </r>
  <r>
    <n v="75"/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x v="0"/>
    <n v="161"/>
    <x v="1"/>
    <s v="technology/wearables"/>
    <n v="932"/>
    <x v="2"/>
    <x v="8"/>
    <x v="476"/>
    <x v="369"/>
  </r>
  <r>
    <n v="6"/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x v="0"/>
    <n v="8"/>
    <x v="1"/>
    <s v="technology/wearables"/>
    <n v="29"/>
    <x v="2"/>
    <x v="8"/>
    <x v="798"/>
    <x v="775"/>
  </r>
  <r>
    <n v="44"/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x v="0"/>
    <n v="76"/>
    <x v="1"/>
    <s v="technology/wearables"/>
    <n v="175"/>
    <x v="2"/>
    <x v="8"/>
    <x v="353"/>
    <x v="459"/>
  </r>
  <r>
    <n v="0"/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x v="0"/>
    <n v="1"/>
    <x v="1"/>
    <s v="technology/wearables"/>
    <n v="250"/>
    <x v="2"/>
    <x v="8"/>
    <x v="692"/>
    <x v="677"/>
  </r>
  <r>
    <n v="13"/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x v="0"/>
    <n v="101"/>
    <x v="1"/>
    <s v="technology/wearables"/>
    <n v="65"/>
    <x v="2"/>
    <x v="8"/>
    <x v="565"/>
    <x v="776"/>
  </r>
  <r>
    <n v="0"/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x v="0"/>
    <n v="4"/>
    <x v="1"/>
    <s v="technology/wearables"/>
    <n v="55"/>
    <x v="2"/>
    <x v="8"/>
    <x v="687"/>
    <x v="777"/>
  </r>
  <r>
    <n v="0"/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x v="0"/>
    <n v="1"/>
    <x v="1"/>
    <s v="technology/wearables"/>
    <n v="75"/>
    <x v="2"/>
    <x v="8"/>
    <x v="550"/>
    <x v="778"/>
  </r>
  <r>
    <n v="21535"/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x v="0"/>
    <n v="775"/>
    <x v="1"/>
    <s v="technology/wearables"/>
    <n v="1389"/>
    <x v="2"/>
    <x v="8"/>
    <x v="799"/>
    <x v="208"/>
  </r>
  <r>
    <n v="35"/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x v="0"/>
    <n v="90"/>
    <x v="1"/>
    <s v="technology/wearables"/>
    <n v="96"/>
    <x v="2"/>
    <x v="8"/>
    <x v="800"/>
    <x v="763"/>
  </r>
  <r>
    <n v="31"/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x v="0"/>
    <n v="16"/>
    <x v="1"/>
    <s v="technology/wearables"/>
    <n v="191"/>
    <x v="2"/>
    <x v="8"/>
    <x v="22"/>
    <x v="779"/>
  </r>
  <r>
    <n v="3"/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x v="0"/>
    <n v="6"/>
    <x v="1"/>
    <s v="technology/wearables"/>
    <n v="40"/>
    <x v="2"/>
    <x v="8"/>
    <x v="801"/>
    <x v="780"/>
  </r>
  <r>
    <n v="3"/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x v="0"/>
    <n v="38"/>
    <x v="1"/>
    <s v="technology/wearables"/>
    <n v="75"/>
    <x v="2"/>
    <x v="8"/>
    <x v="301"/>
    <x v="755"/>
  </r>
  <r>
    <n v="23"/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x v="0"/>
    <n v="355"/>
    <x v="1"/>
    <s v="technology/wearables"/>
    <n v="161"/>
    <x v="2"/>
    <x v="8"/>
    <x v="802"/>
    <x v="781"/>
  </r>
  <r>
    <n v="3"/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x v="0"/>
    <n v="7"/>
    <x v="1"/>
    <s v="technology/wearables"/>
    <n v="89"/>
    <x v="2"/>
    <x v="8"/>
    <x v="490"/>
    <x v="463"/>
  </r>
  <r>
    <n v="47"/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x v="0"/>
    <n v="400"/>
    <x v="1"/>
    <s v="technology/wearables"/>
    <n v="53"/>
    <x v="2"/>
    <x v="8"/>
    <x v="803"/>
    <x v="782"/>
  </r>
  <r>
    <n v="206"/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x v="0"/>
    <n v="30"/>
    <x v="0"/>
    <s v="music/electronic music"/>
    <n v="106"/>
    <x v="4"/>
    <x v="15"/>
    <x v="804"/>
    <x v="783"/>
  </r>
  <r>
    <n v="352"/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x v="1"/>
    <n v="478"/>
    <x v="0"/>
    <s v="music/electronic music"/>
    <n v="22"/>
    <x v="4"/>
    <x v="15"/>
    <x v="227"/>
    <x v="48"/>
  </r>
  <r>
    <n v="115"/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x v="1"/>
    <n v="74"/>
    <x v="0"/>
    <s v="music/electronic music"/>
    <n v="31"/>
    <x v="4"/>
    <x v="15"/>
    <x v="805"/>
    <x v="756"/>
  </r>
  <r>
    <n v="237"/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x v="0"/>
    <n v="131"/>
    <x v="0"/>
    <s v="music/electronic music"/>
    <n v="36"/>
    <x v="4"/>
    <x v="15"/>
    <x v="210"/>
    <x v="784"/>
  </r>
  <r>
    <n v="119"/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x v="1"/>
    <n v="61"/>
    <x v="0"/>
    <s v="music/electronic music"/>
    <n v="389"/>
    <x v="4"/>
    <x v="15"/>
    <x v="806"/>
    <x v="335"/>
  </r>
  <r>
    <n v="110"/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x v="1"/>
    <n v="1071"/>
    <x v="0"/>
    <s v="music/electronic music"/>
    <n v="72"/>
    <x v="4"/>
    <x v="15"/>
    <x v="503"/>
    <x v="785"/>
  </r>
  <r>
    <n v="100"/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x v="1"/>
    <n v="122"/>
    <x v="0"/>
    <s v="music/electronic music"/>
    <n v="57"/>
    <x v="4"/>
    <x v="15"/>
    <x v="807"/>
    <x v="786"/>
  </r>
  <r>
    <n v="103"/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x v="1"/>
    <n v="111"/>
    <x v="0"/>
    <s v="music/electronic music"/>
    <n v="70"/>
    <x v="4"/>
    <x v="15"/>
    <x v="808"/>
    <x v="128"/>
  </r>
  <r>
    <n v="117"/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x v="1"/>
    <n v="255"/>
    <x v="0"/>
    <s v="music/electronic music"/>
    <n v="46"/>
    <x v="4"/>
    <x v="15"/>
    <x v="809"/>
    <x v="787"/>
  </r>
  <r>
    <n v="112"/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x v="0"/>
    <n v="141"/>
    <x v="0"/>
    <s v="music/electronic music"/>
    <n v="79"/>
    <x v="4"/>
    <x v="15"/>
    <x v="810"/>
    <x v="788"/>
  </r>
  <r>
    <n v="342"/>
    <n v="1030"/>
    <s v="The Gothsicles - I FEEL SICLE"/>
    <s v="Help fund the latest Gothsicles mega-album, I FEEL SICLE!"/>
    <n v="2000"/>
    <x v="754"/>
    <x v="0"/>
    <x v="0"/>
    <x v="0"/>
    <n v="1473680149"/>
    <n v="1472470549"/>
    <x v="0"/>
    <n v="159"/>
    <x v="0"/>
    <s v="music/electronic music"/>
    <n v="43"/>
    <x v="4"/>
    <x v="15"/>
    <x v="811"/>
    <x v="789"/>
  </r>
  <r>
    <n v="107"/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x v="0"/>
    <n v="99"/>
    <x v="0"/>
    <s v="music/electronic music"/>
    <n v="108"/>
    <x v="4"/>
    <x v="15"/>
    <x v="45"/>
    <x v="45"/>
  </r>
  <r>
    <n v="108"/>
    <n v="1032"/>
    <s v="Phantom Ship / Coastal (Album Preorder)"/>
    <s v="Ideal for living rooms and open spaces."/>
    <n v="5400"/>
    <x v="756"/>
    <x v="0"/>
    <x v="0"/>
    <x v="0"/>
    <n v="1466697625"/>
    <n v="1464105625"/>
    <x v="0"/>
    <n v="96"/>
    <x v="0"/>
    <s v="music/electronic music"/>
    <n v="61"/>
    <x v="4"/>
    <x v="15"/>
    <x v="812"/>
    <x v="149"/>
  </r>
  <r>
    <n v="103"/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x v="0"/>
    <n v="27"/>
    <x v="0"/>
    <s v="music/electronic music"/>
    <n v="51"/>
    <x v="4"/>
    <x v="15"/>
    <x v="813"/>
    <x v="351"/>
  </r>
  <r>
    <n v="130"/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x v="0"/>
    <n v="166"/>
    <x v="0"/>
    <s v="music/electronic music"/>
    <n v="39"/>
    <x v="4"/>
    <x v="15"/>
    <x v="814"/>
    <x v="790"/>
  </r>
  <r>
    <n v="108"/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x v="0"/>
    <n v="76"/>
    <x v="0"/>
    <s v="music/electronic music"/>
    <n v="65"/>
    <x v="4"/>
    <x v="15"/>
    <x v="815"/>
    <x v="791"/>
  </r>
  <r>
    <n v="112"/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x v="0"/>
    <n v="211"/>
    <x v="0"/>
    <s v="music/electronic music"/>
    <n v="24"/>
    <x v="4"/>
    <x v="15"/>
    <x v="816"/>
    <x v="603"/>
  </r>
  <r>
    <n v="102"/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x v="0"/>
    <n v="21"/>
    <x v="0"/>
    <s v="music/electronic music"/>
    <n v="49"/>
    <x v="4"/>
    <x v="15"/>
    <x v="817"/>
    <x v="792"/>
  </r>
  <r>
    <n v="145"/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x v="0"/>
    <n v="61"/>
    <x v="0"/>
    <s v="music/electronic music"/>
    <n v="36"/>
    <x v="4"/>
    <x v="15"/>
    <x v="818"/>
    <x v="793"/>
  </r>
  <r>
    <n v="128"/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x v="0"/>
    <n v="30"/>
    <x v="0"/>
    <s v="music/electronic music"/>
    <n v="21"/>
    <x v="4"/>
    <x v="15"/>
    <x v="819"/>
    <x v="479"/>
  </r>
  <r>
    <n v="0"/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x v="0"/>
    <n v="1"/>
    <x v="1"/>
    <s v="journalism/audio"/>
    <n v="250"/>
    <x v="5"/>
    <x v="16"/>
    <x v="820"/>
    <x v="562"/>
  </r>
  <r>
    <n v="0"/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x v="0"/>
    <n v="0"/>
    <x v="1"/>
    <s v="journalism/audio"/>
    <e v="#DIV/0!"/>
    <x v="5"/>
    <x v="16"/>
    <x v="821"/>
    <x v="518"/>
  </r>
  <r>
    <n v="2"/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x v="0"/>
    <n v="1"/>
    <x v="1"/>
    <s v="journalism/audio"/>
    <n v="10"/>
    <x v="5"/>
    <x v="16"/>
    <x v="822"/>
    <x v="794"/>
  </r>
  <r>
    <n v="9"/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x v="0"/>
    <n v="292"/>
    <x v="1"/>
    <s v="journalism/audio"/>
    <n v="29"/>
    <x v="5"/>
    <x v="16"/>
    <x v="431"/>
    <x v="359"/>
  </r>
  <r>
    <n v="0"/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x v="0"/>
    <n v="2"/>
    <x v="1"/>
    <s v="journalism/audio"/>
    <n v="3"/>
    <x v="5"/>
    <x v="16"/>
    <x v="195"/>
    <x v="551"/>
  </r>
  <r>
    <n v="3"/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x v="0"/>
    <n v="8"/>
    <x v="1"/>
    <s v="journalism/audio"/>
    <n v="33"/>
    <x v="5"/>
    <x v="16"/>
    <x v="413"/>
    <x v="411"/>
  </r>
  <r>
    <n v="0"/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x v="0"/>
    <n v="0"/>
    <x v="1"/>
    <s v="journalism/audio"/>
    <e v="#DIV/0!"/>
    <x v="5"/>
    <x v="16"/>
    <x v="84"/>
    <x v="795"/>
  </r>
  <r>
    <n v="0"/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x v="0"/>
    <n v="1"/>
    <x v="1"/>
    <s v="journalism/audio"/>
    <n v="1"/>
    <x v="5"/>
    <x v="16"/>
    <x v="823"/>
    <x v="796"/>
  </r>
  <r>
    <n v="1"/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x v="0"/>
    <n v="4"/>
    <x v="1"/>
    <s v="journalism/audio"/>
    <n v="53"/>
    <x v="5"/>
    <x v="16"/>
    <x v="824"/>
    <x v="797"/>
  </r>
  <r>
    <n v="0"/>
    <n v="1049"/>
    <s v="J1 (Canceled)"/>
    <s v="------"/>
    <n v="12000"/>
    <x v="117"/>
    <x v="1"/>
    <x v="0"/>
    <x v="0"/>
    <n v="1455272445"/>
    <n v="1452680445"/>
    <x v="0"/>
    <n v="0"/>
    <x v="1"/>
    <s v="journalism/audio"/>
    <e v="#DIV/0!"/>
    <x v="5"/>
    <x v="16"/>
    <x v="825"/>
    <x v="798"/>
  </r>
  <r>
    <n v="0"/>
    <n v="1050"/>
    <s v="The (Secular) Barbershop Podcast (Canceled)"/>
    <s v="Secularism is on the rise and I hear you.Talk to me."/>
    <n v="2500"/>
    <x v="117"/>
    <x v="1"/>
    <x v="0"/>
    <x v="0"/>
    <n v="1442257677"/>
    <n v="1439665677"/>
    <x v="0"/>
    <n v="0"/>
    <x v="1"/>
    <s v="journalism/audio"/>
    <e v="#DIV/0!"/>
    <x v="5"/>
    <x v="16"/>
    <x v="826"/>
    <x v="799"/>
  </r>
  <r>
    <n v="0"/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x v="0"/>
    <n v="0"/>
    <x v="1"/>
    <s v="journalism/audio"/>
    <e v="#DIV/0!"/>
    <x v="5"/>
    <x v="16"/>
    <x v="827"/>
    <x v="454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x v="0"/>
    <n v="0"/>
    <x v="1"/>
    <s v="journalism/audio"/>
    <e v="#DIV/0!"/>
    <x v="5"/>
    <x v="16"/>
    <x v="828"/>
    <x v="800"/>
  </r>
  <r>
    <n v="1"/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x v="0"/>
    <n v="1"/>
    <x v="1"/>
    <s v="journalism/audio"/>
    <n v="15"/>
    <x v="5"/>
    <x v="16"/>
    <x v="829"/>
    <x v="292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x v="0"/>
    <n v="0"/>
    <x v="1"/>
    <s v="journalism/audio"/>
    <e v="#DIV/0!"/>
    <x v="5"/>
    <x v="16"/>
    <x v="63"/>
    <x v="599"/>
  </r>
  <r>
    <n v="0"/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x v="0"/>
    <n v="0"/>
    <x v="1"/>
    <s v="journalism/audio"/>
    <e v="#DIV/0!"/>
    <x v="5"/>
    <x v="16"/>
    <x v="212"/>
    <x v="801"/>
  </r>
  <r>
    <n v="0"/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x v="0"/>
    <n v="0"/>
    <x v="1"/>
    <s v="journalism/audio"/>
    <e v="#DIV/0!"/>
    <x v="5"/>
    <x v="16"/>
    <x v="320"/>
    <x v="293"/>
  </r>
  <r>
    <n v="0"/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x v="0"/>
    <n v="0"/>
    <x v="1"/>
    <s v="journalism/audio"/>
    <e v="#DIV/0!"/>
    <x v="5"/>
    <x v="16"/>
    <x v="830"/>
    <x v="802"/>
  </r>
  <r>
    <n v="0"/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x v="0"/>
    <n v="0"/>
    <x v="1"/>
    <s v="journalism/audio"/>
    <e v="#DIV/0!"/>
    <x v="5"/>
    <x v="16"/>
    <x v="831"/>
    <x v="803"/>
  </r>
  <r>
    <n v="0"/>
    <n v="1059"/>
    <s v="Voice Over Artist (Canceled)"/>
    <s v="Turning myself into a vocal artist."/>
    <n v="1100"/>
    <x v="117"/>
    <x v="1"/>
    <x v="0"/>
    <x v="0"/>
    <n v="1426269456"/>
    <n v="1423681056"/>
    <x v="0"/>
    <n v="0"/>
    <x v="1"/>
    <s v="journalism/audio"/>
    <e v="#DIV/0!"/>
    <x v="5"/>
    <x v="16"/>
    <x v="555"/>
    <x v="540"/>
  </r>
  <r>
    <n v="1"/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x v="0"/>
    <n v="1"/>
    <x v="1"/>
    <s v="journalism/audio"/>
    <n v="50"/>
    <x v="5"/>
    <x v="16"/>
    <x v="506"/>
    <x v="494"/>
  </r>
  <r>
    <n v="0"/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x v="0"/>
    <n v="0"/>
    <x v="1"/>
    <s v="journalism/audio"/>
    <e v="#DIV/0!"/>
    <x v="5"/>
    <x v="16"/>
    <x v="832"/>
    <x v="804"/>
  </r>
  <r>
    <n v="95"/>
    <n v="1062"/>
    <s v="RETURNING AT A LATER DATE"/>
    <s v="SEE US ON PATREON www.badgirlartwork.com"/>
    <n v="199"/>
    <x v="121"/>
    <x v="1"/>
    <x v="0"/>
    <x v="0"/>
    <n v="1468351341"/>
    <n v="1467746541"/>
    <x v="0"/>
    <n v="4"/>
    <x v="1"/>
    <s v="journalism/audio"/>
    <n v="48"/>
    <x v="5"/>
    <x v="16"/>
    <x v="789"/>
    <x v="171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x v="0"/>
    <n v="0"/>
    <x v="1"/>
    <s v="journalism/audio"/>
    <e v="#DIV/0!"/>
    <x v="5"/>
    <x v="16"/>
    <x v="833"/>
    <x v="805"/>
  </r>
  <r>
    <n v="9"/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x v="0"/>
    <n v="123"/>
    <x v="1"/>
    <s v="games/video games"/>
    <n v="66"/>
    <x v="6"/>
    <x v="17"/>
    <x v="834"/>
    <x v="806"/>
  </r>
  <r>
    <n v="3"/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x v="0"/>
    <n v="5"/>
    <x v="1"/>
    <s v="games/video games"/>
    <n v="16"/>
    <x v="6"/>
    <x v="17"/>
    <x v="835"/>
    <x v="807"/>
  </r>
  <r>
    <n v="3"/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x v="0"/>
    <n v="148"/>
    <x v="1"/>
    <s v="games/video games"/>
    <n v="34"/>
    <x v="6"/>
    <x v="17"/>
    <x v="836"/>
    <x v="808"/>
  </r>
  <r>
    <n v="26"/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x v="0"/>
    <n v="10"/>
    <x v="1"/>
    <s v="games/video games"/>
    <n v="13"/>
    <x v="6"/>
    <x v="17"/>
    <x v="365"/>
    <x v="809"/>
  </r>
  <r>
    <n v="0"/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x v="0"/>
    <n v="4"/>
    <x v="1"/>
    <s v="games/video games"/>
    <n v="11"/>
    <x v="6"/>
    <x v="17"/>
    <x v="837"/>
    <x v="810"/>
  </r>
  <r>
    <n v="39"/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x v="0"/>
    <n v="21"/>
    <x v="1"/>
    <s v="games/video games"/>
    <n v="40"/>
    <x v="6"/>
    <x v="17"/>
    <x v="838"/>
    <x v="811"/>
  </r>
  <r>
    <n v="1"/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x v="0"/>
    <n v="2"/>
    <x v="1"/>
    <s v="games/video games"/>
    <n v="35"/>
    <x v="6"/>
    <x v="17"/>
    <x v="839"/>
    <x v="812"/>
  </r>
  <r>
    <n v="0"/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x v="0"/>
    <n v="0"/>
    <x v="1"/>
    <s v="games/video games"/>
    <e v="#DIV/0!"/>
    <x v="6"/>
    <x v="17"/>
    <x v="840"/>
    <x v="813"/>
  </r>
  <r>
    <n v="0"/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x v="0"/>
    <n v="4"/>
    <x v="1"/>
    <s v="games/video games"/>
    <n v="13"/>
    <x v="6"/>
    <x v="17"/>
    <x v="841"/>
    <x v="814"/>
  </r>
  <r>
    <n v="1"/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x v="0"/>
    <n v="1"/>
    <x v="1"/>
    <s v="games/video games"/>
    <n v="10"/>
    <x v="6"/>
    <x v="17"/>
    <x v="842"/>
    <x v="815"/>
  </r>
  <r>
    <n v="6"/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x v="0"/>
    <n v="30"/>
    <x v="1"/>
    <s v="games/video games"/>
    <n v="114"/>
    <x v="6"/>
    <x v="17"/>
    <x v="843"/>
    <x v="61"/>
  </r>
  <r>
    <n v="5"/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x v="0"/>
    <n v="3"/>
    <x v="1"/>
    <s v="games/video games"/>
    <n v="15"/>
    <x v="6"/>
    <x v="17"/>
    <x v="844"/>
    <x v="816"/>
  </r>
  <r>
    <n v="63"/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x v="0"/>
    <n v="975"/>
    <x v="1"/>
    <s v="games/video games"/>
    <n v="48"/>
    <x v="6"/>
    <x v="17"/>
    <x v="373"/>
    <x v="547"/>
  </r>
  <r>
    <n v="29"/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x v="0"/>
    <n v="167"/>
    <x v="1"/>
    <s v="games/video games"/>
    <n v="44"/>
    <x v="6"/>
    <x v="17"/>
    <x v="845"/>
    <x v="817"/>
  </r>
  <r>
    <n v="8"/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x v="0"/>
    <n v="5"/>
    <x v="1"/>
    <s v="games/video games"/>
    <n v="9"/>
    <x v="6"/>
    <x v="17"/>
    <x v="846"/>
    <x v="818"/>
  </r>
  <r>
    <n v="3"/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x v="0"/>
    <n v="18"/>
    <x v="1"/>
    <s v="games/video games"/>
    <n v="38"/>
    <x v="6"/>
    <x v="17"/>
    <x v="102"/>
    <x v="227"/>
  </r>
  <r>
    <n v="9"/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x v="0"/>
    <n v="98"/>
    <x v="1"/>
    <s v="games/video games"/>
    <n v="19"/>
    <x v="6"/>
    <x v="17"/>
    <x v="847"/>
    <x v="819"/>
  </r>
  <r>
    <n v="0"/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x v="0"/>
    <n v="4"/>
    <x v="1"/>
    <s v="games/video games"/>
    <n v="3"/>
    <x v="6"/>
    <x v="17"/>
    <x v="848"/>
    <x v="820"/>
  </r>
  <r>
    <n v="1"/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x v="0"/>
    <n v="3"/>
    <x v="1"/>
    <s v="games/video games"/>
    <n v="19"/>
    <x v="6"/>
    <x v="17"/>
    <x v="849"/>
    <x v="821"/>
  </r>
  <r>
    <n v="1"/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x v="0"/>
    <n v="1"/>
    <x v="1"/>
    <s v="games/video games"/>
    <n v="410"/>
    <x v="6"/>
    <x v="17"/>
    <x v="850"/>
    <x v="822"/>
  </r>
  <r>
    <n v="0"/>
    <n v="1084"/>
    <s v="My own channel"/>
    <s v="I want to start my own channel for gaming"/>
    <n v="550"/>
    <x v="117"/>
    <x v="2"/>
    <x v="0"/>
    <x v="0"/>
    <n v="1407534804"/>
    <n v="1404942804"/>
    <x v="0"/>
    <n v="0"/>
    <x v="1"/>
    <s v="games/video games"/>
    <e v="#DIV/0!"/>
    <x v="6"/>
    <x v="17"/>
    <x v="449"/>
    <x v="445"/>
  </r>
  <r>
    <n v="3"/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x v="0"/>
    <n v="9"/>
    <x v="1"/>
    <s v="games/video games"/>
    <n v="114"/>
    <x v="6"/>
    <x v="17"/>
    <x v="851"/>
    <x v="823"/>
  </r>
  <r>
    <n v="0"/>
    <n v="1086"/>
    <s v="Cyber Universe Online"/>
    <s v="Humanity's future in the Galaxy"/>
    <n v="18000"/>
    <x v="493"/>
    <x v="2"/>
    <x v="0"/>
    <x v="0"/>
    <n v="1408913291"/>
    <n v="1406321291"/>
    <x v="0"/>
    <n v="2"/>
    <x v="1"/>
    <s v="games/video games"/>
    <n v="8"/>
    <x v="6"/>
    <x v="17"/>
    <x v="531"/>
    <x v="824"/>
  </r>
  <r>
    <n v="0"/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x v="0"/>
    <n v="0"/>
    <x v="1"/>
    <s v="games/video games"/>
    <e v="#DIV/0!"/>
    <x v="6"/>
    <x v="17"/>
    <x v="852"/>
    <x v="825"/>
  </r>
  <r>
    <n v="14"/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x v="0"/>
    <n v="147"/>
    <x v="1"/>
    <s v="games/video games"/>
    <n v="43"/>
    <x v="6"/>
    <x v="17"/>
    <x v="853"/>
    <x v="826"/>
  </r>
  <r>
    <n v="8"/>
    <n v="1089"/>
    <s v="Farabel"/>
    <s v="Farabel is a single player turn-based fantasy strategy game for Mac/PC/Linux"/>
    <n v="15000"/>
    <x v="774"/>
    <x v="2"/>
    <x v="6"/>
    <x v="3"/>
    <n v="1435293175"/>
    <n v="1432701175"/>
    <x v="0"/>
    <n v="49"/>
    <x v="1"/>
    <s v="games/video games"/>
    <n v="24"/>
    <x v="6"/>
    <x v="17"/>
    <x v="854"/>
    <x v="827"/>
  </r>
  <r>
    <n v="0"/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x v="0"/>
    <n v="1"/>
    <x v="1"/>
    <s v="games/video games"/>
    <n v="5"/>
    <x v="6"/>
    <x v="17"/>
    <x v="855"/>
    <x v="828"/>
  </r>
  <r>
    <n v="13"/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x v="0"/>
    <n v="2"/>
    <x v="1"/>
    <s v="games/video games"/>
    <n v="13"/>
    <x v="6"/>
    <x v="17"/>
    <x v="837"/>
    <x v="810"/>
  </r>
  <r>
    <n v="1"/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x v="0"/>
    <n v="7"/>
    <x v="1"/>
    <s v="games/video games"/>
    <n v="3"/>
    <x v="6"/>
    <x v="17"/>
    <x v="856"/>
    <x v="829"/>
  </r>
  <r>
    <n v="14"/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x v="0"/>
    <n v="4"/>
    <x v="1"/>
    <s v="games/video games"/>
    <n v="11"/>
    <x v="6"/>
    <x v="17"/>
    <x v="825"/>
    <x v="142"/>
  </r>
  <r>
    <n v="18"/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x v="0"/>
    <n v="27"/>
    <x v="1"/>
    <s v="games/video games"/>
    <n v="122"/>
    <x v="6"/>
    <x v="17"/>
    <x v="80"/>
    <x v="79"/>
  </r>
  <r>
    <n v="5"/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x v="0"/>
    <n v="94"/>
    <x v="1"/>
    <s v="games/video games"/>
    <n v="268"/>
    <x v="6"/>
    <x v="17"/>
    <x v="857"/>
    <x v="589"/>
  </r>
  <r>
    <n v="18"/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x v="0"/>
    <n v="29"/>
    <x v="1"/>
    <s v="games/video games"/>
    <n v="74"/>
    <x v="6"/>
    <x v="17"/>
    <x v="858"/>
    <x v="830"/>
  </r>
  <r>
    <n v="0"/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x v="0"/>
    <n v="7"/>
    <x v="1"/>
    <s v="games/video games"/>
    <n v="7"/>
    <x v="6"/>
    <x v="17"/>
    <x v="859"/>
    <x v="831"/>
  </r>
  <r>
    <n v="7"/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x v="0"/>
    <n v="22"/>
    <x v="1"/>
    <s v="games/video games"/>
    <n v="82"/>
    <x v="6"/>
    <x v="17"/>
    <x v="109"/>
    <x v="832"/>
  </r>
  <r>
    <n v="1"/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x v="0"/>
    <n v="1"/>
    <x v="1"/>
    <s v="games/video games"/>
    <n v="25"/>
    <x v="6"/>
    <x v="17"/>
    <x v="860"/>
    <x v="833"/>
  </r>
  <r>
    <n v="3"/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x v="0"/>
    <n v="10"/>
    <x v="1"/>
    <s v="games/video games"/>
    <n v="10"/>
    <x v="6"/>
    <x v="17"/>
    <x v="206"/>
    <x v="201"/>
  </r>
  <r>
    <n v="0"/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x v="0"/>
    <n v="6"/>
    <x v="1"/>
    <s v="games/video games"/>
    <n v="7"/>
    <x v="6"/>
    <x v="17"/>
    <x v="490"/>
    <x v="767"/>
  </r>
  <r>
    <n v="5"/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x v="0"/>
    <n v="24"/>
    <x v="1"/>
    <s v="games/video games"/>
    <n v="18"/>
    <x v="6"/>
    <x v="17"/>
    <x v="861"/>
    <x v="376"/>
  </r>
  <r>
    <n v="2"/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x v="0"/>
    <n v="15"/>
    <x v="1"/>
    <s v="games/video games"/>
    <n v="16"/>
    <x v="6"/>
    <x v="17"/>
    <x v="538"/>
    <x v="227"/>
  </r>
  <r>
    <n v="5"/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x v="0"/>
    <n v="37"/>
    <x v="1"/>
    <s v="games/video games"/>
    <n v="80"/>
    <x v="6"/>
    <x v="17"/>
    <x v="862"/>
    <x v="834"/>
  </r>
  <r>
    <n v="0"/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x v="0"/>
    <n v="20"/>
    <x v="1"/>
    <s v="games/video games"/>
    <n v="72"/>
    <x v="6"/>
    <x v="17"/>
    <x v="863"/>
    <x v="835"/>
  </r>
  <r>
    <n v="41"/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x v="0"/>
    <n v="7"/>
    <x v="1"/>
    <s v="games/video games"/>
    <n v="24"/>
    <x v="6"/>
    <x v="17"/>
    <x v="864"/>
    <x v="658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x v="0"/>
    <n v="0"/>
    <x v="1"/>
    <s v="games/video games"/>
    <e v="#DIV/0!"/>
    <x v="6"/>
    <x v="17"/>
    <x v="865"/>
    <x v="836"/>
  </r>
  <r>
    <n v="3"/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x v="0"/>
    <n v="21"/>
    <x v="1"/>
    <s v="games/video games"/>
    <n v="35"/>
    <x v="6"/>
    <x v="17"/>
    <x v="866"/>
    <x v="837"/>
  </r>
  <r>
    <n v="0"/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x v="0"/>
    <n v="3"/>
    <x v="1"/>
    <s v="games/video games"/>
    <n v="15"/>
    <x v="6"/>
    <x v="17"/>
    <x v="761"/>
    <x v="743"/>
  </r>
  <r>
    <n v="1"/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x v="0"/>
    <n v="11"/>
    <x v="1"/>
    <s v="games/video games"/>
    <n v="23"/>
    <x v="6"/>
    <x v="17"/>
    <x v="95"/>
    <x v="838"/>
  </r>
  <r>
    <n v="0"/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x v="0"/>
    <n v="1"/>
    <x v="1"/>
    <s v="games/video games"/>
    <n v="1"/>
    <x v="6"/>
    <x v="17"/>
    <x v="867"/>
    <x v="839"/>
  </r>
  <r>
    <n v="36"/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x v="0"/>
    <n v="312"/>
    <x v="1"/>
    <s v="games/video games"/>
    <n v="100"/>
    <x v="6"/>
    <x v="17"/>
    <x v="766"/>
    <x v="486"/>
  </r>
  <r>
    <n v="1"/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x v="0"/>
    <n v="1"/>
    <x v="1"/>
    <s v="games/video games"/>
    <n v="5"/>
    <x v="6"/>
    <x v="17"/>
    <x v="868"/>
    <x v="840"/>
  </r>
  <r>
    <n v="0"/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x v="0"/>
    <n v="3"/>
    <x v="1"/>
    <s v="games/video games"/>
    <n v="3"/>
    <x v="6"/>
    <x v="17"/>
    <x v="869"/>
    <x v="347"/>
  </r>
  <r>
    <n v="0"/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x v="0"/>
    <n v="4"/>
    <x v="1"/>
    <s v="games/video games"/>
    <n v="13"/>
    <x v="6"/>
    <x v="17"/>
    <x v="720"/>
    <x v="194"/>
  </r>
  <r>
    <n v="0"/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x v="0"/>
    <n v="10"/>
    <x v="1"/>
    <s v="games/video games"/>
    <n v="18"/>
    <x v="6"/>
    <x v="17"/>
    <x v="870"/>
    <x v="233"/>
  </r>
  <r>
    <n v="8"/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x v="0"/>
    <n v="8"/>
    <x v="1"/>
    <s v="games/video games"/>
    <n v="10"/>
    <x v="6"/>
    <x v="17"/>
    <x v="53"/>
    <x v="53"/>
  </r>
  <r>
    <n v="2"/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x v="0"/>
    <n v="3"/>
    <x v="1"/>
    <s v="games/video games"/>
    <n v="36"/>
    <x v="6"/>
    <x v="17"/>
    <x v="52"/>
    <x v="841"/>
  </r>
  <r>
    <n v="0"/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x v="0"/>
    <n v="1"/>
    <x v="1"/>
    <s v="games/video games"/>
    <n v="5"/>
    <x v="6"/>
    <x v="17"/>
    <x v="871"/>
    <x v="842"/>
  </r>
  <r>
    <n v="0"/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x v="0"/>
    <n v="0"/>
    <x v="1"/>
    <s v="games/video games"/>
    <e v="#DIV/0!"/>
    <x v="6"/>
    <x v="17"/>
    <x v="263"/>
    <x v="399"/>
  </r>
  <r>
    <n v="0"/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x v="0"/>
    <n v="5"/>
    <x v="1"/>
    <s v="games/video games"/>
    <n v="6"/>
    <x v="6"/>
    <x v="17"/>
    <x v="851"/>
    <x v="823"/>
  </r>
  <r>
    <n v="0"/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x v="0"/>
    <n v="0"/>
    <x v="1"/>
    <s v="games/video games"/>
    <e v="#DIV/0!"/>
    <x v="6"/>
    <x v="17"/>
    <x v="872"/>
    <x v="843"/>
  </r>
  <r>
    <n v="0"/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x v="0"/>
    <n v="3"/>
    <x v="1"/>
    <s v="games/video games"/>
    <n v="4"/>
    <x v="6"/>
    <x v="17"/>
    <x v="412"/>
    <x v="108"/>
  </r>
  <r>
    <n v="0"/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x v="0"/>
    <n v="7"/>
    <x v="1"/>
    <s v="games/mobile games"/>
    <n v="61"/>
    <x v="6"/>
    <x v="18"/>
    <x v="23"/>
    <x v="565"/>
  </r>
  <r>
    <n v="0"/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x v="0"/>
    <n v="0"/>
    <x v="1"/>
    <s v="games/mobile games"/>
    <e v="#DIV/0!"/>
    <x v="6"/>
    <x v="18"/>
    <x v="527"/>
    <x v="342"/>
  </r>
  <r>
    <n v="1"/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x v="0"/>
    <n v="2"/>
    <x v="1"/>
    <s v="games/mobile games"/>
    <n v="5"/>
    <x v="6"/>
    <x v="18"/>
    <x v="490"/>
    <x v="463"/>
  </r>
  <r>
    <n v="2"/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x v="0"/>
    <n v="23"/>
    <x v="1"/>
    <s v="games/mobile games"/>
    <n v="25"/>
    <x v="6"/>
    <x v="18"/>
    <x v="873"/>
    <x v="472"/>
  </r>
  <r>
    <n v="0"/>
    <n v="1128"/>
    <s v="Flying Turds"/>
    <s v="#havingfunFTW"/>
    <n v="1000"/>
    <x v="116"/>
    <x v="2"/>
    <x v="1"/>
    <x v="1"/>
    <n v="1407425717"/>
    <n v="1404833717"/>
    <x v="0"/>
    <n v="1"/>
    <x v="1"/>
    <s v="games/mobile games"/>
    <n v="1"/>
    <x v="6"/>
    <x v="18"/>
    <x v="3"/>
    <x v="3"/>
  </r>
  <r>
    <n v="0"/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x v="0"/>
    <n v="2"/>
    <x v="1"/>
    <s v="games/mobile games"/>
    <n v="11"/>
    <x v="6"/>
    <x v="18"/>
    <x v="592"/>
    <x v="575"/>
  </r>
  <r>
    <n v="0"/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x v="0"/>
    <n v="3"/>
    <x v="1"/>
    <s v="games/mobile games"/>
    <n v="4"/>
    <x v="6"/>
    <x v="18"/>
    <x v="398"/>
    <x v="844"/>
  </r>
  <r>
    <n v="0"/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x v="0"/>
    <n v="0"/>
    <x v="1"/>
    <s v="games/mobile games"/>
    <e v="#DIV/0!"/>
    <x v="6"/>
    <x v="18"/>
    <x v="53"/>
    <x v="53"/>
  </r>
  <r>
    <n v="14"/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x v="0"/>
    <n v="13"/>
    <x v="1"/>
    <s v="games/mobile games"/>
    <n v="111"/>
    <x v="6"/>
    <x v="18"/>
    <x v="590"/>
    <x v="845"/>
  </r>
  <r>
    <n v="1"/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x v="0"/>
    <n v="1"/>
    <x v="1"/>
    <s v="games/mobile games"/>
    <n v="20"/>
    <x v="6"/>
    <x v="18"/>
    <x v="821"/>
    <x v="846"/>
  </r>
  <r>
    <n v="0"/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x v="0"/>
    <n v="1"/>
    <x v="1"/>
    <s v="games/mobile games"/>
    <n v="1"/>
    <x v="6"/>
    <x v="18"/>
    <x v="180"/>
    <x v="847"/>
  </r>
  <r>
    <n v="5"/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x v="0"/>
    <n v="1"/>
    <x v="1"/>
    <s v="games/mobile games"/>
    <n v="50"/>
    <x v="6"/>
    <x v="18"/>
    <x v="874"/>
    <x v="138"/>
  </r>
  <r>
    <n v="6"/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x v="0"/>
    <n v="6"/>
    <x v="1"/>
    <s v="games/mobile games"/>
    <n v="45"/>
    <x v="6"/>
    <x v="18"/>
    <x v="875"/>
    <x v="446"/>
  </r>
  <r>
    <n v="40"/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x v="0"/>
    <n v="39"/>
    <x v="1"/>
    <s v="games/mobile games"/>
    <n v="253"/>
    <x v="6"/>
    <x v="18"/>
    <x v="876"/>
    <x v="848"/>
  </r>
  <r>
    <n v="0"/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x v="0"/>
    <n v="4"/>
    <x v="1"/>
    <s v="games/mobile games"/>
    <n v="31"/>
    <x v="6"/>
    <x v="18"/>
    <x v="877"/>
    <x v="566"/>
  </r>
  <r>
    <n v="0"/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x v="0"/>
    <n v="1"/>
    <x v="1"/>
    <s v="games/mobile games"/>
    <n v="5"/>
    <x v="6"/>
    <x v="18"/>
    <x v="22"/>
    <x v="849"/>
  </r>
  <r>
    <n v="0"/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x v="0"/>
    <n v="0"/>
    <x v="1"/>
    <s v="games/mobile games"/>
    <e v="#DIV/0!"/>
    <x v="6"/>
    <x v="18"/>
    <x v="878"/>
    <x v="455"/>
  </r>
  <r>
    <n v="0"/>
    <n v="1141"/>
    <s v="Arena Z - Zombie Survival"/>
    <s v="I think this will be a great game!"/>
    <n v="500"/>
    <x v="117"/>
    <x v="2"/>
    <x v="12"/>
    <x v="3"/>
    <n v="1436460450"/>
    <n v="1433868450"/>
    <x v="0"/>
    <n v="0"/>
    <x v="1"/>
    <s v="games/mobile games"/>
    <e v="#DIV/0!"/>
    <x v="6"/>
    <x v="18"/>
    <x v="554"/>
    <x v="318"/>
  </r>
  <r>
    <n v="0"/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x v="0"/>
    <n v="0"/>
    <x v="1"/>
    <s v="games/mobile games"/>
    <e v="#DIV/0!"/>
    <x v="6"/>
    <x v="18"/>
    <x v="488"/>
    <x v="480"/>
  </r>
  <r>
    <n v="0"/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x v="0"/>
    <n v="8"/>
    <x v="1"/>
    <s v="games/mobile games"/>
    <n v="23"/>
    <x v="6"/>
    <x v="18"/>
    <x v="28"/>
    <x v="27"/>
  </r>
  <r>
    <n v="0"/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x v="0"/>
    <n v="0"/>
    <x v="1"/>
    <s v="food/food trucks"/>
    <e v="#DIV/0!"/>
    <x v="7"/>
    <x v="19"/>
    <x v="305"/>
    <x v="300"/>
  </r>
  <r>
    <n v="0"/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x v="0"/>
    <n v="1"/>
    <x v="1"/>
    <s v="food/food trucks"/>
    <n v="100"/>
    <x v="7"/>
    <x v="19"/>
    <x v="879"/>
    <x v="850"/>
  </r>
  <r>
    <n v="9"/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x v="0"/>
    <n v="12"/>
    <x v="1"/>
    <s v="food/food trucks"/>
    <n v="44"/>
    <x v="7"/>
    <x v="19"/>
    <x v="880"/>
    <x v="76"/>
  </r>
  <r>
    <n v="0"/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x v="0"/>
    <n v="0"/>
    <x v="1"/>
    <s v="food/food trucks"/>
    <e v="#DIV/0!"/>
    <x v="7"/>
    <x v="19"/>
    <x v="881"/>
    <x v="851"/>
  </r>
  <r>
    <n v="0"/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x v="0"/>
    <n v="3"/>
    <x v="1"/>
    <s v="food/food trucks"/>
    <n v="24"/>
    <x v="7"/>
    <x v="19"/>
    <x v="552"/>
    <x v="539"/>
  </r>
  <r>
    <n v="0"/>
    <n v="1149"/>
    <s v="The Floridian Food Truck"/>
    <s v="Bringing culturally diverse Floridian cuisine to the people!"/>
    <n v="50000"/>
    <x v="735"/>
    <x v="2"/>
    <x v="0"/>
    <x v="0"/>
    <n v="1466096566"/>
    <n v="1463504566"/>
    <x v="0"/>
    <n v="2"/>
    <x v="1"/>
    <s v="food/food trucks"/>
    <n v="38"/>
    <x v="7"/>
    <x v="19"/>
    <x v="177"/>
    <x v="296"/>
  </r>
  <r>
    <n v="10"/>
    <n v="1150"/>
    <s v="Chef Po's Food Truck"/>
    <s v="Bringing delicious authentic and fusion Taiwanese Food to the West Coast."/>
    <n v="2500"/>
    <x v="800"/>
    <x v="2"/>
    <x v="0"/>
    <x v="0"/>
    <n v="1452293675"/>
    <n v="1447109675"/>
    <x v="0"/>
    <n v="6"/>
    <x v="1"/>
    <s v="food/food trucks"/>
    <n v="42"/>
    <x v="7"/>
    <x v="19"/>
    <x v="25"/>
    <x v="25"/>
  </r>
  <r>
    <n v="0"/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x v="0"/>
    <n v="0"/>
    <x v="1"/>
    <s v="food/food trucks"/>
    <e v="#DIV/0!"/>
    <x v="7"/>
    <x v="19"/>
    <x v="499"/>
    <x v="852"/>
  </r>
  <r>
    <n v="6"/>
    <n v="1152"/>
    <s v="Peruvian King Food Truck"/>
    <s v="Peruvian food truck with an LA twist."/>
    <n v="16000"/>
    <x v="608"/>
    <x v="2"/>
    <x v="0"/>
    <x v="0"/>
    <n v="1431709312"/>
    <n v="1429117312"/>
    <x v="0"/>
    <n v="15"/>
    <x v="1"/>
    <s v="food/food trucks"/>
    <n v="61"/>
    <x v="7"/>
    <x v="19"/>
    <x v="198"/>
    <x v="522"/>
  </r>
  <r>
    <n v="1"/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x v="0"/>
    <n v="1"/>
    <x v="1"/>
    <s v="food/food trucks"/>
    <n v="50"/>
    <x v="7"/>
    <x v="19"/>
    <x v="145"/>
    <x v="502"/>
  </r>
  <r>
    <n v="7"/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x v="0"/>
    <n v="3"/>
    <x v="1"/>
    <s v="food/food trucks"/>
    <n v="108"/>
    <x v="7"/>
    <x v="19"/>
    <x v="453"/>
    <x v="449"/>
  </r>
  <r>
    <n v="1"/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x v="0"/>
    <n v="8"/>
    <x v="1"/>
    <s v="food/food trucks"/>
    <n v="24"/>
    <x v="7"/>
    <x v="19"/>
    <x v="518"/>
    <x v="63"/>
  </r>
  <r>
    <n v="0"/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x v="0"/>
    <n v="0"/>
    <x v="1"/>
    <s v="food/food trucks"/>
    <e v="#DIV/0!"/>
    <x v="7"/>
    <x v="19"/>
    <x v="882"/>
    <x v="853"/>
  </r>
  <r>
    <n v="2"/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x v="0"/>
    <n v="3"/>
    <x v="1"/>
    <s v="food/food trucks"/>
    <n v="50"/>
    <x v="7"/>
    <x v="19"/>
    <x v="515"/>
    <x v="796"/>
  </r>
  <r>
    <n v="0"/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x v="0"/>
    <n v="3"/>
    <x v="1"/>
    <s v="food/food trucks"/>
    <n v="12"/>
    <x v="7"/>
    <x v="19"/>
    <x v="883"/>
    <x v="854"/>
  </r>
  <r>
    <n v="0"/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x v="0"/>
    <n v="0"/>
    <x v="1"/>
    <s v="food/food trucks"/>
    <e v="#DIV/0!"/>
    <x v="7"/>
    <x v="19"/>
    <x v="884"/>
    <x v="855"/>
  </r>
  <r>
    <n v="4"/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x v="0"/>
    <n v="19"/>
    <x v="1"/>
    <s v="food/food trucks"/>
    <n v="61"/>
    <x v="7"/>
    <x v="19"/>
    <x v="201"/>
    <x v="745"/>
  </r>
  <r>
    <n v="0"/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x v="0"/>
    <n v="0"/>
    <x v="1"/>
    <s v="food/food trucks"/>
    <e v="#DIV/0!"/>
    <x v="7"/>
    <x v="19"/>
    <x v="885"/>
    <x v="521"/>
  </r>
  <r>
    <n v="0"/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x v="0"/>
    <n v="2"/>
    <x v="1"/>
    <s v="food/food trucks"/>
    <n v="18"/>
    <x v="7"/>
    <x v="19"/>
    <x v="886"/>
    <x v="856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x v="0"/>
    <n v="0"/>
    <x v="1"/>
    <s v="food/food trucks"/>
    <e v="#DIV/0!"/>
    <x v="7"/>
    <x v="19"/>
    <x v="449"/>
    <x v="445"/>
  </r>
  <r>
    <n v="0"/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x v="0"/>
    <n v="0"/>
    <x v="1"/>
    <s v="food/food trucks"/>
    <e v="#DIV/0!"/>
    <x v="7"/>
    <x v="19"/>
    <x v="538"/>
    <x v="857"/>
  </r>
  <r>
    <n v="21"/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x v="0"/>
    <n v="25"/>
    <x v="1"/>
    <s v="food/food trucks"/>
    <n v="83"/>
    <x v="7"/>
    <x v="19"/>
    <x v="887"/>
    <x v="151"/>
  </r>
  <r>
    <n v="19"/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x v="0"/>
    <n v="8"/>
    <x v="1"/>
    <s v="food/food trucks"/>
    <n v="359"/>
    <x v="7"/>
    <x v="19"/>
    <x v="854"/>
    <x v="858"/>
  </r>
  <r>
    <n v="2"/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x v="0"/>
    <n v="16"/>
    <x v="1"/>
    <s v="food/food trucks"/>
    <n v="61"/>
    <x v="7"/>
    <x v="19"/>
    <x v="822"/>
    <x v="368"/>
  </r>
  <r>
    <n v="6"/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x v="0"/>
    <n v="3"/>
    <x v="1"/>
    <s v="food/food trucks"/>
    <n v="340"/>
    <x v="7"/>
    <x v="19"/>
    <x v="888"/>
    <x v="859"/>
  </r>
  <r>
    <n v="0"/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x v="0"/>
    <n v="3"/>
    <x v="1"/>
    <s v="food/food trucks"/>
    <n v="6"/>
    <x v="7"/>
    <x v="19"/>
    <x v="81"/>
    <x v="860"/>
  </r>
  <r>
    <n v="0"/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x v="0"/>
    <n v="2"/>
    <x v="1"/>
    <s v="food/food trucks"/>
    <n v="50"/>
    <x v="7"/>
    <x v="19"/>
    <x v="108"/>
    <x v="107"/>
  </r>
  <r>
    <n v="0"/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x v="0"/>
    <n v="1"/>
    <x v="1"/>
    <s v="food/food trucks"/>
    <n v="25"/>
    <x v="7"/>
    <x v="19"/>
    <x v="309"/>
    <x v="395"/>
  </r>
  <r>
    <n v="0"/>
    <n v="1172"/>
    <s v="let your dayz take you to the dogs."/>
    <s v="Bringing YOUR favorite dog recipes to the streets."/>
    <n v="9000"/>
    <x v="117"/>
    <x v="2"/>
    <x v="0"/>
    <x v="0"/>
    <n v="1408551752"/>
    <n v="1405959752"/>
    <x v="0"/>
    <n v="0"/>
    <x v="1"/>
    <s v="food/food trucks"/>
    <e v="#DIV/0!"/>
    <x v="7"/>
    <x v="19"/>
    <x v="591"/>
    <x v="33"/>
  </r>
  <r>
    <n v="0"/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x v="0"/>
    <n v="1"/>
    <x v="1"/>
    <s v="food/food trucks"/>
    <n v="30"/>
    <x v="7"/>
    <x v="19"/>
    <x v="467"/>
    <x v="290"/>
  </r>
  <r>
    <n v="6"/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x v="0"/>
    <n v="19"/>
    <x v="1"/>
    <s v="food/food trucks"/>
    <n v="47"/>
    <x v="7"/>
    <x v="19"/>
    <x v="889"/>
    <x v="8"/>
  </r>
  <r>
    <n v="3"/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x v="0"/>
    <n v="9"/>
    <x v="1"/>
    <s v="food/food trucks"/>
    <n v="65"/>
    <x v="7"/>
    <x v="19"/>
    <x v="890"/>
    <x v="861"/>
  </r>
  <r>
    <n v="0"/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x v="0"/>
    <n v="1"/>
    <x v="1"/>
    <s v="food/food trucks"/>
    <n v="10"/>
    <x v="7"/>
    <x v="19"/>
    <x v="829"/>
    <x v="733"/>
  </r>
  <r>
    <n v="0"/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x v="0"/>
    <n v="0"/>
    <x v="1"/>
    <s v="food/food trucks"/>
    <e v="#DIV/0!"/>
    <x v="7"/>
    <x v="19"/>
    <x v="891"/>
    <x v="862"/>
  </r>
  <r>
    <n v="0"/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x v="0"/>
    <n v="1"/>
    <x v="1"/>
    <s v="food/food trucks"/>
    <n v="5"/>
    <x v="7"/>
    <x v="19"/>
    <x v="26"/>
    <x v="547"/>
  </r>
  <r>
    <n v="5"/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x v="0"/>
    <n v="5"/>
    <x v="1"/>
    <s v="food/food trucks"/>
    <n v="640"/>
    <x v="7"/>
    <x v="19"/>
    <x v="300"/>
    <x v="863"/>
  </r>
  <r>
    <n v="12"/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x v="0"/>
    <n v="85"/>
    <x v="1"/>
    <s v="food/food trucks"/>
    <n v="69"/>
    <x v="7"/>
    <x v="19"/>
    <x v="892"/>
    <x v="322"/>
  </r>
  <r>
    <n v="0"/>
    <n v="1181"/>
    <s v="Gringo Loco Tacos Food Truck"/>
    <s v="Bringing the best tacos to the streets of Chicago!"/>
    <n v="50000"/>
    <x v="460"/>
    <x v="2"/>
    <x v="0"/>
    <x v="0"/>
    <n v="1425197321"/>
    <n v="1422605321"/>
    <x v="0"/>
    <n v="3"/>
    <x v="1"/>
    <s v="food/food trucks"/>
    <n v="1"/>
    <x v="7"/>
    <x v="19"/>
    <x v="47"/>
    <x v="864"/>
  </r>
  <r>
    <n v="4"/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x v="0"/>
    <n v="4"/>
    <x v="1"/>
    <s v="food/food trucks"/>
    <n v="11"/>
    <x v="7"/>
    <x v="19"/>
    <x v="893"/>
    <x v="865"/>
  </r>
  <r>
    <n v="4"/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x v="0"/>
    <n v="3"/>
    <x v="1"/>
    <s v="food/food trucks"/>
    <n v="33"/>
    <x v="7"/>
    <x v="19"/>
    <x v="894"/>
    <x v="866"/>
  </r>
  <r>
    <n v="105"/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x v="0"/>
    <n v="375"/>
    <x v="0"/>
    <s v="photography/photobooks"/>
    <n v="62"/>
    <x v="8"/>
    <x v="20"/>
    <x v="895"/>
    <x v="867"/>
  </r>
  <r>
    <n v="105"/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x v="0"/>
    <n v="111"/>
    <x v="0"/>
    <s v="photography/photobooks"/>
    <n v="119"/>
    <x v="8"/>
    <x v="20"/>
    <x v="55"/>
    <x v="529"/>
  </r>
  <r>
    <n v="107"/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x v="0"/>
    <n v="123"/>
    <x v="0"/>
    <s v="photography/photobooks"/>
    <n v="65"/>
    <x v="8"/>
    <x v="20"/>
    <x v="804"/>
    <x v="868"/>
  </r>
  <r>
    <n v="104"/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x v="0"/>
    <n v="70"/>
    <x v="0"/>
    <s v="photography/photobooks"/>
    <n v="130"/>
    <x v="8"/>
    <x v="20"/>
    <x v="805"/>
    <x v="136"/>
  </r>
  <r>
    <n v="161"/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x v="0"/>
    <n v="85"/>
    <x v="0"/>
    <s v="photography/photobooks"/>
    <n v="38"/>
    <x v="8"/>
    <x v="20"/>
    <x v="692"/>
    <x v="328"/>
  </r>
  <r>
    <n v="108"/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x v="0"/>
    <n v="86"/>
    <x v="0"/>
    <s v="photography/photobooks"/>
    <n v="113"/>
    <x v="8"/>
    <x v="20"/>
    <x v="756"/>
    <x v="869"/>
  </r>
  <r>
    <n v="135"/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x v="0"/>
    <n v="13"/>
    <x v="0"/>
    <s v="photography/photobooks"/>
    <n v="52"/>
    <x v="8"/>
    <x v="20"/>
    <x v="896"/>
    <x v="870"/>
  </r>
  <r>
    <n v="109"/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x v="0"/>
    <n v="33"/>
    <x v="0"/>
    <s v="photography/photobooks"/>
    <n v="89"/>
    <x v="8"/>
    <x v="20"/>
    <x v="897"/>
    <x v="871"/>
  </r>
  <r>
    <n v="290"/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x v="0"/>
    <n v="15"/>
    <x v="0"/>
    <s v="photography/photobooks"/>
    <n v="19"/>
    <x v="8"/>
    <x v="20"/>
    <x v="898"/>
    <x v="872"/>
  </r>
  <r>
    <n v="104"/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x v="0"/>
    <n v="273"/>
    <x v="0"/>
    <s v="photography/photobooks"/>
    <n v="80"/>
    <x v="8"/>
    <x v="20"/>
    <x v="204"/>
    <x v="579"/>
  </r>
  <r>
    <n v="322"/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x v="0"/>
    <n v="714"/>
    <x v="0"/>
    <s v="photography/photobooks"/>
    <n v="56"/>
    <x v="8"/>
    <x v="20"/>
    <x v="232"/>
    <x v="158"/>
  </r>
  <r>
    <n v="135"/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x v="0"/>
    <n v="170"/>
    <x v="0"/>
    <s v="photography/photobooks"/>
    <n v="79"/>
    <x v="8"/>
    <x v="20"/>
    <x v="4"/>
    <x v="873"/>
  </r>
  <r>
    <n v="270"/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x v="0"/>
    <n v="512"/>
    <x v="0"/>
    <s v="photography/photobooks"/>
    <n v="76"/>
    <x v="8"/>
    <x v="20"/>
    <x v="899"/>
    <x v="874"/>
  </r>
  <r>
    <n v="253"/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x v="0"/>
    <n v="314"/>
    <x v="0"/>
    <s v="photography/photobooks"/>
    <n v="121"/>
    <x v="8"/>
    <x v="20"/>
    <x v="900"/>
    <x v="474"/>
  </r>
  <r>
    <n v="261"/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x v="0"/>
    <n v="167"/>
    <x v="0"/>
    <s v="photography/photobooks"/>
    <n v="55"/>
    <x v="8"/>
    <x v="20"/>
    <x v="901"/>
    <x v="53"/>
  </r>
  <r>
    <n v="101"/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x v="0"/>
    <n v="9"/>
    <x v="0"/>
    <s v="photography/photobooks"/>
    <n v="299"/>
    <x v="8"/>
    <x v="20"/>
    <x v="477"/>
    <x v="154"/>
  </r>
  <r>
    <n v="126"/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x v="0"/>
    <n v="103"/>
    <x v="0"/>
    <s v="photography/photobooks"/>
    <n v="59"/>
    <x v="8"/>
    <x v="20"/>
    <x v="506"/>
    <x v="56"/>
  </r>
  <r>
    <n v="102"/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x v="0"/>
    <n v="111"/>
    <x v="0"/>
    <s v="photography/photobooks"/>
    <n v="55"/>
    <x v="8"/>
    <x v="20"/>
    <x v="902"/>
    <x v="875"/>
  </r>
  <r>
    <n v="199"/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x v="0"/>
    <n v="271"/>
    <x v="0"/>
    <s v="photography/photobooks"/>
    <n v="184"/>
    <x v="8"/>
    <x v="20"/>
    <x v="903"/>
    <x v="876"/>
  </r>
  <r>
    <n v="102"/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x v="0"/>
    <n v="101"/>
    <x v="0"/>
    <s v="photography/photobooks"/>
    <n v="165"/>
    <x v="8"/>
    <x v="20"/>
    <x v="108"/>
    <x v="107"/>
  </r>
  <r>
    <n v="103"/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x v="0"/>
    <n v="57"/>
    <x v="0"/>
    <s v="photography/photobooks"/>
    <n v="235"/>
    <x v="8"/>
    <x v="20"/>
    <x v="904"/>
    <x v="209"/>
  </r>
  <r>
    <n v="101"/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x v="0"/>
    <n v="62"/>
    <x v="0"/>
    <s v="photography/photobooks"/>
    <n v="211"/>
    <x v="8"/>
    <x v="20"/>
    <x v="497"/>
    <x v="488"/>
  </r>
  <r>
    <n v="115"/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x v="0"/>
    <n v="32"/>
    <x v="0"/>
    <s v="photography/photobooks"/>
    <n v="32"/>
    <x v="8"/>
    <x v="20"/>
    <x v="905"/>
    <x v="301"/>
  </r>
  <r>
    <n v="104"/>
    <n v="1207"/>
    <s v="ITALIANA"/>
    <s v="A humanistic photo book about ancestral &amp; post-modern Italy."/>
    <n v="16700"/>
    <x v="832"/>
    <x v="0"/>
    <x v="13"/>
    <x v="3"/>
    <n v="1459418400"/>
    <n v="1456827573"/>
    <x v="0"/>
    <n v="141"/>
    <x v="0"/>
    <s v="photography/photobooks"/>
    <n v="123"/>
    <x v="8"/>
    <x v="20"/>
    <x v="807"/>
    <x v="452"/>
  </r>
  <r>
    <n v="155"/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x v="0"/>
    <n v="75"/>
    <x v="0"/>
    <s v="photography/photobooks"/>
    <n v="207"/>
    <x v="8"/>
    <x v="20"/>
    <x v="906"/>
    <x v="877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x v="0"/>
    <n v="46"/>
    <x v="0"/>
    <s v="photography/photobooks"/>
    <n v="138"/>
    <x v="8"/>
    <x v="20"/>
    <x v="541"/>
    <x v="878"/>
  </r>
  <r>
    <n v="254"/>
    <n v="1210"/>
    <s v="Det Andra GÃ¶teborg"/>
    <s v="En fotobok om livet i det enda andra GÃ¶teborg i vÃ¤rlden"/>
    <n v="20000"/>
    <x v="835"/>
    <x v="0"/>
    <x v="11"/>
    <x v="9"/>
    <n v="1433106000"/>
    <n v="1431124572"/>
    <x v="0"/>
    <n v="103"/>
    <x v="0"/>
    <s v="photography/photobooks"/>
    <n v="494"/>
    <x v="8"/>
    <x v="20"/>
    <x v="205"/>
    <x v="879"/>
  </r>
  <r>
    <n v="101"/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x v="0"/>
    <n v="6"/>
    <x v="0"/>
    <s v="photography/photobooks"/>
    <n v="169"/>
    <x v="8"/>
    <x v="20"/>
    <x v="907"/>
    <x v="7"/>
  </r>
  <r>
    <n v="129"/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x v="0"/>
    <n v="83"/>
    <x v="0"/>
    <s v="photography/photobooks"/>
    <n v="39"/>
    <x v="8"/>
    <x v="20"/>
    <x v="167"/>
    <x v="880"/>
  </r>
  <r>
    <n v="102"/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x v="0"/>
    <n v="108"/>
    <x v="0"/>
    <s v="photography/photobooks"/>
    <n v="62"/>
    <x v="8"/>
    <x v="20"/>
    <x v="478"/>
    <x v="881"/>
  </r>
  <r>
    <n v="132"/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x v="0"/>
    <n v="25"/>
    <x v="0"/>
    <s v="photography/photobooks"/>
    <n v="105"/>
    <x v="8"/>
    <x v="20"/>
    <x v="908"/>
    <x v="882"/>
  </r>
  <r>
    <n v="786"/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x v="0"/>
    <n v="549"/>
    <x v="0"/>
    <s v="photography/photobooks"/>
    <n v="72"/>
    <x v="8"/>
    <x v="20"/>
    <x v="909"/>
    <x v="16"/>
  </r>
  <r>
    <n v="146"/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x v="0"/>
    <n v="222"/>
    <x v="0"/>
    <s v="photography/photobooks"/>
    <n v="92"/>
    <x v="8"/>
    <x v="20"/>
    <x v="910"/>
    <x v="511"/>
  </r>
  <r>
    <n v="103"/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x v="0"/>
    <n v="183"/>
    <x v="0"/>
    <s v="photography/photobooks"/>
    <n v="149"/>
    <x v="8"/>
    <x v="20"/>
    <x v="490"/>
    <x v="463"/>
  </r>
  <r>
    <n v="172"/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x v="0"/>
    <n v="89"/>
    <x v="0"/>
    <s v="photography/photobooks"/>
    <n v="174"/>
    <x v="8"/>
    <x v="20"/>
    <x v="296"/>
    <x v="883"/>
  </r>
  <r>
    <n v="159"/>
    <n v="1219"/>
    <s v="The Box"/>
    <s v="The Box is a fine art book of Ron Amato's innovative and seductive photography project."/>
    <n v="16350"/>
    <x v="843"/>
    <x v="0"/>
    <x v="0"/>
    <x v="0"/>
    <n v="1476961513"/>
    <n v="1474369513"/>
    <x v="0"/>
    <n v="253"/>
    <x v="0"/>
    <s v="photography/photobooks"/>
    <n v="103"/>
    <x v="8"/>
    <x v="20"/>
    <x v="125"/>
    <x v="884"/>
  </r>
  <r>
    <n v="104"/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x v="0"/>
    <n v="140"/>
    <x v="0"/>
    <s v="photography/photobooks"/>
    <n v="111"/>
    <x v="8"/>
    <x v="20"/>
    <x v="911"/>
    <x v="885"/>
  </r>
  <r>
    <n v="111"/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x v="0"/>
    <n v="103"/>
    <x v="0"/>
    <s v="photography/photobooks"/>
    <n v="24"/>
    <x v="8"/>
    <x v="20"/>
    <x v="629"/>
    <x v="886"/>
  </r>
  <r>
    <n v="280"/>
    <n v="1222"/>
    <s v="Project Pilgrim"/>
    <s v="Project Pilgrim is my effort to work towards normalizing mental health."/>
    <n v="4000"/>
    <x v="846"/>
    <x v="0"/>
    <x v="5"/>
    <x v="5"/>
    <n v="1459483200"/>
    <n v="1456852647"/>
    <x v="0"/>
    <n v="138"/>
    <x v="0"/>
    <s v="photography/photobooks"/>
    <n v="81"/>
    <x v="8"/>
    <x v="20"/>
    <x v="199"/>
    <x v="452"/>
  </r>
  <r>
    <n v="112"/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x v="0"/>
    <n v="191"/>
    <x v="0"/>
    <s v="photography/photobooks"/>
    <n v="116"/>
    <x v="8"/>
    <x v="20"/>
    <x v="912"/>
    <x v="887"/>
  </r>
  <r>
    <n v="7"/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x v="0"/>
    <n v="18"/>
    <x v="1"/>
    <s v="music/world music"/>
    <n v="59"/>
    <x v="4"/>
    <x v="21"/>
    <x v="913"/>
    <x v="888"/>
  </r>
  <r>
    <n v="4"/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x v="0"/>
    <n v="3"/>
    <x v="1"/>
    <s v="music/world music"/>
    <n v="44"/>
    <x v="4"/>
    <x v="21"/>
    <x v="914"/>
    <x v="889"/>
  </r>
  <r>
    <n v="4"/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x v="0"/>
    <n v="40"/>
    <x v="1"/>
    <s v="music/world music"/>
    <n v="48"/>
    <x v="4"/>
    <x v="21"/>
    <x v="915"/>
    <x v="9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x v="0"/>
    <n v="0"/>
    <x v="1"/>
    <s v="music/world music"/>
    <e v="#DIV/0!"/>
    <x v="4"/>
    <x v="21"/>
    <x v="3"/>
    <x v="3"/>
  </r>
  <r>
    <n v="29"/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x v="0"/>
    <n v="24"/>
    <x v="1"/>
    <s v="music/world music"/>
    <n v="61"/>
    <x v="4"/>
    <x v="21"/>
    <x v="916"/>
    <x v="890"/>
  </r>
  <r>
    <n v="1"/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x v="0"/>
    <n v="1"/>
    <x v="1"/>
    <s v="music/world music"/>
    <n v="25"/>
    <x v="4"/>
    <x v="21"/>
    <x v="917"/>
    <x v="89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x v="0"/>
    <n v="0"/>
    <x v="1"/>
    <s v="music/world music"/>
    <e v="#DIV/0!"/>
    <x v="4"/>
    <x v="21"/>
    <x v="918"/>
    <x v="892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x v="0"/>
    <n v="0"/>
    <x v="1"/>
    <s v="music/world music"/>
    <e v="#DIV/0!"/>
    <x v="4"/>
    <x v="21"/>
    <x v="717"/>
    <x v="504"/>
  </r>
  <r>
    <n v="1"/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x v="0"/>
    <n v="1"/>
    <x v="1"/>
    <s v="music/world music"/>
    <n v="40"/>
    <x v="4"/>
    <x v="21"/>
    <x v="680"/>
    <x v="893"/>
  </r>
  <r>
    <n v="12"/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x v="0"/>
    <n v="6"/>
    <x v="1"/>
    <s v="music/world music"/>
    <n v="19"/>
    <x v="4"/>
    <x v="21"/>
    <x v="919"/>
    <x v="894"/>
  </r>
  <r>
    <n v="0"/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x v="0"/>
    <n v="0"/>
    <x v="1"/>
    <s v="music/world music"/>
    <e v="#DIV/0!"/>
    <x v="4"/>
    <x v="21"/>
    <x v="920"/>
    <x v="895"/>
  </r>
  <r>
    <n v="3"/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x v="0"/>
    <n v="6"/>
    <x v="1"/>
    <s v="music/world music"/>
    <n v="35"/>
    <x v="4"/>
    <x v="21"/>
    <x v="921"/>
    <x v="77"/>
  </r>
  <r>
    <n v="0"/>
    <n v="1236"/>
    <s v="&quot;Volando&quot; CD Release (Canceled)"/>
    <s v="Raising money to give the musicians their due."/>
    <n v="2500"/>
    <x v="117"/>
    <x v="1"/>
    <x v="0"/>
    <x v="0"/>
    <n v="1343491200"/>
    <n v="1342801164"/>
    <x v="0"/>
    <n v="0"/>
    <x v="1"/>
    <s v="music/world music"/>
    <e v="#DIV/0!"/>
    <x v="4"/>
    <x v="21"/>
    <x v="922"/>
    <x v="896"/>
  </r>
  <r>
    <n v="0"/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x v="0"/>
    <n v="0"/>
    <x v="1"/>
    <s v="music/world music"/>
    <e v="#DIV/0!"/>
    <x v="4"/>
    <x v="21"/>
    <x v="923"/>
    <x v="897"/>
  </r>
  <r>
    <n v="18"/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x v="0"/>
    <n v="3"/>
    <x v="1"/>
    <s v="music/world music"/>
    <n v="59"/>
    <x v="4"/>
    <x v="21"/>
    <x v="110"/>
    <x v="68"/>
  </r>
  <r>
    <n v="0"/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x v="0"/>
    <n v="0"/>
    <x v="1"/>
    <s v="music/world music"/>
    <e v="#DIV/0!"/>
    <x v="4"/>
    <x v="21"/>
    <x v="924"/>
    <x v="898"/>
  </r>
  <r>
    <n v="3"/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x v="0"/>
    <n v="8"/>
    <x v="1"/>
    <s v="music/world music"/>
    <n v="30"/>
    <x v="4"/>
    <x v="21"/>
    <x v="925"/>
    <x v="59"/>
  </r>
  <r>
    <n v="51"/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x v="0"/>
    <n v="34"/>
    <x v="1"/>
    <s v="music/world music"/>
    <n v="75"/>
    <x v="4"/>
    <x v="21"/>
    <x v="926"/>
    <x v="669"/>
  </r>
  <r>
    <n v="1"/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x v="0"/>
    <n v="1"/>
    <x v="1"/>
    <s v="music/world music"/>
    <n v="5"/>
    <x v="4"/>
    <x v="21"/>
    <x v="725"/>
    <x v="899"/>
  </r>
  <r>
    <n v="14"/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x v="0"/>
    <n v="38"/>
    <x v="1"/>
    <s v="music/world music"/>
    <n v="45"/>
    <x v="4"/>
    <x v="21"/>
    <x v="438"/>
    <x v="900"/>
  </r>
  <r>
    <n v="104"/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x v="1"/>
    <n v="45"/>
    <x v="0"/>
    <s v="music/rock"/>
    <n v="46"/>
    <x v="4"/>
    <x v="11"/>
    <x v="73"/>
    <x v="325"/>
  </r>
  <r>
    <n v="120"/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x v="1"/>
    <n v="17"/>
    <x v="0"/>
    <s v="music/rock"/>
    <n v="141"/>
    <x v="4"/>
    <x v="11"/>
    <x v="6"/>
    <x v="901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x v="1"/>
    <n v="31"/>
    <x v="0"/>
    <s v="music/rock"/>
    <n v="75"/>
    <x v="4"/>
    <x v="11"/>
    <x v="927"/>
    <x v="902"/>
  </r>
  <r>
    <n v="122"/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x v="1"/>
    <n v="50"/>
    <x v="0"/>
    <s v="music/rock"/>
    <n v="86"/>
    <x v="4"/>
    <x v="11"/>
    <x v="928"/>
    <x v="903"/>
  </r>
  <r>
    <n v="152"/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x v="1"/>
    <n v="59"/>
    <x v="0"/>
    <s v="music/rock"/>
    <n v="64"/>
    <x v="4"/>
    <x v="11"/>
    <x v="929"/>
    <x v="904"/>
  </r>
  <r>
    <n v="104"/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x v="1"/>
    <n v="81"/>
    <x v="0"/>
    <s v="music/rock"/>
    <n v="64"/>
    <x v="4"/>
    <x v="11"/>
    <x v="351"/>
    <x v="905"/>
  </r>
  <r>
    <n v="200"/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x v="1"/>
    <n v="508"/>
    <x v="0"/>
    <s v="music/rock"/>
    <n v="118"/>
    <x v="4"/>
    <x v="11"/>
    <x v="410"/>
    <x v="906"/>
  </r>
  <r>
    <n v="102"/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x v="1"/>
    <n v="74"/>
    <x v="0"/>
    <s v="music/rock"/>
    <n v="83"/>
    <x v="4"/>
    <x v="11"/>
    <x v="930"/>
    <x v="699"/>
  </r>
  <r>
    <n v="138"/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x v="1"/>
    <n v="141"/>
    <x v="0"/>
    <s v="music/rock"/>
    <n v="34"/>
    <x v="4"/>
    <x v="11"/>
    <x v="931"/>
    <x v="907"/>
  </r>
  <r>
    <n v="303833"/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x v="1"/>
    <n v="711"/>
    <x v="0"/>
    <s v="music/rock"/>
    <n v="43"/>
    <x v="4"/>
    <x v="11"/>
    <x v="788"/>
    <x v="159"/>
  </r>
  <r>
    <n v="199"/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x v="1"/>
    <n v="141"/>
    <x v="0"/>
    <s v="music/rock"/>
    <n v="94"/>
    <x v="4"/>
    <x v="11"/>
    <x v="932"/>
    <x v="908"/>
  </r>
  <r>
    <n v="202"/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x v="1"/>
    <n v="109"/>
    <x v="0"/>
    <s v="music/rock"/>
    <n v="56"/>
    <x v="4"/>
    <x v="11"/>
    <x v="381"/>
    <x v="909"/>
  </r>
  <r>
    <n v="118"/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x v="1"/>
    <n v="361"/>
    <x v="0"/>
    <s v="music/rock"/>
    <n v="98"/>
    <x v="4"/>
    <x v="11"/>
    <x v="933"/>
    <x v="910"/>
  </r>
  <r>
    <n v="295"/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x v="1"/>
    <n v="176"/>
    <x v="0"/>
    <s v="music/rock"/>
    <n v="92"/>
    <x v="4"/>
    <x v="11"/>
    <x v="101"/>
    <x v="71"/>
  </r>
  <r>
    <n v="213"/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x v="1"/>
    <n v="670"/>
    <x v="0"/>
    <s v="music/rock"/>
    <n v="38"/>
    <x v="4"/>
    <x v="11"/>
    <x v="934"/>
    <x v="911"/>
  </r>
  <r>
    <n v="104"/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x v="1"/>
    <n v="96"/>
    <x v="0"/>
    <s v="music/rock"/>
    <n v="27"/>
    <x v="4"/>
    <x v="11"/>
    <x v="670"/>
    <x v="904"/>
  </r>
  <r>
    <n v="114"/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x v="1"/>
    <n v="74"/>
    <x v="0"/>
    <s v="music/rock"/>
    <n v="51"/>
    <x v="4"/>
    <x v="11"/>
    <x v="935"/>
    <x v="591"/>
  </r>
  <r>
    <n v="101"/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x v="1"/>
    <n v="52"/>
    <x v="0"/>
    <s v="music/rock"/>
    <n v="39"/>
    <x v="4"/>
    <x v="11"/>
    <x v="936"/>
    <x v="912"/>
  </r>
  <r>
    <n v="125"/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x v="1"/>
    <n v="105"/>
    <x v="0"/>
    <s v="music/rock"/>
    <n v="78"/>
    <x v="4"/>
    <x v="11"/>
    <x v="937"/>
    <x v="913"/>
  </r>
  <r>
    <n v="119"/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x v="1"/>
    <n v="41"/>
    <x v="0"/>
    <s v="music/rock"/>
    <n v="44"/>
    <x v="4"/>
    <x v="11"/>
    <x v="938"/>
    <x v="835"/>
  </r>
  <r>
    <n v="166"/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x v="1"/>
    <n v="34"/>
    <x v="0"/>
    <s v="music/rock"/>
    <n v="32"/>
    <x v="4"/>
    <x v="11"/>
    <x v="939"/>
    <x v="397"/>
  </r>
  <r>
    <n v="119"/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x v="1"/>
    <n v="66"/>
    <x v="0"/>
    <s v="music/rock"/>
    <n v="63"/>
    <x v="4"/>
    <x v="11"/>
    <x v="940"/>
    <x v="914"/>
  </r>
  <r>
    <n v="100"/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x v="1"/>
    <n v="50"/>
    <x v="0"/>
    <s v="music/rock"/>
    <n v="191"/>
    <x v="4"/>
    <x v="11"/>
    <x v="941"/>
    <x v="429"/>
  </r>
  <r>
    <n v="102"/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x v="1"/>
    <n v="159"/>
    <x v="0"/>
    <s v="music/rock"/>
    <n v="141"/>
    <x v="4"/>
    <x v="11"/>
    <x v="942"/>
    <x v="915"/>
  </r>
  <r>
    <n v="117"/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x v="1"/>
    <n v="182"/>
    <x v="0"/>
    <s v="music/rock"/>
    <n v="77"/>
    <x v="4"/>
    <x v="11"/>
    <x v="943"/>
    <x v="916"/>
  </r>
  <r>
    <n v="109"/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x v="1"/>
    <n v="206"/>
    <x v="0"/>
    <s v="music/rock"/>
    <n v="99"/>
    <x v="4"/>
    <x v="11"/>
    <x v="8"/>
    <x v="917"/>
  </r>
  <r>
    <n v="115"/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x v="1"/>
    <n v="169"/>
    <x v="0"/>
    <s v="music/rock"/>
    <n v="68"/>
    <x v="4"/>
    <x v="11"/>
    <x v="944"/>
    <x v="269"/>
  </r>
  <r>
    <n v="102"/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x v="1"/>
    <n v="31"/>
    <x v="0"/>
    <s v="music/rock"/>
    <n v="246"/>
    <x v="4"/>
    <x v="11"/>
    <x v="645"/>
    <x v="918"/>
  </r>
  <r>
    <n v="106"/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x v="1"/>
    <n v="28"/>
    <x v="0"/>
    <s v="music/rock"/>
    <n v="189"/>
    <x v="4"/>
    <x v="11"/>
    <x v="945"/>
    <x v="919"/>
  </r>
  <r>
    <n v="104"/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x v="1"/>
    <n v="54"/>
    <x v="0"/>
    <s v="music/rock"/>
    <n v="77"/>
    <x v="4"/>
    <x v="11"/>
    <x v="896"/>
    <x v="870"/>
  </r>
  <r>
    <n v="155"/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x v="1"/>
    <n v="467"/>
    <x v="0"/>
    <s v="music/rock"/>
    <n v="83"/>
    <x v="4"/>
    <x v="11"/>
    <x v="946"/>
    <x v="621"/>
  </r>
  <r>
    <n v="162"/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x v="1"/>
    <n v="389"/>
    <x v="0"/>
    <s v="music/rock"/>
    <n v="63"/>
    <x v="4"/>
    <x v="11"/>
    <x v="947"/>
    <x v="920"/>
  </r>
  <r>
    <n v="104"/>
    <n v="1276"/>
    <s v="MR. DREAM GOES TO JAIL"/>
    <s v="Sponsor this Brooklyn punk band's debut seven-inch, MR. DREAM GOES TO JAIL."/>
    <n v="3000"/>
    <x v="887"/>
    <x v="0"/>
    <x v="0"/>
    <x v="0"/>
    <n v="1251777600"/>
    <n v="1247504047"/>
    <x v="1"/>
    <n v="68"/>
    <x v="0"/>
    <s v="music/rock"/>
    <n v="46"/>
    <x v="4"/>
    <x v="11"/>
    <x v="948"/>
    <x v="921"/>
  </r>
  <r>
    <n v="106"/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x v="1"/>
    <n v="413"/>
    <x v="0"/>
    <s v="music/rock"/>
    <n v="39"/>
    <x v="4"/>
    <x v="11"/>
    <x v="949"/>
    <x v="651"/>
  </r>
  <r>
    <n v="155"/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x v="1"/>
    <n v="190"/>
    <x v="0"/>
    <s v="music/rock"/>
    <n v="53"/>
    <x v="4"/>
    <x v="11"/>
    <x v="10"/>
    <x v="85"/>
  </r>
  <r>
    <n v="111"/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x v="1"/>
    <n v="189"/>
    <x v="0"/>
    <s v="music/rock"/>
    <n v="73"/>
    <x v="4"/>
    <x v="11"/>
    <x v="863"/>
    <x v="99"/>
  </r>
  <r>
    <n v="111"/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x v="1"/>
    <n v="130"/>
    <x v="0"/>
    <s v="music/rock"/>
    <n v="128"/>
    <x v="4"/>
    <x v="11"/>
    <x v="950"/>
    <x v="922"/>
  </r>
  <r>
    <n v="111"/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x v="1"/>
    <n v="74"/>
    <x v="0"/>
    <s v="music/rock"/>
    <n v="105"/>
    <x v="4"/>
    <x v="11"/>
    <x v="951"/>
    <x v="923"/>
  </r>
  <r>
    <n v="124"/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x v="1"/>
    <n v="274"/>
    <x v="0"/>
    <s v="music/rock"/>
    <n v="68"/>
    <x v="4"/>
    <x v="11"/>
    <x v="861"/>
    <x v="924"/>
  </r>
  <r>
    <n v="211"/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x v="1"/>
    <n v="22"/>
    <x v="0"/>
    <s v="music/rock"/>
    <n v="96"/>
    <x v="4"/>
    <x v="11"/>
    <x v="952"/>
    <x v="925"/>
  </r>
  <r>
    <n v="101"/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x v="0"/>
    <n v="31"/>
    <x v="0"/>
    <s v="theater/plays"/>
    <n v="65"/>
    <x v="1"/>
    <x v="6"/>
    <x v="712"/>
    <x v="165"/>
  </r>
  <r>
    <n v="102"/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x v="0"/>
    <n v="63"/>
    <x v="0"/>
    <s v="theater/plays"/>
    <n v="32"/>
    <x v="1"/>
    <x v="6"/>
    <x v="953"/>
    <x v="926"/>
  </r>
  <r>
    <n v="108"/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x v="0"/>
    <n v="20"/>
    <x v="0"/>
    <s v="theater/plays"/>
    <n v="81"/>
    <x v="1"/>
    <x v="6"/>
    <x v="488"/>
    <x v="927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x v="0"/>
    <n v="25"/>
    <x v="0"/>
    <s v="theater/plays"/>
    <n v="24"/>
    <x v="1"/>
    <x v="6"/>
    <x v="954"/>
    <x v="393"/>
  </r>
  <r>
    <n v="100"/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x v="0"/>
    <n v="61"/>
    <x v="0"/>
    <s v="theater/plays"/>
    <n v="66"/>
    <x v="1"/>
    <x v="6"/>
    <x v="955"/>
    <x v="777"/>
  </r>
  <r>
    <n v="125"/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x v="0"/>
    <n v="52"/>
    <x v="0"/>
    <s v="theater/plays"/>
    <n v="36"/>
    <x v="1"/>
    <x v="6"/>
    <x v="956"/>
    <x v="928"/>
  </r>
  <r>
    <n v="109"/>
    <n v="1290"/>
    <s v="I Died... I Came Back, ... Whatever"/>
    <s v="Sometimes your Heart has to STOP for your Life to START."/>
    <n v="3500"/>
    <x v="900"/>
    <x v="0"/>
    <x v="0"/>
    <x v="0"/>
    <n v="1429772340"/>
    <n v="1427121931"/>
    <x v="0"/>
    <n v="86"/>
    <x v="0"/>
    <s v="theater/plays"/>
    <n v="44"/>
    <x v="1"/>
    <x v="6"/>
    <x v="197"/>
    <x v="509"/>
  </r>
  <r>
    <n v="146"/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x v="0"/>
    <n v="42"/>
    <x v="0"/>
    <s v="theater/plays"/>
    <n v="104"/>
    <x v="1"/>
    <x v="6"/>
    <x v="957"/>
    <x v="929"/>
  </r>
  <r>
    <n v="110"/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x v="0"/>
    <n v="52"/>
    <x v="0"/>
    <s v="theater/plays"/>
    <n v="36"/>
    <x v="1"/>
    <x v="6"/>
    <x v="958"/>
    <x v="15"/>
  </r>
  <r>
    <n v="102"/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x v="0"/>
    <n v="120"/>
    <x v="0"/>
    <s v="theater/plays"/>
    <n v="128"/>
    <x v="1"/>
    <x v="6"/>
    <x v="312"/>
    <x v="307"/>
  </r>
  <r>
    <n v="122"/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x v="0"/>
    <n v="22"/>
    <x v="0"/>
    <s v="theater/plays"/>
    <n v="28"/>
    <x v="1"/>
    <x v="6"/>
    <x v="959"/>
    <x v="883"/>
  </r>
  <r>
    <n v="102"/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x v="0"/>
    <n v="64"/>
    <x v="0"/>
    <s v="theater/plays"/>
    <n v="40"/>
    <x v="1"/>
    <x v="6"/>
    <x v="960"/>
    <x v="290"/>
  </r>
  <r>
    <n v="141"/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x v="0"/>
    <n v="23"/>
    <x v="0"/>
    <s v="theater/plays"/>
    <n v="52"/>
    <x v="1"/>
    <x v="6"/>
    <x v="851"/>
    <x v="877"/>
  </r>
  <r>
    <n v="110"/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x v="0"/>
    <n v="238"/>
    <x v="0"/>
    <s v="theater/plays"/>
    <n v="92"/>
    <x v="1"/>
    <x v="6"/>
    <x v="961"/>
    <x v="31"/>
  </r>
  <r>
    <n v="105"/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x v="0"/>
    <n v="33"/>
    <x v="0"/>
    <s v="theater/plays"/>
    <n v="63"/>
    <x v="1"/>
    <x v="6"/>
    <x v="962"/>
    <x v="930"/>
  </r>
  <r>
    <n v="124"/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x v="0"/>
    <n v="32"/>
    <x v="0"/>
    <s v="theater/plays"/>
    <n v="136"/>
    <x v="1"/>
    <x v="6"/>
    <x v="963"/>
    <x v="931"/>
  </r>
  <r>
    <n v="135"/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x v="0"/>
    <n v="24"/>
    <x v="0"/>
    <s v="theater/plays"/>
    <n v="169"/>
    <x v="1"/>
    <x v="6"/>
    <x v="459"/>
    <x v="800"/>
  </r>
  <r>
    <n v="103"/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x v="0"/>
    <n v="29"/>
    <x v="0"/>
    <s v="theater/plays"/>
    <n v="71"/>
    <x v="1"/>
    <x v="6"/>
    <x v="175"/>
    <x v="195"/>
  </r>
  <r>
    <n v="100"/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x v="0"/>
    <n v="50"/>
    <x v="0"/>
    <s v="theater/plays"/>
    <n v="50"/>
    <x v="1"/>
    <x v="6"/>
    <x v="552"/>
    <x v="539"/>
  </r>
  <r>
    <n v="130"/>
    <n v="1303"/>
    <s v="Forward Arena Theatre Company: Summer Season"/>
    <s v="Groundbreaking queer theatre."/>
    <n v="3500"/>
    <x v="912"/>
    <x v="0"/>
    <x v="1"/>
    <x v="1"/>
    <n v="1469962800"/>
    <n v="1468578920"/>
    <x v="0"/>
    <n v="108"/>
    <x v="0"/>
    <s v="theater/plays"/>
    <n v="42"/>
    <x v="1"/>
    <x v="6"/>
    <x v="514"/>
    <x v="932"/>
  </r>
  <r>
    <n v="40"/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x v="0"/>
    <n v="104"/>
    <x v="1"/>
    <s v="technology/wearables"/>
    <n v="152"/>
    <x v="2"/>
    <x v="8"/>
    <x v="964"/>
    <x v="872"/>
  </r>
  <r>
    <n v="26"/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x v="0"/>
    <n v="86"/>
    <x v="1"/>
    <s v="technology/wearables"/>
    <n v="91"/>
    <x v="2"/>
    <x v="8"/>
    <x v="965"/>
    <x v="933"/>
  </r>
  <r>
    <n v="65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x v="0"/>
    <n v="356"/>
    <x v="1"/>
    <s v="technology/wearables"/>
    <n v="202"/>
    <x v="2"/>
    <x v="8"/>
    <x v="608"/>
    <x v="778"/>
  </r>
  <r>
    <n v="12"/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x v="0"/>
    <n v="45"/>
    <x v="1"/>
    <s v="technology/wearables"/>
    <n v="128"/>
    <x v="2"/>
    <x v="8"/>
    <x v="966"/>
    <x v="934"/>
  </r>
  <r>
    <n v="11"/>
    <n v="1308"/>
    <s v="Boost Band: Wristband Phone Charger (Canceled)"/>
    <s v="Boost Band, a wristband that charges any device"/>
    <n v="10000"/>
    <x v="917"/>
    <x v="1"/>
    <x v="0"/>
    <x v="0"/>
    <n v="1475937812"/>
    <n v="1472481812"/>
    <x v="0"/>
    <n v="38"/>
    <x v="1"/>
    <s v="technology/wearables"/>
    <n v="30"/>
    <x v="2"/>
    <x v="8"/>
    <x v="384"/>
    <x v="789"/>
  </r>
  <r>
    <n v="112"/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x v="0"/>
    <n v="35"/>
    <x v="1"/>
    <s v="technology/wearables"/>
    <n v="368"/>
    <x v="2"/>
    <x v="8"/>
    <x v="967"/>
    <x v="935"/>
  </r>
  <r>
    <n v="16"/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x v="0"/>
    <n v="24"/>
    <x v="1"/>
    <s v="technology/wearables"/>
    <n v="129"/>
    <x v="2"/>
    <x v="8"/>
    <x v="173"/>
    <x v="171"/>
  </r>
  <r>
    <n v="32"/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x v="0"/>
    <n v="100"/>
    <x v="1"/>
    <s v="technology/wearables"/>
    <n v="801"/>
    <x v="2"/>
    <x v="8"/>
    <x v="552"/>
    <x v="424"/>
  </r>
  <r>
    <n v="1"/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x v="0"/>
    <n v="1"/>
    <x v="1"/>
    <s v="technology/wearables"/>
    <n v="28"/>
    <x v="2"/>
    <x v="8"/>
    <x v="118"/>
    <x v="747"/>
  </r>
  <r>
    <n v="31"/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x v="0"/>
    <n v="122"/>
    <x v="1"/>
    <s v="technology/wearables"/>
    <n v="102"/>
    <x v="2"/>
    <x v="8"/>
    <x v="710"/>
    <x v="936"/>
  </r>
  <r>
    <n v="1"/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x v="0"/>
    <n v="11"/>
    <x v="1"/>
    <s v="technology/wearables"/>
    <n v="184"/>
    <x v="2"/>
    <x v="8"/>
    <x v="968"/>
    <x v="75"/>
  </r>
  <r>
    <n v="40"/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x v="0"/>
    <n v="248"/>
    <x v="1"/>
    <s v="technology/wearables"/>
    <n v="163"/>
    <x v="2"/>
    <x v="8"/>
    <x v="423"/>
    <x v="883"/>
  </r>
  <r>
    <n v="0"/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x v="0"/>
    <n v="1"/>
    <x v="1"/>
    <s v="technology/wearables"/>
    <n v="1"/>
    <x v="2"/>
    <x v="8"/>
    <x v="969"/>
    <x v="937"/>
  </r>
  <r>
    <n v="6"/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x v="0"/>
    <n v="19"/>
    <x v="1"/>
    <s v="technology/wearables"/>
    <n v="604"/>
    <x v="2"/>
    <x v="8"/>
    <x v="965"/>
    <x v="938"/>
  </r>
  <r>
    <n v="15"/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x v="0"/>
    <n v="135"/>
    <x v="1"/>
    <s v="technology/wearables"/>
    <n v="45"/>
    <x v="2"/>
    <x v="8"/>
    <x v="970"/>
    <x v="939"/>
  </r>
  <r>
    <n v="15"/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x v="0"/>
    <n v="9"/>
    <x v="1"/>
    <s v="technology/wearables"/>
    <n v="97"/>
    <x v="2"/>
    <x v="8"/>
    <x v="971"/>
    <x v="568"/>
  </r>
  <r>
    <n v="1"/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x v="0"/>
    <n v="3"/>
    <x v="1"/>
    <s v="technology/wearables"/>
    <n v="168"/>
    <x v="2"/>
    <x v="8"/>
    <x v="712"/>
    <x v="940"/>
  </r>
  <r>
    <n v="1"/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x v="0"/>
    <n v="7"/>
    <x v="1"/>
    <s v="technology/wearables"/>
    <n v="860"/>
    <x v="2"/>
    <x v="8"/>
    <x v="972"/>
    <x v="289"/>
  </r>
  <r>
    <n v="0"/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x v="0"/>
    <n v="4"/>
    <x v="1"/>
    <s v="technology/wearables"/>
    <n v="27"/>
    <x v="2"/>
    <x v="8"/>
    <x v="310"/>
    <x v="120"/>
  </r>
  <r>
    <n v="9"/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x v="0"/>
    <n v="44"/>
    <x v="1"/>
    <s v="technology/wearables"/>
    <n v="30"/>
    <x v="2"/>
    <x v="8"/>
    <x v="973"/>
    <x v="941"/>
  </r>
  <r>
    <n v="10"/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x v="0"/>
    <n v="90"/>
    <x v="1"/>
    <s v="technology/wearables"/>
    <n v="55"/>
    <x v="2"/>
    <x v="8"/>
    <x v="430"/>
    <x v="942"/>
  </r>
  <r>
    <n v="2"/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x v="0"/>
    <n v="8"/>
    <x v="1"/>
    <s v="technology/wearables"/>
    <n v="61"/>
    <x v="2"/>
    <x v="8"/>
    <x v="213"/>
    <x v="943"/>
  </r>
  <r>
    <n v="1"/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x v="0"/>
    <n v="11"/>
    <x v="1"/>
    <s v="technology/wearables"/>
    <n v="103"/>
    <x v="2"/>
    <x v="8"/>
    <x v="615"/>
    <x v="180"/>
  </r>
  <r>
    <n v="4"/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x v="0"/>
    <n v="41"/>
    <x v="1"/>
    <s v="technology/wearables"/>
    <n v="42"/>
    <x v="2"/>
    <x v="8"/>
    <x v="855"/>
    <x v="828"/>
  </r>
  <r>
    <n v="2"/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x v="0"/>
    <n v="15"/>
    <x v="1"/>
    <s v="technology/wearables"/>
    <n v="117"/>
    <x v="2"/>
    <x v="8"/>
    <x v="974"/>
    <x v="766"/>
  </r>
  <r>
    <n v="1"/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x v="0"/>
    <n v="9"/>
    <x v="1"/>
    <s v="technology/wearables"/>
    <n v="45"/>
    <x v="2"/>
    <x v="8"/>
    <x v="147"/>
    <x v="317"/>
  </r>
  <r>
    <n v="22"/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x v="0"/>
    <n v="50"/>
    <x v="1"/>
    <s v="technology/wearables"/>
    <n v="157"/>
    <x v="2"/>
    <x v="8"/>
    <x v="975"/>
    <x v="944"/>
  </r>
  <r>
    <n v="1"/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x v="0"/>
    <n v="34"/>
    <x v="1"/>
    <s v="technology/wearables"/>
    <n v="101"/>
    <x v="2"/>
    <x v="8"/>
    <x v="976"/>
    <x v="945"/>
  </r>
  <r>
    <n v="0"/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x v="0"/>
    <n v="0"/>
    <x v="1"/>
    <s v="technology/wearables"/>
    <e v="#DIV/0!"/>
    <x v="2"/>
    <x v="8"/>
    <x v="977"/>
    <x v="946"/>
  </r>
  <r>
    <n v="0"/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x v="0"/>
    <n v="0"/>
    <x v="1"/>
    <s v="technology/wearables"/>
    <e v="#DIV/0!"/>
    <x v="2"/>
    <x v="8"/>
    <x v="12"/>
    <x v="947"/>
  </r>
  <r>
    <n v="11"/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x v="0"/>
    <n v="276"/>
    <x v="1"/>
    <s v="technology/wearables"/>
    <n v="52"/>
    <x v="2"/>
    <x v="8"/>
    <x v="978"/>
    <x v="948"/>
  </r>
  <r>
    <n v="20"/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x v="0"/>
    <n v="16"/>
    <x v="1"/>
    <s v="technology/wearables"/>
    <n v="309"/>
    <x v="2"/>
    <x v="8"/>
    <x v="979"/>
    <x v="949"/>
  </r>
  <r>
    <n v="85"/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x v="0"/>
    <n v="224"/>
    <x v="1"/>
    <s v="technology/wearables"/>
    <n v="379"/>
    <x v="2"/>
    <x v="8"/>
    <x v="980"/>
    <x v="538"/>
  </r>
  <r>
    <n v="49"/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x v="0"/>
    <n v="140"/>
    <x v="1"/>
    <s v="technology/wearables"/>
    <n v="176"/>
    <x v="2"/>
    <x v="8"/>
    <x v="728"/>
    <x v="168"/>
  </r>
  <r>
    <n v="3"/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x v="0"/>
    <n v="15"/>
    <x v="1"/>
    <s v="technology/wearables"/>
    <n v="66"/>
    <x v="2"/>
    <x v="8"/>
    <x v="502"/>
    <x v="134"/>
  </r>
  <r>
    <n v="7"/>
    <n v="1339"/>
    <s v="Linkoo (Canceled)"/>
    <s v="World's Smallest customizable Phone &amp; GPS Watch for kids !"/>
    <n v="50000"/>
    <x v="943"/>
    <x v="1"/>
    <x v="0"/>
    <x v="0"/>
    <n v="1418056315"/>
    <n v="1414164715"/>
    <x v="0"/>
    <n v="37"/>
    <x v="1"/>
    <s v="technology/wearables"/>
    <n v="90"/>
    <x v="2"/>
    <x v="8"/>
    <x v="981"/>
    <x v="319"/>
  </r>
  <r>
    <n v="0"/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x v="0"/>
    <n v="0"/>
    <x v="1"/>
    <s v="technology/wearables"/>
    <e v="#DIV/0!"/>
    <x v="2"/>
    <x v="8"/>
    <x v="868"/>
    <x v="840"/>
  </r>
  <r>
    <n v="70"/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x v="0"/>
    <n v="46"/>
    <x v="1"/>
    <s v="technology/wearables"/>
    <n v="382"/>
    <x v="2"/>
    <x v="8"/>
    <x v="786"/>
    <x v="766"/>
  </r>
  <r>
    <n v="0"/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x v="0"/>
    <n v="1"/>
    <x v="1"/>
    <s v="technology/wearables"/>
    <n v="100"/>
    <x v="2"/>
    <x v="8"/>
    <x v="982"/>
    <x v="150"/>
  </r>
  <r>
    <n v="102"/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x v="0"/>
    <n v="323"/>
    <x v="1"/>
    <s v="technology/wearables"/>
    <n v="158"/>
    <x v="2"/>
    <x v="8"/>
    <x v="173"/>
    <x v="127"/>
  </r>
  <r>
    <n v="378"/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x v="0"/>
    <n v="139"/>
    <x v="0"/>
    <s v="publishing/nonfiction"/>
    <n v="41"/>
    <x v="3"/>
    <x v="9"/>
    <x v="756"/>
    <x v="944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x v="0"/>
    <n v="7"/>
    <x v="0"/>
    <s v="publishing/nonfiction"/>
    <n v="54"/>
    <x v="3"/>
    <x v="9"/>
    <x v="734"/>
    <x v="427"/>
  </r>
  <r>
    <n v="147"/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x v="0"/>
    <n v="149"/>
    <x v="0"/>
    <s v="publishing/nonfiction"/>
    <n v="48"/>
    <x v="3"/>
    <x v="9"/>
    <x v="983"/>
    <x v="663"/>
  </r>
  <r>
    <n v="102"/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x v="0"/>
    <n v="31"/>
    <x v="0"/>
    <s v="publishing/nonfiction"/>
    <n v="82"/>
    <x v="3"/>
    <x v="9"/>
    <x v="984"/>
    <x v="950"/>
  </r>
  <r>
    <n v="102"/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x v="0"/>
    <n v="26"/>
    <x v="0"/>
    <s v="publishing/nonfiction"/>
    <n v="230"/>
    <x v="3"/>
    <x v="9"/>
    <x v="980"/>
    <x v="486"/>
  </r>
  <r>
    <n v="204"/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x v="0"/>
    <n v="172"/>
    <x v="0"/>
    <s v="publishing/nonfiction"/>
    <n v="59"/>
    <x v="3"/>
    <x v="9"/>
    <x v="45"/>
    <x v="516"/>
  </r>
  <r>
    <n v="104"/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x v="0"/>
    <n v="78"/>
    <x v="0"/>
    <s v="publishing/nonfiction"/>
    <n v="67"/>
    <x v="3"/>
    <x v="9"/>
    <x v="985"/>
    <x v="951"/>
  </r>
  <r>
    <n v="101"/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x v="0"/>
    <n v="120"/>
    <x v="0"/>
    <s v="publishing/nonfiction"/>
    <n v="169"/>
    <x v="3"/>
    <x v="9"/>
    <x v="825"/>
    <x v="798"/>
  </r>
  <r>
    <n v="136"/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x v="0"/>
    <n v="227"/>
    <x v="0"/>
    <s v="publishing/nonfiction"/>
    <n v="60"/>
    <x v="3"/>
    <x v="9"/>
    <x v="986"/>
    <x v="20"/>
  </r>
  <r>
    <n v="134"/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x v="0"/>
    <n v="42"/>
    <x v="0"/>
    <s v="publishing/nonfiction"/>
    <n v="32"/>
    <x v="3"/>
    <x v="9"/>
    <x v="952"/>
    <x v="952"/>
  </r>
  <r>
    <n v="130"/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x v="0"/>
    <n v="64"/>
    <x v="0"/>
    <s v="publishing/nonfiction"/>
    <n v="24"/>
    <x v="3"/>
    <x v="9"/>
    <x v="987"/>
    <x v="953"/>
  </r>
  <r>
    <n v="123"/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x v="0"/>
    <n v="121"/>
    <x v="0"/>
    <s v="publishing/nonfiction"/>
    <n v="25"/>
    <x v="3"/>
    <x v="9"/>
    <x v="988"/>
    <x v="954"/>
  </r>
  <r>
    <n v="183"/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x v="0"/>
    <n v="87"/>
    <x v="0"/>
    <s v="publishing/nonfiction"/>
    <n v="71"/>
    <x v="3"/>
    <x v="9"/>
    <x v="989"/>
    <x v="955"/>
  </r>
  <r>
    <n v="125"/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x v="0"/>
    <n v="65"/>
    <x v="0"/>
    <s v="publishing/nonfiction"/>
    <n v="39"/>
    <x v="3"/>
    <x v="9"/>
    <x v="284"/>
    <x v="956"/>
  </r>
  <r>
    <n v="112"/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x v="0"/>
    <n v="49"/>
    <x v="0"/>
    <s v="publishing/nonfiction"/>
    <n v="68"/>
    <x v="3"/>
    <x v="9"/>
    <x v="990"/>
    <x v="957"/>
  </r>
  <r>
    <n v="116"/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x v="0"/>
    <n v="19"/>
    <x v="0"/>
    <s v="publishing/nonfiction"/>
    <n v="40"/>
    <x v="3"/>
    <x v="9"/>
    <x v="991"/>
    <x v="958"/>
  </r>
  <r>
    <n v="173"/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x v="0"/>
    <n v="81"/>
    <x v="0"/>
    <s v="publishing/nonfiction"/>
    <n v="32"/>
    <x v="3"/>
    <x v="9"/>
    <x v="992"/>
    <x v="959"/>
  </r>
  <r>
    <n v="126"/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x v="0"/>
    <n v="264"/>
    <x v="0"/>
    <s v="publishing/nonfiction"/>
    <n v="29"/>
    <x v="3"/>
    <x v="9"/>
    <x v="325"/>
    <x v="322"/>
  </r>
  <r>
    <n v="109"/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x v="0"/>
    <n v="25"/>
    <x v="0"/>
    <s v="publishing/nonfiction"/>
    <n v="44"/>
    <x v="3"/>
    <x v="9"/>
    <x v="993"/>
    <x v="417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x v="0"/>
    <n v="5"/>
    <x v="0"/>
    <s v="publishing/nonfiction"/>
    <n v="40"/>
    <x v="3"/>
    <x v="9"/>
    <x v="2"/>
    <x v="142"/>
  </r>
  <r>
    <n v="119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x v="0"/>
    <n v="144"/>
    <x v="0"/>
    <s v="music/rock"/>
    <n v="346"/>
    <x v="4"/>
    <x v="11"/>
    <x v="994"/>
    <x v="282"/>
  </r>
  <r>
    <n v="100"/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x v="0"/>
    <n v="92"/>
    <x v="0"/>
    <s v="music/rock"/>
    <n v="82"/>
    <x v="4"/>
    <x v="11"/>
    <x v="503"/>
    <x v="492"/>
  </r>
  <r>
    <n v="126"/>
    <n v="1366"/>
    <s v="Kick It! A Tribute to the A.K.s"/>
    <s v="A musical memorial for Alexi Petersen."/>
    <n v="7500"/>
    <x v="966"/>
    <x v="0"/>
    <x v="0"/>
    <x v="0"/>
    <n v="1417049663"/>
    <n v="1413158063"/>
    <x v="0"/>
    <n v="147"/>
    <x v="0"/>
    <s v="music/rock"/>
    <n v="65"/>
    <x v="4"/>
    <x v="11"/>
    <x v="171"/>
    <x v="960"/>
  </r>
  <r>
    <n v="114"/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x v="0"/>
    <n v="90"/>
    <x v="0"/>
    <s v="music/rock"/>
    <n v="63"/>
    <x v="4"/>
    <x v="11"/>
    <x v="312"/>
    <x v="307"/>
  </r>
  <r>
    <n v="111"/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x v="0"/>
    <n v="87"/>
    <x v="0"/>
    <s v="music/rock"/>
    <n v="64"/>
    <x v="4"/>
    <x v="11"/>
    <x v="995"/>
    <x v="784"/>
  </r>
  <r>
    <n v="105"/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x v="0"/>
    <n v="406"/>
    <x v="0"/>
    <s v="music/rock"/>
    <n v="84"/>
    <x v="4"/>
    <x v="11"/>
    <x v="996"/>
    <x v="961"/>
  </r>
  <r>
    <n v="104"/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x v="0"/>
    <n v="20"/>
    <x v="0"/>
    <s v="music/rock"/>
    <n v="78"/>
    <x v="4"/>
    <x v="11"/>
    <x v="697"/>
    <x v="962"/>
  </r>
  <r>
    <n v="107"/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x v="0"/>
    <n v="70"/>
    <x v="0"/>
    <s v="music/rock"/>
    <n v="107"/>
    <x v="4"/>
    <x v="11"/>
    <x v="997"/>
    <x v="299"/>
  </r>
  <r>
    <n v="124"/>
    <n v="1372"/>
    <s v="Ted Lukas &amp; the Misled new CD - &quot;FEED&quot;"/>
    <s v="Please help us raise funds to press our new CD!"/>
    <n v="500"/>
    <x v="972"/>
    <x v="0"/>
    <x v="0"/>
    <x v="0"/>
    <n v="1342115132"/>
    <n v="1339523132"/>
    <x v="0"/>
    <n v="16"/>
    <x v="0"/>
    <s v="music/rock"/>
    <n v="39"/>
    <x v="4"/>
    <x v="11"/>
    <x v="998"/>
    <x v="963"/>
  </r>
  <r>
    <n v="105"/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x v="0"/>
    <n v="52"/>
    <x v="0"/>
    <s v="music/rock"/>
    <n v="202"/>
    <x v="4"/>
    <x v="11"/>
    <x v="712"/>
    <x v="940"/>
  </r>
  <r>
    <n v="189"/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x v="0"/>
    <n v="66"/>
    <x v="0"/>
    <s v="music/rock"/>
    <n v="43"/>
    <x v="4"/>
    <x v="11"/>
    <x v="386"/>
    <x v="382"/>
  </r>
  <r>
    <n v="171"/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x v="0"/>
    <n v="109"/>
    <x v="0"/>
    <s v="music/rock"/>
    <n v="63"/>
    <x v="4"/>
    <x v="11"/>
    <x v="999"/>
    <x v="773"/>
  </r>
  <r>
    <n v="252"/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x v="0"/>
    <n v="168"/>
    <x v="0"/>
    <s v="music/rock"/>
    <n v="56"/>
    <x v="4"/>
    <x v="11"/>
    <x v="482"/>
    <x v="476"/>
  </r>
  <r>
    <n v="116"/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x v="0"/>
    <n v="31"/>
    <x v="0"/>
    <s v="music/rock"/>
    <n v="49"/>
    <x v="4"/>
    <x v="11"/>
    <x v="1000"/>
    <x v="872"/>
  </r>
  <r>
    <n v="203"/>
    <n v="1378"/>
    <s v="SIX BY SEVEN"/>
    <s v="A psychedelic post rock masterpiece!"/>
    <n v="2000"/>
    <x v="976"/>
    <x v="0"/>
    <x v="1"/>
    <x v="1"/>
    <n v="1470075210"/>
    <n v="1468779210"/>
    <x v="0"/>
    <n v="133"/>
    <x v="0"/>
    <s v="music/rock"/>
    <n v="31"/>
    <x v="4"/>
    <x v="11"/>
    <x v="1001"/>
    <x v="964"/>
  </r>
  <r>
    <n v="112"/>
    <n v="1379"/>
    <s v="J. Walter Makes a Record"/>
    <s v="---------The long-awaited debut full-length from Justin Ruddy--------"/>
    <n v="10000"/>
    <x v="977"/>
    <x v="0"/>
    <x v="0"/>
    <x v="0"/>
    <n v="1433504876"/>
    <n v="1430912876"/>
    <x v="0"/>
    <n v="151"/>
    <x v="0"/>
    <s v="music/rock"/>
    <n v="74"/>
    <x v="4"/>
    <x v="11"/>
    <x v="1002"/>
    <x v="386"/>
  </r>
  <r>
    <n v="424"/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x v="0"/>
    <n v="5"/>
    <x v="0"/>
    <s v="music/rock"/>
    <n v="21"/>
    <x v="4"/>
    <x v="11"/>
    <x v="1003"/>
    <x v="507"/>
  </r>
  <r>
    <n v="107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x v="0"/>
    <n v="73"/>
    <x v="0"/>
    <s v="music/rock"/>
    <n v="73"/>
    <x v="4"/>
    <x v="11"/>
    <x v="1004"/>
    <x v="965"/>
  </r>
  <r>
    <n v="104"/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x v="0"/>
    <n v="148"/>
    <x v="0"/>
    <s v="music/rock"/>
    <n v="56"/>
    <x v="4"/>
    <x v="11"/>
    <x v="928"/>
    <x v="903"/>
  </r>
  <r>
    <n v="212"/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x v="0"/>
    <n v="93"/>
    <x v="0"/>
    <s v="music/rock"/>
    <n v="50"/>
    <x v="4"/>
    <x v="11"/>
    <x v="972"/>
    <x v="966"/>
  </r>
  <r>
    <n v="124"/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x v="0"/>
    <n v="63"/>
    <x v="0"/>
    <s v="music/rock"/>
    <n v="69"/>
    <x v="4"/>
    <x v="11"/>
    <x v="1005"/>
    <x v="926"/>
  </r>
  <r>
    <n v="110"/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x v="0"/>
    <n v="134"/>
    <x v="0"/>
    <s v="music/rock"/>
    <n v="66"/>
    <x v="4"/>
    <x v="11"/>
    <x v="308"/>
    <x v="464"/>
  </r>
  <r>
    <n v="219"/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x v="0"/>
    <n v="14"/>
    <x v="0"/>
    <s v="music/rock"/>
    <n v="63"/>
    <x v="4"/>
    <x v="11"/>
    <x v="960"/>
    <x v="290"/>
  </r>
  <r>
    <n v="137"/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x v="0"/>
    <n v="78"/>
    <x v="0"/>
    <s v="music/rock"/>
    <n v="70"/>
    <x v="4"/>
    <x v="11"/>
    <x v="148"/>
    <x v="783"/>
  </r>
  <r>
    <n v="135"/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x v="0"/>
    <n v="112"/>
    <x v="0"/>
    <s v="music/rock"/>
    <n v="60"/>
    <x v="4"/>
    <x v="11"/>
    <x v="768"/>
    <x v="967"/>
  </r>
  <r>
    <n v="145"/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x v="0"/>
    <n v="34"/>
    <x v="0"/>
    <s v="music/rock"/>
    <n v="21"/>
    <x v="4"/>
    <x v="11"/>
    <x v="1006"/>
    <x v="968"/>
  </r>
  <r>
    <n v="109"/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x v="0"/>
    <n v="19"/>
    <x v="0"/>
    <s v="music/rock"/>
    <n v="161"/>
    <x v="4"/>
    <x v="11"/>
    <x v="764"/>
    <x v="515"/>
  </r>
  <r>
    <n v="110"/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x v="0"/>
    <n v="13"/>
    <x v="0"/>
    <s v="music/rock"/>
    <n v="42"/>
    <x v="4"/>
    <x v="11"/>
    <x v="1007"/>
    <x v="969"/>
  </r>
  <r>
    <n v="114"/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x v="0"/>
    <n v="104"/>
    <x v="0"/>
    <s v="music/rock"/>
    <n v="27"/>
    <x v="4"/>
    <x v="11"/>
    <x v="710"/>
    <x v="970"/>
  </r>
  <r>
    <n v="102"/>
    <n v="1393"/>
    <s v="WolfHunt | Social Commentary Rock Project"/>
    <s v="Rock n' Roll tales of our times"/>
    <n v="10000"/>
    <x v="990"/>
    <x v="0"/>
    <x v="0"/>
    <x v="0"/>
    <n v="1470068523"/>
    <n v="1467476523"/>
    <x v="0"/>
    <n v="52"/>
    <x v="0"/>
    <s v="music/rock"/>
    <n v="197"/>
    <x v="4"/>
    <x v="11"/>
    <x v="1001"/>
    <x v="971"/>
  </r>
  <r>
    <n v="122"/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x v="0"/>
    <n v="17"/>
    <x v="0"/>
    <s v="music/rock"/>
    <n v="54"/>
    <x v="4"/>
    <x v="11"/>
    <x v="659"/>
    <x v="972"/>
  </r>
  <r>
    <n v="112"/>
    <n v="1395"/>
    <s v="Quiet Oaks Full Length Album"/>
    <s v="Help Quiet Oaks record their debut album!!!"/>
    <n v="3500"/>
    <x v="992"/>
    <x v="0"/>
    <x v="0"/>
    <x v="0"/>
    <n v="1484430481"/>
    <n v="1481838481"/>
    <x v="0"/>
    <n v="82"/>
    <x v="0"/>
    <s v="music/rock"/>
    <n v="48"/>
    <x v="4"/>
    <x v="11"/>
    <x v="999"/>
    <x v="773"/>
  </r>
  <r>
    <n v="107"/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x v="0"/>
    <n v="73"/>
    <x v="0"/>
    <s v="music/rock"/>
    <n v="88"/>
    <x v="4"/>
    <x v="11"/>
    <x v="620"/>
    <x v="602"/>
  </r>
  <r>
    <n v="114"/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x v="0"/>
    <n v="158"/>
    <x v="0"/>
    <s v="music/rock"/>
    <n v="72"/>
    <x v="4"/>
    <x v="11"/>
    <x v="1008"/>
    <x v="973"/>
  </r>
  <r>
    <n v="110"/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x v="0"/>
    <n v="65"/>
    <x v="0"/>
    <s v="music/rock"/>
    <n v="74"/>
    <x v="4"/>
    <x v="11"/>
    <x v="128"/>
    <x v="172"/>
  </r>
  <r>
    <n v="126"/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x v="0"/>
    <n v="184"/>
    <x v="0"/>
    <s v="music/rock"/>
    <n v="62"/>
    <x v="4"/>
    <x v="11"/>
    <x v="43"/>
    <x v="974"/>
  </r>
  <r>
    <n v="167"/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x v="0"/>
    <n v="34"/>
    <x v="0"/>
    <s v="music/rock"/>
    <n v="17"/>
    <x v="4"/>
    <x v="11"/>
    <x v="480"/>
    <x v="975"/>
  </r>
  <r>
    <n v="497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x v="0"/>
    <n v="240"/>
    <x v="0"/>
    <s v="music/rock"/>
    <n v="52"/>
    <x v="4"/>
    <x v="11"/>
    <x v="1009"/>
    <x v="976"/>
  </r>
  <r>
    <n v="109"/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x v="0"/>
    <n v="113"/>
    <x v="0"/>
    <s v="music/rock"/>
    <n v="24"/>
    <x v="4"/>
    <x v="11"/>
    <x v="268"/>
    <x v="977"/>
  </r>
  <r>
    <n v="103"/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x v="0"/>
    <n v="66"/>
    <x v="0"/>
    <s v="music/rock"/>
    <n v="62"/>
    <x v="4"/>
    <x v="11"/>
    <x v="1010"/>
    <x v="978"/>
  </r>
  <r>
    <n v="2"/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x v="1"/>
    <n v="5"/>
    <x v="1"/>
    <s v="publishing/translations"/>
    <n v="48"/>
    <x v="3"/>
    <x v="22"/>
    <x v="81"/>
    <x v="36"/>
  </r>
  <r>
    <n v="0"/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x v="1"/>
    <n v="17"/>
    <x v="1"/>
    <s v="publishing/translations"/>
    <n v="6"/>
    <x v="3"/>
    <x v="22"/>
    <x v="793"/>
    <x v="771"/>
  </r>
  <r>
    <n v="0"/>
    <n v="1406"/>
    <s v="Man Down! Translation project"/>
    <s v="The White coat and the battle dress uniform"/>
    <n v="12000"/>
    <x v="493"/>
    <x v="2"/>
    <x v="13"/>
    <x v="3"/>
    <n v="1449914400"/>
    <n v="1445336607"/>
    <x v="0"/>
    <n v="3"/>
    <x v="1"/>
    <s v="publishing/translations"/>
    <n v="5"/>
    <x v="3"/>
    <x v="22"/>
    <x v="1011"/>
    <x v="209"/>
  </r>
  <r>
    <n v="1"/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x v="0"/>
    <n v="2"/>
    <x v="1"/>
    <s v="publishing/translations"/>
    <n v="8"/>
    <x v="3"/>
    <x v="22"/>
    <x v="547"/>
    <x v="547"/>
  </r>
  <r>
    <n v="7"/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x v="0"/>
    <n v="6"/>
    <x v="1"/>
    <s v="publishing/translations"/>
    <n v="12"/>
    <x v="3"/>
    <x v="22"/>
    <x v="312"/>
    <x v="307"/>
  </r>
  <r>
    <n v="0"/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x v="0"/>
    <n v="0"/>
    <x v="1"/>
    <s v="publishing/translations"/>
    <e v="#DIV/0!"/>
    <x v="3"/>
    <x v="22"/>
    <x v="22"/>
    <x v="430"/>
  </r>
  <r>
    <n v="0"/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x v="0"/>
    <n v="1"/>
    <x v="1"/>
    <s v="publishing/translations"/>
    <n v="1"/>
    <x v="3"/>
    <x v="22"/>
    <x v="1012"/>
    <x v="227"/>
  </r>
  <r>
    <n v="0"/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x v="0"/>
    <n v="3"/>
    <x v="1"/>
    <s v="publishing/translations"/>
    <n v="2"/>
    <x v="3"/>
    <x v="22"/>
    <x v="1013"/>
    <x v="979"/>
  </r>
  <r>
    <n v="5"/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x v="0"/>
    <n v="13"/>
    <x v="1"/>
    <s v="publishing/translations"/>
    <n v="25"/>
    <x v="3"/>
    <x v="22"/>
    <x v="608"/>
    <x v="778"/>
  </r>
  <r>
    <n v="5"/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x v="0"/>
    <n v="1"/>
    <x v="1"/>
    <s v="publishing/translations"/>
    <n v="100"/>
    <x v="3"/>
    <x v="22"/>
    <x v="1014"/>
    <x v="72"/>
  </r>
  <r>
    <n v="0"/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x v="0"/>
    <n v="1"/>
    <x v="1"/>
    <s v="publishing/translations"/>
    <n v="1"/>
    <x v="3"/>
    <x v="22"/>
    <x v="1015"/>
    <x v="980"/>
  </r>
  <r>
    <n v="18"/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x v="0"/>
    <n v="9"/>
    <x v="1"/>
    <s v="publishing/translations"/>
    <n v="89"/>
    <x v="3"/>
    <x v="22"/>
    <x v="152"/>
    <x v="455"/>
  </r>
  <r>
    <n v="0"/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x v="0"/>
    <n v="0"/>
    <x v="1"/>
    <s v="publishing/translations"/>
    <e v="#DIV/0!"/>
    <x v="3"/>
    <x v="22"/>
    <x v="1016"/>
    <x v="506"/>
  </r>
  <r>
    <n v="1"/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x v="0"/>
    <n v="2"/>
    <x v="1"/>
    <s v="publishing/translations"/>
    <n v="28"/>
    <x v="3"/>
    <x v="22"/>
    <x v="24"/>
    <x v="981"/>
  </r>
  <r>
    <n v="0"/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x v="0"/>
    <n v="1"/>
    <x v="1"/>
    <s v="publishing/translations"/>
    <n v="6"/>
    <x v="3"/>
    <x v="22"/>
    <x v="778"/>
    <x v="760"/>
  </r>
  <r>
    <n v="7"/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x v="0"/>
    <n v="10"/>
    <x v="1"/>
    <s v="publishing/translations"/>
    <n v="45"/>
    <x v="3"/>
    <x v="22"/>
    <x v="1017"/>
    <x v="982"/>
  </r>
  <r>
    <n v="3"/>
    <n v="1420"/>
    <s v="Shakespeare in the Hood - Romeo and Juliet"/>
    <s v="Help me butcher Shakespeare in a satirical fashion."/>
    <n v="110"/>
    <x v="158"/>
    <x v="2"/>
    <x v="0"/>
    <x v="0"/>
    <n v="1467129686"/>
    <n v="1464969686"/>
    <x v="0"/>
    <n v="3"/>
    <x v="1"/>
    <s v="publishing/translations"/>
    <n v="1"/>
    <x v="3"/>
    <x v="22"/>
    <x v="569"/>
    <x v="983"/>
  </r>
  <r>
    <n v="0"/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x v="0"/>
    <n v="2"/>
    <x v="1"/>
    <s v="publishing/translations"/>
    <n v="100"/>
    <x v="3"/>
    <x v="22"/>
    <x v="1018"/>
    <x v="984"/>
  </r>
  <r>
    <n v="0"/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x v="0"/>
    <n v="2"/>
    <x v="1"/>
    <s v="publishing/translations"/>
    <n v="13"/>
    <x v="3"/>
    <x v="22"/>
    <x v="1019"/>
    <x v="75"/>
  </r>
  <r>
    <n v="0"/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x v="0"/>
    <n v="1"/>
    <x v="1"/>
    <s v="publishing/translations"/>
    <n v="100"/>
    <x v="3"/>
    <x v="22"/>
    <x v="783"/>
    <x v="763"/>
  </r>
  <r>
    <n v="20"/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x v="0"/>
    <n v="14"/>
    <x v="1"/>
    <s v="publishing/translations"/>
    <n v="109"/>
    <x v="3"/>
    <x v="22"/>
    <x v="1020"/>
    <x v="459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x v="0"/>
    <n v="0"/>
    <x v="1"/>
    <s v="publishing/translations"/>
    <e v="#DIV/0!"/>
    <x v="3"/>
    <x v="22"/>
    <x v="305"/>
    <x v="300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x v="0"/>
    <n v="0"/>
    <x v="1"/>
    <s v="publishing/translations"/>
    <e v="#DIV/0!"/>
    <x v="3"/>
    <x v="22"/>
    <x v="1021"/>
    <x v="985"/>
  </r>
  <r>
    <n v="8"/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x v="0"/>
    <n v="4"/>
    <x v="1"/>
    <s v="publishing/translations"/>
    <n v="105"/>
    <x v="3"/>
    <x v="22"/>
    <x v="1022"/>
    <x v="986"/>
  </r>
  <r>
    <n v="5"/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x v="0"/>
    <n v="3"/>
    <x v="1"/>
    <s v="publishing/translations"/>
    <n v="15"/>
    <x v="3"/>
    <x v="22"/>
    <x v="1023"/>
    <x v="804"/>
  </r>
  <r>
    <n v="0"/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x v="0"/>
    <n v="0"/>
    <x v="1"/>
    <s v="publishing/translations"/>
    <e v="#DIV/0!"/>
    <x v="3"/>
    <x v="22"/>
    <x v="765"/>
    <x v="987"/>
  </r>
  <r>
    <n v="8"/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x v="0"/>
    <n v="5"/>
    <x v="1"/>
    <s v="publishing/translations"/>
    <n v="81"/>
    <x v="3"/>
    <x v="22"/>
    <x v="550"/>
    <x v="988"/>
  </r>
  <r>
    <n v="32"/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x v="0"/>
    <n v="47"/>
    <x v="1"/>
    <s v="publishing/translations"/>
    <n v="116"/>
    <x v="3"/>
    <x v="22"/>
    <x v="801"/>
    <x v="780"/>
  </r>
  <r>
    <n v="0"/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x v="0"/>
    <n v="0"/>
    <x v="1"/>
    <s v="publishing/translations"/>
    <e v="#DIV/0!"/>
    <x v="3"/>
    <x v="22"/>
    <x v="19"/>
    <x v="19"/>
  </r>
  <r>
    <n v="7"/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x v="0"/>
    <n v="10"/>
    <x v="1"/>
    <s v="publishing/translations"/>
    <n v="81"/>
    <x v="3"/>
    <x v="22"/>
    <x v="1024"/>
    <x v="735"/>
  </r>
  <r>
    <n v="10"/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x v="0"/>
    <n v="11"/>
    <x v="1"/>
    <s v="publishing/translations"/>
    <n v="745"/>
    <x v="3"/>
    <x v="22"/>
    <x v="55"/>
    <x v="989"/>
  </r>
  <r>
    <n v="0"/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x v="0"/>
    <n v="2"/>
    <x v="1"/>
    <s v="publishing/translations"/>
    <n v="8"/>
    <x v="3"/>
    <x v="22"/>
    <x v="183"/>
    <x v="935"/>
  </r>
  <r>
    <n v="1"/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x v="0"/>
    <n v="2"/>
    <x v="1"/>
    <s v="publishing/translations"/>
    <n v="39"/>
    <x v="3"/>
    <x v="22"/>
    <x v="758"/>
    <x v="990"/>
  </r>
  <r>
    <n v="27"/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x v="0"/>
    <n v="22"/>
    <x v="1"/>
    <s v="publishing/translations"/>
    <n v="37"/>
    <x v="3"/>
    <x v="22"/>
    <x v="14"/>
    <x v="991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x v="0"/>
    <n v="8"/>
    <x v="1"/>
    <s v="publishing/translations"/>
    <n v="75"/>
    <x v="3"/>
    <x v="22"/>
    <x v="44"/>
    <x v="930"/>
  </r>
  <r>
    <n v="7"/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x v="0"/>
    <n v="6"/>
    <x v="1"/>
    <s v="publishing/translations"/>
    <n v="30"/>
    <x v="3"/>
    <x v="22"/>
    <x v="984"/>
    <x v="950"/>
  </r>
  <r>
    <n v="0"/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x v="0"/>
    <n v="1"/>
    <x v="1"/>
    <s v="publishing/translations"/>
    <n v="1"/>
    <x v="3"/>
    <x v="22"/>
    <x v="1025"/>
    <x v="992"/>
  </r>
  <r>
    <n v="1"/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x v="0"/>
    <n v="3"/>
    <x v="1"/>
    <s v="publishing/translations"/>
    <n v="673"/>
    <x v="3"/>
    <x v="22"/>
    <x v="1026"/>
    <x v="524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x v="0"/>
    <n v="0"/>
    <x v="1"/>
    <s v="publishing/translations"/>
    <e v="#DIV/0!"/>
    <x v="3"/>
    <x v="22"/>
    <x v="1027"/>
    <x v="101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x v="0"/>
    <n v="0"/>
    <x v="1"/>
    <s v="publishing/translations"/>
    <e v="#DIV/0!"/>
    <x v="3"/>
    <x v="22"/>
    <x v="1015"/>
    <x v="980"/>
  </r>
  <r>
    <n v="0"/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x v="0"/>
    <n v="0"/>
    <x v="1"/>
    <s v="publishing/translations"/>
    <e v="#DIV/0!"/>
    <x v="3"/>
    <x v="22"/>
    <x v="20"/>
    <x v="20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x v="0"/>
    <n v="0"/>
    <x v="1"/>
    <s v="publishing/translations"/>
    <e v="#DIV/0!"/>
    <x v="3"/>
    <x v="22"/>
    <x v="1028"/>
    <x v="993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x v="0"/>
    <n v="0"/>
    <x v="1"/>
    <s v="publishing/translations"/>
    <e v="#DIV/0!"/>
    <x v="3"/>
    <x v="22"/>
    <x v="1029"/>
    <x v="31"/>
  </r>
  <r>
    <n v="0"/>
    <n v="1447"/>
    <s v="Indian Language Dictionary"/>
    <s v="I'm creating a dictionary of multiple Indian languages."/>
    <n v="500000"/>
    <x v="735"/>
    <x v="2"/>
    <x v="0"/>
    <x v="0"/>
    <n v="1467999134"/>
    <n v="1465407134"/>
    <x v="0"/>
    <n v="3"/>
    <x v="1"/>
    <s v="publishing/translations"/>
    <n v="25"/>
    <x v="3"/>
    <x v="22"/>
    <x v="532"/>
    <x v="519"/>
  </r>
  <r>
    <n v="0"/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x v="0"/>
    <n v="0"/>
    <x v="1"/>
    <s v="publishing/translations"/>
    <e v="#DIV/0!"/>
    <x v="3"/>
    <x v="22"/>
    <x v="1030"/>
    <x v="994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x v="0"/>
    <n v="0"/>
    <x v="1"/>
    <s v="publishing/translations"/>
    <e v="#DIV/0!"/>
    <x v="3"/>
    <x v="22"/>
    <x v="1031"/>
    <x v="509"/>
  </r>
  <r>
    <n v="0"/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x v="0"/>
    <n v="1"/>
    <x v="1"/>
    <s v="publishing/translations"/>
    <n v="1"/>
    <x v="3"/>
    <x v="22"/>
    <x v="1014"/>
    <x v="995"/>
  </r>
  <r>
    <n v="0"/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x v="0"/>
    <n v="2"/>
    <x v="1"/>
    <s v="publishing/translations"/>
    <n v="1"/>
    <x v="3"/>
    <x v="22"/>
    <x v="57"/>
    <x v="46"/>
  </r>
  <r>
    <n v="0"/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x v="0"/>
    <n v="0"/>
    <x v="1"/>
    <s v="publishing/translations"/>
    <e v="#DIV/0!"/>
    <x v="3"/>
    <x v="22"/>
    <x v="1032"/>
    <x v="770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x v="0"/>
    <n v="0"/>
    <x v="1"/>
    <s v="publishing/translations"/>
    <e v="#DIV/0!"/>
    <x v="3"/>
    <x v="22"/>
    <x v="1033"/>
    <x v="996"/>
  </r>
  <r>
    <n v="1"/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x v="0"/>
    <n v="1"/>
    <x v="1"/>
    <s v="publishing/translations"/>
    <n v="15"/>
    <x v="3"/>
    <x v="22"/>
    <x v="690"/>
    <x v="997"/>
  </r>
  <r>
    <n v="11"/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x v="0"/>
    <n v="7"/>
    <x v="1"/>
    <s v="publishing/translations"/>
    <n v="225"/>
    <x v="3"/>
    <x v="22"/>
    <x v="176"/>
    <x v="599"/>
  </r>
  <r>
    <n v="3"/>
    <n v="1456"/>
    <s v="Sometimes you don't need love (Canceled)"/>
    <s v="English Version of my auto-published novel"/>
    <n v="5000"/>
    <x v="1011"/>
    <x v="1"/>
    <x v="13"/>
    <x v="3"/>
    <n v="1483459365"/>
    <n v="1480867365"/>
    <x v="0"/>
    <n v="3"/>
    <x v="1"/>
    <s v="publishing/translations"/>
    <n v="48"/>
    <x v="3"/>
    <x v="22"/>
    <x v="1015"/>
    <x v="980"/>
  </r>
  <r>
    <n v="0"/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x v="0"/>
    <n v="0"/>
    <x v="1"/>
    <s v="publishing/translations"/>
    <e v="#DIV/0!"/>
    <x v="3"/>
    <x v="22"/>
    <x v="1034"/>
    <x v="998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x v="0"/>
    <n v="0"/>
    <x v="1"/>
    <s v="publishing/translations"/>
    <e v="#DIV/0!"/>
    <x v="3"/>
    <x v="22"/>
    <x v="63"/>
    <x v="518"/>
  </r>
  <r>
    <n v="0"/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x v="0"/>
    <n v="0"/>
    <x v="1"/>
    <s v="publishing/translations"/>
    <e v="#DIV/0!"/>
    <x v="3"/>
    <x v="22"/>
    <x v="1035"/>
    <x v="999"/>
  </r>
  <r>
    <n v="0"/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x v="0"/>
    <n v="0"/>
    <x v="1"/>
    <s v="publishing/translations"/>
    <e v="#DIV/0!"/>
    <x v="3"/>
    <x v="22"/>
    <x v="318"/>
    <x v="1000"/>
  </r>
  <r>
    <n v="101"/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x v="1"/>
    <n v="340"/>
    <x v="0"/>
    <s v="publishing/radio &amp; podcasts"/>
    <n v="45"/>
    <x v="3"/>
    <x v="23"/>
    <x v="1036"/>
    <x v="173"/>
  </r>
  <r>
    <n v="109"/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x v="1"/>
    <n v="150"/>
    <x v="0"/>
    <s v="publishing/radio &amp; podcasts"/>
    <n v="29"/>
    <x v="3"/>
    <x v="23"/>
    <x v="1037"/>
    <x v="1001"/>
  </r>
  <r>
    <n v="148"/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x v="1"/>
    <n v="25"/>
    <x v="0"/>
    <s v="publishing/radio &amp; podcasts"/>
    <n v="35"/>
    <x v="3"/>
    <x v="23"/>
    <x v="370"/>
    <x v="1002"/>
  </r>
  <r>
    <n v="163"/>
    <n v="1464"/>
    <s v="Science Studio"/>
    <s v="The Best Science Media on the Web"/>
    <n v="5000"/>
    <x v="1014"/>
    <x v="0"/>
    <x v="0"/>
    <x v="0"/>
    <n v="1361029958"/>
    <n v="1358437958"/>
    <x v="1"/>
    <n v="234"/>
    <x v="0"/>
    <s v="publishing/radio &amp; podcasts"/>
    <n v="35"/>
    <x v="3"/>
    <x v="23"/>
    <x v="1038"/>
    <x v="1003"/>
  </r>
  <r>
    <n v="456"/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x v="1"/>
    <n v="2602"/>
    <x v="0"/>
    <s v="publishing/radio &amp; podcasts"/>
    <n v="53"/>
    <x v="3"/>
    <x v="23"/>
    <x v="1039"/>
    <x v="1004"/>
  </r>
  <r>
    <n v="108"/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x v="1"/>
    <n v="248"/>
    <x v="0"/>
    <s v="publishing/radio &amp; podcasts"/>
    <n v="70"/>
    <x v="3"/>
    <x v="23"/>
    <x v="156"/>
    <x v="763"/>
  </r>
  <r>
    <n v="115"/>
    <n v="1467"/>
    <s v="Radio Ambulante"/>
    <s v="We are a new Spanish language podcast telling uniquely Latin American stories."/>
    <n v="40000"/>
    <x v="1017"/>
    <x v="0"/>
    <x v="0"/>
    <x v="0"/>
    <n v="1332699285"/>
    <n v="1327518885"/>
    <x v="1"/>
    <n v="600"/>
    <x v="0"/>
    <s v="publishing/radio &amp; podcasts"/>
    <n v="77"/>
    <x v="3"/>
    <x v="23"/>
    <x v="944"/>
    <x v="1005"/>
  </r>
  <r>
    <n v="102"/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x v="1"/>
    <n v="293"/>
    <x v="0"/>
    <s v="publishing/radio &amp; podcasts"/>
    <n v="33"/>
    <x v="3"/>
    <x v="23"/>
    <x v="1040"/>
    <x v="706"/>
  </r>
  <r>
    <n v="108"/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x v="1"/>
    <n v="321"/>
    <x v="0"/>
    <s v="publishing/radio &amp; podcasts"/>
    <n v="149"/>
    <x v="3"/>
    <x v="23"/>
    <x v="1041"/>
    <x v="613"/>
  </r>
  <r>
    <n v="125"/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x v="1"/>
    <n v="81"/>
    <x v="0"/>
    <s v="publishing/radio &amp; podcasts"/>
    <n v="23"/>
    <x v="3"/>
    <x v="23"/>
    <x v="1042"/>
    <x v="829"/>
  </r>
  <r>
    <n v="104"/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x v="1"/>
    <n v="343"/>
    <x v="0"/>
    <s v="publishing/radio &amp; podcasts"/>
    <n v="97"/>
    <x v="3"/>
    <x v="23"/>
    <x v="765"/>
    <x v="987"/>
  </r>
  <r>
    <n v="139"/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x v="1"/>
    <n v="336"/>
    <x v="0"/>
    <s v="publishing/radio &amp; podcasts"/>
    <n v="103"/>
    <x v="3"/>
    <x v="23"/>
    <x v="697"/>
    <x v="1006"/>
  </r>
  <r>
    <n v="121"/>
    <n v="1473"/>
    <s v="ONE LOVES ONLY FORM"/>
    <s v="Public Radio Project"/>
    <n v="1500"/>
    <x v="1023"/>
    <x v="0"/>
    <x v="0"/>
    <x v="0"/>
    <n v="1330644639"/>
    <n v="1328052639"/>
    <x v="1"/>
    <n v="47"/>
    <x v="0"/>
    <s v="publishing/radio &amp; podcasts"/>
    <n v="38"/>
    <x v="3"/>
    <x v="23"/>
    <x v="1043"/>
    <x v="894"/>
  </r>
  <r>
    <n v="112"/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x v="1"/>
    <n v="76"/>
    <x v="0"/>
    <s v="publishing/radio &amp; podcasts"/>
    <n v="44"/>
    <x v="3"/>
    <x v="23"/>
    <x v="382"/>
    <x v="377"/>
  </r>
  <r>
    <n v="189"/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x v="1"/>
    <n v="441"/>
    <x v="0"/>
    <s v="publishing/radio &amp; podcasts"/>
    <n v="64"/>
    <x v="3"/>
    <x v="23"/>
    <x v="46"/>
    <x v="477"/>
  </r>
  <r>
    <n v="662"/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x v="1"/>
    <n v="916"/>
    <x v="0"/>
    <s v="publishing/radio &amp; podcasts"/>
    <n v="43"/>
    <x v="3"/>
    <x v="23"/>
    <x v="1044"/>
    <x v="1007"/>
  </r>
  <r>
    <n v="111"/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x v="1"/>
    <n v="369"/>
    <x v="0"/>
    <s v="publishing/radio &amp; podcasts"/>
    <n v="90"/>
    <x v="3"/>
    <x v="23"/>
    <x v="435"/>
    <x v="1008"/>
  </r>
  <r>
    <n v="1182"/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x v="1"/>
    <n v="20242"/>
    <x v="0"/>
    <s v="publishing/radio &amp; podcasts"/>
    <n v="29"/>
    <x v="3"/>
    <x v="23"/>
    <x v="1045"/>
    <x v="367"/>
  </r>
  <r>
    <n v="137"/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x v="1"/>
    <n v="71"/>
    <x v="0"/>
    <s v="publishing/radio &amp; podcasts"/>
    <n v="31"/>
    <x v="3"/>
    <x v="23"/>
    <x v="269"/>
    <x v="38"/>
  </r>
  <r>
    <n v="117"/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x v="1"/>
    <n v="635"/>
    <x v="0"/>
    <s v="publishing/radio &amp; podcasts"/>
    <n v="92"/>
    <x v="3"/>
    <x v="23"/>
    <x v="1010"/>
    <x v="417"/>
  </r>
  <r>
    <n v="2"/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x v="0"/>
    <n v="6"/>
    <x v="1"/>
    <s v="publishing/fiction"/>
    <n v="18"/>
    <x v="3"/>
    <x v="10"/>
    <x v="1046"/>
    <x v="730"/>
  </r>
  <r>
    <n v="0"/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x v="0"/>
    <n v="1"/>
    <x v="1"/>
    <s v="publishing/fiction"/>
    <n v="5"/>
    <x v="3"/>
    <x v="10"/>
    <x v="267"/>
    <x v="1009"/>
  </r>
  <r>
    <n v="1"/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x v="0"/>
    <n v="2"/>
    <x v="1"/>
    <s v="publishing/fiction"/>
    <n v="25"/>
    <x v="3"/>
    <x v="10"/>
    <x v="1047"/>
    <x v="1010"/>
  </r>
  <r>
    <n v="0"/>
    <n v="1484"/>
    <s v="a book called filtered down thru the stars"/>
    <s v="The mussings of an old wizard"/>
    <n v="2000"/>
    <x v="117"/>
    <x v="2"/>
    <x v="0"/>
    <x v="0"/>
    <n v="1342882260"/>
    <n v="1337834963"/>
    <x v="0"/>
    <n v="0"/>
    <x v="1"/>
    <s v="publishing/fiction"/>
    <e v="#DIV/0!"/>
    <x v="3"/>
    <x v="10"/>
    <x v="663"/>
    <x v="1011"/>
  </r>
  <r>
    <n v="2"/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x v="0"/>
    <n v="3"/>
    <x v="1"/>
    <s v="publishing/fiction"/>
    <n v="50"/>
    <x v="3"/>
    <x v="10"/>
    <x v="953"/>
    <x v="386"/>
  </r>
  <r>
    <n v="0"/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x v="0"/>
    <n v="3"/>
    <x v="1"/>
    <s v="publishing/fiction"/>
    <n v="16"/>
    <x v="3"/>
    <x v="10"/>
    <x v="37"/>
    <x v="36"/>
  </r>
  <r>
    <n v="0"/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x v="0"/>
    <n v="0"/>
    <x v="1"/>
    <s v="publishing/fiction"/>
    <e v="#DIV/0!"/>
    <x v="3"/>
    <x v="10"/>
    <x v="1048"/>
    <x v="790"/>
  </r>
  <r>
    <n v="2"/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x v="0"/>
    <n v="6"/>
    <x v="1"/>
    <s v="publishing/fiction"/>
    <n v="60"/>
    <x v="3"/>
    <x v="10"/>
    <x v="1049"/>
    <x v="1012"/>
  </r>
  <r>
    <n v="0"/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x v="0"/>
    <n v="0"/>
    <x v="1"/>
    <s v="publishing/fiction"/>
    <e v="#DIV/0!"/>
    <x v="3"/>
    <x v="10"/>
    <x v="70"/>
    <x v="1013"/>
  </r>
  <r>
    <n v="31"/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x v="0"/>
    <n v="19"/>
    <x v="1"/>
    <s v="publishing/fiction"/>
    <n v="47"/>
    <x v="3"/>
    <x v="10"/>
    <x v="1050"/>
    <x v="1014"/>
  </r>
  <r>
    <n v="8"/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x v="0"/>
    <n v="1"/>
    <x v="1"/>
    <s v="publishing/fiction"/>
    <n v="100"/>
    <x v="3"/>
    <x v="10"/>
    <x v="1051"/>
    <x v="436"/>
  </r>
  <r>
    <n v="1"/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x v="0"/>
    <n v="2"/>
    <x v="1"/>
    <s v="publishing/fiction"/>
    <n v="15"/>
    <x v="3"/>
    <x v="10"/>
    <x v="1052"/>
    <x v="1015"/>
  </r>
  <r>
    <n v="0"/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x v="0"/>
    <n v="0"/>
    <x v="1"/>
    <s v="publishing/fiction"/>
    <e v="#DIV/0!"/>
    <x v="3"/>
    <x v="10"/>
    <x v="1053"/>
    <x v="1016"/>
  </r>
  <r>
    <n v="9"/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x v="0"/>
    <n v="11"/>
    <x v="1"/>
    <s v="publishing/fiction"/>
    <n v="40"/>
    <x v="3"/>
    <x v="10"/>
    <x v="124"/>
    <x v="123"/>
  </r>
  <r>
    <n v="0"/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x v="0"/>
    <n v="0"/>
    <x v="1"/>
    <s v="publishing/fiction"/>
    <e v="#DIV/0!"/>
    <x v="3"/>
    <x v="10"/>
    <x v="1054"/>
    <x v="1017"/>
  </r>
  <r>
    <n v="0"/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x v="0"/>
    <n v="0"/>
    <x v="1"/>
    <s v="publishing/fiction"/>
    <e v="#DIV/0!"/>
    <x v="3"/>
    <x v="10"/>
    <x v="1055"/>
    <x v="547"/>
  </r>
  <r>
    <n v="0"/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x v="0"/>
    <n v="1"/>
    <x v="1"/>
    <s v="publishing/fiction"/>
    <n v="1"/>
    <x v="3"/>
    <x v="10"/>
    <x v="383"/>
    <x v="1018"/>
  </r>
  <r>
    <n v="2"/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x v="0"/>
    <n v="3"/>
    <x v="1"/>
    <s v="publishing/fiction"/>
    <n v="19"/>
    <x v="3"/>
    <x v="10"/>
    <x v="774"/>
    <x v="33"/>
  </r>
  <r>
    <n v="0"/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x v="0"/>
    <n v="1"/>
    <x v="1"/>
    <s v="publishing/fiction"/>
    <n v="5"/>
    <x v="3"/>
    <x v="10"/>
    <x v="814"/>
    <x v="172"/>
  </r>
  <r>
    <n v="25"/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x v="0"/>
    <n v="15"/>
    <x v="1"/>
    <s v="publishing/fiction"/>
    <n v="47"/>
    <x v="3"/>
    <x v="10"/>
    <x v="1056"/>
    <x v="1019"/>
  </r>
  <r>
    <n v="166"/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x v="1"/>
    <n v="885"/>
    <x v="0"/>
    <s v="photography/photobooks"/>
    <n v="98"/>
    <x v="8"/>
    <x v="20"/>
    <x v="477"/>
    <x v="470"/>
  </r>
  <r>
    <n v="101"/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x v="1"/>
    <n v="329"/>
    <x v="0"/>
    <s v="photography/photobooks"/>
    <n v="68"/>
    <x v="8"/>
    <x v="20"/>
    <x v="1057"/>
    <x v="786"/>
  </r>
  <r>
    <n v="108"/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x v="1"/>
    <n v="71"/>
    <x v="0"/>
    <s v="photography/photobooks"/>
    <n v="57"/>
    <x v="8"/>
    <x v="20"/>
    <x v="559"/>
    <x v="490"/>
  </r>
  <r>
    <n v="278"/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x v="1"/>
    <n v="269"/>
    <x v="0"/>
    <s v="photography/photobooks"/>
    <n v="67"/>
    <x v="8"/>
    <x v="20"/>
    <x v="1058"/>
    <x v="1020"/>
  </r>
  <r>
    <n v="104"/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x v="1"/>
    <n v="345"/>
    <x v="0"/>
    <s v="photography/photobooks"/>
    <n v="48"/>
    <x v="8"/>
    <x v="20"/>
    <x v="1059"/>
    <x v="1021"/>
  </r>
  <r>
    <n v="111"/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x v="1"/>
    <n v="43"/>
    <x v="0"/>
    <s v="photography/photobooks"/>
    <n v="39"/>
    <x v="8"/>
    <x v="20"/>
    <x v="865"/>
    <x v="836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x v="1"/>
    <n v="33"/>
    <x v="0"/>
    <s v="photography/photobooks"/>
    <n v="78"/>
    <x v="8"/>
    <x v="20"/>
    <x v="1060"/>
    <x v="1022"/>
  </r>
  <r>
    <n v="111"/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x v="1"/>
    <n v="211"/>
    <x v="0"/>
    <s v="photography/photobooks"/>
    <n v="97"/>
    <x v="8"/>
    <x v="20"/>
    <x v="407"/>
    <x v="85"/>
  </r>
  <r>
    <n v="124"/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x v="1"/>
    <n v="196"/>
    <x v="0"/>
    <s v="photography/photobooks"/>
    <n v="110"/>
    <x v="8"/>
    <x v="20"/>
    <x v="1061"/>
    <x v="1023"/>
  </r>
  <r>
    <n v="101"/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x v="1"/>
    <n v="405"/>
    <x v="0"/>
    <s v="photography/photobooks"/>
    <n v="40"/>
    <x v="8"/>
    <x v="20"/>
    <x v="1062"/>
    <x v="558"/>
  </r>
  <r>
    <n v="112"/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x v="1"/>
    <n v="206"/>
    <x v="0"/>
    <s v="photography/photobooks"/>
    <n v="76"/>
    <x v="8"/>
    <x v="20"/>
    <x v="385"/>
    <x v="380"/>
  </r>
  <r>
    <n v="559"/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x v="1"/>
    <n v="335"/>
    <x v="0"/>
    <s v="photography/photobooks"/>
    <n v="58"/>
    <x v="8"/>
    <x v="20"/>
    <x v="575"/>
    <x v="867"/>
  </r>
  <r>
    <n v="150"/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x v="1"/>
    <n v="215"/>
    <x v="0"/>
    <s v="photography/photobooks"/>
    <n v="56"/>
    <x v="8"/>
    <x v="20"/>
    <x v="12"/>
    <x v="947"/>
  </r>
  <r>
    <n v="106"/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x v="1"/>
    <n v="176"/>
    <x v="0"/>
    <s v="photography/photobooks"/>
    <n v="151"/>
    <x v="8"/>
    <x v="20"/>
    <x v="1063"/>
    <x v="1024"/>
  </r>
  <r>
    <n v="157"/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x v="1"/>
    <n v="555"/>
    <x v="0"/>
    <s v="photography/photobooks"/>
    <n v="850"/>
    <x v="8"/>
    <x v="20"/>
    <x v="319"/>
    <x v="315"/>
  </r>
  <r>
    <n v="109"/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x v="1"/>
    <n v="116"/>
    <x v="0"/>
    <s v="photography/photobooks"/>
    <n v="159"/>
    <x v="8"/>
    <x v="20"/>
    <x v="770"/>
    <x v="754"/>
  </r>
  <r>
    <n v="162"/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x v="1"/>
    <n v="615"/>
    <x v="0"/>
    <s v="photography/photobooks"/>
    <n v="40"/>
    <x v="8"/>
    <x v="20"/>
    <x v="1064"/>
    <x v="500"/>
  </r>
  <r>
    <n v="205"/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x v="1"/>
    <n v="236"/>
    <x v="0"/>
    <s v="photography/photobooks"/>
    <n v="131"/>
    <x v="8"/>
    <x v="20"/>
    <x v="909"/>
    <x v="16"/>
  </r>
  <r>
    <n v="103"/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x v="1"/>
    <n v="145"/>
    <x v="0"/>
    <s v="photography/photobooks"/>
    <n v="64"/>
    <x v="8"/>
    <x v="20"/>
    <x v="325"/>
    <x v="1025"/>
  </r>
  <r>
    <n v="103"/>
    <n v="1520"/>
    <s v="TULIPS"/>
    <s v="A self-published photography book by Andrew Miksys from his new series about Belarus"/>
    <n v="18000"/>
    <x v="1054"/>
    <x v="0"/>
    <x v="0"/>
    <x v="0"/>
    <n v="1418961600"/>
    <n v="1415824513"/>
    <x v="1"/>
    <n v="167"/>
    <x v="0"/>
    <s v="photography/photobooks"/>
    <n v="112"/>
    <x v="8"/>
    <x v="20"/>
    <x v="550"/>
    <x v="538"/>
  </r>
  <r>
    <n v="107"/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x v="1"/>
    <n v="235"/>
    <x v="0"/>
    <s v="photography/photobooks"/>
    <n v="170"/>
    <x v="8"/>
    <x v="20"/>
    <x v="828"/>
    <x v="1026"/>
  </r>
  <r>
    <n v="139"/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x v="1"/>
    <n v="452"/>
    <x v="0"/>
    <s v="photography/photobooks"/>
    <n v="134"/>
    <x v="8"/>
    <x v="20"/>
    <x v="179"/>
    <x v="173"/>
  </r>
  <r>
    <n v="125"/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x v="1"/>
    <n v="241"/>
    <x v="0"/>
    <s v="photography/photobooks"/>
    <n v="96"/>
    <x v="8"/>
    <x v="20"/>
    <x v="1065"/>
    <x v="1027"/>
  </r>
  <r>
    <n v="207"/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x v="1"/>
    <n v="28"/>
    <x v="0"/>
    <s v="photography/photobooks"/>
    <n v="222"/>
    <x v="8"/>
    <x v="20"/>
    <x v="588"/>
    <x v="1028"/>
  </r>
  <r>
    <n v="174"/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x v="1"/>
    <n v="140"/>
    <x v="0"/>
    <s v="photography/photobooks"/>
    <n v="32"/>
    <x v="8"/>
    <x v="20"/>
    <x v="1066"/>
    <x v="1029"/>
  </r>
  <r>
    <n v="120"/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x v="1"/>
    <n v="280"/>
    <x v="0"/>
    <s v="photography/photobooks"/>
    <n v="99"/>
    <x v="8"/>
    <x v="20"/>
    <x v="525"/>
    <x v="1030"/>
  </r>
  <r>
    <n v="110"/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x v="1"/>
    <n v="70"/>
    <x v="0"/>
    <s v="photography/photobooks"/>
    <n v="55"/>
    <x v="8"/>
    <x v="20"/>
    <x v="572"/>
    <x v="774"/>
  </r>
  <r>
    <n v="282"/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x v="1"/>
    <n v="160"/>
    <x v="0"/>
    <s v="photography/photobooks"/>
    <n v="53"/>
    <x v="8"/>
    <x v="20"/>
    <x v="90"/>
    <x v="1031"/>
  </r>
  <r>
    <n v="101"/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x v="1"/>
    <n v="141"/>
    <x v="0"/>
    <s v="photography/photobooks"/>
    <n v="136"/>
    <x v="8"/>
    <x v="20"/>
    <x v="159"/>
    <x v="1032"/>
  </r>
  <r>
    <n v="135"/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x v="1"/>
    <n v="874"/>
    <x v="0"/>
    <s v="photography/photobooks"/>
    <n v="54"/>
    <x v="8"/>
    <x v="20"/>
    <x v="1067"/>
    <x v="863"/>
  </r>
  <r>
    <n v="176"/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x v="1"/>
    <n v="73"/>
    <x v="0"/>
    <s v="photography/photobooks"/>
    <n v="57"/>
    <x v="8"/>
    <x v="20"/>
    <x v="318"/>
    <x v="771"/>
  </r>
  <r>
    <n v="484"/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x v="1"/>
    <n v="294"/>
    <x v="0"/>
    <s v="photography/photobooks"/>
    <n v="82"/>
    <x v="8"/>
    <x v="20"/>
    <x v="2"/>
    <x v="990"/>
  </r>
  <r>
    <n v="145"/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x v="1"/>
    <n v="740"/>
    <x v="0"/>
    <s v="photography/photobooks"/>
    <n v="88"/>
    <x v="8"/>
    <x v="20"/>
    <x v="832"/>
    <x v="1033"/>
  </r>
  <r>
    <n v="418"/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x v="1"/>
    <n v="369"/>
    <x v="0"/>
    <s v="photography/photobooks"/>
    <n v="85"/>
    <x v="8"/>
    <x v="20"/>
    <x v="131"/>
    <x v="1034"/>
  </r>
  <r>
    <n v="132"/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x v="1"/>
    <n v="110"/>
    <x v="0"/>
    <s v="photography/photobooks"/>
    <n v="48"/>
    <x v="8"/>
    <x v="20"/>
    <x v="1068"/>
    <x v="1035"/>
  </r>
  <r>
    <n v="250"/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x v="1"/>
    <n v="455"/>
    <x v="0"/>
    <s v="photography/photobooks"/>
    <n v="66"/>
    <x v="8"/>
    <x v="20"/>
    <x v="1069"/>
    <x v="1036"/>
  </r>
  <r>
    <n v="180"/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x v="1"/>
    <n v="224"/>
    <x v="0"/>
    <s v="photography/photobooks"/>
    <n v="96"/>
    <x v="8"/>
    <x v="20"/>
    <x v="190"/>
    <x v="444"/>
  </r>
  <r>
    <n v="103"/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x v="1"/>
    <n v="46"/>
    <x v="0"/>
    <s v="photography/photobooks"/>
    <n v="156"/>
    <x v="8"/>
    <x v="20"/>
    <x v="1070"/>
    <x v="1037"/>
  </r>
  <r>
    <n v="136"/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x v="0"/>
    <n v="284"/>
    <x v="0"/>
    <s v="photography/photobooks"/>
    <n v="96"/>
    <x v="8"/>
    <x v="20"/>
    <x v="956"/>
    <x v="845"/>
  </r>
  <r>
    <n v="118"/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x v="1"/>
    <n v="98"/>
    <x v="0"/>
    <s v="photography/photobooks"/>
    <n v="180"/>
    <x v="8"/>
    <x v="20"/>
    <x v="398"/>
    <x v="137"/>
  </r>
  <r>
    <n v="0"/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x v="0"/>
    <n v="2"/>
    <x v="1"/>
    <s v="photography/nature"/>
    <n v="3"/>
    <x v="8"/>
    <x v="24"/>
    <x v="1071"/>
    <x v="180"/>
  </r>
  <r>
    <n v="4"/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x v="0"/>
    <n v="1"/>
    <x v="1"/>
    <s v="photography/nature"/>
    <n v="20"/>
    <x v="8"/>
    <x v="24"/>
    <x v="579"/>
    <x v="428"/>
  </r>
  <r>
    <n v="0"/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x v="0"/>
    <n v="1"/>
    <x v="1"/>
    <s v="photography/nature"/>
    <n v="10"/>
    <x v="8"/>
    <x v="24"/>
    <x v="737"/>
    <x v="317"/>
  </r>
  <r>
    <n v="0"/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x v="0"/>
    <n v="0"/>
    <x v="1"/>
    <s v="photography/nature"/>
    <e v="#DIV/0!"/>
    <x v="8"/>
    <x v="24"/>
    <x v="1072"/>
    <x v="135"/>
  </r>
  <r>
    <n v="0"/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x v="0"/>
    <n v="1"/>
    <x v="1"/>
    <s v="photography/nature"/>
    <n v="1"/>
    <x v="8"/>
    <x v="24"/>
    <x v="1073"/>
    <x v="36"/>
  </r>
  <r>
    <n v="29"/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x v="0"/>
    <n v="11"/>
    <x v="1"/>
    <s v="photography/nature"/>
    <n v="26"/>
    <x v="8"/>
    <x v="24"/>
    <x v="18"/>
    <x v="550"/>
  </r>
  <r>
    <n v="0"/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x v="0"/>
    <n v="0"/>
    <x v="1"/>
    <s v="photography/nature"/>
    <e v="#DIV/0!"/>
    <x v="8"/>
    <x v="24"/>
    <x v="1074"/>
    <x v="1038"/>
  </r>
  <r>
    <n v="9"/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x v="0"/>
    <n v="1"/>
    <x v="1"/>
    <s v="photography/nature"/>
    <n v="60"/>
    <x v="8"/>
    <x v="24"/>
    <x v="775"/>
    <x v="1039"/>
  </r>
  <r>
    <n v="34"/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x v="0"/>
    <n v="6"/>
    <x v="1"/>
    <s v="photography/nature"/>
    <n v="28"/>
    <x v="8"/>
    <x v="24"/>
    <x v="1075"/>
    <x v="1040"/>
  </r>
  <r>
    <n v="13"/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x v="0"/>
    <n v="7"/>
    <x v="1"/>
    <s v="photography/nature"/>
    <n v="14"/>
    <x v="8"/>
    <x v="24"/>
    <x v="1076"/>
    <x v="1041"/>
  </r>
  <r>
    <n v="0"/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x v="0"/>
    <n v="0"/>
    <x v="1"/>
    <s v="photography/nature"/>
    <e v="#DIV/0!"/>
    <x v="8"/>
    <x v="24"/>
    <x v="451"/>
    <x v="1042"/>
  </r>
  <r>
    <n v="49"/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x v="0"/>
    <n v="16"/>
    <x v="1"/>
    <s v="photography/nature"/>
    <n v="132"/>
    <x v="8"/>
    <x v="24"/>
    <x v="307"/>
    <x v="1043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x v="0"/>
    <n v="0"/>
    <x v="1"/>
    <s v="photography/nature"/>
    <e v="#DIV/0!"/>
    <x v="8"/>
    <x v="24"/>
    <x v="1077"/>
    <x v="703"/>
  </r>
  <r>
    <n v="0"/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x v="0"/>
    <n v="0"/>
    <x v="1"/>
    <s v="photography/nature"/>
    <e v="#DIV/0!"/>
    <x v="8"/>
    <x v="24"/>
    <x v="502"/>
    <x v="134"/>
  </r>
  <r>
    <n v="0"/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x v="0"/>
    <n v="0"/>
    <x v="1"/>
    <s v="photography/nature"/>
    <e v="#DIV/0!"/>
    <x v="8"/>
    <x v="24"/>
    <x v="1078"/>
    <x v="1044"/>
  </r>
  <r>
    <n v="45"/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x v="0"/>
    <n v="12"/>
    <x v="1"/>
    <s v="photography/nature"/>
    <n v="56"/>
    <x v="8"/>
    <x v="24"/>
    <x v="473"/>
    <x v="466"/>
  </r>
  <r>
    <n v="4"/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x v="0"/>
    <n v="1"/>
    <x v="1"/>
    <s v="photography/nature"/>
    <n v="100"/>
    <x v="8"/>
    <x v="24"/>
    <x v="1079"/>
    <x v="1045"/>
  </r>
  <r>
    <n v="5"/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x v="0"/>
    <n v="3"/>
    <x v="1"/>
    <s v="photography/nature"/>
    <n v="12"/>
    <x v="8"/>
    <x v="24"/>
    <x v="717"/>
    <x v="758"/>
  </r>
  <r>
    <n v="0"/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x v="0"/>
    <n v="1"/>
    <x v="1"/>
    <s v="photography/nature"/>
    <n v="50"/>
    <x v="8"/>
    <x v="24"/>
    <x v="305"/>
    <x v="833"/>
  </r>
  <r>
    <n v="4"/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x v="0"/>
    <n v="4"/>
    <x v="1"/>
    <s v="photography/nature"/>
    <n v="24"/>
    <x v="8"/>
    <x v="24"/>
    <x v="795"/>
    <x v="319"/>
  </r>
  <r>
    <n v="1"/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x v="0"/>
    <n v="1"/>
    <x v="1"/>
    <s v="publishing/art books"/>
    <n v="67"/>
    <x v="3"/>
    <x v="25"/>
    <x v="1080"/>
    <x v="1046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x v="0"/>
    <n v="0"/>
    <x v="1"/>
    <s v="publishing/art books"/>
    <e v="#DIV/0!"/>
    <x v="3"/>
    <x v="25"/>
    <x v="1081"/>
    <x v="1047"/>
  </r>
  <r>
    <n v="1"/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x v="0"/>
    <n v="2"/>
    <x v="1"/>
    <s v="publishing/art books"/>
    <n v="43"/>
    <x v="3"/>
    <x v="25"/>
    <x v="372"/>
    <x v="1048"/>
  </r>
  <r>
    <n v="0"/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x v="0"/>
    <n v="1"/>
    <x v="1"/>
    <s v="publishing/art books"/>
    <n v="10"/>
    <x v="3"/>
    <x v="25"/>
    <x v="855"/>
    <x v="1042"/>
  </r>
  <r>
    <n v="3"/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x v="0"/>
    <n v="1"/>
    <x v="1"/>
    <s v="publishing/art books"/>
    <n v="100"/>
    <x v="3"/>
    <x v="25"/>
    <x v="1082"/>
    <x v="900"/>
  </r>
  <r>
    <n v="21"/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x v="0"/>
    <n v="59"/>
    <x v="1"/>
    <s v="publishing/art books"/>
    <n v="108"/>
    <x v="3"/>
    <x v="25"/>
    <x v="346"/>
    <x v="1049"/>
  </r>
  <r>
    <n v="4"/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x v="0"/>
    <n v="13"/>
    <x v="1"/>
    <s v="publishing/art books"/>
    <n v="27"/>
    <x v="3"/>
    <x v="25"/>
    <x v="1083"/>
    <x v="1050"/>
  </r>
  <r>
    <n v="14"/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x v="0"/>
    <n v="22"/>
    <x v="1"/>
    <s v="publishing/art books"/>
    <n v="155"/>
    <x v="3"/>
    <x v="25"/>
    <x v="1084"/>
    <x v="642"/>
  </r>
  <r>
    <n v="0"/>
    <n v="1569"/>
    <s v="to be removed (Canceled)"/>
    <s v="to be removed"/>
    <n v="30000"/>
    <x v="117"/>
    <x v="1"/>
    <x v="0"/>
    <x v="0"/>
    <n v="1369498714"/>
    <n v="1366906714"/>
    <x v="0"/>
    <n v="0"/>
    <x v="1"/>
    <s v="publishing/art books"/>
    <e v="#DIV/0!"/>
    <x v="3"/>
    <x v="25"/>
    <x v="1085"/>
    <x v="1051"/>
  </r>
  <r>
    <n v="41"/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x v="0"/>
    <n v="52"/>
    <x v="1"/>
    <s v="publishing/art books"/>
    <n v="48"/>
    <x v="3"/>
    <x v="25"/>
    <x v="315"/>
    <x v="313"/>
  </r>
  <r>
    <n v="1"/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x v="0"/>
    <n v="4"/>
    <x v="1"/>
    <s v="publishing/art books"/>
    <n v="20"/>
    <x v="3"/>
    <x v="25"/>
    <x v="364"/>
    <x v="1052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x v="0"/>
    <n v="3"/>
    <x v="1"/>
    <s v="publishing/art books"/>
    <n v="42"/>
    <x v="3"/>
    <x v="25"/>
    <x v="969"/>
    <x v="1053"/>
  </r>
  <r>
    <n v="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x v="0"/>
    <n v="3"/>
    <x v="1"/>
    <s v="publishing/art books"/>
    <n v="74"/>
    <x v="3"/>
    <x v="25"/>
    <x v="1086"/>
    <x v="1054"/>
  </r>
  <r>
    <n v="5"/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x v="0"/>
    <n v="6"/>
    <x v="1"/>
    <s v="publishing/art books"/>
    <n v="84"/>
    <x v="3"/>
    <x v="25"/>
    <x v="1087"/>
    <x v="1055"/>
  </r>
  <r>
    <n v="23"/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x v="0"/>
    <n v="35"/>
    <x v="1"/>
    <s v="publishing/art books"/>
    <n v="65"/>
    <x v="3"/>
    <x v="25"/>
    <x v="626"/>
    <x v="427"/>
  </r>
  <r>
    <n v="13"/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x v="0"/>
    <n v="10"/>
    <x v="1"/>
    <s v="publishing/art books"/>
    <n v="65"/>
    <x v="3"/>
    <x v="25"/>
    <x v="579"/>
    <x v="507"/>
  </r>
  <r>
    <n v="1"/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x v="0"/>
    <n v="2"/>
    <x v="1"/>
    <s v="publishing/art books"/>
    <n v="28"/>
    <x v="3"/>
    <x v="25"/>
    <x v="366"/>
    <x v="1056"/>
  </r>
  <r>
    <n v="11"/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x v="0"/>
    <n v="4"/>
    <x v="1"/>
    <s v="publishing/art books"/>
    <n v="51"/>
    <x v="3"/>
    <x v="25"/>
    <x v="1088"/>
    <x v="1057"/>
  </r>
  <r>
    <n v="1"/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x v="0"/>
    <n v="2"/>
    <x v="1"/>
    <s v="publishing/art books"/>
    <n v="14"/>
    <x v="3"/>
    <x v="25"/>
    <x v="1089"/>
    <x v="1058"/>
  </r>
  <r>
    <n v="0"/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x v="0"/>
    <n v="0"/>
    <x v="1"/>
    <s v="publishing/art books"/>
    <e v="#DIV/0!"/>
    <x v="3"/>
    <x v="25"/>
    <x v="75"/>
    <x v="595"/>
  </r>
  <r>
    <n v="1"/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x v="0"/>
    <n v="1"/>
    <x v="1"/>
    <s v="photography/places"/>
    <n v="5"/>
    <x v="8"/>
    <x v="26"/>
    <x v="875"/>
    <x v="27"/>
  </r>
  <r>
    <n v="9"/>
    <n v="1582"/>
    <s v="Scenes from New Orleans"/>
    <s v="I create canvas prints of images from in and around New Orleans"/>
    <n v="1000"/>
    <x v="1085"/>
    <x v="2"/>
    <x v="0"/>
    <x v="0"/>
    <n v="1445894400"/>
    <n v="1440961053"/>
    <x v="0"/>
    <n v="3"/>
    <x v="1"/>
    <s v="photography/places"/>
    <n v="31"/>
    <x v="8"/>
    <x v="26"/>
    <x v="1090"/>
    <x v="1059"/>
  </r>
  <r>
    <n v="0"/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x v="0"/>
    <n v="1"/>
    <x v="1"/>
    <s v="photography/places"/>
    <n v="15"/>
    <x v="8"/>
    <x v="26"/>
    <x v="21"/>
    <x v="21"/>
  </r>
  <r>
    <n v="0"/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x v="0"/>
    <n v="0"/>
    <x v="1"/>
    <s v="photography/places"/>
    <e v="#DIV/0!"/>
    <x v="8"/>
    <x v="26"/>
    <x v="251"/>
    <x v="126"/>
  </r>
  <r>
    <n v="79"/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x v="0"/>
    <n v="12"/>
    <x v="1"/>
    <s v="photography/places"/>
    <n v="132"/>
    <x v="8"/>
    <x v="26"/>
    <x v="425"/>
    <x v="980"/>
  </r>
  <r>
    <n v="0"/>
    <n v="1586"/>
    <s v="Missouri In Pictures"/>
    <s v="Show the world the beauty that is in all of our back yards!"/>
    <n v="1500"/>
    <x v="117"/>
    <x v="2"/>
    <x v="0"/>
    <x v="0"/>
    <n v="1428197422"/>
    <n v="1425609022"/>
    <x v="0"/>
    <n v="0"/>
    <x v="1"/>
    <s v="photography/places"/>
    <e v="#DIV/0!"/>
    <x v="8"/>
    <x v="26"/>
    <x v="810"/>
    <x v="1060"/>
  </r>
  <r>
    <n v="0"/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x v="0"/>
    <n v="1"/>
    <x v="1"/>
    <s v="photography/places"/>
    <n v="1"/>
    <x v="8"/>
    <x v="26"/>
    <x v="1091"/>
    <x v="1061"/>
  </r>
  <r>
    <n v="0"/>
    <n v="1588"/>
    <s v="The Right Side of Texas"/>
    <s v="Southeast Texas as seen through the lens of a cell phone camera"/>
    <n v="516"/>
    <x v="117"/>
    <x v="2"/>
    <x v="0"/>
    <x v="0"/>
    <n v="1422735120"/>
    <n v="1420091999"/>
    <x v="0"/>
    <n v="0"/>
    <x v="1"/>
    <s v="photography/places"/>
    <e v="#DIV/0!"/>
    <x v="8"/>
    <x v="26"/>
    <x v="1092"/>
    <x v="1062"/>
  </r>
  <r>
    <n v="0"/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x v="0"/>
    <n v="0"/>
    <x v="1"/>
    <s v="photography/places"/>
    <e v="#DIV/0!"/>
    <x v="8"/>
    <x v="26"/>
    <x v="1093"/>
    <x v="757"/>
  </r>
  <r>
    <n v="2"/>
    <n v="1590"/>
    <s v="An Italian Adventure"/>
    <s v="Discover Italy through photography."/>
    <n v="60000"/>
    <x v="806"/>
    <x v="2"/>
    <x v="13"/>
    <x v="3"/>
    <n v="1443040464"/>
    <n v="1440448464"/>
    <x v="0"/>
    <n v="2"/>
    <x v="1"/>
    <s v="photography/places"/>
    <n v="510"/>
    <x v="8"/>
    <x v="26"/>
    <x v="1094"/>
    <x v="1044"/>
  </r>
  <r>
    <n v="29"/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x v="0"/>
    <n v="92"/>
    <x v="1"/>
    <s v="photography/places"/>
    <n v="44"/>
    <x v="8"/>
    <x v="26"/>
    <x v="1095"/>
    <x v="464"/>
  </r>
  <r>
    <n v="0"/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x v="0"/>
    <n v="0"/>
    <x v="1"/>
    <s v="photography/places"/>
    <e v="#DIV/0!"/>
    <x v="8"/>
    <x v="26"/>
    <x v="201"/>
    <x v="540"/>
  </r>
  <r>
    <n v="0"/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x v="0"/>
    <n v="3"/>
    <x v="1"/>
    <s v="photography/places"/>
    <n v="1"/>
    <x v="8"/>
    <x v="26"/>
    <x v="47"/>
    <x v="864"/>
  </r>
  <r>
    <n v="21"/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x v="0"/>
    <n v="10"/>
    <x v="1"/>
    <s v="photography/places"/>
    <n v="21"/>
    <x v="8"/>
    <x v="26"/>
    <x v="1096"/>
    <x v="917"/>
  </r>
  <r>
    <n v="0"/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x v="0"/>
    <n v="7"/>
    <x v="1"/>
    <s v="photography/places"/>
    <n v="40"/>
    <x v="8"/>
    <x v="26"/>
    <x v="40"/>
    <x v="10"/>
  </r>
  <r>
    <n v="2"/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x v="0"/>
    <n v="3"/>
    <x v="1"/>
    <s v="photography/places"/>
    <n v="25"/>
    <x v="8"/>
    <x v="26"/>
    <x v="551"/>
    <x v="771"/>
  </r>
  <r>
    <n v="0"/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x v="0"/>
    <n v="0"/>
    <x v="1"/>
    <s v="photography/places"/>
    <e v="#DIV/0!"/>
    <x v="8"/>
    <x v="26"/>
    <x v="1097"/>
    <x v="1063"/>
  </r>
  <r>
    <n v="0"/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x v="0"/>
    <n v="1"/>
    <x v="1"/>
    <s v="photography/places"/>
    <n v="1"/>
    <x v="8"/>
    <x v="26"/>
    <x v="557"/>
    <x v="827"/>
  </r>
  <r>
    <n v="0"/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x v="0"/>
    <n v="0"/>
    <x v="1"/>
    <s v="photography/places"/>
    <e v="#DIV/0!"/>
    <x v="8"/>
    <x v="26"/>
    <x v="315"/>
    <x v="313"/>
  </r>
  <r>
    <n v="7"/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x v="0"/>
    <n v="9"/>
    <x v="1"/>
    <s v="photography/places"/>
    <n v="41"/>
    <x v="8"/>
    <x v="26"/>
    <x v="1098"/>
    <x v="12"/>
  </r>
  <r>
    <n v="108"/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x v="0"/>
    <n v="56"/>
    <x v="0"/>
    <s v="music/rock"/>
    <n v="48"/>
    <x v="4"/>
    <x v="11"/>
    <x v="1099"/>
    <x v="239"/>
  </r>
  <r>
    <n v="100"/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x v="0"/>
    <n v="32"/>
    <x v="0"/>
    <s v="music/rock"/>
    <n v="47"/>
    <x v="4"/>
    <x v="11"/>
    <x v="1100"/>
    <x v="1064"/>
  </r>
  <r>
    <n v="100"/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x v="0"/>
    <n v="30"/>
    <x v="0"/>
    <s v="music/rock"/>
    <n v="67"/>
    <x v="4"/>
    <x v="11"/>
    <x v="1101"/>
    <x v="1065"/>
  </r>
  <r>
    <n v="122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x v="0"/>
    <n v="70"/>
    <x v="0"/>
    <s v="music/rock"/>
    <n v="49"/>
    <x v="4"/>
    <x v="11"/>
    <x v="1102"/>
    <x v="1066"/>
  </r>
  <r>
    <n v="101"/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x v="0"/>
    <n v="44"/>
    <x v="0"/>
    <s v="music/rock"/>
    <n v="137"/>
    <x v="4"/>
    <x v="11"/>
    <x v="1103"/>
    <x v="1067"/>
  </r>
  <r>
    <n v="101"/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x v="0"/>
    <n v="92"/>
    <x v="0"/>
    <s v="music/rock"/>
    <n v="88"/>
    <x v="4"/>
    <x v="11"/>
    <x v="1104"/>
    <x v="1068"/>
  </r>
  <r>
    <n v="145"/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x v="0"/>
    <n v="205"/>
    <x v="0"/>
    <s v="music/rock"/>
    <n v="71"/>
    <x v="4"/>
    <x v="11"/>
    <x v="1105"/>
    <x v="1011"/>
  </r>
  <r>
    <n v="101"/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x v="0"/>
    <n v="23"/>
    <x v="0"/>
    <s v="music/rock"/>
    <n v="53"/>
    <x v="4"/>
    <x v="11"/>
    <x v="1106"/>
    <x v="1069"/>
  </r>
  <r>
    <n v="118"/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x v="0"/>
    <n v="4"/>
    <x v="0"/>
    <s v="music/rock"/>
    <n v="444"/>
    <x v="4"/>
    <x v="11"/>
    <x v="1107"/>
    <x v="1070"/>
  </r>
  <r>
    <n v="272"/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x v="0"/>
    <n v="112"/>
    <x v="0"/>
    <s v="music/rock"/>
    <n v="49"/>
    <x v="4"/>
    <x v="11"/>
    <x v="1108"/>
    <x v="1071"/>
  </r>
  <r>
    <n v="125"/>
    <n v="1611"/>
    <s v="Skelton-Luns CD/7&quot;             No Big Deal."/>
    <s v="Skelton-Luns CD/7&quot; No Big Deal."/>
    <n v="800"/>
    <x v="1099"/>
    <x v="0"/>
    <x v="0"/>
    <x v="0"/>
    <n v="1370390432"/>
    <n v="1368576032"/>
    <x v="0"/>
    <n v="27"/>
    <x v="0"/>
    <s v="music/rock"/>
    <n v="37"/>
    <x v="4"/>
    <x v="11"/>
    <x v="1109"/>
    <x v="59"/>
  </r>
  <r>
    <n v="110"/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x v="0"/>
    <n v="11"/>
    <x v="0"/>
    <s v="music/rock"/>
    <n v="50"/>
    <x v="4"/>
    <x v="11"/>
    <x v="1110"/>
    <x v="584"/>
  </r>
  <r>
    <n v="102"/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x v="0"/>
    <n v="26"/>
    <x v="0"/>
    <s v="music/rock"/>
    <n v="39"/>
    <x v="4"/>
    <x v="11"/>
    <x v="1111"/>
    <x v="349"/>
  </r>
  <r>
    <n v="103"/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x v="0"/>
    <n v="77"/>
    <x v="0"/>
    <s v="music/rock"/>
    <n v="67"/>
    <x v="4"/>
    <x v="11"/>
    <x v="149"/>
    <x v="1072"/>
  </r>
  <r>
    <n v="114"/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x v="0"/>
    <n v="136"/>
    <x v="0"/>
    <s v="music/rock"/>
    <n v="67"/>
    <x v="4"/>
    <x v="11"/>
    <x v="1112"/>
    <x v="1073"/>
  </r>
  <r>
    <n v="104"/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x v="0"/>
    <n v="157"/>
    <x v="0"/>
    <s v="music/rock"/>
    <n v="66"/>
    <x v="4"/>
    <x v="11"/>
    <x v="1113"/>
    <x v="713"/>
  </r>
  <r>
    <n v="146"/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x v="0"/>
    <n v="158"/>
    <x v="0"/>
    <s v="music/rock"/>
    <n v="65"/>
    <x v="4"/>
    <x v="11"/>
    <x v="266"/>
    <x v="1074"/>
  </r>
  <r>
    <n v="105"/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x v="0"/>
    <n v="27"/>
    <x v="0"/>
    <s v="music/rock"/>
    <n v="58"/>
    <x v="4"/>
    <x v="11"/>
    <x v="1114"/>
    <x v="1075"/>
  </r>
  <r>
    <n v="133"/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x v="0"/>
    <n v="23"/>
    <x v="0"/>
    <s v="music/rock"/>
    <n v="87"/>
    <x v="4"/>
    <x v="11"/>
    <x v="185"/>
    <x v="856"/>
  </r>
  <r>
    <n v="113"/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x v="0"/>
    <n v="17"/>
    <x v="0"/>
    <s v="music/rock"/>
    <n v="66"/>
    <x v="4"/>
    <x v="11"/>
    <x v="1115"/>
    <x v="1076"/>
  </r>
  <r>
    <n v="121"/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x v="0"/>
    <n v="37"/>
    <x v="0"/>
    <s v="music/rock"/>
    <n v="164"/>
    <x v="4"/>
    <x v="11"/>
    <x v="69"/>
    <x v="1077"/>
  </r>
  <r>
    <n v="102"/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x v="0"/>
    <n v="65"/>
    <x v="0"/>
    <s v="music/rock"/>
    <n v="108"/>
    <x v="4"/>
    <x v="11"/>
    <x v="485"/>
    <x v="1078"/>
  </r>
  <r>
    <n v="101"/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x v="0"/>
    <n v="18"/>
    <x v="0"/>
    <s v="music/rock"/>
    <n v="42"/>
    <x v="4"/>
    <x v="11"/>
    <x v="1116"/>
    <x v="1079"/>
  </r>
  <r>
    <n v="118"/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x v="0"/>
    <n v="25"/>
    <x v="0"/>
    <s v="music/rock"/>
    <n v="47"/>
    <x v="4"/>
    <x v="11"/>
    <x v="1117"/>
    <x v="420"/>
  </r>
  <r>
    <n v="155"/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x v="0"/>
    <n v="104"/>
    <x v="0"/>
    <s v="music/rock"/>
    <n v="112"/>
    <x v="4"/>
    <x v="11"/>
    <x v="1118"/>
    <x v="407"/>
  </r>
  <r>
    <n v="101"/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x v="0"/>
    <n v="108"/>
    <x v="0"/>
    <s v="music/rock"/>
    <n v="75"/>
    <x v="4"/>
    <x v="11"/>
    <x v="381"/>
    <x v="909"/>
  </r>
  <r>
    <n v="117"/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x v="0"/>
    <n v="38"/>
    <x v="0"/>
    <s v="music/rock"/>
    <n v="62"/>
    <x v="4"/>
    <x v="11"/>
    <x v="1119"/>
    <x v="1080"/>
  </r>
  <r>
    <n v="101"/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x v="0"/>
    <n v="88"/>
    <x v="0"/>
    <s v="music/rock"/>
    <n v="46"/>
    <x v="4"/>
    <x v="11"/>
    <x v="127"/>
    <x v="901"/>
  </r>
  <r>
    <n v="104"/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x v="0"/>
    <n v="82"/>
    <x v="0"/>
    <s v="music/rock"/>
    <n v="76"/>
    <x v="4"/>
    <x v="11"/>
    <x v="1120"/>
    <x v="355"/>
  </r>
  <r>
    <n v="265"/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x v="0"/>
    <n v="126"/>
    <x v="0"/>
    <s v="music/rock"/>
    <n v="84"/>
    <x v="4"/>
    <x v="11"/>
    <x v="1043"/>
    <x v="894"/>
  </r>
  <r>
    <n v="156"/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x v="0"/>
    <n v="133"/>
    <x v="0"/>
    <s v="music/rock"/>
    <n v="117"/>
    <x v="4"/>
    <x v="11"/>
    <x v="1121"/>
    <x v="1081"/>
  </r>
  <r>
    <n v="102"/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x v="0"/>
    <n v="47"/>
    <x v="0"/>
    <s v="music/rock"/>
    <n v="86"/>
    <x v="4"/>
    <x v="11"/>
    <x v="406"/>
    <x v="403"/>
  </r>
  <r>
    <n v="100"/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x v="0"/>
    <n v="58"/>
    <x v="0"/>
    <s v="music/rock"/>
    <n v="172"/>
    <x v="4"/>
    <x v="11"/>
    <x v="1122"/>
    <x v="1082"/>
  </r>
  <r>
    <n v="101"/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x v="0"/>
    <n v="32"/>
    <x v="0"/>
    <s v="music/rock"/>
    <n v="63"/>
    <x v="4"/>
    <x v="11"/>
    <x v="1123"/>
    <x v="1083"/>
  </r>
  <r>
    <n v="125"/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x v="0"/>
    <n v="37"/>
    <x v="0"/>
    <s v="music/rock"/>
    <n v="68"/>
    <x v="4"/>
    <x v="11"/>
    <x v="789"/>
    <x v="474"/>
  </r>
  <r>
    <n v="104"/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x v="0"/>
    <n v="87"/>
    <x v="0"/>
    <s v="music/rock"/>
    <n v="54"/>
    <x v="4"/>
    <x v="11"/>
    <x v="1040"/>
    <x v="1084"/>
  </r>
  <r>
    <n v="104"/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x v="0"/>
    <n v="15"/>
    <x v="0"/>
    <s v="music/rock"/>
    <n v="35"/>
    <x v="4"/>
    <x v="11"/>
    <x v="1124"/>
    <x v="1085"/>
  </r>
  <r>
    <n v="105"/>
    <n v="1638"/>
    <s v="Avenues EP 2013"/>
    <s v="Avenues will be going in to the studio to record a new EP with Matt Allison!"/>
    <n v="1000"/>
    <x v="1121"/>
    <x v="0"/>
    <x v="0"/>
    <x v="0"/>
    <n v="1362086700"/>
    <n v="1358180968"/>
    <x v="0"/>
    <n v="27"/>
    <x v="0"/>
    <s v="music/rock"/>
    <n v="39"/>
    <x v="4"/>
    <x v="11"/>
    <x v="284"/>
    <x v="1086"/>
  </r>
  <r>
    <n v="100"/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x v="0"/>
    <n v="19"/>
    <x v="0"/>
    <s v="music/rock"/>
    <n v="95"/>
    <x v="4"/>
    <x v="11"/>
    <x v="1125"/>
    <x v="1087"/>
  </r>
  <r>
    <n v="170"/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x v="0"/>
    <n v="17"/>
    <x v="0"/>
    <s v="music/rock"/>
    <n v="40"/>
    <x v="4"/>
    <x v="11"/>
    <x v="1126"/>
    <x v="350"/>
  </r>
  <r>
    <n v="101"/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x v="0"/>
    <n v="26"/>
    <x v="0"/>
    <s v="music/pop"/>
    <n v="98"/>
    <x v="4"/>
    <x v="27"/>
    <x v="550"/>
    <x v="642"/>
  </r>
  <r>
    <n v="100"/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x v="0"/>
    <n v="28"/>
    <x v="0"/>
    <s v="music/pop"/>
    <n v="43"/>
    <x v="4"/>
    <x v="27"/>
    <x v="1127"/>
    <x v="1088"/>
  </r>
  <r>
    <n v="125"/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x v="0"/>
    <n v="37"/>
    <x v="0"/>
    <s v="music/pop"/>
    <n v="169"/>
    <x v="4"/>
    <x v="27"/>
    <x v="1128"/>
    <x v="1089"/>
  </r>
  <r>
    <n v="110"/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x v="0"/>
    <n v="128"/>
    <x v="0"/>
    <s v="music/pop"/>
    <n v="86"/>
    <x v="4"/>
    <x v="27"/>
    <x v="1129"/>
    <x v="1090"/>
  </r>
  <r>
    <n v="111"/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x v="0"/>
    <n v="10"/>
    <x v="0"/>
    <s v="music/pop"/>
    <n v="554"/>
    <x v="4"/>
    <x v="27"/>
    <x v="1130"/>
    <x v="1091"/>
  </r>
  <r>
    <n v="110"/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x v="0"/>
    <n v="83"/>
    <x v="0"/>
    <s v="music/pop"/>
    <n v="27"/>
    <x v="4"/>
    <x v="27"/>
    <x v="518"/>
    <x v="535"/>
  </r>
  <r>
    <n v="105"/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x v="0"/>
    <n v="46"/>
    <x v="0"/>
    <s v="music/pop"/>
    <n v="114"/>
    <x v="4"/>
    <x v="27"/>
    <x v="1131"/>
    <x v="1092"/>
  </r>
  <r>
    <n v="125"/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x v="0"/>
    <n v="90"/>
    <x v="0"/>
    <s v="music/pop"/>
    <n v="32"/>
    <x v="4"/>
    <x v="27"/>
    <x v="1132"/>
    <x v="1093"/>
  </r>
  <r>
    <n v="101"/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x v="0"/>
    <n v="81"/>
    <x v="0"/>
    <s v="music/pop"/>
    <n v="47"/>
    <x v="4"/>
    <x v="27"/>
    <x v="1133"/>
    <x v="1094"/>
  </r>
  <r>
    <n v="142"/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x v="0"/>
    <n v="32"/>
    <x v="0"/>
    <s v="music/pop"/>
    <n v="88"/>
    <x v="4"/>
    <x v="27"/>
    <x v="869"/>
    <x v="347"/>
  </r>
  <r>
    <n v="101"/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x v="0"/>
    <n v="20"/>
    <x v="0"/>
    <s v="music/pop"/>
    <n v="101"/>
    <x v="4"/>
    <x v="27"/>
    <x v="1134"/>
    <x v="1095"/>
  </r>
  <r>
    <n v="101"/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x v="0"/>
    <n v="70"/>
    <x v="0"/>
    <s v="music/pop"/>
    <n v="65"/>
    <x v="4"/>
    <x v="27"/>
    <x v="1135"/>
    <x v="811"/>
  </r>
  <r>
    <n v="174"/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x v="0"/>
    <n v="168"/>
    <x v="0"/>
    <s v="music/pop"/>
    <n v="52"/>
    <x v="4"/>
    <x v="27"/>
    <x v="104"/>
    <x v="267"/>
  </r>
  <r>
    <n v="120"/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x v="0"/>
    <n v="34"/>
    <x v="0"/>
    <s v="music/pop"/>
    <n v="39"/>
    <x v="4"/>
    <x v="27"/>
    <x v="1136"/>
    <x v="415"/>
  </r>
  <r>
    <n v="143"/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x v="0"/>
    <n v="48"/>
    <x v="0"/>
    <s v="music/pop"/>
    <n v="45"/>
    <x v="4"/>
    <x v="27"/>
    <x v="245"/>
    <x v="1096"/>
  </r>
  <r>
    <n v="100"/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x v="0"/>
    <n v="48"/>
    <x v="0"/>
    <s v="music/pop"/>
    <n v="157"/>
    <x v="4"/>
    <x v="27"/>
    <x v="612"/>
    <x v="596"/>
  </r>
  <r>
    <n v="105"/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x v="0"/>
    <n v="221"/>
    <x v="0"/>
    <s v="music/pop"/>
    <n v="119"/>
    <x v="4"/>
    <x v="27"/>
    <x v="1137"/>
    <x v="1097"/>
  </r>
  <r>
    <n v="132"/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x v="0"/>
    <n v="107"/>
    <x v="0"/>
    <s v="music/pop"/>
    <n v="74"/>
    <x v="4"/>
    <x v="27"/>
    <x v="1138"/>
    <x v="1098"/>
  </r>
  <r>
    <n v="113"/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x v="0"/>
    <n v="45"/>
    <x v="0"/>
    <s v="music/pop"/>
    <n v="13"/>
    <x v="4"/>
    <x v="27"/>
    <x v="1139"/>
    <x v="691"/>
  </r>
  <r>
    <n v="1254"/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x v="0"/>
    <n v="36"/>
    <x v="0"/>
    <s v="music/pop"/>
    <n v="28"/>
    <x v="4"/>
    <x v="27"/>
    <x v="961"/>
    <x v="303"/>
  </r>
  <r>
    <n v="103"/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x v="0"/>
    <n v="101"/>
    <x v="0"/>
    <s v="music/pop"/>
    <n v="80"/>
    <x v="4"/>
    <x v="27"/>
    <x v="1140"/>
    <x v="1099"/>
  </r>
  <r>
    <n v="103"/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x v="0"/>
    <n v="62"/>
    <x v="0"/>
    <s v="music/pop"/>
    <n v="132"/>
    <x v="4"/>
    <x v="27"/>
    <x v="1141"/>
    <x v="1100"/>
  </r>
  <r>
    <n v="108"/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x v="0"/>
    <n v="32"/>
    <x v="0"/>
    <s v="music/pop"/>
    <n v="34"/>
    <x v="4"/>
    <x v="27"/>
    <x v="1092"/>
    <x v="1101"/>
  </r>
  <r>
    <n v="122"/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x v="0"/>
    <n v="89"/>
    <x v="0"/>
    <s v="music/pop"/>
    <n v="34"/>
    <x v="4"/>
    <x v="27"/>
    <x v="1142"/>
    <x v="1102"/>
  </r>
  <r>
    <n v="119"/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x v="0"/>
    <n v="93"/>
    <x v="0"/>
    <s v="music/pop"/>
    <n v="45"/>
    <x v="4"/>
    <x v="27"/>
    <x v="1143"/>
    <x v="1103"/>
  </r>
  <r>
    <n v="161"/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x v="0"/>
    <n v="98"/>
    <x v="0"/>
    <s v="music/pop"/>
    <n v="41"/>
    <x v="4"/>
    <x v="27"/>
    <x v="1144"/>
    <x v="388"/>
  </r>
  <r>
    <n v="127"/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x v="0"/>
    <n v="82"/>
    <x v="0"/>
    <s v="music/pop"/>
    <n v="53"/>
    <x v="4"/>
    <x v="27"/>
    <x v="1145"/>
    <x v="99"/>
  </r>
  <r>
    <n v="103"/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x v="0"/>
    <n v="116"/>
    <x v="0"/>
    <s v="music/pop"/>
    <n v="71"/>
    <x v="4"/>
    <x v="27"/>
    <x v="1146"/>
    <x v="1073"/>
  </r>
  <r>
    <n v="140"/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x v="0"/>
    <n v="52"/>
    <x v="0"/>
    <s v="music/pop"/>
    <n v="54"/>
    <x v="4"/>
    <x v="27"/>
    <x v="459"/>
    <x v="1104"/>
  </r>
  <r>
    <n v="103"/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x v="0"/>
    <n v="23"/>
    <x v="0"/>
    <s v="music/pop"/>
    <n v="45"/>
    <x v="4"/>
    <x v="27"/>
    <x v="1147"/>
    <x v="1105"/>
  </r>
  <r>
    <n v="101"/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x v="0"/>
    <n v="77"/>
    <x v="0"/>
    <s v="music/pop"/>
    <n v="26"/>
    <x v="4"/>
    <x v="27"/>
    <x v="1001"/>
    <x v="971"/>
  </r>
  <r>
    <n v="113"/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x v="0"/>
    <n v="49"/>
    <x v="0"/>
    <s v="music/pop"/>
    <n v="39"/>
    <x v="4"/>
    <x v="27"/>
    <x v="1148"/>
    <x v="1106"/>
  </r>
  <r>
    <n v="128"/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x v="0"/>
    <n v="59"/>
    <x v="0"/>
    <s v="music/pop"/>
    <n v="46"/>
    <x v="4"/>
    <x v="27"/>
    <x v="984"/>
    <x v="950"/>
  </r>
  <r>
    <n v="202"/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x v="0"/>
    <n v="113"/>
    <x v="0"/>
    <s v="music/pop"/>
    <n v="89"/>
    <x v="4"/>
    <x v="27"/>
    <x v="1066"/>
    <x v="945"/>
  </r>
  <r>
    <n v="137"/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x v="0"/>
    <n v="34"/>
    <x v="0"/>
    <s v="music/pop"/>
    <n v="40"/>
    <x v="4"/>
    <x v="27"/>
    <x v="842"/>
    <x v="1107"/>
  </r>
  <r>
    <n v="115"/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x v="0"/>
    <n v="42"/>
    <x v="0"/>
    <s v="music/pop"/>
    <n v="82"/>
    <x v="4"/>
    <x v="27"/>
    <x v="1149"/>
    <x v="658"/>
  </r>
  <r>
    <n v="112"/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x v="0"/>
    <n v="42"/>
    <x v="0"/>
    <s v="music/pop"/>
    <n v="160"/>
    <x v="4"/>
    <x v="27"/>
    <x v="8"/>
    <x v="536"/>
  </r>
  <r>
    <n v="118"/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x v="0"/>
    <n v="49"/>
    <x v="0"/>
    <s v="music/pop"/>
    <n v="36"/>
    <x v="4"/>
    <x v="27"/>
    <x v="1150"/>
    <x v="66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x v="0"/>
    <n v="56"/>
    <x v="0"/>
    <s v="music/pop"/>
    <n v="63"/>
    <x v="4"/>
    <x v="27"/>
    <x v="846"/>
    <x v="114"/>
  </r>
  <r>
    <n v="118"/>
    <n v="1680"/>
    <s v="Kick Out a Record"/>
    <s v="Working Musician dilemma #164: how the taxman put Kick the Record 2.0 on hold"/>
    <n v="1000"/>
    <x v="1156"/>
    <x v="0"/>
    <x v="0"/>
    <x v="0"/>
    <n v="1405188667"/>
    <n v="1402596667"/>
    <x v="0"/>
    <n v="25"/>
    <x v="0"/>
    <s v="music/pop"/>
    <n v="47"/>
    <x v="4"/>
    <x v="27"/>
    <x v="1151"/>
    <x v="42"/>
  </r>
  <r>
    <n v="101"/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x v="0"/>
    <n v="884"/>
    <x v="1"/>
    <s v="music/faith"/>
    <n v="75"/>
    <x v="4"/>
    <x v="28"/>
    <x v="1152"/>
    <x v="1108"/>
  </r>
  <r>
    <n v="0"/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x v="0"/>
    <n v="0"/>
    <x v="1"/>
    <s v="music/faith"/>
    <e v="#DIV/0!"/>
    <x v="4"/>
    <x v="28"/>
    <x v="1153"/>
    <x v="1109"/>
  </r>
  <r>
    <n v="22"/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x v="0"/>
    <n v="10"/>
    <x v="1"/>
    <s v="music/faith"/>
    <n v="76"/>
    <x v="4"/>
    <x v="28"/>
    <x v="1154"/>
    <x v="1110"/>
  </r>
  <r>
    <n v="109"/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x v="0"/>
    <n v="101"/>
    <x v="1"/>
    <s v="music/faith"/>
    <n v="86"/>
    <x v="4"/>
    <x v="28"/>
    <x v="1155"/>
    <x v="1111"/>
  </r>
  <r>
    <n v="103"/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x v="0"/>
    <n v="15"/>
    <x v="1"/>
    <s v="music/faith"/>
    <n v="24"/>
    <x v="4"/>
    <x v="28"/>
    <x v="1156"/>
    <x v="1112"/>
  </r>
  <r>
    <n v="0"/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x v="0"/>
    <n v="1"/>
    <x v="1"/>
    <s v="music/faith"/>
    <n v="18"/>
    <x v="4"/>
    <x v="28"/>
    <x v="1157"/>
    <x v="1113"/>
  </r>
  <r>
    <n v="31"/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x v="0"/>
    <n v="39"/>
    <x v="1"/>
    <s v="music/faith"/>
    <n v="80"/>
    <x v="4"/>
    <x v="28"/>
    <x v="1158"/>
    <x v="1114"/>
  </r>
  <r>
    <n v="44"/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x v="0"/>
    <n v="7"/>
    <x v="1"/>
    <s v="music/faith"/>
    <n v="253"/>
    <x v="4"/>
    <x v="28"/>
    <x v="1159"/>
    <x v="1115"/>
  </r>
  <r>
    <n v="100"/>
    <n v="1689"/>
    <s v="Fly Away"/>
    <s v="Praising the Living God in the second half of life."/>
    <n v="2400"/>
    <x v="1162"/>
    <x v="3"/>
    <x v="0"/>
    <x v="0"/>
    <n v="1489700230"/>
    <n v="1487111830"/>
    <x v="0"/>
    <n v="14"/>
    <x v="1"/>
    <s v="music/faith"/>
    <n v="171"/>
    <x v="4"/>
    <x v="28"/>
    <x v="1155"/>
    <x v="1116"/>
  </r>
  <r>
    <n v="25"/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x v="0"/>
    <n v="11"/>
    <x v="1"/>
    <s v="music/faith"/>
    <n v="58"/>
    <x v="4"/>
    <x v="28"/>
    <x v="1160"/>
    <x v="1117"/>
  </r>
  <r>
    <n v="33"/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x v="0"/>
    <n v="38"/>
    <x v="1"/>
    <s v="music/faith"/>
    <n v="264"/>
    <x v="4"/>
    <x v="28"/>
    <x v="1161"/>
    <x v="996"/>
  </r>
  <r>
    <n v="48"/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x v="0"/>
    <n v="15"/>
    <x v="1"/>
    <s v="music/faith"/>
    <n v="159"/>
    <x v="4"/>
    <x v="28"/>
    <x v="535"/>
    <x v="1112"/>
  </r>
  <r>
    <n v="9"/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x v="0"/>
    <n v="8"/>
    <x v="1"/>
    <s v="music/faith"/>
    <n v="35"/>
    <x v="4"/>
    <x v="28"/>
    <x v="1162"/>
    <x v="1115"/>
  </r>
  <r>
    <n v="0"/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x v="0"/>
    <n v="1"/>
    <x v="1"/>
    <s v="music/faith"/>
    <n v="5"/>
    <x v="4"/>
    <x v="28"/>
    <x v="535"/>
    <x v="523"/>
  </r>
  <r>
    <n v="12"/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x v="0"/>
    <n v="23"/>
    <x v="1"/>
    <s v="music/faith"/>
    <n v="61"/>
    <x v="4"/>
    <x v="28"/>
    <x v="1162"/>
    <x v="1117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x v="0"/>
    <n v="0"/>
    <x v="1"/>
    <s v="music/faith"/>
    <e v="#DIV/0!"/>
    <x v="4"/>
    <x v="28"/>
    <x v="1086"/>
    <x v="1118"/>
  </r>
  <r>
    <n v="20"/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x v="0"/>
    <n v="22"/>
    <x v="1"/>
    <s v="music/faith"/>
    <n v="115"/>
    <x v="4"/>
    <x v="28"/>
    <x v="1162"/>
    <x v="1119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x v="0"/>
    <n v="0"/>
    <x v="1"/>
    <s v="music/faith"/>
    <e v="#DIV/0!"/>
    <x v="4"/>
    <x v="28"/>
    <x v="1163"/>
    <x v="1118"/>
  </r>
  <r>
    <n v="4"/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x v="0"/>
    <n v="4"/>
    <x v="1"/>
    <s v="music/faith"/>
    <n v="54"/>
    <x v="4"/>
    <x v="28"/>
    <x v="1164"/>
    <x v="1120"/>
  </r>
  <r>
    <n v="26"/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x v="0"/>
    <n v="79"/>
    <x v="1"/>
    <s v="music/faith"/>
    <n v="66"/>
    <x v="4"/>
    <x v="28"/>
    <x v="1086"/>
    <x v="1118"/>
  </r>
  <r>
    <n v="0"/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x v="0"/>
    <n v="2"/>
    <x v="1"/>
    <s v="music/faith"/>
    <n v="5"/>
    <x v="4"/>
    <x v="28"/>
    <x v="615"/>
    <x v="1121"/>
  </r>
  <r>
    <n v="0"/>
    <n v="1702"/>
    <s v="lyndale lewis and new vision prosper cd release"/>
    <s v="I can do all things through christ jesus"/>
    <n v="16500"/>
    <x v="116"/>
    <x v="2"/>
    <x v="0"/>
    <x v="0"/>
    <n v="1427745150"/>
    <n v="1425156750"/>
    <x v="0"/>
    <n v="1"/>
    <x v="1"/>
    <s v="music/faith"/>
    <n v="1"/>
    <x v="4"/>
    <x v="28"/>
    <x v="1165"/>
    <x v="929"/>
  </r>
  <r>
    <n v="1"/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x v="0"/>
    <n v="2"/>
    <x v="1"/>
    <s v="music/faith"/>
    <n v="26"/>
    <x v="4"/>
    <x v="28"/>
    <x v="1166"/>
    <x v="1122"/>
  </r>
  <r>
    <n v="65"/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x v="0"/>
    <n v="11"/>
    <x v="1"/>
    <s v="music/faith"/>
    <n v="118"/>
    <x v="4"/>
    <x v="28"/>
    <x v="505"/>
    <x v="493"/>
  </r>
  <r>
    <n v="0"/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x v="0"/>
    <n v="0"/>
    <x v="1"/>
    <s v="music/faith"/>
    <e v="#DIV/0!"/>
    <x v="4"/>
    <x v="28"/>
    <x v="1167"/>
    <x v="1123"/>
  </r>
  <r>
    <n v="0"/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x v="0"/>
    <n v="0"/>
    <x v="1"/>
    <s v="music/faith"/>
    <e v="#DIV/0!"/>
    <x v="4"/>
    <x v="28"/>
    <x v="520"/>
    <x v="461"/>
  </r>
  <r>
    <n v="10"/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x v="0"/>
    <n v="9"/>
    <x v="1"/>
    <s v="music/faith"/>
    <n v="54"/>
    <x v="4"/>
    <x v="28"/>
    <x v="1168"/>
    <x v="1124"/>
  </r>
  <r>
    <n v="0"/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x v="0"/>
    <n v="0"/>
    <x v="1"/>
    <s v="music/faith"/>
    <e v="#DIV/0!"/>
    <x v="4"/>
    <x v="28"/>
    <x v="832"/>
    <x v="674"/>
  </r>
  <r>
    <n v="5"/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x v="0"/>
    <n v="4"/>
    <x v="1"/>
    <s v="music/faith"/>
    <n v="21"/>
    <x v="4"/>
    <x v="28"/>
    <x v="896"/>
    <x v="33"/>
  </r>
  <r>
    <n v="1"/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x v="0"/>
    <n v="1"/>
    <x v="1"/>
    <s v="music/faith"/>
    <n v="34"/>
    <x v="4"/>
    <x v="28"/>
    <x v="1140"/>
    <x v="484"/>
  </r>
  <r>
    <n v="11"/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x v="0"/>
    <n v="2"/>
    <x v="1"/>
    <s v="music/faith"/>
    <n v="525"/>
    <x v="4"/>
    <x v="28"/>
    <x v="172"/>
    <x v="870"/>
  </r>
  <r>
    <n v="0"/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x v="0"/>
    <n v="0"/>
    <x v="1"/>
    <s v="music/faith"/>
    <e v="#DIV/0!"/>
    <x v="4"/>
    <x v="28"/>
    <x v="579"/>
    <x v="1125"/>
  </r>
  <r>
    <n v="2"/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x v="0"/>
    <n v="1"/>
    <x v="1"/>
    <s v="music/faith"/>
    <n v="50"/>
    <x v="4"/>
    <x v="28"/>
    <x v="41"/>
    <x v="40"/>
  </r>
  <r>
    <n v="8"/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x v="0"/>
    <n v="17"/>
    <x v="1"/>
    <s v="music/faith"/>
    <n v="116"/>
    <x v="4"/>
    <x v="28"/>
    <x v="1169"/>
    <x v="117"/>
  </r>
  <r>
    <n v="0"/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x v="0"/>
    <n v="2"/>
    <x v="1"/>
    <s v="music/faith"/>
    <n v="6"/>
    <x v="4"/>
    <x v="28"/>
    <x v="1170"/>
    <x v="929"/>
  </r>
  <r>
    <n v="8"/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x v="0"/>
    <n v="3"/>
    <x v="1"/>
    <s v="music/faith"/>
    <n v="50"/>
    <x v="4"/>
    <x v="28"/>
    <x v="1171"/>
    <x v="735"/>
  </r>
  <r>
    <n v="43"/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x v="0"/>
    <n v="41"/>
    <x v="1"/>
    <s v="music/faith"/>
    <n v="34"/>
    <x v="4"/>
    <x v="28"/>
    <x v="1029"/>
    <x v="31"/>
  </r>
  <r>
    <n v="0"/>
    <n v="1718"/>
    <s v="The Prodigal Son"/>
    <s v="A melody for the galaxy."/>
    <n v="35000"/>
    <x v="735"/>
    <x v="2"/>
    <x v="0"/>
    <x v="0"/>
    <n v="1463201940"/>
    <n v="1459435149"/>
    <x v="0"/>
    <n v="2"/>
    <x v="1"/>
    <s v="music/faith"/>
    <n v="38"/>
    <x v="4"/>
    <x v="28"/>
    <x v="102"/>
    <x v="1126"/>
  </r>
  <r>
    <n v="1"/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x v="0"/>
    <n v="3"/>
    <x v="1"/>
    <s v="music/faith"/>
    <n v="12"/>
    <x v="4"/>
    <x v="28"/>
    <x v="18"/>
    <x v="18"/>
  </r>
  <r>
    <n v="6"/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x v="0"/>
    <n v="8"/>
    <x v="1"/>
    <s v="music/faith"/>
    <n v="28"/>
    <x v="4"/>
    <x v="28"/>
    <x v="558"/>
    <x v="543"/>
  </r>
  <r>
    <n v="0"/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x v="0"/>
    <n v="0"/>
    <x v="1"/>
    <s v="music/faith"/>
    <e v="#DIV/0!"/>
    <x v="4"/>
    <x v="28"/>
    <x v="1172"/>
    <x v="880"/>
  </r>
  <r>
    <n v="0"/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x v="0"/>
    <n v="1"/>
    <x v="1"/>
    <s v="music/faith"/>
    <n v="1"/>
    <x v="4"/>
    <x v="28"/>
    <x v="1095"/>
    <x v="786"/>
  </r>
  <r>
    <n v="7"/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x v="0"/>
    <n v="3"/>
    <x v="1"/>
    <s v="music/faith"/>
    <n v="217"/>
    <x v="4"/>
    <x v="28"/>
    <x v="579"/>
    <x v="202"/>
  </r>
  <r>
    <n v="1"/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x v="0"/>
    <n v="4"/>
    <x v="1"/>
    <s v="music/faith"/>
    <n v="9"/>
    <x v="4"/>
    <x v="28"/>
    <x v="126"/>
    <x v="567"/>
  </r>
  <r>
    <n v="10"/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x v="0"/>
    <n v="9"/>
    <x v="1"/>
    <s v="music/faith"/>
    <n v="62"/>
    <x v="4"/>
    <x v="28"/>
    <x v="531"/>
    <x v="824"/>
  </r>
  <r>
    <n v="34"/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x v="0"/>
    <n v="16"/>
    <x v="1"/>
    <s v="music/faith"/>
    <n v="137"/>
    <x v="4"/>
    <x v="28"/>
    <x v="892"/>
    <x v="39"/>
  </r>
  <r>
    <n v="0"/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x v="0"/>
    <n v="1"/>
    <x v="1"/>
    <s v="music/faith"/>
    <n v="1"/>
    <x v="4"/>
    <x v="28"/>
    <x v="810"/>
    <x v="1127"/>
  </r>
  <r>
    <n v="68"/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x v="0"/>
    <n v="7"/>
    <x v="1"/>
    <s v="music/faith"/>
    <n v="122"/>
    <x v="4"/>
    <x v="28"/>
    <x v="380"/>
    <x v="478"/>
  </r>
  <r>
    <n v="0"/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x v="0"/>
    <n v="0"/>
    <x v="1"/>
    <s v="music/faith"/>
    <e v="#DIV/0!"/>
    <x v="4"/>
    <x v="28"/>
    <x v="907"/>
    <x v="1128"/>
  </r>
  <r>
    <n v="0"/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x v="0"/>
    <n v="0"/>
    <x v="1"/>
    <s v="music/faith"/>
    <e v="#DIV/0!"/>
    <x v="4"/>
    <x v="28"/>
    <x v="1173"/>
    <x v="1129"/>
  </r>
  <r>
    <n v="0"/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x v="0"/>
    <n v="0"/>
    <x v="1"/>
    <s v="music/faith"/>
    <e v="#DIV/0!"/>
    <x v="4"/>
    <x v="28"/>
    <x v="123"/>
    <x v="441"/>
  </r>
  <r>
    <n v="0"/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x v="0"/>
    <n v="0"/>
    <x v="1"/>
    <s v="music/faith"/>
    <e v="#DIV/0!"/>
    <x v="4"/>
    <x v="28"/>
    <x v="492"/>
    <x v="27"/>
  </r>
  <r>
    <n v="0"/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x v="0"/>
    <n v="0"/>
    <x v="1"/>
    <s v="music/faith"/>
    <e v="#DIV/0!"/>
    <x v="4"/>
    <x v="28"/>
    <x v="1174"/>
    <x v="765"/>
  </r>
  <r>
    <n v="0"/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x v="0"/>
    <n v="1"/>
    <x v="1"/>
    <s v="music/faith"/>
    <n v="1"/>
    <x v="4"/>
    <x v="28"/>
    <x v="164"/>
    <x v="505"/>
  </r>
  <r>
    <n v="11"/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x v="0"/>
    <n v="2"/>
    <x v="1"/>
    <s v="music/faith"/>
    <n v="55"/>
    <x v="4"/>
    <x v="28"/>
    <x v="874"/>
    <x v="138"/>
  </r>
  <r>
    <n v="1"/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x v="0"/>
    <n v="1"/>
    <x v="1"/>
    <s v="music/faith"/>
    <n v="22"/>
    <x v="4"/>
    <x v="28"/>
    <x v="775"/>
    <x v="1039"/>
  </r>
  <r>
    <n v="21"/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x v="0"/>
    <n v="15"/>
    <x v="1"/>
    <s v="music/faith"/>
    <n v="57"/>
    <x v="4"/>
    <x v="28"/>
    <x v="175"/>
    <x v="1130"/>
  </r>
  <r>
    <n v="0"/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x v="0"/>
    <n v="1"/>
    <x v="1"/>
    <s v="music/faith"/>
    <n v="20"/>
    <x v="4"/>
    <x v="28"/>
    <x v="1175"/>
    <x v="830"/>
  </r>
  <r>
    <n v="0"/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x v="0"/>
    <n v="1"/>
    <x v="1"/>
    <s v="music/faith"/>
    <n v="1"/>
    <x v="4"/>
    <x v="28"/>
    <x v="1176"/>
    <x v="1131"/>
  </r>
  <r>
    <n v="0"/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x v="0"/>
    <n v="0"/>
    <x v="1"/>
    <s v="music/faith"/>
    <e v="#DIV/0!"/>
    <x v="4"/>
    <x v="28"/>
    <x v="433"/>
    <x v="428"/>
  </r>
  <r>
    <n v="111"/>
    <n v="1741"/>
    <s v="Caught off Guard"/>
    <s v="A photo journal documenting my experiences and travels across New Zealand"/>
    <n v="1200"/>
    <x v="414"/>
    <x v="0"/>
    <x v="1"/>
    <x v="1"/>
    <n v="1433948671"/>
    <n v="1430060671"/>
    <x v="0"/>
    <n v="52"/>
    <x v="0"/>
    <s v="photography/photobooks"/>
    <n v="26"/>
    <x v="8"/>
    <x v="20"/>
    <x v="908"/>
    <x v="1132"/>
  </r>
  <r>
    <n v="109"/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x v="0"/>
    <n v="34"/>
    <x v="0"/>
    <s v="photography/photobooks"/>
    <n v="64"/>
    <x v="8"/>
    <x v="20"/>
    <x v="1177"/>
    <x v="328"/>
  </r>
  <r>
    <n v="100"/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x v="0"/>
    <n v="67"/>
    <x v="0"/>
    <s v="photography/photobooks"/>
    <n v="90"/>
    <x v="8"/>
    <x v="20"/>
    <x v="820"/>
    <x v="1133"/>
  </r>
  <r>
    <n v="118"/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x v="0"/>
    <n v="70"/>
    <x v="0"/>
    <s v="photography/photobooks"/>
    <n v="93"/>
    <x v="8"/>
    <x v="20"/>
    <x v="516"/>
    <x v="1134"/>
  </r>
  <r>
    <n v="114"/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x v="0"/>
    <n v="89"/>
    <x v="0"/>
    <s v="photography/photobooks"/>
    <n v="90"/>
    <x v="8"/>
    <x v="20"/>
    <x v="580"/>
    <x v="1135"/>
  </r>
  <r>
    <n v="148"/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x v="0"/>
    <n v="107"/>
    <x v="0"/>
    <s v="photography/photobooks"/>
    <n v="208"/>
    <x v="8"/>
    <x v="20"/>
    <x v="587"/>
    <x v="572"/>
  </r>
  <r>
    <n v="105"/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x v="0"/>
    <n v="159"/>
    <x v="0"/>
    <s v="photography/photobooks"/>
    <n v="59"/>
    <x v="8"/>
    <x v="20"/>
    <x v="303"/>
    <x v="307"/>
  </r>
  <r>
    <n v="130"/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x v="0"/>
    <n v="181"/>
    <x v="0"/>
    <s v="photography/photobooks"/>
    <n v="359"/>
    <x v="8"/>
    <x v="20"/>
    <x v="1178"/>
    <x v="1136"/>
  </r>
  <r>
    <n v="123"/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x v="0"/>
    <n v="131"/>
    <x v="0"/>
    <s v="photography/photobooks"/>
    <n v="95"/>
    <x v="8"/>
    <x v="20"/>
    <x v="659"/>
    <x v="248"/>
  </r>
  <r>
    <n v="202"/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x v="0"/>
    <n v="125"/>
    <x v="0"/>
    <s v="photography/photobooks"/>
    <n v="81"/>
    <x v="8"/>
    <x v="20"/>
    <x v="1179"/>
    <x v="1137"/>
  </r>
  <r>
    <n v="103"/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x v="0"/>
    <n v="61"/>
    <x v="0"/>
    <s v="photography/photobooks"/>
    <n v="169"/>
    <x v="8"/>
    <x v="20"/>
    <x v="159"/>
    <x v="1032"/>
  </r>
  <r>
    <n v="260"/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x v="0"/>
    <n v="90"/>
    <x v="0"/>
    <s v="photography/photobooks"/>
    <n v="35"/>
    <x v="8"/>
    <x v="20"/>
    <x v="974"/>
    <x v="1138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x v="0"/>
    <n v="35"/>
    <x v="0"/>
    <s v="photography/photobooks"/>
    <n v="463"/>
    <x v="8"/>
    <x v="20"/>
    <x v="457"/>
    <x v="1139"/>
  </r>
  <r>
    <n v="111"/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x v="0"/>
    <n v="90"/>
    <x v="0"/>
    <s v="photography/photobooks"/>
    <n v="104"/>
    <x v="8"/>
    <x v="20"/>
    <x v="36"/>
    <x v="35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x v="0"/>
    <n v="4"/>
    <x v="0"/>
    <s v="photography/photobooks"/>
    <n v="8"/>
    <x v="8"/>
    <x v="20"/>
    <x v="1180"/>
    <x v="1140"/>
  </r>
  <r>
    <n v="103"/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x v="0"/>
    <n v="120"/>
    <x v="0"/>
    <s v="photography/photobooks"/>
    <n v="47"/>
    <x v="8"/>
    <x v="20"/>
    <x v="1181"/>
    <x v="167"/>
  </r>
  <r>
    <n v="116"/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x v="0"/>
    <n v="14"/>
    <x v="0"/>
    <s v="photography/photobooks"/>
    <n v="414"/>
    <x v="8"/>
    <x v="20"/>
    <x v="1182"/>
    <x v="737"/>
  </r>
  <r>
    <n v="115"/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x v="0"/>
    <n v="27"/>
    <x v="0"/>
    <s v="photography/photobooks"/>
    <n v="42"/>
    <x v="8"/>
    <x v="20"/>
    <x v="902"/>
    <x v="548"/>
  </r>
  <r>
    <n v="107"/>
    <n v="1759"/>
    <s v="Death Valley"/>
    <s v="Death Valley will be the first photo book of Andi State"/>
    <n v="5000"/>
    <x v="1194"/>
    <x v="0"/>
    <x v="0"/>
    <x v="0"/>
    <n v="1427309629"/>
    <n v="1425585229"/>
    <x v="0"/>
    <n v="49"/>
    <x v="0"/>
    <s v="photography/photobooks"/>
    <n v="109"/>
    <x v="8"/>
    <x v="20"/>
    <x v="483"/>
    <x v="35"/>
  </r>
  <r>
    <n v="165"/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x v="0"/>
    <n v="102"/>
    <x v="0"/>
    <s v="photography/photobooks"/>
    <n v="81"/>
    <x v="8"/>
    <x v="20"/>
    <x v="778"/>
    <x v="2"/>
  </r>
  <r>
    <n v="155"/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x v="0"/>
    <n v="3"/>
    <x v="0"/>
    <s v="photography/photobooks"/>
    <n v="52"/>
    <x v="8"/>
    <x v="20"/>
    <x v="1183"/>
    <x v="542"/>
  </r>
  <r>
    <n v="885"/>
    <n v="1762"/>
    <s v="&quot;The Naked Pixel&quot; Ali Pakele"/>
    <s v="Project rewards $25 gets you 190+ digital images"/>
    <n v="100"/>
    <x v="1197"/>
    <x v="0"/>
    <x v="0"/>
    <x v="0"/>
    <n v="1457739245"/>
    <n v="1455147245"/>
    <x v="0"/>
    <n v="25"/>
    <x v="0"/>
    <s v="photography/photobooks"/>
    <n v="35"/>
    <x v="8"/>
    <x v="20"/>
    <x v="757"/>
    <x v="739"/>
  </r>
  <r>
    <n v="102"/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x v="0"/>
    <n v="118"/>
    <x v="0"/>
    <s v="photography/photobooks"/>
    <n v="104"/>
    <x v="8"/>
    <x v="20"/>
    <x v="1184"/>
    <x v="753"/>
  </r>
  <r>
    <n v="20"/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x v="1"/>
    <n v="39"/>
    <x v="1"/>
    <s v="photography/photobooks"/>
    <n v="55"/>
    <x v="8"/>
    <x v="20"/>
    <x v="149"/>
    <x v="166"/>
  </r>
  <r>
    <n v="59"/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x v="1"/>
    <n v="103"/>
    <x v="1"/>
    <s v="photography/photobooks"/>
    <n v="72"/>
    <x v="8"/>
    <x v="20"/>
    <x v="518"/>
    <x v="63"/>
  </r>
  <r>
    <n v="0"/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x v="1"/>
    <n v="0"/>
    <x v="1"/>
    <s v="photography/photobooks"/>
    <e v="#DIV/0!"/>
    <x v="8"/>
    <x v="20"/>
    <x v="1185"/>
    <x v="1141"/>
  </r>
  <r>
    <n v="46"/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x v="1"/>
    <n v="39"/>
    <x v="1"/>
    <s v="photography/photobooks"/>
    <n v="59"/>
    <x v="8"/>
    <x v="20"/>
    <x v="149"/>
    <x v="1142"/>
  </r>
  <r>
    <n v="4"/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x v="1"/>
    <n v="15"/>
    <x v="1"/>
    <s v="photography/photobooks"/>
    <n v="12"/>
    <x v="8"/>
    <x v="20"/>
    <x v="1186"/>
    <x v="503"/>
  </r>
  <r>
    <n v="3"/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x v="1"/>
    <n v="22"/>
    <x v="1"/>
    <s v="photography/photobooks"/>
    <n v="49"/>
    <x v="8"/>
    <x v="20"/>
    <x v="574"/>
    <x v="1143"/>
  </r>
  <r>
    <n v="57"/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x v="1"/>
    <n v="92"/>
    <x v="1"/>
    <s v="photography/photobooks"/>
    <n v="151"/>
    <x v="8"/>
    <x v="20"/>
    <x v="549"/>
    <x v="537"/>
  </r>
  <r>
    <n v="21"/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x v="1"/>
    <n v="25"/>
    <x v="1"/>
    <s v="photography/photobooks"/>
    <n v="36"/>
    <x v="8"/>
    <x v="20"/>
    <x v="1187"/>
    <x v="1144"/>
  </r>
  <r>
    <n v="16"/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x v="1"/>
    <n v="19"/>
    <x v="1"/>
    <s v="photography/photobooks"/>
    <n v="45"/>
    <x v="8"/>
    <x v="20"/>
    <x v="887"/>
    <x v="1145"/>
  </r>
  <r>
    <n v="6"/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x v="1"/>
    <n v="19"/>
    <x v="1"/>
    <s v="photography/photobooks"/>
    <n v="99"/>
    <x v="8"/>
    <x v="20"/>
    <x v="766"/>
    <x v="183"/>
  </r>
  <r>
    <n v="46"/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x v="1"/>
    <n v="13"/>
    <x v="1"/>
    <s v="photography/photobooks"/>
    <n v="88"/>
    <x v="8"/>
    <x v="20"/>
    <x v="180"/>
    <x v="1146"/>
  </r>
  <r>
    <n v="65"/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x v="1"/>
    <n v="124"/>
    <x v="1"/>
    <s v="photography/photobooks"/>
    <n v="171"/>
    <x v="8"/>
    <x v="20"/>
    <x v="1188"/>
    <x v="1043"/>
  </r>
  <r>
    <n v="7"/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x v="1"/>
    <n v="4"/>
    <x v="1"/>
    <s v="photography/photobooks"/>
    <n v="84"/>
    <x v="8"/>
    <x v="20"/>
    <x v="1189"/>
    <x v="1144"/>
  </r>
  <r>
    <n v="14"/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x v="1"/>
    <n v="10"/>
    <x v="1"/>
    <s v="photography/photobooks"/>
    <n v="65"/>
    <x v="8"/>
    <x v="20"/>
    <x v="387"/>
    <x v="383"/>
  </r>
  <r>
    <n v="2"/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x v="1"/>
    <n v="15"/>
    <x v="1"/>
    <s v="photography/photobooks"/>
    <n v="66"/>
    <x v="8"/>
    <x v="20"/>
    <x v="202"/>
    <x v="540"/>
  </r>
  <r>
    <n v="36"/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x v="1"/>
    <n v="38"/>
    <x v="1"/>
    <s v="photography/photobooks"/>
    <n v="105"/>
    <x v="8"/>
    <x v="20"/>
    <x v="526"/>
    <x v="510"/>
  </r>
  <r>
    <n v="40"/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x v="1"/>
    <n v="152"/>
    <x v="1"/>
    <s v="photography/photobooks"/>
    <n v="78"/>
    <x v="8"/>
    <x v="20"/>
    <x v="975"/>
    <x v="1026"/>
  </r>
  <r>
    <n v="26"/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x v="1"/>
    <n v="24"/>
    <x v="1"/>
    <s v="photography/photobooks"/>
    <n v="59"/>
    <x v="8"/>
    <x v="20"/>
    <x v="1190"/>
    <x v="1147"/>
  </r>
  <r>
    <n v="15"/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x v="1"/>
    <n v="76"/>
    <x v="1"/>
    <s v="photography/photobooks"/>
    <n v="71"/>
    <x v="8"/>
    <x v="20"/>
    <x v="758"/>
    <x v="485"/>
  </r>
  <r>
    <n v="24"/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x v="1"/>
    <n v="185"/>
    <x v="1"/>
    <s v="photography/photobooks"/>
    <n v="51"/>
    <x v="8"/>
    <x v="20"/>
    <x v="1030"/>
    <x v="994"/>
  </r>
  <r>
    <n v="40"/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x v="1"/>
    <n v="33"/>
    <x v="1"/>
    <s v="photography/photobooks"/>
    <n v="60"/>
    <x v="8"/>
    <x v="20"/>
    <x v="1191"/>
    <x v="820"/>
  </r>
  <r>
    <n v="20"/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x v="1"/>
    <n v="108"/>
    <x v="1"/>
    <s v="photography/photobooks"/>
    <n v="45"/>
    <x v="8"/>
    <x v="20"/>
    <x v="1192"/>
    <x v="862"/>
  </r>
  <r>
    <n v="48"/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x v="1"/>
    <n v="29"/>
    <x v="1"/>
    <s v="photography/photobooks"/>
    <n v="31"/>
    <x v="8"/>
    <x v="20"/>
    <x v="1193"/>
    <x v="847"/>
  </r>
  <r>
    <n v="15"/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x v="1"/>
    <n v="24"/>
    <x v="1"/>
    <s v="photography/photobooks"/>
    <n v="64"/>
    <x v="8"/>
    <x v="20"/>
    <x v="36"/>
    <x v="35"/>
  </r>
  <r>
    <n v="1"/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x v="1"/>
    <n v="4"/>
    <x v="1"/>
    <s v="photography/photobooks"/>
    <n v="19"/>
    <x v="8"/>
    <x v="20"/>
    <x v="472"/>
    <x v="465"/>
  </r>
  <r>
    <n v="1"/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x v="1"/>
    <n v="4"/>
    <x v="1"/>
    <s v="photography/photobooks"/>
    <n v="10"/>
    <x v="8"/>
    <x v="20"/>
    <x v="1194"/>
    <x v="538"/>
  </r>
  <r>
    <n v="5"/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x v="1"/>
    <n v="15"/>
    <x v="1"/>
    <s v="photography/photobooks"/>
    <n v="109"/>
    <x v="8"/>
    <x v="20"/>
    <x v="803"/>
    <x v="782"/>
  </r>
  <r>
    <n v="4"/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x v="1"/>
    <n v="4"/>
    <x v="1"/>
    <s v="photography/photobooks"/>
    <n v="27"/>
    <x v="8"/>
    <x v="20"/>
    <x v="848"/>
    <x v="1148"/>
  </r>
  <r>
    <n v="61"/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x v="1"/>
    <n v="139"/>
    <x v="1"/>
    <s v="photography/photobooks"/>
    <n v="110"/>
    <x v="8"/>
    <x v="20"/>
    <x v="1195"/>
    <x v="560"/>
  </r>
  <r>
    <n v="1"/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x v="1"/>
    <n v="2"/>
    <x v="1"/>
    <s v="photography/photobooks"/>
    <n v="20"/>
    <x v="8"/>
    <x v="20"/>
    <x v="793"/>
    <x v="771"/>
  </r>
  <r>
    <n v="11"/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x v="1"/>
    <n v="18"/>
    <x v="1"/>
    <s v="photography/photobooks"/>
    <n v="55"/>
    <x v="8"/>
    <x v="20"/>
    <x v="815"/>
    <x v="1149"/>
  </r>
  <r>
    <n v="39"/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x v="1"/>
    <n v="81"/>
    <x v="1"/>
    <s v="photography/photobooks"/>
    <n v="134"/>
    <x v="8"/>
    <x v="20"/>
    <x v="974"/>
    <x v="124"/>
  </r>
  <r>
    <n v="22"/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x v="1"/>
    <n v="86"/>
    <x v="1"/>
    <s v="photography/photobooks"/>
    <n v="49"/>
    <x v="8"/>
    <x v="20"/>
    <x v="693"/>
    <x v="512"/>
  </r>
  <r>
    <n v="68"/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x v="1"/>
    <n v="140"/>
    <x v="1"/>
    <s v="photography/photobooks"/>
    <n v="48"/>
    <x v="8"/>
    <x v="20"/>
    <x v="1196"/>
    <x v="291"/>
  </r>
  <r>
    <n v="14"/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x v="1"/>
    <n v="37"/>
    <x v="1"/>
    <s v="photography/photobooks"/>
    <n v="59"/>
    <x v="8"/>
    <x v="20"/>
    <x v="1197"/>
    <x v="1099"/>
  </r>
  <r>
    <n v="2"/>
    <n v="1799"/>
    <s v="The UnDiscovered Image"/>
    <s v="The UnDiscovered Image, a monthly publication dedicated to photographers."/>
    <n v="4000"/>
    <x v="1227"/>
    <x v="2"/>
    <x v="1"/>
    <x v="1"/>
    <n v="1415740408"/>
    <n v="1414008808"/>
    <x v="1"/>
    <n v="6"/>
    <x v="1"/>
    <s v="photography/photobooks"/>
    <n v="12"/>
    <x v="8"/>
    <x v="20"/>
    <x v="1198"/>
    <x v="317"/>
  </r>
  <r>
    <n v="20"/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x v="1"/>
    <n v="113"/>
    <x v="1"/>
    <s v="photography/photobooks"/>
    <n v="84"/>
    <x v="8"/>
    <x v="20"/>
    <x v="119"/>
    <x v="1150"/>
  </r>
  <r>
    <n v="14"/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x v="1"/>
    <n v="37"/>
    <x v="1"/>
    <s v="photography/photobooks"/>
    <n v="64"/>
    <x v="8"/>
    <x v="20"/>
    <x v="1199"/>
    <x v="206"/>
  </r>
  <r>
    <n v="48"/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x v="1"/>
    <n v="18"/>
    <x v="1"/>
    <s v="photography/photobooks"/>
    <n v="94"/>
    <x v="8"/>
    <x v="20"/>
    <x v="445"/>
    <x v="1151"/>
  </r>
  <r>
    <n v="31"/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x v="1"/>
    <n v="75"/>
    <x v="1"/>
    <s v="photography/photobooks"/>
    <n v="72"/>
    <x v="8"/>
    <x v="20"/>
    <x v="620"/>
    <x v="1055"/>
  </r>
  <r>
    <n v="35"/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x v="1"/>
    <n v="52"/>
    <x v="1"/>
    <s v="photography/photobooks"/>
    <n v="105"/>
    <x v="8"/>
    <x v="20"/>
    <x v="312"/>
    <x v="462"/>
  </r>
  <r>
    <n v="36"/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x v="1"/>
    <n v="122"/>
    <x v="1"/>
    <s v="photography/photobooks"/>
    <n v="67"/>
    <x v="8"/>
    <x v="20"/>
    <x v="178"/>
    <x v="511"/>
  </r>
  <r>
    <n v="3"/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x v="1"/>
    <n v="8"/>
    <x v="1"/>
    <s v="photography/photobooks"/>
    <n v="74"/>
    <x v="8"/>
    <x v="20"/>
    <x v="651"/>
    <x v="1152"/>
  </r>
  <r>
    <n v="11"/>
    <n v="1807"/>
    <s v="Anywhere but Here"/>
    <s v="I want to explore alternative cultures and lifestyles in America."/>
    <n v="5000"/>
    <x v="503"/>
    <x v="2"/>
    <x v="0"/>
    <x v="0"/>
    <n v="1411868313"/>
    <n v="1409276313"/>
    <x v="1"/>
    <n v="8"/>
    <x v="1"/>
    <s v="photography/photobooks"/>
    <n v="69"/>
    <x v="8"/>
    <x v="20"/>
    <x v="1200"/>
    <x v="1153"/>
  </r>
  <r>
    <n v="41"/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x v="1"/>
    <n v="96"/>
    <x v="1"/>
    <s v="photography/photobooks"/>
    <n v="121"/>
    <x v="8"/>
    <x v="20"/>
    <x v="898"/>
    <x v="176"/>
  </r>
  <r>
    <n v="11"/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x v="1"/>
    <n v="9"/>
    <x v="1"/>
    <s v="photography/photobooks"/>
    <n v="42"/>
    <x v="8"/>
    <x v="20"/>
    <x v="1201"/>
    <x v="1154"/>
  </r>
  <r>
    <n v="3"/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x v="0"/>
    <n v="2"/>
    <x v="1"/>
    <s v="photography/photobooks"/>
    <n v="8"/>
    <x v="8"/>
    <x v="20"/>
    <x v="1202"/>
    <x v="1155"/>
  </r>
  <r>
    <n v="0"/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x v="0"/>
    <n v="26"/>
    <x v="1"/>
    <s v="photography/photobooks"/>
    <n v="2"/>
    <x v="8"/>
    <x v="20"/>
    <x v="1187"/>
    <x v="856"/>
  </r>
  <r>
    <n v="13"/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x v="0"/>
    <n v="23"/>
    <x v="1"/>
    <s v="photography/photobooks"/>
    <n v="38"/>
    <x v="8"/>
    <x v="20"/>
    <x v="151"/>
    <x v="983"/>
  </r>
  <r>
    <n v="0"/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x v="0"/>
    <n v="0"/>
    <x v="1"/>
    <s v="photography/photobooks"/>
    <e v="#DIV/0!"/>
    <x v="8"/>
    <x v="20"/>
    <x v="449"/>
    <x v="445"/>
  </r>
  <r>
    <n v="49"/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x v="0"/>
    <n v="140"/>
    <x v="1"/>
    <s v="photography/photobooks"/>
    <n v="42"/>
    <x v="8"/>
    <x v="20"/>
    <x v="163"/>
    <x v="47"/>
  </r>
  <r>
    <n v="0"/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x v="0"/>
    <n v="0"/>
    <x v="1"/>
    <s v="photography/photobooks"/>
    <e v="#DIV/0!"/>
    <x v="8"/>
    <x v="20"/>
    <x v="1203"/>
    <x v="471"/>
  </r>
  <r>
    <n v="2"/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x v="0"/>
    <n v="6"/>
    <x v="1"/>
    <s v="photography/photobooks"/>
    <n v="85"/>
    <x v="8"/>
    <x v="20"/>
    <x v="1204"/>
    <x v="343"/>
  </r>
  <r>
    <n v="52"/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x v="0"/>
    <n v="100"/>
    <x v="1"/>
    <s v="photography/photobooks"/>
    <n v="94"/>
    <x v="8"/>
    <x v="20"/>
    <x v="796"/>
    <x v="940"/>
  </r>
  <r>
    <n v="0"/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x v="0"/>
    <n v="0"/>
    <x v="1"/>
    <s v="photography/photobooks"/>
    <e v="#DIV/0!"/>
    <x v="8"/>
    <x v="20"/>
    <x v="124"/>
    <x v="123"/>
  </r>
  <r>
    <n v="2"/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x v="0"/>
    <n v="4"/>
    <x v="1"/>
    <s v="photography/photobooks"/>
    <n v="6"/>
    <x v="8"/>
    <x v="20"/>
    <x v="1205"/>
    <x v="1156"/>
  </r>
  <r>
    <n v="7"/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x v="0"/>
    <n v="8"/>
    <x v="1"/>
    <s v="photography/photobooks"/>
    <n v="213"/>
    <x v="8"/>
    <x v="20"/>
    <x v="1072"/>
    <x v="977"/>
  </r>
  <r>
    <n v="135"/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x v="0"/>
    <n v="57"/>
    <x v="0"/>
    <s v="music/rock"/>
    <n v="59"/>
    <x v="4"/>
    <x v="11"/>
    <x v="1125"/>
    <x v="1157"/>
  </r>
  <r>
    <n v="100"/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x v="0"/>
    <n v="11"/>
    <x v="0"/>
    <s v="music/rock"/>
    <n v="27"/>
    <x v="4"/>
    <x v="11"/>
    <x v="1206"/>
    <x v="392"/>
  </r>
  <r>
    <n v="116"/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x v="0"/>
    <n v="33"/>
    <x v="0"/>
    <s v="music/rock"/>
    <n v="25"/>
    <x v="4"/>
    <x v="11"/>
    <x v="1207"/>
    <x v="1158"/>
  </r>
  <r>
    <n v="100"/>
    <n v="1824"/>
    <s v="Tin Man's Broken Wisdom Fund"/>
    <s v="cd fund raiser"/>
    <n v="3000"/>
    <x v="1243"/>
    <x v="0"/>
    <x v="0"/>
    <x v="0"/>
    <n v="1389146880"/>
    <n v="1387403967"/>
    <x v="0"/>
    <n v="40"/>
    <x v="0"/>
    <s v="music/rock"/>
    <n v="75"/>
    <x v="4"/>
    <x v="11"/>
    <x v="1208"/>
    <x v="1159"/>
  </r>
  <r>
    <n v="105"/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x v="0"/>
    <n v="50"/>
    <x v="0"/>
    <s v="music/rock"/>
    <n v="42"/>
    <x v="4"/>
    <x v="11"/>
    <x v="1209"/>
    <x v="1018"/>
  </r>
  <r>
    <n v="101"/>
    <n v="1826"/>
    <s v="BEAR GHOST! Professional Recording! Yay!"/>
    <s v="Hear your favorite Bear Ghost in eargasmic quality!"/>
    <n v="2000"/>
    <x v="895"/>
    <x v="0"/>
    <x v="0"/>
    <x v="0"/>
    <n v="1392675017"/>
    <n v="1390083017"/>
    <x v="0"/>
    <n v="38"/>
    <x v="0"/>
    <s v="music/rock"/>
    <n v="53"/>
    <x v="4"/>
    <x v="11"/>
    <x v="1210"/>
    <x v="333"/>
  </r>
  <r>
    <n v="101"/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x v="0"/>
    <n v="96"/>
    <x v="0"/>
    <s v="music/rock"/>
    <n v="84"/>
    <x v="4"/>
    <x v="11"/>
    <x v="1211"/>
    <x v="231"/>
  </r>
  <r>
    <n v="100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x v="0"/>
    <n v="48"/>
    <x v="0"/>
    <s v="music/rock"/>
    <n v="417"/>
    <x v="4"/>
    <x v="11"/>
    <x v="269"/>
    <x v="1094"/>
  </r>
  <r>
    <n v="167"/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x v="0"/>
    <n v="33"/>
    <x v="0"/>
    <s v="music/rock"/>
    <n v="76"/>
    <x v="4"/>
    <x v="11"/>
    <x v="1212"/>
    <x v="1160"/>
  </r>
  <r>
    <n v="102"/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x v="0"/>
    <n v="226"/>
    <x v="0"/>
    <s v="music/rock"/>
    <n v="67"/>
    <x v="4"/>
    <x v="11"/>
    <x v="1213"/>
    <x v="1161"/>
  </r>
  <r>
    <n v="103"/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x v="0"/>
    <n v="14"/>
    <x v="0"/>
    <s v="music/rock"/>
    <n v="74"/>
    <x v="4"/>
    <x v="11"/>
    <x v="1214"/>
    <x v="698"/>
  </r>
  <r>
    <n v="143"/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x v="0"/>
    <n v="20"/>
    <x v="0"/>
    <s v="music/rock"/>
    <n v="25"/>
    <x v="4"/>
    <x v="11"/>
    <x v="1215"/>
    <x v="1162"/>
  </r>
  <r>
    <n v="263"/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x v="0"/>
    <n v="25"/>
    <x v="0"/>
    <s v="music/rock"/>
    <n v="42"/>
    <x v="4"/>
    <x v="11"/>
    <x v="1216"/>
    <x v="623"/>
  </r>
  <r>
    <n v="118"/>
    <n v="1834"/>
    <s v="TDJ - All Part of the Plan EP/Tour"/>
    <s v="Help us fund our first tour and promote our new EP!"/>
    <n v="10000"/>
    <x v="1250"/>
    <x v="0"/>
    <x v="0"/>
    <x v="0"/>
    <n v="1422140895"/>
    <n v="1418684895"/>
    <x v="0"/>
    <n v="90"/>
    <x v="0"/>
    <s v="music/rock"/>
    <n v="131"/>
    <x v="4"/>
    <x v="11"/>
    <x v="762"/>
    <x v="1121"/>
  </r>
  <r>
    <n v="104"/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x v="0"/>
    <n v="11"/>
    <x v="0"/>
    <s v="music/rock"/>
    <n v="47"/>
    <x v="4"/>
    <x v="11"/>
    <x v="807"/>
    <x v="452"/>
  </r>
  <r>
    <n v="200"/>
    <n v="1836"/>
    <s v="KICKSTART OUR &lt;+3"/>
    <s v="Help fund our 2013 Sound &amp; Lighting Touring rig!"/>
    <n v="5000"/>
    <x v="1251"/>
    <x v="0"/>
    <x v="0"/>
    <x v="0"/>
    <n v="1361129129"/>
    <n v="1359660329"/>
    <x v="0"/>
    <n v="55"/>
    <x v="0"/>
    <s v="music/rock"/>
    <n v="182"/>
    <x v="4"/>
    <x v="11"/>
    <x v="1217"/>
    <x v="956"/>
  </r>
  <r>
    <n v="307"/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x v="0"/>
    <n v="30"/>
    <x v="0"/>
    <s v="music/rock"/>
    <n v="61"/>
    <x v="4"/>
    <x v="11"/>
    <x v="439"/>
    <x v="1157"/>
  </r>
  <r>
    <n v="100"/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x v="0"/>
    <n v="28"/>
    <x v="0"/>
    <s v="music/rock"/>
    <n v="36"/>
    <x v="4"/>
    <x v="11"/>
    <x v="1218"/>
    <x v="1064"/>
  </r>
  <r>
    <n v="205"/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x v="0"/>
    <n v="45"/>
    <x v="0"/>
    <s v="music/rock"/>
    <n v="46"/>
    <x v="4"/>
    <x v="11"/>
    <x v="786"/>
    <x v="765"/>
  </r>
  <r>
    <n v="109"/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x v="0"/>
    <n v="13"/>
    <x v="0"/>
    <s v="music/rock"/>
    <n v="75"/>
    <x v="4"/>
    <x v="11"/>
    <x v="1219"/>
    <x v="1163"/>
  </r>
  <r>
    <n v="102"/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x v="0"/>
    <n v="40"/>
    <x v="0"/>
    <s v="music/rock"/>
    <n v="51"/>
    <x v="4"/>
    <x v="11"/>
    <x v="1220"/>
    <x v="1164"/>
  </r>
  <r>
    <n v="125"/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x v="0"/>
    <n v="21"/>
    <x v="0"/>
    <s v="music/rock"/>
    <n v="119"/>
    <x v="4"/>
    <x v="11"/>
    <x v="1201"/>
    <x v="196"/>
  </r>
  <r>
    <n v="124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x v="0"/>
    <n v="134"/>
    <x v="0"/>
    <s v="music/rock"/>
    <n v="93"/>
    <x v="4"/>
    <x v="11"/>
    <x v="1221"/>
    <x v="1165"/>
  </r>
  <r>
    <n v="101"/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x v="0"/>
    <n v="20"/>
    <x v="0"/>
    <s v="music/rock"/>
    <n v="76"/>
    <x v="4"/>
    <x v="11"/>
    <x v="1222"/>
    <x v="1166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x v="0"/>
    <n v="19"/>
    <x v="0"/>
    <s v="music/rock"/>
    <n v="53"/>
    <x v="4"/>
    <x v="11"/>
    <x v="299"/>
    <x v="675"/>
  </r>
  <r>
    <n v="138"/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x v="0"/>
    <n v="209"/>
    <x v="0"/>
    <s v="music/rock"/>
    <n v="99"/>
    <x v="4"/>
    <x v="11"/>
    <x v="1223"/>
    <x v="1167"/>
  </r>
  <r>
    <n v="121"/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x v="0"/>
    <n v="38"/>
    <x v="0"/>
    <s v="music/rock"/>
    <n v="80"/>
    <x v="4"/>
    <x v="11"/>
    <x v="1224"/>
    <x v="565"/>
  </r>
  <r>
    <n v="107"/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x v="0"/>
    <n v="24"/>
    <x v="0"/>
    <s v="music/rock"/>
    <n v="134"/>
    <x v="4"/>
    <x v="11"/>
    <x v="1225"/>
    <x v="1168"/>
  </r>
  <r>
    <n v="100"/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x v="0"/>
    <n v="8"/>
    <x v="0"/>
    <s v="music/rock"/>
    <n v="38"/>
    <x v="4"/>
    <x v="11"/>
    <x v="1226"/>
    <x v="1169"/>
  </r>
  <r>
    <n v="102"/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x v="0"/>
    <n v="179"/>
    <x v="0"/>
    <s v="music/rock"/>
    <n v="51"/>
    <x v="4"/>
    <x v="11"/>
    <x v="971"/>
    <x v="405"/>
  </r>
  <r>
    <n v="100"/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x v="0"/>
    <n v="26"/>
    <x v="0"/>
    <s v="music/rock"/>
    <n v="50"/>
    <x v="4"/>
    <x v="11"/>
    <x v="1032"/>
    <x v="3"/>
  </r>
  <r>
    <n v="117"/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x v="0"/>
    <n v="131"/>
    <x v="0"/>
    <s v="music/rock"/>
    <n v="134"/>
    <x v="4"/>
    <x v="11"/>
    <x v="56"/>
    <x v="1170"/>
  </r>
  <r>
    <n v="102"/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x v="0"/>
    <n v="14"/>
    <x v="0"/>
    <s v="music/rock"/>
    <n v="58"/>
    <x v="4"/>
    <x v="11"/>
    <x v="1227"/>
    <x v="1171"/>
  </r>
  <r>
    <n v="102"/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x v="0"/>
    <n v="174"/>
    <x v="0"/>
    <s v="music/rock"/>
    <n v="88"/>
    <x v="4"/>
    <x v="11"/>
    <x v="1228"/>
    <x v="1172"/>
  </r>
  <r>
    <n v="154"/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x v="0"/>
    <n v="191"/>
    <x v="0"/>
    <s v="music/rock"/>
    <n v="71"/>
    <x v="4"/>
    <x v="11"/>
    <x v="1229"/>
    <x v="809"/>
  </r>
  <r>
    <n v="101"/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x v="0"/>
    <n v="38"/>
    <x v="0"/>
    <s v="music/rock"/>
    <n v="53"/>
    <x v="4"/>
    <x v="11"/>
    <x v="1062"/>
    <x v="770"/>
  </r>
  <r>
    <n v="100"/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x v="0"/>
    <n v="22"/>
    <x v="0"/>
    <s v="music/rock"/>
    <n v="136"/>
    <x v="4"/>
    <x v="11"/>
    <x v="822"/>
    <x v="554"/>
  </r>
  <r>
    <n v="109"/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x v="0"/>
    <n v="149"/>
    <x v="0"/>
    <s v="music/rock"/>
    <n v="41"/>
    <x v="4"/>
    <x v="11"/>
    <x v="636"/>
    <x v="1173"/>
  </r>
  <r>
    <n v="132"/>
    <n v="1859"/>
    <s v="Queen Kwong Tour to London and Paris"/>
    <s v="Queen Kwong is going ON TOUR to London and Paris!"/>
    <n v="3000"/>
    <x v="1270"/>
    <x v="0"/>
    <x v="0"/>
    <x v="0"/>
    <n v="1316716129"/>
    <n v="1314124129"/>
    <x v="0"/>
    <n v="56"/>
    <x v="0"/>
    <s v="music/rock"/>
    <n v="71"/>
    <x v="4"/>
    <x v="11"/>
    <x v="1230"/>
    <x v="1174"/>
  </r>
  <r>
    <n v="133"/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x v="0"/>
    <n v="19"/>
    <x v="0"/>
    <s v="music/rock"/>
    <n v="53"/>
    <x v="4"/>
    <x v="11"/>
    <x v="358"/>
    <x v="391"/>
  </r>
  <r>
    <n v="0"/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x v="0"/>
    <n v="0"/>
    <x v="1"/>
    <s v="games/mobile games"/>
    <e v="#DIV/0!"/>
    <x v="6"/>
    <x v="18"/>
    <x v="1231"/>
    <x v="1175"/>
  </r>
  <r>
    <n v="8"/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x v="0"/>
    <n v="16"/>
    <x v="1"/>
    <s v="games/mobile games"/>
    <n v="91"/>
    <x v="6"/>
    <x v="18"/>
    <x v="1232"/>
    <x v="787"/>
  </r>
  <r>
    <n v="0"/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x v="0"/>
    <n v="2"/>
    <x v="1"/>
    <s v="games/mobile games"/>
    <n v="5"/>
    <x v="6"/>
    <x v="18"/>
    <x v="1233"/>
    <x v="1020"/>
  </r>
  <r>
    <n v="43"/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x v="0"/>
    <n v="48"/>
    <x v="1"/>
    <s v="games/mobile games"/>
    <n v="58"/>
    <x v="6"/>
    <x v="18"/>
    <x v="746"/>
    <x v="727"/>
  </r>
  <r>
    <n v="0"/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x v="0"/>
    <n v="2"/>
    <x v="1"/>
    <s v="games/mobile games"/>
    <n v="2"/>
    <x v="6"/>
    <x v="18"/>
    <x v="1234"/>
    <x v="1176"/>
  </r>
  <r>
    <n v="1"/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x v="0"/>
    <n v="2"/>
    <x v="1"/>
    <s v="games/mobile games"/>
    <n v="63"/>
    <x v="6"/>
    <x v="18"/>
    <x v="659"/>
    <x v="176"/>
  </r>
  <r>
    <n v="0"/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x v="0"/>
    <n v="1"/>
    <x v="1"/>
    <s v="games/mobile games"/>
    <n v="10"/>
    <x v="6"/>
    <x v="18"/>
    <x v="1234"/>
    <x v="1177"/>
  </r>
  <r>
    <n v="5"/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x v="0"/>
    <n v="17"/>
    <x v="1"/>
    <s v="games/mobile games"/>
    <n v="72"/>
    <x v="6"/>
    <x v="18"/>
    <x v="1199"/>
    <x v="4"/>
  </r>
  <r>
    <n v="0"/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x v="0"/>
    <n v="0"/>
    <x v="1"/>
    <s v="games/mobile games"/>
    <e v="#DIV/0!"/>
    <x v="6"/>
    <x v="18"/>
    <x v="956"/>
    <x v="928"/>
  </r>
  <r>
    <n v="10"/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x v="0"/>
    <n v="11"/>
    <x v="1"/>
    <s v="games/mobile games"/>
    <n v="33"/>
    <x v="6"/>
    <x v="18"/>
    <x v="806"/>
    <x v="1178"/>
  </r>
  <r>
    <n v="72"/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x v="0"/>
    <n v="95"/>
    <x v="1"/>
    <s v="games/mobile games"/>
    <n v="49"/>
    <x v="6"/>
    <x v="18"/>
    <x v="1235"/>
    <x v="1179"/>
  </r>
  <r>
    <n v="1"/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x v="0"/>
    <n v="13"/>
    <x v="1"/>
    <s v="games/mobile games"/>
    <n v="16"/>
    <x v="6"/>
    <x v="18"/>
    <x v="884"/>
    <x v="1180"/>
  </r>
  <r>
    <n v="0"/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x v="0"/>
    <n v="2"/>
    <x v="1"/>
    <s v="games/mobile games"/>
    <n v="18"/>
    <x v="6"/>
    <x v="18"/>
    <x v="477"/>
    <x v="318"/>
  </r>
  <r>
    <n v="0"/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x v="0"/>
    <n v="2"/>
    <x v="1"/>
    <s v="games/mobile games"/>
    <n v="13"/>
    <x v="6"/>
    <x v="18"/>
    <x v="1236"/>
    <x v="869"/>
  </r>
  <r>
    <n v="1"/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x v="0"/>
    <n v="3"/>
    <x v="1"/>
    <s v="games/mobile games"/>
    <n v="17"/>
    <x v="6"/>
    <x v="18"/>
    <x v="874"/>
    <x v="519"/>
  </r>
  <r>
    <n v="0"/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x v="0"/>
    <n v="0"/>
    <x v="1"/>
    <s v="games/mobile games"/>
    <e v="#DIV/0!"/>
    <x v="6"/>
    <x v="18"/>
    <x v="16"/>
    <x v="1181"/>
  </r>
  <r>
    <n v="0"/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x v="0"/>
    <n v="0"/>
    <x v="1"/>
    <s v="games/mobile games"/>
    <e v="#DIV/0!"/>
    <x v="6"/>
    <x v="18"/>
    <x v="47"/>
    <x v="1182"/>
  </r>
  <r>
    <n v="0"/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x v="0"/>
    <n v="0"/>
    <x v="1"/>
    <s v="games/mobile games"/>
    <e v="#DIV/0!"/>
    <x v="6"/>
    <x v="18"/>
    <x v="929"/>
    <x v="764"/>
  </r>
  <r>
    <n v="0"/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x v="0"/>
    <n v="2"/>
    <x v="1"/>
    <s v="games/mobile games"/>
    <n v="3"/>
    <x v="6"/>
    <x v="18"/>
    <x v="851"/>
    <x v="823"/>
  </r>
  <r>
    <n v="20"/>
    <n v="1880"/>
    <s v="Sim Betting Football"/>
    <s v="Sim Betting Football is the only football (soccer) betting simulation  game."/>
    <n v="5000"/>
    <x v="1276"/>
    <x v="2"/>
    <x v="1"/>
    <x v="1"/>
    <n v="1459341380"/>
    <n v="1456839380"/>
    <x v="0"/>
    <n v="24"/>
    <x v="1"/>
    <s v="games/mobile games"/>
    <n v="42"/>
    <x v="6"/>
    <x v="18"/>
    <x v="720"/>
    <x v="452"/>
  </r>
  <r>
    <n v="173"/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x v="0"/>
    <n v="70"/>
    <x v="0"/>
    <s v="music/indie rock"/>
    <n v="49"/>
    <x v="4"/>
    <x v="14"/>
    <x v="1237"/>
    <x v="326"/>
  </r>
  <r>
    <n v="101"/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x v="0"/>
    <n v="81"/>
    <x v="0"/>
    <s v="music/indie rock"/>
    <n v="42"/>
    <x v="4"/>
    <x v="14"/>
    <x v="409"/>
    <x v="1183"/>
  </r>
  <r>
    <n v="105"/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x v="0"/>
    <n v="32"/>
    <x v="0"/>
    <s v="music/indie rock"/>
    <n v="33"/>
    <x v="4"/>
    <x v="14"/>
    <x v="743"/>
    <x v="723"/>
  </r>
  <r>
    <n v="135"/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x v="0"/>
    <n v="26"/>
    <x v="0"/>
    <s v="music/indie rock"/>
    <n v="52"/>
    <x v="4"/>
    <x v="14"/>
    <x v="1238"/>
    <x v="1080"/>
  </r>
  <r>
    <n v="116"/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x v="0"/>
    <n v="105"/>
    <x v="0"/>
    <s v="music/indie rock"/>
    <n v="51"/>
    <x v="4"/>
    <x v="14"/>
    <x v="849"/>
    <x v="361"/>
  </r>
  <r>
    <n v="102"/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x v="0"/>
    <n v="29"/>
    <x v="0"/>
    <s v="music/indie rock"/>
    <n v="42"/>
    <x v="4"/>
    <x v="14"/>
    <x v="795"/>
    <x v="304"/>
  </r>
  <r>
    <n v="111"/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x v="0"/>
    <n v="8"/>
    <x v="0"/>
    <s v="music/indie rock"/>
    <n v="417"/>
    <x v="4"/>
    <x v="14"/>
    <x v="904"/>
    <x v="1184"/>
  </r>
  <r>
    <n v="166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x v="0"/>
    <n v="89"/>
    <x v="0"/>
    <s v="music/indie rock"/>
    <n v="47"/>
    <x v="4"/>
    <x v="14"/>
    <x v="225"/>
    <x v="1185"/>
  </r>
  <r>
    <n v="107"/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x v="0"/>
    <n v="44"/>
    <x v="0"/>
    <s v="music/indie rock"/>
    <n v="48"/>
    <x v="4"/>
    <x v="14"/>
    <x v="952"/>
    <x v="1186"/>
  </r>
  <r>
    <n v="145"/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x v="0"/>
    <n v="246"/>
    <x v="0"/>
    <s v="music/indie rock"/>
    <n v="71"/>
    <x v="4"/>
    <x v="14"/>
    <x v="1223"/>
    <x v="1167"/>
  </r>
  <r>
    <n v="106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x v="0"/>
    <n v="120"/>
    <x v="0"/>
    <s v="music/indie rock"/>
    <n v="88"/>
    <x v="4"/>
    <x v="14"/>
    <x v="1239"/>
    <x v="1187"/>
  </r>
  <r>
    <n v="137"/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x v="0"/>
    <n v="26"/>
    <x v="0"/>
    <s v="music/indie rock"/>
    <n v="26"/>
    <x v="4"/>
    <x v="14"/>
    <x v="1240"/>
    <x v="1188"/>
  </r>
  <r>
    <n v="104"/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x v="0"/>
    <n v="45"/>
    <x v="0"/>
    <s v="music/indie rock"/>
    <n v="58"/>
    <x v="4"/>
    <x v="14"/>
    <x v="1241"/>
    <x v="1189"/>
  </r>
  <r>
    <n v="115"/>
    <n v="1894"/>
    <s v="Help me release my first 3 song EP!!"/>
    <s v="Im trying to raise $1000 for a 3 song EP in a studio!"/>
    <n v="1000"/>
    <x v="1288"/>
    <x v="0"/>
    <x v="0"/>
    <x v="0"/>
    <n v="1329082983"/>
    <n v="1326404583"/>
    <x v="0"/>
    <n v="20"/>
    <x v="0"/>
    <s v="music/indie rock"/>
    <n v="57"/>
    <x v="4"/>
    <x v="14"/>
    <x v="933"/>
    <x v="683"/>
  </r>
  <r>
    <n v="102"/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x v="0"/>
    <n v="47"/>
    <x v="0"/>
    <s v="music/indie rock"/>
    <n v="196"/>
    <x v="4"/>
    <x v="14"/>
    <x v="1242"/>
    <x v="1190"/>
  </r>
  <r>
    <n v="124"/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x v="0"/>
    <n v="13"/>
    <x v="0"/>
    <s v="music/indie rock"/>
    <n v="43"/>
    <x v="4"/>
    <x v="14"/>
    <x v="1243"/>
    <x v="697"/>
  </r>
  <r>
    <n v="102"/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x v="0"/>
    <n v="183"/>
    <x v="0"/>
    <s v="music/indie rock"/>
    <n v="36"/>
    <x v="4"/>
    <x v="14"/>
    <x v="1244"/>
    <x v="725"/>
  </r>
  <r>
    <n v="145"/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x v="0"/>
    <n v="21"/>
    <x v="0"/>
    <s v="music/indie rock"/>
    <n v="69"/>
    <x v="4"/>
    <x v="14"/>
    <x v="1245"/>
    <x v="1191"/>
  </r>
  <r>
    <n v="133"/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x v="0"/>
    <n v="42"/>
    <x v="0"/>
    <s v="music/indie rock"/>
    <n v="29"/>
    <x v="4"/>
    <x v="14"/>
    <x v="831"/>
    <x v="1192"/>
  </r>
  <r>
    <n v="109"/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x v="0"/>
    <n v="54"/>
    <x v="0"/>
    <s v="music/indie rock"/>
    <n v="51"/>
    <x v="4"/>
    <x v="14"/>
    <x v="671"/>
    <x v="1193"/>
  </r>
  <r>
    <n v="3"/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x v="0"/>
    <n v="25"/>
    <x v="1"/>
    <s v="technology/gadgets"/>
    <n v="107"/>
    <x v="2"/>
    <x v="29"/>
    <x v="1030"/>
    <x v="994"/>
  </r>
  <r>
    <n v="1"/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x v="0"/>
    <n v="3"/>
    <x v="1"/>
    <s v="technology/gadgets"/>
    <n v="4"/>
    <x v="2"/>
    <x v="29"/>
    <x v="390"/>
    <x v="387"/>
  </r>
  <r>
    <n v="47"/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x v="0"/>
    <n v="41"/>
    <x v="1"/>
    <s v="technology/gadgets"/>
    <n v="34"/>
    <x v="2"/>
    <x v="29"/>
    <x v="977"/>
    <x v="677"/>
  </r>
  <r>
    <n v="0"/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x v="0"/>
    <n v="2"/>
    <x v="1"/>
    <s v="technology/gadgets"/>
    <n v="25"/>
    <x v="2"/>
    <x v="29"/>
    <x v="493"/>
    <x v="874"/>
  </r>
  <r>
    <n v="0"/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x v="0"/>
    <n v="4"/>
    <x v="1"/>
    <s v="technology/gadgets"/>
    <n v="11"/>
    <x v="2"/>
    <x v="29"/>
    <x v="1246"/>
    <x v="1194"/>
  </r>
  <r>
    <n v="43"/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x v="0"/>
    <n v="99"/>
    <x v="1"/>
    <s v="technology/gadgets"/>
    <n v="216"/>
    <x v="2"/>
    <x v="29"/>
    <x v="812"/>
    <x v="149"/>
  </r>
  <r>
    <n v="0"/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x v="0"/>
    <n v="4"/>
    <x v="1"/>
    <s v="technology/gadgets"/>
    <n v="21"/>
    <x v="2"/>
    <x v="29"/>
    <x v="1133"/>
    <x v="904"/>
  </r>
  <r>
    <n v="2"/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x v="0"/>
    <n v="4"/>
    <x v="1"/>
    <s v="technology/gadgets"/>
    <n v="108"/>
    <x v="2"/>
    <x v="29"/>
    <x v="213"/>
    <x v="943"/>
  </r>
  <r>
    <n v="14"/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x v="0"/>
    <n v="38"/>
    <x v="1"/>
    <s v="technology/gadgets"/>
    <n v="130"/>
    <x v="2"/>
    <x v="29"/>
    <x v="808"/>
    <x v="128"/>
  </r>
  <r>
    <n v="39"/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x v="0"/>
    <n v="285"/>
    <x v="1"/>
    <s v="technology/gadgets"/>
    <n v="117"/>
    <x v="2"/>
    <x v="29"/>
    <x v="296"/>
    <x v="1195"/>
  </r>
  <r>
    <n v="0"/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x v="0"/>
    <n v="1"/>
    <x v="1"/>
    <s v="technology/gadgets"/>
    <n v="10"/>
    <x v="2"/>
    <x v="29"/>
    <x v="449"/>
    <x v="445"/>
  </r>
  <r>
    <n v="59"/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x v="0"/>
    <n v="42"/>
    <x v="1"/>
    <s v="technology/gadgets"/>
    <n v="71"/>
    <x v="2"/>
    <x v="29"/>
    <x v="207"/>
    <x v="202"/>
  </r>
  <r>
    <n v="1"/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x v="0"/>
    <n v="26"/>
    <x v="1"/>
    <s v="technology/gadgets"/>
    <n v="25"/>
    <x v="2"/>
    <x v="29"/>
    <x v="316"/>
    <x v="312"/>
  </r>
  <r>
    <n v="9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x v="0"/>
    <n v="2"/>
    <x v="1"/>
    <s v="technology/gadgets"/>
    <n v="30"/>
    <x v="2"/>
    <x v="29"/>
    <x v="472"/>
    <x v="26"/>
  </r>
  <r>
    <n v="2"/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x v="0"/>
    <n v="4"/>
    <x v="1"/>
    <s v="technology/gadgets"/>
    <n v="2"/>
    <x v="2"/>
    <x v="29"/>
    <x v="567"/>
    <x v="554"/>
  </r>
  <r>
    <n v="1"/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x v="0"/>
    <n v="6"/>
    <x v="1"/>
    <s v="technology/gadgets"/>
    <n v="17"/>
    <x v="2"/>
    <x v="29"/>
    <x v="1247"/>
    <x v="676"/>
  </r>
  <r>
    <n v="53"/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x v="0"/>
    <n v="70"/>
    <x v="1"/>
    <s v="technology/gadgets"/>
    <n v="2929"/>
    <x v="2"/>
    <x v="29"/>
    <x v="751"/>
    <x v="733"/>
  </r>
  <r>
    <n v="1"/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x v="0"/>
    <n v="9"/>
    <x v="1"/>
    <s v="technology/gadgets"/>
    <n v="29"/>
    <x v="2"/>
    <x v="29"/>
    <x v="547"/>
    <x v="3"/>
  </r>
  <r>
    <n v="47"/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x v="0"/>
    <n v="8"/>
    <x v="1"/>
    <s v="technology/gadgets"/>
    <n v="30"/>
    <x v="2"/>
    <x v="29"/>
    <x v="431"/>
    <x v="359"/>
  </r>
  <r>
    <n v="43"/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x v="0"/>
    <n v="105"/>
    <x v="1"/>
    <s v="technology/gadgets"/>
    <n v="41"/>
    <x v="2"/>
    <x v="29"/>
    <x v="377"/>
    <x v="48"/>
  </r>
  <r>
    <n v="137"/>
    <n v="1921"/>
    <s v="The Fine Spirits are making an album!"/>
    <s v="The Fine Spirits are making an album, but we need your help!"/>
    <n v="1500"/>
    <x v="1305"/>
    <x v="0"/>
    <x v="0"/>
    <x v="0"/>
    <n v="1342243143"/>
    <n v="1339651143"/>
    <x v="0"/>
    <n v="38"/>
    <x v="0"/>
    <s v="music/indie rock"/>
    <n v="54"/>
    <x v="4"/>
    <x v="14"/>
    <x v="79"/>
    <x v="1196"/>
  </r>
  <r>
    <n v="116"/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x v="0"/>
    <n v="64"/>
    <x v="0"/>
    <s v="music/indie rock"/>
    <n v="36"/>
    <x v="4"/>
    <x v="14"/>
    <x v="1248"/>
    <x v="1197"/>
  </r>
  <r>
    <n v="241"/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x v="0"/>
    <n v="13"/>
    <x v="0"/>
    <s v="music/indie rock"/>
    <n v="23"/>
    <x v="4"/>
    <x v="14"/>
    <x v="1249"/>
    <x v="1198"/>
  </r>
  <r>
    <n v="114"/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x v="0"/>
    <n v="33"/>
    <x v="0"/>
    <s v="music/indie rock"/>
    <n v="104"/>
    <x v="4"/>
    <x v="14"/>
    <x v="1250"/>
    <x v="1199"/>
  </r>
  <r>
    <n v="110"/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x v="0"/>
    <n v="52"/>
    <x v="0"/>
    <s v="music/indie rock"/>
    <n v="32"/>
    <x v="4"/>
    <x v="14"/>
    <x v="1251"/>
    <x v="1200"/>
  </r>
  <r>
    <n v="195"/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x v="0"/>
    <n v="107"/>
    <x v="0"/>
    <s v="music/indie rock"/>
    <n v="27"/>
    <x v="4"/>
    <x v="14"/>
    <x v="1252"/>
    <x v="1201"/>
  </r>
  <r>
    <n v="103"/>
    <n v="1927"/>
    <s v="GBS Detroit Presents Hampshire"/>
    <s v="Hampshire is headed to GBS Detroit."/>
    <n v="600"/>
    <x v="972"/>
    <x v="0"/>
    <x v="0"/>
    <x v="0"/>
    <n v="1331182740"/>
    <n v="1329856839"/>
    <x v="0"/>
    <n v="11"/>
    <x v="0"/>
    <s v="music/indie rock"/>
    <n v="56"/>
    <x v="4"/>
    <x v="14"/>
    <x v="1253"/>
    <x v="1202"/>
  </r>
  <r>
    <n v="103"/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x v="0"/>
    <n v="34"/>
    <x v="0"/>
    <s v="music/indie rock"/>
    <n v="77"/>
    <x v="4"/>
    <x v="14"/>
    <x v="1219"/>
    <x v="1203"/>
  </r>
  <r>
    <n v="100"/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x v="0"/>
    <n v="75"/>
    <x v="0"/>
    <s v="music/indie rock"/>
    <n v="43"/>
    <x v="4"/>
    <x v="14"/>
    <x v="1254"/>
    <x v="1204"/>
  </r>
  <r>
    <n v="127"/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x v="0"/>
    <n v="26"/>
    <x v="0"/>
    <s v="music/indie rock"/>
    <n v="49"/>
    <x v="4"/>
    <x v="14"/>
    <x v="834"/>
    <x v="86"/>
  </r>
  <r>
    <n v="121"/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x v="0"/>
    <n v="50"/>
    <x v="0"/>
    <s v="music/indie rock"/>
    <n v="48"/>
    <x v="4"/>
    <x v="14"/>
    <x v="1255"/>
    <x v="1205"/>
  </r>
  <r>
    <n v="107"/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x v="0"/>
    <n v="80"/>
    <x v="0"/>
    <s v="music/indie rock"/>
    <n v="70"/>
    <x v="4"/>
    <x v="14"/>
    <x v="1256"/>
    <x v="1206"/>
  </r>
  <r>
    <n v="172"/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x v="0"/>
    <n v="110"/>
    <x v="0"/>
    <s v="music/indie rock"/>
    <n v="94"/>
    <x v="4"/>
    <x v="14"/>
    <x v="1186"/>
    <x v="1207"/>
  </r>
  <r>
    <n v="124"/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x v="0"/>
    <n v="77"/>
    <x v="0"/>
    <s v="music/indie rock"/>
    <n v="80"/>
    <x v="4"/>
    <x v="14"/>
    <x v="1257"/>
    <x v="1208"/>
  </r>
  <r>
    <n v="108"/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x v="0"/>
    <n v="50"/>
    <x v="0"/>
    <s v="music/indie rock"/>
    <n v="54"/>
    <x v="4"/>
    <x v="14"/>
    <x v="325"/>
    <x v="901"/>
  </r>
  <r>
    <n v="117"/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x v="0"/>
    <n v="145"/>
    <x v="0"/>
    <s v="music/indie rock"/>
    <n v="60"/>
    <x v="4"/>
    <x v="14"/>
    <x v="927"/>
    <x v="1209"/>
  </r>
  <r>
    <n v="187"/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x v="0"/>
    <n v="29"/>
    <x v="0"/>
    <s v="music/indie rock"/>
    <n v="39"/>
    <x v="4"/>
    <x v="14"/>
    <x v="1258"/>
    <x v="626"/>
  </r>
  <r>
    <n v="116"/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x v="0"/>
    <n v="114"/>
    <x v="0"/>
    <s v="music/indie rock"/>
    <n v="153"/>
    <x v="4"/>
    <x v="14"/>
    <x v="1259"/>
    <x v="1210"/>
  </r>
  <r>
    <n v="111"/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x v="0"/>
    <n v="96"/>
    <x v="0"/>
    <s v="music/indie rock"/>
    <n v="115"/>
    <x v="4"/>
    <x v="14"/>
    <x v="952"/>
    <x v="1211"/>
  </r>
  <r>
    <n v="171"/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x v="0"/>
    <n v="31"/>
    <x v="0"/>
    <s v="music/indie rock"/>
    <n v="36"/>
    <x v="4"/>
    <x v="14"/>
    <x v="1260"/>
    <x v="1212"/>
  </r>
  <r>
    <n v="126"/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x v="1"/>
    <n v="4883"/>
    <x v="0"/>
    <s v="technology/hardware"/>
    <n v="65"/>
    <x v="2"/>
    <x v="30"/>
    <x v="1261"/>
    <x v="249"/>
  </r>
  <r>
    <n v="138"/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x v="1"/>
    <n v="95"/>
    <x v="0"/>
    <s v="technology/hardware"/>
    <n v="87"/>
    <x v="2"/>
    <x v="30"/>
    <x v="1262"/>
    <x v="239"/>
  </r>
  <r>
    <n v="1705"/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x v="1"/>
    <n v="2478"/>
    <x v="0"/>
    <s v="technology/hardware"/>
    <n v="69"/>
    <x v="2"/>
    <x v="30"/>
    <x v="1263"/>
    <x v="1010"/>
  </r>
  <r>
    <n v="788"/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x v="1"/>
    <n v="1789"/>
    <x v="0"/>
    <s v="technology/hardware"/>
    <n v="176"/>
    <x v="2"/>
    <x v="30"/>
    <x v="1264"/>
    <x v="1213"/>
  </r>
  <r>
    <n v="348"/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x v="1"/>
    <n v="680"/>
    <x v="0"/>
    <s v="technology/hardware"/>
    <n v="512"/>
    <x v="2"/>
    <x v="30"/>
    <x v="1265"/>
    <x v="458"/>
  </r>
  <r>
    <n v="150"/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x v="1"/>
    <n v="70"/>
    <x v="0"/>
    <s v="technology/hardware"/>
    <n v="160"/>
    <x v="2"/>
    <x v="30"/>
    <x v="264"/>
    <x v="1214"/>
  </r>
  <r>
    <n v="101"/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x v="1"/>
    <n v="23"/>
    <x v="0"/>
    <s v="technology/hardware"/>
    <n v="35"/>
    <x v="2"/>
    <x v="30"/>
    <x v="1266"/>
    <x v="1215"/>
  </r>
  <r>
    <n v="800"/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x v="1"/>
    <n v="4245"/>
    <x v="0"/>
    <s v="technology/hardware"/>
    <n v="189"/>
    <x v="2"/>
    <x v="30"/>
    <x v="715"/>
    <x v="288"/>
  </r>
  <r>
    <n v="106"/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x v="1"/>
    <n v="943"/>
    <x v="0"/>
    <s v="technology/hardware"/>
    <n v="56"/>
    <x v="2"/>
    <x v="30"/>
    <x v="1267"/>
    <x v="1216"/>
  </r>
  <r>
    <n v="201"/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x v="1"/>
    <n v="1876"/>
    <x v="0"/>
    <s v="technology/hardware"/>
    <n v="51"/>
    <x v="2"/>
    <x v="30"/>
    <x v="1268"/>
    <x v="1217"/>
  </r>
  <r>
    <n v="212"/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x v="1"/>
    <n v="834"/>
    <x v="0"/>
    <s v="technology/hardware"/>
    <n v="127"/>
    <x v="2"/>
    <x v="30"/>
    <x v="1247"/>
    <x v="1218"/>
  </r>
  <r>
    <n v="198"/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x v="1"/>
    <n v="682"/>
    <x v="0"/>
    <s v="technology/hardware"/>
    <n v="102"/>
    <x v="2"/>
    <x v="30"/>
    <x v="697"/>
    <x v="347"/>
  </r>
  <r>
    <n v="226"/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x v="1"/>
    <n v="147"/>
    <x v="0"/>
    <s v="technology/hardware"/>
    <n v="231"/>
    <x v="2"/>
    <x v="30"/>
    <x v="1043"/>
    <x v="1087"/>
  </r>
  <r>
    <n v="699"/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x v="1"/>
    <n v="415"/>
    <x v="0"/>
    <s v="technology/hardware"/>
    <n v="842"/>
    <x v="2"/>
    <x v="30"/>
    <x v="757"/>
    <x v="937"/>
  </r>
  <r>
    <n v="399"/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x v="1"/>
    <n v="290"/>
    <x v="0"/>
    <s v="technology/hardware"/>
    <n v="577"/>
    <x v="2"/>
    <x v="30"/>
    <x v="1269"/>
    <x v="1219"/>
  </r>
  <r>
    <n v="294"/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x v="1"/>
    <n v="365"/>
    <x v="0"/>
    <s v="technology/hardware"/>
    <n v="483"/>
    <x v="2"/>
    <x v="30"/>
    <x v="1270"/>
    <x v="35"/>
  </r>
  <r>
    <n v="168"/>
    <n v="1957"/>
    <s v="freeSoC and freeSoC Mini"/>
    <s v="An open hardware platform for the best microcontroller in the world."/>
    <n v="30000"/>
    <x v="1339"/>
    <x v="0"/>
    <x v="0"/>
    <x v="0"/>
    <n v="1351304513"/>
    <n v="1348712513"/>
    <x v="1"/>
    <n v="660"/>
    <x v="0"/>
    <s v="technology/hardware"/>
    <n v="76"/>
    <x v="2"/>
    <x v="30"/>
    <x v="1271"/>
    <x v="693"/>
  </r>
  <r>
    <n v="1436"/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x v="1"/>
    <n v="1356"/>
    <x v="0"/>
    <s v="technology/hardware"/>
    <n v="74"/>
    <x v="2"/>
    <x v="30"/>
    <x v="1272"/>
    <x v="1002"/>
  </r>
  <r>
    <n v="157"/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x v="1"/>
    <n v="424"/>
    <x v="0"/>
    <s v="technology/hardware"/>
    <n v="37"/>
    <x v="2"/>
    <x v="30"/>
    <x v="307"/>
    <x v="851"/>
  </r>
  <r>
    <n v="118"/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x v="1"/>
    <n v="33"/>
    <x v="0"/>
    <s v="technology/hardware"/>
    <n v="2501"/>
    <x v="2"/>
    <x v="30"/>
    <x v="215"/>
    <x v="1027"/>
  </r>
  <r>
    <n v="1105"/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x v="1"/>
    <n v="1633"/>
    <x v="0"/>
    <s v="technology/hardware"/>
    <n v="68"/>
    <x v="2"/>
    <x v="30"/>
    <x v="671"/>
    <x v="1220"/>
  </r>
  <r>
    <n v="193"/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x v="1"/>
    <n v="306"/>
    <x v="0"/>
    <s v="technology/hardware"/>
    <n v="63"/>
    <x v="2"/>
    <x v="30"/>
    <x v="1273"/>
    <x v="1221"/>
  </r>
  <r>
    <n v="127"/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x v="1"/>
    <n v="205"/>
    <x v="0"/>
    <s v="technology/hardware"/>
    <n v="118"/>
    <x v="2"/>
    <x v="30"/>
    <x v="1055"/>
    <x v="368"/>
  </r>
  <r>
    <n v="260"/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x v="1"/>
    <n v="1281"/>
    <x v="0"/>
    <s v="technology/hardware"/>
    <n v="181"/>
    <x v="2"/>
    <x v="30"/>
    <x v="771"/>
    <x v="674"/>
  </r>
  <r>
    <n v="262"/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x v="1"/>
    <n v="103"/>
    <x v="0"/>
    <s v="technology/hardware"/>
    <n v="127"/>
    <x v="2"/>
    <x v="30"/>
    <x v="1274"/>
    <x v="1222"/>
  </r>
  <r>
    <n v="207"/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x v="1"/>
    <n v="1513"/>
    <x v="0"/>
    <s v="technology/hardware"/>
    <n v="137"/>
    <x v="2"/>
    <x v="30"/>
    <x v="518"/>
    <x v="63"/>
  </r>
  <r>
    <n v="370"/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x v="1"/>
    <n v="405"/>
    <x v="0"/>
    <s v="technology/hardware"/>
    <n v="183"/>
    <x v="2"/>
    <x v="30"/>
    <x v="1264"/>
    <x v="1213"/>
  </r>
  <r>
    <n v="285"/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x v="1"/>
    <n v="510"/>
    <x v="0"/>
    <s v="technology/hardware"/>
    <n v="279"/>
    <x v="2"/>
    <x v="30"/>
    <x v="482"/>
    <x v="459"/>
  </r>
  <r>
    <n v="579"/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x v="1"/>
    <n v="1887"/>
    <x v="0"/>
    <s v="technology/hardware"/>
    <n v="61"/>
    <x v="2"/>
    <x v="30"/>
    <x v="814"/>
    <x v="1223"/>
  </r>
  <r>
    <n v="1132"/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x v="1"/>
    <n v="701"/>
    <x v="0"/>
    <s v="technology/hardware"/>
    <n v="81"/>
    <x v="2"/>
    <x v="30"/>
    <x v="1275"/>
    <x v="1224"/>
  </r>
  <r>
    <n v="263"/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x v="1"/>
    <n v="3863"/>
    <x v="0"/>
    <s v="technology/hardware"/>
    <n v="272"/>
    <x v="2"/>
    <x v="30"/>
    <x v="1276"/>
    <x v="918"/>
  </r>
  <r>
    <n v="674"/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x v="1"/>
    <n v="238"/>
    <x v="0"/>
    <s v="technology/hardware"/>
    <n v="71"/>
    <x v="2"/>
    <x v="30"/>
    <x v="742"/>
    <x v="1225"/>
  </r>
  <r>
    <n v="257"/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x v="1"/>
    <n v="2051"/>
    <x v="0"/>
    <s v="technology/hardware"/>
    <n v="248"/>
    <x v="2"/>
    <x v="30"/>
    <x v="190"/>
    <x v="343"/>
  </r>
  <r>
    <n v="375"/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x v="1"/>
    <n v="402"/>
    <x v="0"/>
    <s v="technology/hardware"/>
    <n v="187"/>
    <x v="2"/>
    <x v="30"/>
    <x v="1277"/>
    <x v="1226"/>
  </r>
  <r>
    <n v="209"/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x v="1"/>
    <n v="253"/>
    <x v="0"/>
    <s v="technology/hardware"/>
    <n v="132"/>
    <x v="2"/>
    <x v="30"/>
    <x v="1278"/>
    <x v="255"/>
  </r>
  <r>
    <n v="347"/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x v="1"/>
    <n v="473"/>
    <x v="0"/>
    <s v="technology/hardware"/>
    <n v="29"/>
    <x v="2"/>
    <x v="30"/>
    <x v="1279"/>
    <x v="1227"/>
  </r>
  <r>
    <n v="402"/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x v="1"/>
    <n v="821"/>
    <x v="0"/>
    <s v="technology/hardware"/>
    <n v="245"/>
    <x v="2"/>
    <x v="30"/>
    <x v="875"/>
    <x v="1228"/>
  </r>
  <r>
    <n v="1027"/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x v="1"/>
    <n v="388"/>
    <x v="0"/>
    <s v="technology/hardware"/>
    <n v="1323"/>
    <x v="2"/>
    <x v="30"/>
    <x v="1280"/>
    <x v="1092"/>
  </r>
  <r>
    <n v="115"/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x v="1"/>
    <n v="813"/>
    <x v="0"/>
    <s v="technology/hardware"/>
    <n v="283"/>
    <x v="2"/>
    <x v="30"/>
    <x v="794"/>
    <x v="998"/>
  </r>
  <r>
    <n v="355"/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x v="1"/>
    <n v="1945"/>
    <x v="0"/>
    <s v="technology/hardware"/>
    <n v="91"/>
    <x v="2"/>
    <x v="30"/>
    <x v="1095"/>
    <x v="877"/>
  </r>
  <r>
    <n v="5"/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x v="0"/>
    <n v="12"/>
    <x v="1"/>
    <s v="photography/people"/>
    <n v="32"/>
    <x v="8"/>
    <x v="31"/>
    <x v="626"/>
    <x v="427"/>
  </r>
  <r>
    <n v="0"/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x v="0"/>
    <n v="0"/>
    <x v="1"/>
    <s v="photography/people"/>
    <e v="#DIV/0!"/>
    <x v="8"/>
    <x v="31"/>
    <x v="629"/>
    <x v="574"/>
  </r>
  <r>
    <n v="4"/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x v="0"/>
    <n v="16"/>
    <x v="1"/>
    <s v="photography/people"/>
    <n v="89"/>
    <x v="8"/>
    <x v="31"/>
    <x v="526"/>
    <x v="118"/>
  </r>
  <r>
    <n v="21"/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x v="0"/>
    <n v="7"/>
    <x v="1"/>
    <s v="photography/people"/>
    <n v="453"/>
    <x v="8"/>
    <x v="31"/>
    <x v="1281"/>
    <x v="567"/>
  </r>
  <r>
    <n v="3"/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x v="0"/>
    <n v="4"/>
    <x v="1"/>
    <s v="photography/people"/>
    <n v="13"/>
    <x v="8"/>
    <x v="31"/>
    <x v="1048"/>
    <x v="790"/>
  </r>
  <r>
    <n v="0"/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x v="0"/>
    <n v="1"/>
    <x v="1"/>
    <s v="photography/people"/>
    <n v="1"/>
    <x v="8"/>
    <x v="31"/>
    <x v="851"/>
    <x v="823"/>
  </r>
  <r>
    <n v="42"/>
    <n v="1987"/>
    <s v="Ethiopia: Beheld"/>
    <s v="A collection of images that depicts the beauty and diversity within Ethiopia"/>
    <n v="5500"/>
    <x v="1366"/>
    <x v="2"/>
    <x v="1"/>
    <x v="1"/>
    <n v="1425223276"/>
    <n v="1422631276"/>
    <x v="0"/>
    <n v="28"/>
    <x v="1"/>
    <s v="photography/people"/>
    <n v="83"/>
    <x v="8"/>
    <x v="31"/>
    <x v="47"/>
    <x v="864"/>
  </r>
  <r>
    <n v="0"/>
    <n v="1988"/>
    <s v="Phillip Michael Photography"/>
    <s v="Expressing art in an image!"/>
    <n v="6000"/>
    <x v="379"/>
    <x v="2"/>
    <x v="0"/>
    <x v="0"/>
    <n v="1440094742"/>
    <n v="1437502742"/>
    <x v="0"/>
    <n v="1"/>
    <x v="1"/>
    <s v="photography/people"/>
    <n v="25"/>
    <x v="8"/>
    <x v="31"/>
    <x v="553"/>
    <x v="1229"/>
  </r>
  <r>
    <n v="1"/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x v="0"/>
    <n v="1"/>
    <x v="1"/>
    <s v="photography/people"/>
    <n v="50"/>
    <x v="8"/>
    <x v="31"/>
    <x v="1282"/>
    <x v="1230"/>
  </r>
  <r>
    <n v="17"/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x v="0"/>
    <n v="5"/>
    <x v="1"/>
    <s v="photography/people"/>
    <n v="102"/>
    <x v="8"/>
    <x v="31"/>
    <x v="1283"/>
    <x v="1231"/>
  </r>
  <r>
    <n v="7"/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x v="0"/>
    <n v="3"/>
    <x v="1"/>
    <s v="photography/people"/>
    <n v="47"/>
    <x v="8"/>
    <x v="31"/>
    <x v="1284"/>
    <x v="148"/>
  </r>
  <r>
    <n v="0"/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x v="0"/>
    <n v="2"/>
    <x v="1"/>
    <s v="photography/people"/>
    <n v="1"/>
    <x v="8"/>
    <x v="31"/>
    <x v="1087"/>
    <x v="179"/>
  </r>
  <r>
    <n v="0"/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x v="0"/>
    <n v="0"/>
    <x v="1"/>
    <s v="photography/people"/>
    <e v="#DIV/0!"/>
    <x v="8"/>
    <x v="31"/>
    <x v="1285"/>
    <x v="1232"/>
  </r>
  <r>
    <n v="0"/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x v="0"/>
    <n v="0"/>
    <x v="1"/>
    <s v="photography/people"/>
    <e v="#DIV/0!"/>
    <x v="8"/>
    <x v="31"/>
    <x v="1286"/>
    <x v="1218"/>
  </r>
  <r>
    <n v="8"/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x v="0"/>
    <n v="3"/>
    <x v="1"/>
    <s v="photography/people"/>
    <n v="26"/>
    <x v="8"/>
    <x v="31"/>
    <x v="982"/>
    <x v="169"/>
  </r>
  <r>
    <n v="0"/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x v="0"/>
    <n v="0"/>
    <x v="1"/>
    <s v="photography/people"/>
    <e v="#DIV/0!"/>
    <x v="8"/>
    <x v="31"/>
    <x v="1267"/>
    <x v="1216"/>
  </r>
  <r>
    <n v="0"/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x v="0"/>
    <n v="0"/>
    <x v="1"/>
    <s v="photography/people"/>
    <e v="#DIV/0!"/>
    <x v="8"/>
    <x v="31"/>
    <x v="827"/>
    <x v="1233"/>
  </r>
  <r>
    <n v="26"/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x v="0"/>
    <n v="3"/>
    <x v="1"/>
    <s v="photography/people"/>
    <n v="218"/>
    <x v="8"/>
    <x v="31"/>
    <x v="596"/>
    <x v="51"/>
  </r>
  <r>
    <n v="1"/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x v="0"/>
    <n v="7"/>
    <x v="1"/>
    <s v="photography/people"/>
    <n v="34"/>
    <x v="8"/>
    <x v="31"/>
    <x v="795"/>
    <x v="304"/>
  </r>
  <r>
    <n v="13"/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x v="0"/>
    <n v="25"/>
    <x v="1"/>
    <s v="photography/people"/>
    <n v="25"/>
    <x v="8"/>
    <x v="31"/>
    <x v="481"/>
    <x v="475"/>
  </r>
  <r>
    <n v="382"/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x v="1"/>
    <n v="1637"/>
    <x v="0"/>
    <s v="technology/hardware"/>
    <n v="128"/>
    <x v="2"/>
    <x v="30"/>
    <x v="497"/>
    <x v="205"/>
  </r>
  <r>
    <n v="217"/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x v="1"/>
    <n v="1375"/>
    <x v="0"/>
    <s v="technology/hardware"/>
    <n v="79"/>
    <x v="2"/>
    <x v="30"/>
    <x v="773"/>
    <x v="865"/>
  </r>
  <r>
    <n v="312"/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x v="1"/>
    <n v="17"/>
    <x v="0"/>
    <s v="technology/hardware"/>
    <n v="92"/>
    <x v="2"/>
    <x v="30"/>
    <x v="1287"/>
    <x v="1234"/>
  </r>
  <r>
    <n v="234"/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x v="1"/>
    <n v="354"/>
    <x v="0"/>
    <s v="technology/hardware"/>
    <n v="331"/>
    <x v="2"/>
    <x v="30"/>
    <x v="1267"/>
    <x v="1216"/>
  </r>
  <r>
    <n v="124"/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x v="1"/>
    <n v="191"/>
    <x v="0"/>
    <s v="technology/hardware"/>
    <n v="194"/>
    <x v="2"/>
    <x v="30"/>
    <x v="697"/>
    <x v="1235"/>
  </r>
  <r>
    <n v="248"/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x v="1"/>
    <n v="303"/>
    <x v="0"/>
    <s v="technology/hardware"/>
    <n v="409"/>
    <x v="2"/>
    <x v="30"/>
    <x v="510"/>
    <x v="771"/>
  </r>
  <r>
    <n v="116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x v="1"/>
    <n v="137"/>
    <x v="0"/>
    <s v="technology/hardware"/>
    <n v="84"/>
    <x v="2"/>
    <x v="30"/>
    <x v="1288"/>
    <x v="1236"/>
  </r>
  <r>
    <n v="117"/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x v="1"/>
    <n v="41"/>
    <x v="0"/>
    <s v="technology/hardware"/>
    <n v="45"/>
    <x v="2"/>
    <x v="30"/>
    <x v="1289"/>
    <x v="1237"/>
  </r>
  <r>
    <n v="305"/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x v="1"/>
    <n v="398"/>
    <x v="0"/>
    <s v="technology/hardware"/>
    <n v="383"/>
    <x v="2"/>
    <x v="30"/>
    <x v="1290"/>
    <x v="1238"/>
  </r>
  <r>
    <n v="320"/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x v="1"/>
    <n v="1737"/>
    <x v="0"/>
    <s v="technology/hardware"/>
    <n v="55"/>
    <x v="2"/>
    <x v="30"/>
    <x v="173"/>
    <x v="167"/>
  </r>
  <r>
    <n v="820"/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x v="1"/>
    <n v="971"/>
    <x v="0"/>
    <s v="technology/hardware"/>
    <n v="422"/>
    <x v="2"/>
    <x v="30"/>
    <x v="156"/>
    <x v="839"/>
  </r>
  <r>
    <n v="235"/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x v="1"/>
    <n v="183"/>
    <x v="0"/>
    <s v="technology/hardware"/>
    <n v="64"/>
    <x v="2"/>
    <x v="30"/>
    <x v="803"/>
    <x v="782"/>
  </r>
  <r>
    <n v="495"/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x v="1"/>
    <n v="4562"/>
    <x v="0"/>
    <s v="technology/hardware"/>
    <n v="174"/>
    <x v="2"/>
    <x v="30"/>
    <x v="1291"/>
    <x v="1239"/>
  </r>
  <r>
    <n v="7814"/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x v="1"/>
    <n v="26457"/>
    <x v="0"/>
    <s v="technology/hardware"/>
    <n v="89"/>
    <x v="2"/>
    <x v="30"/>
    <x v="257"/>
    <x v="1224"/>
  </r>
  <r>
    <n v="113"/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x v="1"/>
    <n v="162"/>
    <x v="0"/>
    <s v="technology/hardware"/>
    <n v="50"/>
    <x v="2"/>
    <x v="30"/>
    <x v="1044"/>
    <x v="1007"/>
  </r>
  <r>
    <n v="922"/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x v="1"/>
    <n v="479"/>
    <x v="0"/>
    <s v="technology/hardware"/>
    <n v="192"/>
    <x v="2"/>
    <x v="30"/>
    <x v="1278"/>
    <x v="255"/>
  </r>
  <r>
    <n v="125"/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x v="1"/>
    <n v="426"/>
    <x v="0"/>
    <s v="technology/hardware"/>
    <n v="73"/>
    <x v="2"/>
    <x v="30"/>
    <x v="1292"/>
    <x v="1202"/>
  </r>
  <r>
    <n v="102"/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x v="1"/>
    <n v="450"/>
    <x v="0"/>
    <s v="technology/hardware"/>
    <n v="148"/>
    <x v="2"/>
    <x v="30"/>
    <x v="545"/>
    <x v="533"/>
  </r>
  <r>
    <n v="485"/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x v="1"/>
    <n v="1780"/>
    <x v="0"/>
    <s v="technology/hardware"/>
    <n v="109"/>
    <x v="2"/>
    <x v="30"/>
    <x v="888"/>
    <x v="859"/>
  </r>
  <r>
    <n v="192"/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x v="1"/>
    <n v="122"/>
    <x v="0"/>
    <s v="technology/hardware"/>
    <n v="24"/>
    <x v="2"/>
    <x v="30"/>
    <x v="1261"/>
    <x v="1094"/>
  </r>
  <r>
    <n v="281"/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x v="1"/>
    <n v="95"/>
    <x v="0"/>
    <s v="technology/hardware"/>
    <n v="148"/>
    <x v="2"/>
    <x v="30"/>
    <x v="1293"/>
    <x v="1155"/>
  </r>
  <r>
    <n v="125"/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x v="1"/>
    <n v="325"/>
    <x v="0"/>
    <s v="technology/hardware"/>
    <n v="385"/>
    <x v="2"/>
    <x v="30"/>
    <x v="987"/>
    <x v="953"/>
  </r>
  <r>
    <n v="161"/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x v="1"/>
    <n v="353"/>
    <x v="0"/>
    <s v="technology/hardware"/>
    <n v="457"/>
    <x v="2"/>
    <x v="30"/>
    <x v="123"/>
    <x v="205"/>
  </r>
  <r>
    <n v="585"/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x v="1"/>
    <n v="105"/>
    <x v="0"/>
    <s v="technology/hardware"/>
    <n v="223"/>
    <x v="2"/>
    <x v="30"/>
    <x v="1294"/>
    <x v="78"/>
  </r>
  <r>
    <n v="201"/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x v="1"/>
    <n v="729"/>
    <x v="0"/>
    <s v="technology/hardware"/>
    <n v="221"/>
    <x v="2"/>
    <x v="30"/>
    <x v="123"/>
    <x v="205"/>
  </r>
  <r>
    <n v="133"/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x v="1"/>
    <n v="454"/>
    <x v="0"/>
    <s v="technology/hardware"/>
    <n v="74"/>
    <x v="2"/>
    <x v="30"/>
    <x v="915"/>
    <x v="841"/>
  </r>
  <r>
    <n v="120"/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x v="1"/>
    <n v="539"/>
    <x v="0"/>
    <s v="technology/hardware"/>
    <n v="223"/>
    <x v="2"/>
    <x v="30"/>
    <x v="1165"/>
    <x v="803"/>
  </r>
  <r>
    <n v="126"/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x v="1"/>
    <n v="79"/>
    <x v="0"/>
    <s v="technology/hardware"/>
    <n v="48"/>
    <x v="2"/>
    <x v="30"/>
    <x v="218"/>
    <x v="1240"/>
  </r>
  <r>
    <n v="361"/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x v="1"/>
    <n v="94"/>
    <x v="0"/>
    <s v="technology/hardware"/>
    <n v="96"/>
    <x v="2"/>
    <x v="30"/>
    <x v="827"/>
    <x v="1233"/>
  </r>
  <r>
    <n v="226"/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x v="1"/>
    <n v="625"/>
    <x v="0"/>
    <s v="technology/hardware"/>
    <n v="119"/>
    <x v="2"/>
    <x v="30"/>
    <x v="988"/>
    <x v="954"/>
  </r>
  <r>
    <n v="120"/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x v="1"/>
    <n v="508"/>
    <x v="0"/>
    <s v="technology/hardware"/>
    <n v="118"/>
    <x v="2"/>
    <x v="30"/>
    <x v="1295"/>
    <x v="849"/>
  </r>
  <r>
    <n v="304"/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x v="1"/>
    <n v="531"/>
    <x v="0"/>
    <s v="technology/hardware"/>
    <n v="143"/>
    <x v="2"/>
    <x v="30"/>
    <x v="1196"/>
    <x v="291"/>
  </r>
  <r>
    <n v="179"/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x v="1"/>
    <n v="158"/>
    <x v="0"/>
    <s v="technology/hardware"/>
    <n v="283"/>
    <x v="2"/>
    <x v="30"/>
    <x v="1296"/>
    <x v="1241"/>
  </r>
  <r>
    <n v="387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x v="1"/>
    <n v="508"/>
    <x v="0"/>
    <s v="technology/hardware"/>
    <n v="594"/>
    <x v="2"/>
    <x v="30"/>
    <x v="997"/>
    <x v="528"/>
  </r>
  <r>
    <n v="211"/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x v="1"/>
    <n v="644"/>
    <x v="0"/>
    <s v="technology/hardware"/>
    <n v="262"/>
    <x v="2"/>
    <x v="30"/>
    <x v="875"/>
    <x v="1228"/>
  </r>
  <r>
    <n v="132"/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x v="1"/>
    <n v="848"/>
    <x v="0"/>
    <s v="technology/hardware"/>
    <n v="47"/>
    <x v="2"/>
    <x v="30"/>
    <x v="269"/>
    <x v="1242"/>
  </r>
  <r>
    <n v="300"/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x v="1"/>
    <n v="429"/>
    <x v="0"/>
    <s v="technology/hardware"/>
    <n v="70"/>
    <x v="2"/>
    <x v="30"/>
    <x v="1297"/>
    <x v="1243"/>
  </r>
  <r>
    <n v="421"/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x v="1"/>
    <n v="204"/>
    <x v="0"/>
    <s v="technology/hardware"/>
    <n v="165"/>
    <x v="2"/>
    <x v="30"/>
    <x v="679"/>
    <x v="1244"/>
  </r>
  <r>
    <n v="136"/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x v="1"/>
    <n v="379"/>
    <x v="0"/>
    <s v="technology/hardware"/>
    <n v="449"/>
    <x v="2"/>
    <x v="30"/>
    <x v="552"/>
    <x v="539"/>
  </r>
  <r>
    <n v="248"/>
    <n v="2040"/>
    <s v="Programmable Capacitor"/>
    <s v="4.29 Billion+ Capacitor Combinations._x000a_No Coding Required."/>
    <n v="3000"/>
    <x v="1410"/>
    <x v="0"/>
    <x v="0"/>
    <x v="0"/>
    <n v="1384557303"/>
    <n v="1383257703"/>
    <x v="1"/>
    <n v="271"/>
    <x v="0"/>
    <s v="technology/hardware"/>
    <n v="27"/>
    <x v="2"/>
    <x v="30"/>
    <x v="1298"/>
    <x v="590"/>
  </r>
  <r>
    <n v="182"/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x v="0"/>
    <n v="120"/>
    <x v="0"/>
    <s v="technology/hardware"/>
    <n v="144"/>
    <x v="2"/>
    <x v="30"/>
    <x v="912"/>
    <x v="887"/>
  </r>
  <r>
    <n v="124"/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x v="0"/>
    <n v="140"/>
    <x v="0"/>
    <s v="technology/hardware"/>
    <n v="88"/>
    <x v="2"/>
    <x v="30"/>
    <x v="1299"/>
    <x v="286"/>
  </r>
  <r>
    <n v="506"/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x v="0"/>
    <n v="193"/>
    <x v="0"/>
    <s v="technology/hardware"/>
    <n v="36"/>
    <x v="2"/>
    <x v="30"/>
    <x v="1282"/>
    <x v="1238"/>
  </r>
  <r>
    <n v="108"/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x v="0"/>
    <n v="180"/>
    <x v="0"/>
    <s v="technology/hardware"/>
    <n v="90"/>
    <x v="2"/>
    <x v="30"/>
    <x v="497"/>
    <x v="488"/>
  </r>
  <r>
    <n v="819"/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x v="0"/>
    <n v="263"/>
    <x v="0"/>
    <s v="technology/hardware"/>
    <n v="153"/>
    <x v="2"/>
    <x v="30"/>
    <x v="1300"/>
    <x v="1245"/>
  </r>
  <r>
    <n v="121"/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x v="0"/>
    <n v="217"/>
    <x v="0"/>
    <s v="technology/hardware"/>
    <n v="56"/>
    <x v="2"/>
    <x v="30"/>
    <x v="1301"/>
    <x v="1246"/>
  </r>
  <r>
    <n v="103"/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x v="0"/>
    <n v="443"/>
    <x v="0"/>
    <s v="technology/hardware"/>
    <n v="228"/>
    <x v="2"/>
    <x v="30"/>
    <x v="1302"/>
    <x v="747"/>
  </r>
  <r>
    <n v="148"/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x v="0"/>
    <n v="1373"/>
    <x v="0"/>
    <s v="technology/hardware"/>
    <n v="92"/>
    <x v="2"/>
    <x v="30"/>
    <x v="1301"/>
    <x v="1246"/>
  </r>
  <r>
    <n v="120"/>
    <n v="2049"/>
    <s v="LOCK8 - the World's First Smart Bike Lock"/>
    <s v="Keyless. Alarm secured. GPS tracking."/>
    <n v="50000"/>
    <x v="1419"/>
    <x v="0"/>
    <x v="1"/>
    <x v="1"/>
    <n v="1386025140"/>
    <n v="1382963963"/>
    <x v="0"/>
    <n v="742"/>
    <x v="0"/>
    <s v="technology/hardware"/>
    <n v="81"/>
    <x v="2"/>
    <x v="30"/>
    <x v="1303"/>
    <x v="1247"/>
  </r>
  <r>
    <n v="473"/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x v="0"/>
    <n v="170"/>
    <x v="0"/>
    <s v="technology/hardware"/>
    <n v="278"/>
    <x v="2"/>
    <x v="30"/>
    <x v="108"/>
    <x v="120"/>
  </r>
  <r>
    <n v="130"/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x v="0"/>
    <n v="242"/>
    <x v="0"/>
    <s v="technology/hardware"/>
    <n v="43"/>
    <x v="2"/>
    <x v="30"/>
    <x v="1304"/>
    <x v="1248"/>
  </r>
  <r>
    <n v="353"/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x v="0"/>
    <n v="541"/>
    <x v="0"/>
    <s v="technology/hardware"/>
    <n v="326"/>
    <x v="2"/>
    <x v="30"/>
    <x v="1014"/>
    <x v="191"/>
  </r>
  <r>
    <n v="101"/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x v="0"/>
    <n v="121"/>
    <x v="0"/>
    <s v="technology/hardware"/>
    <n v="42"/>
    <x v="2"/>
    <x v="30"/>
    <x v="537"/>
    <x v="527"/>
  </r>
  <r>
    <n v="114"/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x v="0"/>
    <n v="621"/>
    <x v="0"/>
    <s v="technology/hardware"/>
    <n v="64"/>
    <x v="2"/>
    <x v="30"/>
    <x v="681"/>
    <x v="666"/>
  </r>
  <r>
    <n v="167"/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x v="0"/>
    <n v="101"/>
    <x v="0"/>
    <s v="technology/hardware"/>
    <n v="99"/>
    <x v="2"/>
    <x v="30"/>
    <x v="510"/>
    <x v="496"/>
  </r>
  <r>
    <n v="153"/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x v="0"/>
    <n v="554"/>
    <x v="0"/>
    <s v="technology/hardware"/>
    <n v="138"/>
    <x v="2"/>
    <x v="30"/>
    <x v="1305"/>
    <x v="1249"/>
  </r>
  <r>
    <n v="202"/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x v="0"/>
    <n v="666"/>
    <x v="0"/>
    <s v="technology/hardware"/>
    <n v="46"/>
    <x v="2"/>
    <x v="30"/>
    <x v="1306"/>
    <x v="1250"/>
  </r>
  <r>
    <n v="168"/>
    <n v="2058"/>
    <s v="Raspberry Pi Debug Clip"/>
    <s v="Making using the serial terminal on the Raspberry Pi as easy as Pi!"/>
    <n v="2560"/>
    <x v="1427"/>
    <x v="0"/>
    <x v="1"/>
    <x v="1"/>
    <n v="1425326400"/>
    <n v="1421916830"/>
    <x v="0"/>
    <n v="410"/>
    <x v="0"/>
    <s v="technology/hardware"/>
    <n v="11"/>
    <x v="2"/>
    <x v="30"/>
    <x v="1073"/>
    <x v="1134"/>
  </r>
  <r>
    <n v="143"/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x v="0"/>
    <n v="375"/>
    <x v="0"/>
    <s v="technology/hardware"/>
    <n v="115"/>
    <x v="2"/>
    <x v="30"/>
    <x v="1245"/>
    <x v="740"/>
  </r>
  <r>
    <n v="196"/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x v="0"/>
    <n v="1364"/>
    <x v="0"/>
    <s v="technology/hardware"/>
    <n v="36"/>
    <x v="2"/>
    <x v="30"/>
    <x v="586"/>
    <x v="1251"/>
  </r>
  <r>
    <n v="108"/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x v="0"/>
    <n v="35"/>
    <x v="0"/>
    <s v="technology/hardware"/>
    <n v="154"/>
    <x v="2"/>
    <x v="30"/>
    <x v="712"/>
    <x v="940"/>
  </r>
  <r>
    <n v="115"/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x v="0"/>
    <n v="203"/>
    <x v="0"/>
    <s v="technology/hardware"/>
    <n v="566"/>
    <x v="2"/>
    <x v="30"/>
    <x v="906"/>
    <x v="877"/>
  </r>
  <r>
    <n v="148"/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x v="0"/>
    <n v="49"/>
    <x v="0"/>
    <s v="technology/hardware"/>
    <n v="121"/>
    <x v="2"/>
    <x v="30"/>
    <x v="1096"/>
    <x v="1041"/>
  </r>
  <r>
    <n v="191"/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x v="0"/>
    <n v="5812"/>
    <x v="0"/>
    <s v="technology/hardware"/>
    <n v="86"/>
    <x v="2"/>
    <x v="30"/>
    <x v="105"/>
    <x v="1051"/>
  </r>
  <r>
    <n v="199"/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x v="0"/>
    <n v="1556"/>
    <x v="0"/>
    <s v="technology/hardware"/>
    <n v="51"/>
    <x v="2"/>
    <x v="30"/>
    <x v="1307"/>
    <x v="1252"/>
  </r>
  <r>
    <n v="219"/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x v="0"/>
    <n v="65"/>
    <x v="0"/>
    <s v="technology/hardware"/>
    <n v="67"/>
    <x v="2"/>
    <x v="30"/>
    <x v="1308"/>
    <x v="1253"/>
  </r>
  <r>
    <n v="127"/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x v="0"/>
    <n v="10"/>
    <x v="0"/>
    <s v="technology/hardware"/>
    <n v="63"/>
    <x v="2"/>
    <x v="30"/>
    <x v="1309"/>
    <x v="994"/>
  </r>
  <r>
    <n v="105"/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x v="0"/>
    <n v="76"/>
    <x v="0"/>
    <s v="technology/hardware"/>
    <n v="346"/>
    <x v="2"/>
    <x v="30"/>
    <x v="968"/>
    <x v="967"/>
  </r>
  <r>
    <n v="128"/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x v="0"/>
    <n v="263"/>
    <x v="0"/>
    <s v="technology/hardware"/>
    <n v="244"/>
    <x v="2"/>
    <x v="30"/>
    <x v="208"/>
    <x v="484"/>
  </r>
  <r>
    <n v="317"/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x v="0"/>
    <n v="1530"/>
    <x v="0"/>
    <s v="technology/hardware"/>
    <n v="259"/>
    <x v="2"/>
    <x v="30"/>
    <x v="569"/>
    <x v="1254"/>
  </r>
  <r>
    <n v="281"/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x v="0"/>
    <n v="278"/>
    <x v="0"/>
    <s v="technology/hardware"/>
    <n v="202"/>
    <x v="2"/>
    <x v="30"/>
    <x v="781"/>
    <x v="681"/>
  </r>
  <r>
    <n v="111"/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x v="0"/>
    <n v="350"/>
    <x v="0"/>
    <s v="technology/hardware"/>
    <n v="226"/>
    <x v="2"/>
    <x v="30"/>
    <x v="1310"/>
    <x v="1255"/>
  </r>
  <r>
    <n v="153"/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x v="0"/>
    <n v="470"/>
    <x v="0"/>
    <s v="technology/hardware"/>
    <n v="325"/>
    <x v="2"/>
    <x v="30"/>
    <x v="164"/>
    <x v="515"/>
  </r>
  <r>
    <n v="103"/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x v="0"/>
    <n v="3"/>
    <x v="0"/>
    <s v="technology/hardware"/>
    <n v="205"/>
    <x v="2"/>
    <x v="30"/>
    <x v="1311"/>
    <x v="1256"/>
  </r>
  <r>
    <n v="1678"/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x v="0"/>
    <n v="8200"/>
    <x v="0"/>
    <s v="technology/hardware"/>
    <n v="20"/>
    <x v="2"/>
    <x v="30"/>
    <x v="1312"/>
    <x v="1257"/>
  </r>
  <r>
    <n v="543"/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x v="0"/>
    <n v="8359"/>
    <x v="0"/>
    <s v="technology/hardware"/>
    <n v="116"/>
    <x v="2"/>
    <x v="30"/>
    <x v="865"/>
    <x v="1258"/>
  </r>
  <r>
    <n v="116"/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x v="0"/>
    <n v="188"/>
    <x v="0"/>
    <s v="technology/hardware"/>
    <n v="307"/>
    <x v="2"/>
    <x v="30"/>
    <x v="540"/>
    <x v="1259"/>
  </r>
  <r>
    <n v="131"/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x v="0"/>
    <n v="48"/>
    <x v="0"/>
    <s v="technology/hardware"/>
    <n v="547"/>
    <x v="2"/>
    <x v="30"/>
    <x v="487"/>
    <x v="479"/>
  </r>
  <r>
    <n v="288"/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x v="0"/>
    <n v="607"/>
    <x v="0"/>
    <s v="technology/hardware"/>
    <n v="47"/>
    <x v="2"/>
    <x v="30"/>
    <x v="1313"/>
    <x v="858"/>
  </r>
  <r>
    <n v="508"/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x v="0"/>
    <n v="50"/>
    <x v="0"/>
    <s v="technology/hardware"/>
    <n v="102"/>
    <x v="2"/>
    <x v="30"/>
    <x v="1034"/>
    <x v="998"/>
  </r>
  <r>
    <n v="115"/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x v="0"/>
    <n v="55"/>
    <x v="0"/>
    <s v="music/indie rock"/>
    <n v="73"/>
    <x v="4"/>
    <x v="14"/>
    <x v="224"/>
    <x v="714"/>
  </r>
  <r>
    <n v="111"/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x v="0"/>
    <n v="38"/>
    <x v="0"/>
    <s v="music/indie rock"/>
    <n v="44"/>
    <x v="4"/>
    <x v="14"/>
    <x v="1314"/>
    <x v="1260"/>
  </r>
  <r>
    <n v="113"/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x v="0"/>
    <n v="25"/>
    <x v="0"/>
    <s v="music/indie rock"/>
    <n v="34"/>
    <x v="4"/>
    <x v="14"/>
    <x v="1148"/>
    <x v="1106"/>
  </r>
  <r>
    <n v="108"/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x v="0"/>
    <n v="46"/>
    <x v="0"/>
    <s v="music/indie rock"/>
    <n v="71"/>
    <x v="4"/>
    <x v="14"/>
    <x v="746"/>
    <x v="666"/>
  </r>
  <r>
    <n v="124"/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x v="0"/>
    <n v="83"/>
    <x v="0"/>
    <s v="music/indie rock"/>
    <n v="89"/>
    <x v="4"/>
    <x v="14"/>
    <x v="1315"/>
    <x v="1261"/>
  </r>
  <r>
    <n v="101"/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x v="0"/>
    <n v="35"/>
    <x v="0"/>
    <s v="music/indie rock"/>
    <n v="115"/>
    <x v="4"/>
    <x v="14"/>
    <x v="1316"/>
    <x v="1262"/>
  </r>
  <r>
    <n v="10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x v="0"/>
    <n v="25"/>
    <x v="0"/>
    <s v="music/indie rock"/>
    <n v="62"/>
    <x v="4"/>
    <x v="14"/>
    <x v="349"/>
    <x v="1263"/>
  </r>
  <r>
    <n v="116"/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x v="0"/>
    <n v="75"/>
    <x v="0"/>
    <s v="music/indie rock"/>
    <n v="46"/>
    <x v="4"/>
    <x v="14"/>
    <x v="1317"/>
    <x v="1264"/>
  </r>
  <r>
    <n v="120"/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x v="0"/>
    <n v="62"/>
    <x v="0"/>
    <s v="music/indie rock"/>
    <n v="49"/>
    <x v="4"/>
    <x v="14"/>
    <x v="1318"/>
    <x v="1079"/>
  </r>
  <r>
    <n v="115"/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x v="0"/>
    <n v="160"/>
    <x v="0"/>
    <s v="music/indie rock"/>
    <n v="58"/>
    <x v="4"/>
    <x v="14"/>
    <x v="1319"/>
    <x v="1186"/>
  </r>
  <r>
    <n v="120"/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x v="0"/>
    <n v="246"/>
    <x v="0"/>
    <s v="music/indie rock"/>
    <n v="88"/>
    <x v="4"/>
    <x v="14"/>
    <x v="1320"/>
    <x v="231"/>
  </r>
  <r>
    <n v="101"/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x v="0"/>
    <n v="55"/>
    <x v="0"/>
    <s v="music/indie rock"/>
    <n v="110"/>
    <x v="4"/>
    <x v="14"/>
    <x v="1321"/>
    <x v="346"/>
  </r>
  <r>
    <n v="102"/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x v="0"/>
    <n v="23"/>
    <x v="0"/>
    <s v="music/indie rock"/>
    <n v="67"/>
    <x v="4"/>
    <x v="14"/>
    <x v="1322"/>
    <x v="1265"/>
  </r>
  <r>
    <n v="121"/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x v="0"/>
    <n v="72"/>
    <x v="0"/>
    <s v="music/indie rock"/>
    <n v="59"/>
    <x v="4"/>
    <x v="14"/>
    <x v="1323"/>
    <x v="1102"/>
  </r>
  <r>
    <n v="100"/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x v="0"/>
    <n v="22"/>
    <x v="0"/>
    <s v="music/indie rock"/>
    <n v="114"/>
    <x v="4"/>
    <x v="14"/>
    <x v="67"/>
    <x v="332"/>
  </r>
  <r>
    <n v="102"/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x v="0"/>
    <n v="14"/>
    <x v="0"/>
    <s v="music/indie rock"/>
    <n v="44"/>
    <x v="4"/>
    <x v="14"/>
    <x v="1324"/>
    <x v="1266"/>
  </r>
  <r>
    <n v="100"/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x v="0"/>
    <n v="38"/>
    <x v="0"/>
    <s v="music/indie rock"/>
    <n v="79"/>
    <x v="4"/>
    <x v="14"/>
    <x v="1325"/>
    <x v="1267"/>
  </r>
  <r>
    <n v="100"/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x v="0"/>
    <n v="32"/>
    <x v="0"/>
    <s v="music/indie rock"/>
    <n v="188"/>
    <x v="4"/>
    <x v="14"/>
    <x v="1253"/>
    <x v="1066"/>
  </r>
  <r>
    <n v="132"/>
    <n v="2099"/>
    <s v="Roosevelt Died."/>
    <s v="Our tour van died, we need help!"/>
    <n v="3000"/>
    <x v="1464"/>
    <x v="0"/>
    <x v="0"/>
    <x v="0"/>
    <n v="1435808400"/>
    <n v="1434650084"/>
    <x v="0"/>
    <n v="63"/>
    <x v="0"/>
    <s v="music/indie rock"/>
    <n v="63"/>
    <x v="4"/>
    <x v="14"/>
    <x v="1203"/>
    <x v="471"/>
  </r>
  <r>
    <n v="137"/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x v="0"/>
    <n v="27"/>
    <x v="0"/>
    <s v="music/indie rock"/>
    <n v="30"/>
    <x v="4"/>
    <x v="14"/>
    <x v="1326"/>
    <x v="65"/>
  </r>
  <r>
    <n v="113"/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x v="0"/>
    <n v="44"/>
    <x v="0"/>
    <s v="music/indie rock"/>
    <n v="51"/>
    <x v="4"/>
    <x v="14"/>
    <x v="933"/>
    <x v="1268"/>
  </r>
  <r>
    <n v="136"/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x v="0"/>
    <n v="38"/>
    <x v="0"/>
    <s v="music/indie rock"/>
    <n v="36"/>
    <x v="4"/>
    <x v="14"/>
    <x v="1327"/>
    <x v="1269"/>
  </r>
  <r>
    <n v="146"/>
    <n v="2103"/>
    <s v="Matthew Moon's New Album"/>
    <s v="Indie rocker, Matthew Moon, has something to share with you..."/>
    <n v="7777"/>
    <x v="1468"/>
    <x v="0"/>
    <x v="0"/>
    <x v="0"/>
    <n v="1352488027"/>
    <n v="1349892427"/>
    <x v="0"/>
    <n v="115"/>
    <x v="0"/>
    <s v="music/indie rock"/>
    <n v="99"/>
    <x v="4"/>
    <x v="14"/>
    <x v="1328"/>
    <x v="1266"/>
  </r>
  <r>
    <n v="130"/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x v="0"/>
    <n v="37"/>
    <x v="0"/>
    <s v="music/indie rock"/>
    <n v="28"/>
    <x v="4"/>
    <x v="14"/>
    <x v="105"/>
    <x v="1270"/>
  </r>
  <r>
    <n v="254"/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x v="0"/>
    <n v="99"/>
    <x v="0"/>
    <s v="music/indie rock"/>
    <n v="51"/>
    <x v="4"/>
    <x v="14"/>
    <x v="344"/>
    <x v="282"/>
  </r>
  <r>
    <n v="107"/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x v="0"/>
    <n v="44"/>
    <x v="0"/>
    <s v="music/indie rock"/>
    <n v="54"/>
    <x v="4"/>
    <x v="14"/>
    <x v="1329"/>
    <x v="1271"/>
  </r>
  <r>
    <n v="108"/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x v="0"/>
    <n v="58"/>
    <x v="0"/>
    <s v="music/indie rock"/>
    <n v="37"/>
    <x v="4"/>
    <x v="14"/>
    <x v="1198"/>
    <x v="341"/>
  </r>
  <r>
    <n v="107"/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x v="0"/>
    <n v="191"/>
    <x v="0"/>
    <s v="music/indie rock"/>
    <n v="90"/>
    <x v="4"/>
    <x v="14"/>
    <x v="1330"/>
    <x v="407"/>
  </r>
  <r>
    <n v="107"/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x v="0"/>
    <n v="40"/>
    <x v="0"/>
    <s v="music/indie rock"/>
    <n v="107"/>
    <x v="4"/>
    <x v="14"/>
    <x v="1005"/>
    <x v="926"/>
  </r>
  <r>
    <n v="100"/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x v="0"/>
    <n v="38"/>
    <x v="0"/>
    <s v="music/indie rock"/>
    <n v="53"/>
    <x v="4"/>
    <x v="14"/>
    <x v="1331"/>
    <x v="400"/>
  </r>
  <r>
    <n v="107"/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x v="0"/>
    <n v="39"/>
    <x v="0"/>
    <s v="music/indie rock"/>
    <n v="55"/>
    <x v="4"/>
    <x v="14"/>
    <x v="1332"/>
    <x v="434"/>
  </r>
  <r>
    <n v="100"/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x v="0"/>
    <n v="11"/>
    <x v="0"/>
    <s v="music/indie rock"/>
    <n v="27"/>
    <x v="4"/>
    <x v="14"/>
    <x v="1333"/>
    <x v="1019"/>
  </r>
  <r>
    <n v="105"/>
    <n v="2113"/>
    <s v="Summer Underground // Honeycomb LP"/>
    <s v="Help us fund our second full-length album Honeycomb!"/>
    <n v="7000"/>
    <x v="1475"/>
    <x v="0"/>
    <x v="0"/>
    <x v="0"/>
    <n v="1411505176"/>
    <n v="1408481176"/>
    <x v="0"/>
    <n v="107"/>
    <x v="0"/>
    <s v="music/indie rock"/>
    <n v="69"/>
    <x v="4"/>
    <x v="14"/>
    <x v="1293"/>
    <x v="1045"/>
  </r>
  <r>
    <n v="105"/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x v="0"/>
    <n v="147"/>
    <x v="0"/>
    <s v="music/indie rock"/>
    <n v="36"/>
    <x v="4"/>
    <x v="14"/>
    <x v="1334"/>
    <x v="1272"/>
  </r>
  <r>
    <n v="226"/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x v="0"/>
    <n v="36"/>
    <x v="0"/>
    <s v="music/indie rock"/>
    <n v="94"/>
    <x v="4"/>
    <x v="14"/>
    <x v="1335"/>
    <x v="1103"/>
  </r>
  <r>
    <n v="101"/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x v="0"/>
    <n v="92"/>
    <x v="0"/>
    <s v="music/indie rock"/>
    <n v="526"/>
    <x v="4"/>
    <x v="14"/>
    <x v="1336"/>
    <x v="1273"/>
  </r>
  <r>
    <n v="148"/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x v="0"/>
    <n v="35"/>
    <x v="0"/>
    <s v="music/indie rock"/>
    <n v="51"/>
    <x v="4"/>
    <x v="14"/>
    <x v="1090"/>
    <x v="998"/>
  </r>
  <r>
    <n v="135"/>
    <n v="2118"/>
    <s v="PORCHES. vs. THE U.S.A."/>
    <s v="PORCHES.  and Documentarians tour from New York to San Francisco and back."/>
    <n v="1000"/>
    <x v="1480"/>
    <x v="0"/>
    <x v="0"/>
    <x v="0"/>
    <n v="1311538136"/>
    <n v="1308946136"/>
    <x v="0"/>
    <n v="17"/>
    <x v="0"/>
    <s v="music/indie rock"/>
    <n v="79"/>
    <x v="4"/>
    <x v="14"/>
    <x v="1337"/>
    <x v="1274"/>
  </r>
  <r>
    <n v="101"/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x v="0"/>
    <n v="22"/>
    <x v="0"/>
    <s v="music/indie rock"/>
    <n v="92"/>
    <x v="4"/>
    <x v="14"/>
    <x v="219"/>
    <x v="215"/>
  </r>
  <r>
    <n v="101"/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x v="0"/>
    <n v="69"/>
    <x v="0"/>
    <s v="music/indie rock"/>
    <n v="117"/>
    <x v="4"/>
    <x v="14"/>
    <x v="242"/>
    <x v="1275"/>
  </r>
  <r>
    <n v="1"/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x v="0"/>
    <n v="10"/>
    <x v="1"/>
    <s v="games/video games"/>
    <n v="28"/>
    <x v="6"/>
    <x v="17"/>
    <x v="462"/>
    <x v="1276"/>
  </r>
  <r>
    <n v="0"/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x v="0"/>
    <n v="3"/>
    <x v="1"/>
    <s v="games/video games"/>
    <n v="103"/>
    <x v="6"/>
    <x v="17"/>
    <x v="170"/>
    <x v="165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x v="0"/>
    <n v="5"/>
    <x v="1"/>
    <s v="games/video games"/>
    <n v="10"/>
    <x v="6"/>
    <x v="17"/>
    <x v="1338"/>
    <x v="1277"/>
  </r>
  <r>
    <n v="10"/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x v="0"/>
    <n v="5"/>
    <x v="1"/>
    <s v="games/video games"/>
    <n v="23"/>
    <x v="6"/>
    <x v="17"/>
    <x v="940"/>
    <x v="1278"/>
  </r>
  <r>
    <n v="1"/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x v="0"/>
    <n v="27"/>
    <x v="1"/>
    <s v="games/video games"/>
    <n v="32"/>
    <x v="6"/>
    <x v="17"/>
    <x v="158"/>
    <x v="160"/>
  </r>
  <r>
    <n v="0"/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x v="0"/>
    <n v="2"/>
    <x v="1"/>
    <s v="games/video games"/>
    <n v="5"/>
    <x v="6"/>
    <x v="17"/>
    <x v="883"/>
    <x v="854"/>
  </r>
  <r>
    <n v="29"/>
    <n v="2127"/>
    <s v="Three Monkeys - Part 1: Into the Abyss"/>
    <s v="Three Monkeys is an audio adventure game for PC."/>
    <n v="28000"/>
    <x v="1484"/>
    <x v="2"/>
    <x v="1"/>
    <x v="1"/>
    <n v="1426158463"/>
    <n v="1423570063"/>
    <x v="0"/>
    <n v="236"/>
    <x v="1"/>
    <s v="games/video games"/>
    <n v="34"/>
    <x v="6"/>
    <x v="17"/>
    <x v="1339"/>
    <x v="1127"/>
  </r>
  <r>
    <n v="0"/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x v="0"/>
    <n v="1"/>
    <x v="1"/>
    <s v="games/video games"/>
    <n v="25"/>
    <x v="6"/>
    <x v="17"/>
    <x v="1340"/>
    <x v="906"/>
  </r>
  <r>
    <n v="12"/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x v="0"/>
    <n v="12"/>
    <x v="1"/>
    <s v="games/video games"/>
    <n v="20"/>
    <x v="6"/>
    <x v="17"/>
    <x v="1341"/>
    <x v="579"/>
  </r>
  <r>
    <n v="0"/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x v="0"/>
    <n v="4"/>
    <x v="1"/>
    <s v="games/video games"/>
    <n v="21"/>
    <x v="6"/>
    <x v="17"/>
    <x v="401"/>
    <x v="599"/>
  </r>
  <r>
    <n v="5"/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x v="0"/>
    <n v="3"/>
    <x v="1"/>
    <s v="games/video games"/>
    <n v="8"/>
    <x v="6"/>
    <x v="17"/>
    <x v="1265"/>
    <x v="1279"/>
  </r>
  <r>
    <n v="2"/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x v="0"/>
    <n v="99"/>
    <x v="1"/>
    <s v="games/video games"/>
    <n v="21"/>
    <x v="6"/>
    <x v="17"/>
    <x v="1342"/>
    <x v="1280"/>
  </r>
  <r>
    <n v="2"/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x v="0"/>
    <n v="3"/>
    <x v="1"/>
    <s v="games/video games"/>
    <n v="5"/>
    <x v="6"/>
    <x v="17"/>
    <x v="1343"/>
    <x v="88"/>
  </r>
  <r>
    <n v="2"/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x v="0"/>
    <n v="3"/>
    <x v="1"/>
    <s v="games/video games"/>
    <n v="35"/>
    <x v="6"/>
    <x v="17"/>
    <x v="1344"/>
    <x v="1281"/>
  </r>
  <r>
    <n v="10"/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x v="0"/>
    <n v="22"/>
    <x v="1"/>
    <s v="games/video games"/>
    <n v="22"/>
    <x v="6"/>
    <x v="17"/>
    <x v="1345"/>
    <x v="439"/>
  </r>
  <r>
    <n v="0"/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x v="0"/>
    <n v="4"/>
    <x v="1"/>
    <s v="games/video games"/>
    <n v="12"/>
    <x v="6"/>
    <x v="17"/>
    <x v="1346"/>
    <x v="1200"/>
  </r>
  <r>
    <n v="28"/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x v="0"/>
    <n v="534"/>
    <x v="1"/>
    <s v="games/video games"/>
    <n v="27"/>
    <x v="6"/>
    <x v="17"/>
    <x v="515"/>
    <x v="500"/>
  </r>
  <r>
    <n v="13"/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x v="0"/>
    <n v="12"/>
    <x v="1"/>
    <s v="games/video games"/>
    <n v="11"/>
    <x v="6"/>
    <x v="17"/>
    <x v="1347"/>
    <x v="629"/>
  </r>
  <r>
    <n v="5"/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x v="0"/>
    <n v="56"/>
    <x v="1"/>
    <s v="games/video games"/>
    <n v="29"/>
    <x v="6"/>
    <x v="17"/>
    <x v="513"/>
    <x v="287"/>
  </r>
  <r>
    <n v="0"/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x v="0"/>
    <n v="11"/>
    <x v="1"/>
    <s v="games/video games"/>
    <n v="51"/>
    <x v="6"/>
    <x v="17"/>
    <x v="1348"/>
    <x v="1282"/>
  </r>
  <r>
    <n v="0"/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x v="0"/>
    <n v="0"/>
    <x v="1"/>
    <s v="games/video games"/>
    <e v="#DIV/0!"/>
    <x v="6"/>
    <x v="17"/>
    <x v="309"/>
    <x v="472"/>
  </r>
  <r>
    <n v="6"/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x v="0"/>
    <n v="12"/>
    <x v="1"/>
    <s v="games/video games"/>
    <n v="50"/>
    <x v="6"/>
    <x v="17"/>
    <x v="800"/>
    <x v="763"/>
  </r>
  <r>
    <n v="11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x v="0"/>
    <n v="5"/>
    <x v="1"/>
    <s v="games/video games"/>
    <n v="45"/>
    <x v="6"/>
    <x v="17"/>
    <x v="1349"/>
    <x v="219"/>
  </r>
  <r>
    <n v="2"/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x v="0"/>
    <n v="24"/>
    <x v="1"/>
    <s v="games/video games"/>
    <n v="25"/>
    <x v="6"/>
    <x v="17"/>
    <x v="1350"/>
    <x v="1283"/>
  </r>
  <r>
    <n v="30"/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x v="0"/>
    <n v="89"/>
    <x v="1"/>
    <s v="games/video games"/>
    <n v="51"/>
    <x v="6"/>
    <x v="17"/>
    <x v="1351"/>
    <x v="1247"/>
  </r>
  <r>
    <n v="0"/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x v="0"/>
    <n v="1"/>
    <x v="1"/>
    <s v="games/video games"/>
    <n v="1"/>
    <x v="6"/>
    <x v="17"/>
    <x v="767"/>
    <x v="142"/>
  </r>
  <r>
    <n v="1"/>
    <n v="2147"/>
    <s v="Johnny Rocketfingers 3"/>
    <s v="A Point and Click Adventure on Steroids."/>
    <n v="390000"/>
    <x v="1495"/>
    <x v="2"/>
    <x v="0"/>
    <x v="0"/>
    <n v="1416125148"/>
    <n v="1413356748"/>
    <x v="0"/>
    <n v="55"/>
    <x v="1"/>
    <s v="games/video games"/>
    <n v="49"/>
    <x v="6"/>
    <x v="17"/>
    <x v="27"/>
    <x v="472"/>
  </r>
  <r>
    <n v="2"/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x v="0"/>
    <n v="2"/>
    <x v="1"/>
    <s v="games/video games"/>
    <n v="1"/>
    <x v="6"/>
    <x v="17"/>
    <x v="418"/>
    <x v="416"/>
  </r>
  <r>
    <n v="0"/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x v="0"/>
    <n v="0"/>
    <x v="1"/>
    <s v="games/video games"/>
    <e v="#DIV/0!"/>
    <x v="6"/>
    <x v="17"/>
    <x v="1352"/>
    <x v="1284"/>
  </r>
  <r>
    <n v="1"/>
    <n v="2150"/>
    <s v="The Unknown Door"/>
    <s v="A pixel styled open world detective game."/>
    <n v="50000"/>
    <x v="1496"/>
    <x v="2"/>
    <x v="10"/>
    <x v="8"/>
    <n v="1468392599"/>
    <n v="1465800599"/>
    <x v="0"/>
    <n v="4"/>
    <x v="1"/>
    <s v="games/video games"/>
    <n v="101"/>
    <x v="6"/>
    <x v="17"/>
    <x v="677"/>
    <x v="157"/>
  </r>
  <r>
    <n v="0"/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x v="0"/>
    <n v="6"/>
    <x v="1"/>
    <s v="games/video games"/>
    <n v="20"/>
    <x v="6"/>
    <x v="17"/>
    <x v="756"/>
    <x v="1285"/>
  </r>
  <r>
    <n v="0"/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x v="0"/>
    <n v="4"/>
    <x v="1"/>
    <s v="games/video games"/>
    <n v="13"/>
    <x v="6"/>
    <x v="17"/>
    <x v="1353"/>
    <x v="1286"/>
  </r>
  <r>
    <n v="0"/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x v="0"/>
    <n v="4"/>
    <x v="1"/>
    <s v="games/video games"/>
    <n v="9"/>
    <x v="6"/>
    <x v="17"/>
    <x v="1354"/>
    <x v="849"/>
  </r>
  <r>
    <n v="1"/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x v="0"/>
    <n v="2"/>
    <x v="1"/>
    <s v="games/video games"/>
    <n v="1"/>
    <x v="6"/>
    <x v="17"/>
    <x v="1355"/>
    <x v="1287"/>
  </r>
  <r>
    <n v="2"/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x v="0"/>
    <n v="5"/>
    <x v="1"/>
    <s v="games/video games"/>
    <n v="23"/>
    <x v="6"/>
    <x v="17"/>
    <x v="807"/>
    <x v="452"/>
  </r>
  <r>
    <n v="3"/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x v="0"/>
    <n v="83"/>
    <x v="1"/>
    <s v="games/video games"/>
    <n v="18"/>
    <x v="6"/>
    <x v="17"/>
    <x v="1356"/>
    <x v="1288"/>
  </r>
  <r>
    <n v="28"/>
    <n v="2157"/>
    <s v="Nin"/>
    <s v="Gamers and 90's fans unite in this small tale of epic proportions!"/>
    <n v="75000"/>
    <x v="1499"/>
    <x v="2"/>
    <x v="0"/>
    <x v="0"/>
    <n v="1482479940"/>
    <n v="1479684783"/>
    <x v="0"/>
    <n v="57"/>
    <x v="1"/>
    <s v="games/video games"/>
    <n v="371"/>
    <x v="6"/>
    <x v="17"/>
    <x v="972"/>
    <x v="670"/>
  </r>
  <r>
    <n v="7"/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x v="0"/>
    <n v="311"/>
    <x v="1"/>
    <s v="games/video games"/>
    <n v="64"/>
    <x v="6"/>
    <x v="17"/>
    <x v="1357"/>
    <x v="1289"/>
  </r>
  <r>
    <n v="1"/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x v="0"/>
    <n v="2"/>
    <x v="1"/>
    <s v="games/video games"/>
    <n v="13"/>
    <x v="6"/>
    <x v="17"/>
    <x v="1358"/>
    <x v="1290"/>
  </r>
  <r>
    <n v="1"/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x v="0"/>
    <n v="16"/>
    <x v="1"/>
    <s v="games/video games"/>
    <n v="5"/>
    <x v="6"/>
    <x v="17"/>
    <x v="417"/>
    <x v="230"/>
  </r>
  <r>
    <n v="116"/>
    <n v="2161"/>
    <s v="CallMeGhost DEBUT ALBUM preorder!"/>
    <s v="We're trying to fund hard copies of our debut album!"/>
    <n v="400"/>
    <x v="1501"/>
    <x v="0"/>
    <x v="0"/>
    <x v="0"/>
    <n v="1443040059"/>
    <n v="1440448059"/>
    <x v="0"/>
    <n v="13"/>
    <x v="0"/>
    <s v="music/rock"/>
    <n v="36"/>
    <x v="4"/>
    <x v="11"/>
    <x v="1094"/>
    <x v="1044"/>
  </r>
  <r>
    <n v="112"/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x v="0"/>
    <n v="58"/>
    <x v="0"/>
    <s v="music/rock"/>
    <n v="87"/>
    <x v="4"/>
    <x v="11"/>
    <x v="865"/>
    <x v="571"/>
  </r>
  <r>
    <n v="132"/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x v="0"/>
    <n v="44"/>
    <x v="0"/>
    <s v="music/rock"/>
    <n v="75"/>
    <x v="4"/>
    <x v="11"/>
    <x v="55"/>
    <x v="305"/>
  </r>
  <r>
    <n v="103"/>
    <n v="2164"/>
    <s v="Rosaline debut record"/>
    <s v="South Florida roots country/rock outfit's long awaited debut record"/>
    <n v="5500"/>
    <x v="1504"/>
    <x v="0"/>
    <x v="0"/>
    <x v="0"/>
    <n v="1466827140"/>
    <n v="1464196414"/>
    <x v="0"/>
    <n v="83"/>
    <x v="0"/>
    <s v="music/rock"/>
    <n v="68"/>
    <x v="4"/>
    <x v="11"/>
    <x v="1359"/>
    <x v="512"/>
  </r>
  <r>
    <n v="139"/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x v="0"/>
    <n v="117"/>
    <x v="0"/>
    <s v="music/rock"/>
    <n v="30"/>
    <x v="4"/>
    <x v="11"/>
    <x v="315"/>
    <x v="313"/>
  </r>
  <r>
    <n v="147"/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x v="0"/>
    <n v="32"/>
    <x v="0"/>
    <s v="music/rock"/>
    <n v="92"/>
    <x v="4"/>
    <x v="11"/>
    <x v="1064"/>
    <x v="341"/>
  </r>
  <r>
    <n v="120"/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x v="0"/>
    <n v="8"/>
    <x v="0"/>
    <s v="music/rock"/>
    <n v="23"/>
    <x v="4"/>
    <x v="11"/>
    <x v="1360"/>
    <x v="1291"/>
  </r>
  <r>
    <n v="122"/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x v="0"/>
    <n v="340"/>
    <x v="0"/>
    <s v="music/rock"/>
    <n v="64"/>
    <x v="4"/>
    <x v="11"/>
    <x v="751"/>
    <x v="1292"/>
  </r>
  <r>
    <n v="100"/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x v="0"/>
    <n v="7"/>
    <x v="0"/>
    <s v="music/rock"/>
    <n v="22"/>
    <x v="4"/>
    <x v="11"/>
    <x v="1"/>
    <x v="1113"/>
  </r>
  <r>
    <n v="181"/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x v="0"/>
    <n v="19"/>
    <x v="0"/>
    <s v="music/rock"/>
    <n v="33"/>
    <x v="4"/>
    <x v="11"/>
    <x v="1007"/>
    <x v="524"/>
  </r>
  <r>
    <n v="106"/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x v="0"/>
    <n v="47"/>
    <x v="0"/>
    <s v="music/rock"/>
    <n v="90"/>
    <x v="4"/>
    <x v="11"/>
    <x v="169"/>
    <x v="989"/>
  </r>
  <r>
    <n v="100"/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x v="0"/>
    <n v="13"/>
    <x v="0"/>
    <s v="music/rock"/>
    <n v="77"/>
    <x v="4"/>
    <x v="11"/>
    <x v="118"/>
    <x v="747"/>
  </r>
  <r>
    <n v="127"/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x v="0"/>
    <n v="90"/>
    <x v="0"/>
    <s v="music/rock"/>
    <n v="59"/>
    <x v="4"/>
    <x v="11"/>
    <x v="1361"/>
    <x v="1293"/>
  </r>
  <r>
    <n v="103"/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x v="0"/>
    <n v="63"/>
    <x v="0"/>
    <s v="music/rock"/>
    <n v="65"/>
    <x v="4"/>
    <x v="11"/>
    <x v="1362"/>
    <x v="1294"/>
  </r>
  <r>
    <n v="250"/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x v="0"/>
    <n v="26"/>
    <x v="0"/>
    <s v="music/rock"/>
    <n v="67"/>
    <x v="4"/>
    <x v="11"/>
    <x v="965"/>
    <x v="968"/>
  </r>
  <r>
    <n v="126"/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x v="0"/>
    <n v="71"/>
    <x v="0"/>
    <s v="music/rock"/>
    <n v="89"/>
    <x v="4"/>
    <x v="11"/>
    <x v="1169"/>
    <x v="117"/>
  </r>
  <r>
    <n v="100"/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x v="0"/>
    <n v="38"/>
    <x v="0"/>
    <s v="music/rock"/>
    <n v="66"/>
    <x v="4"/>
    <x v="11"/>
    <x v="715"/>
    <x v="953"/>
  </r>
  <r>
    <n v="139"/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x v="0"/>
    <n v="859"/>
    <x v="0"/>
    <s v="music/rock"/>
    <n v="40"/>
    <x v="4"/>
    <x v="11"/>
    <x v="140"/>
    <x v="1295"/>
  </r>
  <r>
    <n v="161"/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x v="0"/>
    <n v="21"/>
    <x v="0"/>
    <s v="music/rock"/>
    <n v="77"/>
    <x v="4"/>
    <x v="11"/>
    <x v="1363"/>
    <x v="1296"/>
  </r>
  <r>
    <n v="107"/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x v="0"/>
    <n v="78"/>
    <x v="0"/>
    <s v="music/rock"/>
    <n v="69"/>
    <x v="4"/>
    <x v="11"/>
    <x v="303"/>
    <x v="294"/>
  </r>
  <r>
    <n v="153"/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x v="0"/>
    <n v="53"/>
    <x v="0"/>
    <s v="games/tabletop games"/>
    <n v="58"/>
    <x v="6"/>
    <x v="32"/>
    <x v="1364"/>
    <x v="1297"/>
  </r>
  <r>
    <n v="524"/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x v="0"/>
    <n v="356"/>
    <x v="0"/>
    <s v="games/tabletop games"/>
    <n v="44"/>
    <x v="6"/>
    <x v="32"/>
    <x v="1175"/>
    <x v="1153"/>
  </r>
  <r>
    <n v="489"/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x v="0"/>
    <n v="279"/>
    <x v="0"/>
    <s v="games/tabletop games"/>
    <n v="32"/>
    <x v="6"/>
    <x v="32"/>
    <x v="772"/>
    <x v="1292"/>
  </r>
  <r>
    <n v="285"/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x v="1"/>
    <n v="266"/>
    <x v="0"/>
    <s v="games/tabletop games"/>
    <n v="107"/>
    <x v="6"/>
    <x v="32"/>
    <x v="31"/>
    <x v="468"/>
  </r>
  <r>
    <n v="1857"/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x v="0"/>
    <n v="623"/>
    <x v="0"/>
    <s v="games/tabletop games"/>
    <n v="149"/>
    <x v="6"/>
    <x v="32"/>
    <x v="1365"/>
    <x v="226"/>
  </r>
  <r>
    <n v="110"/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x v="0"/>
    <n v="392"/>
    <x v="0"/>
    <s v="games/tabletop games"/>
    <n v="56"/>
    <x v="6"/>
    <x v="32"/>
    <x v="1366"/>
    <x v="805"/>
  </r>
  <r>
    <n v="1015"/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x v="1"/>
    <n v="3562"/>
    <x v="0"/>
    <s v="games/tabletop games"/>
    <n v="57"/>
    <x v="6"/>
    <x v="32"/>
    <x v="124"/>
    <x v="35"/>
  </r>
  <r>
    <n v="412"/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x v="0"/>
    <n v="514"/>
    <x v="0"/>
    <s v="games/tabletop games"/>
    <n v="44"/>
    <x v="6"/>
    <x v="32"/>
    <x v="691"/>
    <x v="884"/>
  </r>
  <r>
    <n v="503"/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x v="0"/>
    <n v="88"/>
    <x v="0"/>
    <s v="games/tabletop games"/>
    <n v="69"/>
    <x v="6"/>
    <x v="32"/>
    <x v="771"/>
    <x v="1255"/>
  </r>
  <r>
    <n v="185"/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x v="0"/>
    <n v="537"/>
    <x v="0"/>
    <s v="games/tabletop games"/>
    <n v="65"/>
    <x v="6"/>
    <x v="32"/>
    <x v="1059"/>
    <x v="188"/>
  </r>
  <r>
    <n v="120"/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x v="0"/>
    <n v="25"/>
    <x v="0"/>
    <s v="games/tabletop games"/>
    <n v="36"/>
    <x v="6"/>
    <x v="32"/>
    <x v="1061"/>
    <x v="1298"/>
  </r>
  <r>
    <n v="1081"/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x v="0"/>
    <n v="3238"/>
    <x v="0"/>
    <s v="games/tabletop games"/>
    <n v="40"/>
    <x v="6"/>
    <x v="32"/>
    <x v="1367"/>
    <x v="479"/>
  </r>
  <r>
    <n v="452"/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x v="0"/>
    <n v="897"/>
    <x v="0"/>
    <s v="games/tabletop games"/>
    <n v="76"/>
    <x v="6"/>
    <x v="32"/>
    <x v="1368"/>
    <x v="1299"/>
  </r>
  <r>
    <n v="537"/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x v="0"/>
    <n v="878"/>
    <x v="0"/>
    <s v="games/tabletop games"/>
    <n v="61"/>
    <x v="6"/>
    <x v="32"/>
    <x v="1057"/>
    <x v="330"/>
  </r>
  <r>
    <n v="120"/>
    <n v="2195"/>
    <s v="Purgatoria: City of Angels"/>
    <s v="A gritty, noir tabletop RPG with a fast-paced combo-based battle system."/>
    <n v="4600"/>
    <x v="968"/>
    <x v="0"/>
    <x v="0"/>
    <x v="0"/>
    <n v="1439317900"/>
    <n v="1436725900"/>
    <x v="0"/>
    <n v="115"/>
    <x v="0"/>
    <s v="games/tabletop games"/>
    <n v="48"/>
    <x v="6"/>
    <x v="32"/>
    <x v="50"/>
    <x v="50"/>
  </r>
  <r>
    <n v="114"/>
    <n v="2196"/>
    <s v="LACORSA Grand Prix Game (relaunch)"/>
    <s v="Race your friends in style with this classic Grand Prix game."/>
    <n v="14000"/>
    <x v="1532"/>
    <x v="0"/>
    <x v="0"/>
    <x v="0"/>
    <n v="1480662000"/>
    <n v="1478000502"/>
    <x v="0"/>
    <n v="234"/>
    <x v="0"/>
    <s v="games/tabletop games"/>
    <n v="68"/>
    <x v="6"/>
    <x v="32"/>
    <x v="1369"/>
    <x v="539"/>
  </r>
  <r>
    <n v="951"/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x v="0"/>
    <n v="4330"/>
    <x v="0"/>
    <s v="games/tabletop games"/>
    <n v="66"/>
    <x v="6"/>
    <x v="32"/>
    <x v="163"/>
    <x v="47"/>
  </r>
  <r>
    <n v="133"/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x v="0"/>
    <n v="651"/>
    <x v="0"/>
    <s v="games/tabletop games"/>
    <n v="82"/>
    <x v="6"/>
    <x v="32"/>
    <x v="312"/>
    <x v="307"/>
  </r>
  <r>
    <n v="147"/>
    <n v="2199"/>
    <s v="Decadolo. Flip it!"/>
    <s v="A new strategic board game designed to flip out your opponent."/>
    <n v="9000"/>
    <x v="1535"/>
    <x v="0"/>
    <x v="17"/>
    <x v="3"/>
    <n v="1444903198"/>
    <n v="1442311198"/>
    <x v="1"/>
    <n v="251"/>
    <x v="0"/>
    <s v="games/tabletop games"/>
    <n v="53"/>
    <x v="6"/>
    <x v="32"/>
    <x v="576"/>
    <x v="561"/>
  </r>
  <r>
    <n v="542"/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x v="0"/>
    <n v="263"/>
    <x v="0"/>
    <s v="games/tabletop games"/>
    <n v="41"/>
    <x v="6"/>
    <x v="32"/>
    <x v="1370"/>
    <x v="470"/>
  </r>
  <r>
    <n v="383"/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x v="0"/>
    <n v="28"/>
    <x v="0"/>
    <s v="music/electronic music"/>
    <n v="15"/>
    <x v="4"/>
    <x v="15"/>
    <x v="1371"/>
    <x v="627"/>
  </r>
  <r>
    <n v="704"/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x v="0"/>
    <n v="721"/>
    <x v="0"/>
    <s v="music/electronic music"/>
    <n v="39"/>
    <x v="4"/>
    <x v="15"/>
    <x v="258"/>
    <x v="1300"/>
  </r>
  <r>
    <n v="110"/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x v="0"/>
    <n v="50"/>
    <x v="0"/>
    <s v="music/electronic music"/>
    <n v="44"/>
    <x v="4"/>
    <x v="15"/>
    <x v="527"/>
    <x v="513"/>
  </r>
  <r>
    <n v="133"/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x v="0"/>
    <n v="73"/>
    <x v="0"/>
    <s v="music/electronic music"/>
    <n v="27"/>
    <x v="4"/>
    <x v="15"/>
    <x v="1372"/>
    <x v="268"/>
  </r>
  <r>
    <n v="152"/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x v="0"/>
    <n v="27"/>
    <x v="0"/>
    <s v="music/electronic music"/>
    <n v="42"/>
    <x v="4"/>
    <x v="15"/>
    <x v="1373"/>
    <x v="1301"/>
  </r>
  <r>
    <n v="103"/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x v="0"/>
    <n v="34"/>
    <x v="0"/>
    <s v="music/electronic music"/>
    <n v="33"/>
    <x v="4"/>
    <x v="15"/>
    <x v="917"/>
    <x v="69"/>
  </r>
  <r>
    <n v="100"/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x v="0"/>
    <n v="7"/>
    <x v="0"/>
    <s v="music/electronic music"/>
    <n v="286"/>
    <x v="4"/>
    <x v="15"/>
    <x v="1298"/>
    <x v="1302"/>
  </r>
  <r>
    <n v="102"/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x v="0"/>
    <n v="24"/>
    <x v="0"/>
    <s v="music/electronic music"/>
    <n v="42"/>
    <x v="4"/>
    <x v="15"/>
    <x v="648"/>
    <x v="1303"/>
  </r>
  <r>
    <n v="151"/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x v="0"/>
    <n v="15"/>
    <x v="0"/>
    <s v="music/electronic music"/>
    <n v="50"/>
    <x v="4"/>
    <x v="15"/>
    <x v="1374"/>
    <x v="1304"/>
  </r>
  <r>
    <n v="111"/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x v="0"/>
    <n v="72"/>
    <x v="0"/>
    <s v="music/electronic music"/>
    <n v="62"/>
    <x v="4"/>
    <x v="15"/>
    <x v="1375"/>
    <x v="435"/>
  </r>
  <r>
    <n v="196"/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x v="0"/>
    <n v="120"/>
    <x v="0"/>
    <s v="music/electronic music"/>
    <n v="41"/>
    <x v="4"/>
    <x v="15"/>
    <x v="1376"/>
    <x v="91"/>
  </r>
  <r>
    <n v="114"/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x v="0"/>
    <n v="123"/>
    <x v="0"/>
    <s v="music/electronic music"/>
    <n v="56"/>
    <x v="4"/>
    <x v="15"/>
    <x v="749"/>
    <x v="962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x v="0"/>
    <n v="1"/>
    <x v="0"/>
    <s v="music/electronic music"/>
    <n v="10"/>
    <x v="4"/>
    <x v="15"/>
    <x v="198"/>
    <x v="522"/>
  </r>
  <r>
    <n v="293"/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x v="0"/>
    <n v="24"/>
    <x v="0"/>
    <s v="music/electronic music"/>
    <n v="73"/>
    <x v="4"/>
    <x v="15"/>
    <x v="358"/>
    <x v="355"/>
  </r>
  <r>
    <n v="156"/>
    <n v="2215"/>
    <s v="&quot;Something to See, Not to Say&quot; - Anemometer's First EP Album"/>
    <s v="Ambient Electro Grind-fest!"/>
    <n v="550"/>
    <x v="1548"/>
    <x v="0"/>
    <x v="0"/>
    <x v="0"/>
    <n v="1331621940"/>
    <n v="1329671572"/>
    <x v="0"/>
    <n v="33"/>
    <x v="0"/>
    <s v="music/electronic music"/>
    <n v="26"/>
    <x v="4"/>
    <x v="15"/>
    <x v="1377"/>
    <x v="1305"/>
  </r>
  <r>
    <n v="106"/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x v="0"/>
    <n v="14"/>
    <x v="0"/>
    <s v="music/electronic music"/>
    <n v="23"/>
    <x v="4"/>
    <x v="15"/>
    <x v="0"/>
    <x v="504"/>
  </r>
  <r>
    <n v="101"/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x v="0"/>
    <n v="9"/>
    <x v="0"/>
    <s v="music/electronic music"/>
    <n v="47"/>
    <x v="4"/>
    <x v="15"/>
    <x v="466"/>
    <x v="1306"/>
  </r>
  <r>
    <n v="123"/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x v="0"/>
    <n v="76"/>
    <x v="0"/>
    <s v="music/electronic music"/>
    <n v="32"/>
    <x v="4"/>
    <x v="15"/>
    <x v="1378"/>
    <x v="1307"/>
  </r>
  <r>
    <n v="102"/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x v="0"/>
    <n v="19"/>
    <x v="0"/>
    <s v="music/electronic music"/>
    <n v="53"/>
    <x v="4"/>
    <x v="15"/>
    <x v="546"/>
    <x v="1308"/>
  </r>
  <r>
    <n v="101"/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x v="0"/>
    <n v="69"/>
    <x v="0"/>
    <s v="music/electronic music"/>
    <n v="51"/>
    <x v="4"/>
    <x v="15"/>
    <x v="1379"/>
    <x v="1309"/>
  </r>
  <r>
    <n v="108"/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x v="0"/>
    <n v="218"/>
    <x v="0"/>
    <s v="games/tabletop games"/>
    <n v="37"/>
    <x v="6"/>
    <x v="32"/>
    <x v="876"/>
    <x v="674"/>
  </r>
  <r>
    <n v="163"/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x v="0"/>
    <n v="30"/>
    <x v="0"/>
    <s v="games/tabletop games"/>
    <n v="27"/>
    <x v="6"/>
    <x v="32"/>
    <x v="1101"/>
    <x v="1310"/>
  </r>
  <r>
    <n v="106"/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x v="0"/>
    <n v="100"/>
    <x v="0"/>
    <s v="games/tabletop games"/>
    <n v="206"/>
    <x v="6"/>
    <x v="32"/>
    <x v="903"/>
    <x v="876"/>
  </r>
  <r>
    <n v="243"/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x v="0"/>
    <n v="296"/>
    <x v="0"/>
    <s v="games/tabletop games"/>
    <n v="82"/>
    <x v="6"/>
    <x v="32"/>
    <x v="563"/>
    <x v="1311"/>
  </r>
  <r>
    <n v="945"/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x v="0"/>
    <n v="1204"/>
    <x v="0"/>
    <s v="games/tabletop games"/>
    <n v="165"/>
    <x v="6"/>
    <x v="32"/>
    <x v="1340"/>
    <x v="1312"/>
  </r>
  <r>
    <n v="108"/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x v="0"/>
    <n v="321"/>
    <x v="0"/>
    <s v="games/tabletop games"/>
    <n v="61"/>
    <x v="6"/>
    <x v="32"/>
    <x v="825"/>
    <x v="1313"/>
  </r>
  <r>
    <n v="157"/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x v="0"/>
    <n v="301"/>
    <x v="0"/>
    <s v="games/tabletop games"/>
    <n v="68"/>
    <x v="6"/>
    <x v="32"/>
    <x v="107"/>
    <x v="918"/>
  </r>
  <r>
    <n v="1174"/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x v="0"/>
    <n v="144"/>
    <x v="0"/>
    <s v="games/tabletop games"/>
    <n v="82"/>
    <x v="6"/>
    <x v="32"/>
    <x v="152"/>
    <x v="189"/>
  </r>
  <r>
    <n v="171"/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x v="0"/>
    <n v="539"/>
    <x v="0"/>
    <s v="games/tabletop games"/>
    <n v="25"/>
    <x v="6"/>
    <x v="32"/>
    <x v="1380"/>
    <x v="1314"/>
  </r>
  <r>
    <n v="126"/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x v="0"/>
    <n v="498"/>
    <x v="0"/>
    <s v="games/tabletop games"/>
    <n v="21"/>
    <x v="6"/>
    <x v="32"/>
    <x v="1296"/>
    <x v="1241"/>
  </r>
  <r>
    <n v="1212"/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x v="0"/>
    <n v="1113"/>
    <x v="0"/>
    <s v="games/tabletop games"/>
    <n v="27"/>
    <x v="6"/>
    <x v="32"/>
    <x v="1381"/>
    <x v="1244"/>
  </r>
  <r>
    <n v="496"/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x v="0"/>
    <n v="988"/>
    <x v="0"/>
    <s v="games/tabletop games"/>
    <n v="25"/>
    <x v="6"/>
    <x v="32"/>
    <x v="1062"/>
    <x v="947"/>
  </r>
  <r>
    <n v="332"/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x v="0"/>
    <n v="391"/>
    <x v="0"/>
    <s v="games/tabletop games"/>
    <n v="21"/>
    <x v="6"/>
    <x v="32"/>
    <x v="1382"/>
    <x v="286"/>
  </r>
  <r>
    <n v="1165"/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x v="0"/>
    <n v="28"/>
    <x v="0"/>
    <s v="games/tabletop games"/>
    <n v="42"/>
    <x v="6"/>
    <x v="32"/>
    <x v="1383"/>
    <x v="121"/>
  </r>
  <r>
    <n v="153"/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x v="0"/>
    <n v="147"/>
    <x v="0"/>
    <s v="games/tabletop games"/>
    <n v="136"/>
    <x v="6"/>
    <x v="32"/>
    <x v="1384"/>
    <x v="1315"/>
  </r>
  <r>
    <n v="537"/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x v="0"/>
    <n v="680"/>
    <x v="0"/>
    <s v="games/tabletop games"/>
    <n v="22"/>
    <x v="6"/>
    <x v="32"/>
    <x v="1245"/>
    <x v="1178"/>
  </r>
  <r>
    <n v="353"/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x v="0"/>
    <n v="983"/>
    <x v="0"/>
    <s v="games/tabletop games"/>
    <n v="65"/>
    <x v="6"/>
    <x v="32"/>
    <x v="1198"/>
    <x v="648"/>
  </r>
  <r>
    <n v="137"/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x v="0"/>
    <n v="79"/>
    <x v="0"/>
    <s v="games/tabletop games"/>
    <n v="70"/>
    <x v="6"/>
    <x v="32"/>
    <x v="1385"/>
    <x v="1108"/>
  </r>
  <r>
    <n v="128"/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x v="0"/>
    <n v="426"/>
    <x v="0"/>
    <s v="games/tabletop games"/>
    <n v="75"/>
    <x v="6"/>
    <x v="32"/>
    <x v="1386"/>
    <x v="1316"/>
  </r>
  <r>
    <n v="271"/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x v="0"/>
    <n v="96"/>
    <x v="0"/>
    <s v="games/tabletop games"/>
    <n v="141"/>
    <x v="6"/>
    <x v="32"/>
    <x v="771"/>
    <x v="674"/>
  </r>
  <r>
    <n v="806"/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x v="0"/>
    <n v="163"/>
    <x v="0"/>
    <s v="games/tabletop games"/>
    <n v="49"/>
    <x v="6"/>
    <x v="32"/>
    <x v="1"/>
    <x v="1"/>
  </r>
  <r>
    <n v="1360"/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x v="0"/>
    <n v="2525"/>
    <x v="0"/>
    <s v="games/tabletop games"/>
    <n v="54"/>
    <x v="6"/>
    <x v="32"/>
    <x v="1351"/>
    <x v="700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x v="0"/>
    <n v="2035"/>
    <x v="0"/>
    <s v="games/tabletop games"/>
    <n v="5"/>
    <x v="6"/>
    <x v="32"/>
    <x v="964"/>
    <x v="1317"/>
  </r>
  <r>
    <n v="377"/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x v="0"/>
    <n v="290"/>
    <x v="0"/>
    <s v="games/tabletop games"/>
    <n v="65"/>
    <x v="6"/>
    <x v="32"/>
    <x v="768"/>
    <x v="287"/>
  </r>
  <r>
    <n v="2647"/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x v="0"/>
    <n v="1980"/>
    <x v="0"/>
    <s v="games/tabletop games"/>
    <n v="53"/>
    <x v="6"/>
    <x v="32"/>
    <x v="1120"/>
    <x v="831"/>
  </r>
  <r>
    <n v="100"/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x v="0"/>
    <n v="57"/>
    <x v="0"/>
    <s v="games/tabletop games"/>
    <n v="44"/>
    <x v="6"/>
    <x v="32"/>
    <x v="131"/>
    <x v="1034"/>
  </r>
  <r>
    <n v="104"/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x v="0"/>
    <n v="380"/>
    <x v="0"/>
    <s v="games/tabletop games"/>
    <n v="51"/>
    <x v="6"/>
    <x v="32"/>
    <x v="960"/>
    <x v="20"/>
  </r>
  <r>
    <n v="107"/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x v="0"/>
    <n v="128"/>
    <x v="0"/>
    <s v="games/tabletop games"/>
    <n v="59"/>
    <x v="6"/>
    <x v="32"/>
    <x v="1196"/>
    <x v="291"/>
  </r>
  <r>
    <n v="169"/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x v="0"/>
    <n v="180"/>
    <x v="0"/>
    <s v="games/tabletop games"/>
    <n v="33"/>
    <x v="6"/>
    <x v="32"/>
    <x v="1387"/>
    <x v="1318"/>
  </r>
  <r>
    <n v="975"/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x v="0"/>
    <n v="571"/>
    <x v="0"/>
    <s v="games/tabletop games"/>
    <n v="427"/>
    <x v="6"/>
    <x v="32"/>
    <x v="482"/>
    <x v="476"/>
  </r>
  <r>
    <n v="134"/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x v="0"/>
    <n v="480"/>
    <x v="0"/>
    <s v="games/tabletop games"/>
    <n v="24"/>
    <x v="6"/>
    <x v="32"/>
    <x v="401"/>
    <x v="824"/>
  </r>
  <r>
    <n v="272"/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x v="0"/>
    <n v="249"/>
    <x v="0"/>
    <s v="games/tabletop games"/>
    <n v="98"/>
    <x v="6"/>
    <x v="32"/>
    <x v="190"/>
    <x v="1319"/>
  </r>
  <r>
    <n v="113"/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x v="0"/>
    <n v="84"/>
    <x v="0"/>
    <s v="games/tabletop games"/>
    <n v="107"/>
    <x v="6"/>
    <x v="32"/>
    <x v="385"/>
    <x v="380"/>
  </r>
  <r>
    <n v="460"/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x v="0"/>
    <n v="197"/>
    <x v="0"/>
    <s v="games/tabletop games"/>
    <n v="12"/>
    <x v="6"/>
    <x v="32"/>
    <x v="799"/>
    <x v="972"/>
  </r>
  <r>
    <n v="287"/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x v="0"/>
    <n v="271"/>
    <x v="0"/>
    <s v="games/tabletop games"/>
    <n v="42"/>
    <x v="6"/>
    <x v="32"/>
    <x v="790"/>
    <x v="1320"/>
  </r>
  <r>
    <n v="223"/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x v="0"/>
    <n v="50"/>
    <x v="0"/>
    <s v="games/tabletop games"/>
    <n v="21"/>
    <x v="6"/>
    <x v="32"/>
    <x v="1388"/>
    <x v="1321"/>
  </r>
  <r>
    <n v="636"/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x v="0"/>
    <n v="169"/>
    <x v="0"/>
    <s v="games/tabletop games"/>
    <n v="94"/>
    <x v="6"/>
    <x v="32"/>
    <x v="779"/>
    <x v="548"/>
  </r>
  <r>
    <n v="147"/>
    <n v="2258"/>
    <s v="A Sundered World"/>
    <s v="A Dungeon World campaign setting that takes place after the end of the worlds."/>
    <n v="2200"/>
    <x v="1588"/>
    <x v="0"/>
    <x v="0"/>
    <x v="0"/>
    <n v="1434045687"/>
    <n v="1431453687"/>
    <x v="0"/>
    <n v="205"/>
    <x v="0"/>
    <s v="games/tabletop games"/>
    <n v="16"/>
    <x v="6"/>
    <x v="32"/>
    <x v="123"/>
    <x v="205"/>
  </r>
  <r>
    <n v="1867"/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x v="0"/>
    <n v="206"/>
    <x v="0"/>
    <s v="games/tabletop games"/>
    <n v="91"/>
    <x v="6"/>
    <x v="32"/>
    <x v="577"/>
    <x v="677"/>
  </r>
  <r>
    <n v="327"/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x v="0"/>
    <n v="84"/>
    <x v="0"/>
    <s v="games/tabletop games"/>
    <n v="97"/>
    <x v="6"/>
    <x v="32"/>
    <x v="1389"/>
    <x v="1322"/>
  </r>
  <r>
    <n v="780"/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x v="0"/>
    <n v="210"/>
    <x v="0"/>
    <s v="games/tabletop games"/>
    <n v="37"/>
    <x v="6"/>
    <x v="32"/>
    <x v="1390"/>
    <x v="248"/>
  </r>
  <r>
    <n v="154"/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x v="0"/>
    <n v="181"/>
    <x v="0"/>
    <s v="games/tabletop games"/>
    <n v="28"/>
    <x v="6"/>
    <x v="32"/>
    <x v="1391"/>
    <x v="304"/>
  </r>
  <r>
    <n v="116"/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x v="0"/>
    <n v="60"/>
    <x v="0"/>
    <s v="games/tabletop games"/>
    <n v="144"/>
    <x v="6"/>
    <x v="32"/>
    <x v="1191"/>
    <x v="984"/>
  </r>
  <r>
    <n v="180"/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x v="0"/>
    <n v="445"/>
    <x v="0"/>
    <s v="games/tabletop games"/>
    <n v="24"/>
    <x v="6"/>
    <x v="32"/>
    <x v="1392"/>
    <x v="575"/>
  </r>
  <r>
    <n v="299"/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x v="0"/>
    <n v="17"/>
    <x v="0"/>
    <s v="games/tabletop games"/>
    <n v="35"/>
    <x v="6"/>
    <x v="32"/>
    <x v="1290"/>
    <x v="1135"/>
  </r>
  <r>
    <n v="320"/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x v="0"/>
    <n v="194"/>
    <x v="0"/>
    <s v="games/tabletop games"/>
    <n v="25"/>
    <x v="6"/>
    <x v="32"/>
    <x v="44"/>
    <x v="1323"/>
  </r>
  <r>
    <n v="381"/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x v="0"/>
    <n v="404"/>
    <x v="0"/>
    <s v="games/tabletop games"/>
    <n v="188"/>
    <x v="6"/>
    <x v="32"/>
    <x v="215"/>
    <x v="143"/>
  </r>
  <r>
    <n v="103"/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x v="0"/>
    <n v="194"/>
    <x v="0"/>
    <s v="games/tabletop games"/>
    <n v="148"/>
    <x v="6"/>
    <x v="32"/>
    <x v="1393"/>
    <x v="1324"/>
  </r>
  <r>
    <n v="1802"/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x v="0"/>
    <n v="902"/>
    <x v="0"/>
    <s v="games/tabletop games"/>
    <n v="50"/>
    <x v="6"/>
    <x v="32"/>
    <x v="809"/>
    <x v="1324"/>
  </r>
  <r>
    <n v="720"/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x v="0"/>
    <n v="1670"/>
    <x v="0"/>
    <s v="games/tabletop games"/>
    <n v="108"/>
    <x v="6"/>
    <x v="32"/>
    <x v="462"/>
    <x v="573"/>
  </r>
  <r>
    <n v="283"/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x v="0"/>
    <n v="1328"/>
    <x v="0"/>
    <s v="games/tabletop games"/>
    <n v="43"/>
    <x v="6"/>
    <x v="32"/>
    <x v="1024"/>
    <x v="1325"/>
  </r>
  <r>
    <n v="1357"/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x v="0"/>
    <n v="944"/>
    <x v="0"/>
    <s v="games/tabletop games"/>
    <n v="14"/>
    <x v="6"/>
    <x v="32"/>
    <x v="1394"/>
    <x v="1326"/>
  </r>
  <r>
    <n v="220"/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x v="0"/>
    <n v="147"/>
    <x v="0"/>
    <s v="games/tabletop games"/>
    <n v="37"/>
    <x v="6"/>
    <x v="32"/>
    <x v="1393"/>
    <x v="1116"/>
  </r>
  <r>
    <n v="120"/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x v="0"/>
    <n v="99"/>
    <x v="0"/>
    <s v="games/tabletop games"/>
    <n v="30"/>
    <x v="6"/>
    <x v="32"/>
    <x v="66"/>
    <x v="66"/>
  </r>
  <r>
    <n v="408"/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x v="0"/>
    <n v="79"/>
    <x v="0"/>
    <s v="games/tabletop games"/>
    <n v="34"/>
    <x v="6"/>
    <x v="32"/>
    <x v="660"/>
    <x v="1327"/>
  </r>
  <r>
    <n v="106"/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x v="0"/>
    <n v="75"/>
    <x v="0"/>
    <s v="games/tabletop games"/>
    <n v="65"/>
    <x v="6"/>
    <x v="32"/>
    <x v="1049"/>
    <x v="1012"/>
  </r>
  <r>
    <n v="141"/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x v="0"/>
    <n v="207"/>
    <x v="0"/>
    <s v="games/tabletop games"/>
    <n v="58"/>
    <x v="6"/>
    <x v="32"/>
    <x v="1395"/>
    <x v="1328"/>
  </r>
  <r>
    <n v="271"/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x v="0"/>
    <n v="102"/>
    <x v="0"/>
    <s v="games/tabletop games"/>
    <n v="53"/>
    <x v="6"/>
    <x v="32"/>
    <x v="1396"/>
    <x v="1329"/>
  </r>
  <r>
    <n v="154"/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x v="0"/>
    <n v="32"/>
    <x v="0"/>
    <s v="games/tabletop games"/>
    <n v="48"/>
    <x v="6"/>
    <x v="32"/>
    <x v="469"/>
    <x v="1330"/>
  </r>
  <r>
    <n v="404"/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x v="0"/>
    <n v="480"/>
    <x v="0"/>
    <s v="games/tabletop games"/>
    <n v="82"/>
    <x v="6"/>
    <x v="32"/>
    <x v="1078"/>
    <x v="1024"/>
  </r>
  <r>
    <n v="185"/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x v="0"/>
    <n v="11"/>
    <x v="0"/>
    <s v="music/rock"/>
    <n v="50"/>
    <x v="4"/>
    <x v="11"/>
    <x v="1337"/>
    <x v="1204"/>
  </r>
  <r>
    <n v="185"/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x v="0"/>
    <n v="12"/>
    <x v="0"/>
    <s v="music/rock"/>
    <n v="116"/>
    <x v="4"/>
    <x v="11"/>
    <x v="845"/>
    <x v="1184"/>
  </r>
  <r>
    <n v="101"/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x v="0"/>
    <n v="48"/>
    <x v="0"/>
    <s v="music/rock"/>
    <n v="63"/>
    <x v="4"/>
    <x v="11"/>
    <x v="1397"/>
    <x v="723"/>
  </r>
  <r>
    <n v="106"/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x v="0"/>
    <n v="59"/>
    <x v="0"/>
    <s v="music/rock"/>
    <n v="108"/>
    <x v="4"/>
    <x v="11"/>
    <x v="1398"/>
    <x v="1331"/>
  </r>
  <r>
    <n v="121"/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x v="0"/>
    <n v="79"/>
    <x v="0"/>
    <s v="music/rock"/>
    <n v="46"/>
    <x v="4"/>
    <x v="11"/>
    <x v="1399"/>
    <x v="626"/>
  </r>
  <r>
    <n v="100"/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x v="0"/>
    <n v="14"/>
    <x v="0"/>
    <s v="music/rock"/>
    <n v="107"/>
    <x v="4"/>
    <x v="11"/>
    <x v="1400"/>
    <x v="1293"/>
  </r>
  <r>
    <n v="120"/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x v="0"/>
    <n v="106"/>
    <x v="0"/>
    <s v="music/rock"/>
    <n v="51"/>
    <x v="4"/>
    <x v="11"/>
    <x v="785"/>
    <x v="151"/>
  </r>
  <r>
    <n v="100"/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x v="0"/>
    <n v="25"/>
    <x v="0"/>
    <s v="music/rock"/>
    <n v="40"/>
    <x v="4"/>
    <x v="11"/>
    <x v="259"/>
    <x v="905"/>
  </r>
  <r>
    <n v="107"/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x v="0"/>
    <n v="25"/>
    <x v="0"/>
    <s v="music/rock"/>
    <n v="64"/>
    <x v="4"/>
    <x v="11"/>
    <x v="1401"/>
    <x v="811"/>
  </r>
  <r>
    <n v="104"/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x v="0"/>
    <n v="29"/>
    <x v="0"/>
    <s v="music/rock"/>
    <n v="54"/>
    <x v="4"/>
    <x v="11"/>
    <x v="699"/>
    <x v="1332"/>
  </r>
  <r>
    <n v="173"/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x v="0"/>
    <n v="43"/>
    <x v="0"/>
    <s v="music/rock"/>
    <n v="100"/>
    <x v="4"/>
    <x v="11"/>
    <x v="1402"/>
    <x v="415"/>
  </r>
  <r>
    <n v="107"/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x v="0"/>
    <n v="46"/>
    <x v="0"/>
    <s v="music/rock"/>
    <n v="47"/>
    <x v="4"/>
    <x v="11"/>
    <x v="1403"/>
    <x v="102"/>
  </r>
  <r>
    <n v="108"/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x v="0"/>
    <n v="27"/>
    <x v="0"/>
    <s v="music/rock"/>
    <n v="34"/>
    <x v="4"/>
    <x v="11"/>
    <x v="1404"/>
    <x v="1333"/>
  </r>
  <r>
    <n v="146"/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x v="0"/>
    <n v="112"/>
    <x v="0"/>
    <s v="music/rock"/>
    <n v="65"/>
    <x v="4"/>
    <x v="11"/>
    <x v="1405"/>
    <x v="1334"/>
  </r>
  <r>
    <n v="125"/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x v="0"/>
    <n v="34"/>
    <x v="0"/>
    <s v="music/rock"/>
    <n v="44"/>
    <x v="4"/>
    <x v="11"/>
    <x v="1406"/>
    <x v="1335"/>
  </r>
  <r>
    <n v="149"/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x v="0"/>
    <n v="145"/>
    <x v="0"/>
    <s v="music/rock"/>
    <n v="72"/>
    <x v="4"/>
    <x v="11"/>
    <x v="1407"/>
    <x v="659"/>
  </r>
  <r>
    <n v="101"/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x v="0"/>
    <n v="19"/>
    <x v="0"/>
    <s v="music/rock"/>
    <n v="53"/>
    <x v="4"/>
    <x v="11"/>
    <x v="1408"/>
    <x v="272"/>
  </r>
  <r>
    <n v="105"/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x v="0"/>
    <n v="288"/>
    <x v="0"/>
    <s v="music/rock"/>
    <n v="109"/>
    <x v="4"/>
    <x v="11"/>
    <x v="1409"/>
    <x v="1322"/>
  </r>
  <r>
    <n v="350"/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x v="0"/>
    <n v="14"/>
    <x v="0"/>
    <s v="music/rock"/>
    <n v="75"/>
    <x v="4"/>
    <x v="11"/>
    <x v="1410"/>
    <x v="1165"/>
  </r>
  <r>
    <n v="101"/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x v="0"/>
    <n v="7"/>
    <x v="0"/>
    <s v="music/rock"/>
    <n v="116"/>
    <x v="4"/>
    <x v="11"/>
    <x v="1411"/>
    <x v="1196"/>
  </r>
  <r>
    <n v="134"/>
    <n v="2301"/>
    <s v="Time Crash"/>
    <s v="We are America's first trock band, and we're ready to bring you our first album!"/>
    <n v="5000"/>
    <x v="1630"/>
    <x v="0"/>
    <x v="0"/>
    <x v="0"/>
    <n v="1371785496"/>
    <n v="1369193496"/>
    <x v="1"/>
    <n v="211"/>
    <x v="0"/>
    <s v="music/indie rock"/>
    <n v="32"/>
    <x v="4"/>
    <x v="14"/>
    <x v="1412"/>
    <x v="732"/>
  </r>
  <r>
    <n v="171"/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x v="1"/>
    <n v="85"/>
    <x v="0"/>
    <s v="music/indie rock"/>
    <n v="46"/>
    <x v="4"/>
    <x v="14"/>
    <x v="1413"/>
    <x v="1336"/>
  </r>
  <r>
    <n v="109"/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x v="1"/>
    <n v="103"/>
    <x v="0"/>
    <s v="music/indie rock"/>
    <n v="68"/>
    <x v="4"/>
    <x v="14"/>
    <x v="1112"/>
    <x v="1337"/>
  </r>
  <r>
    <n v="101"/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x v="1"/>
    <n v="113"/>
    <x v="0"/>
    <s v="music/indie rock"/>
    <n v="53"/>
    <x v="4"/>
    <x v="14"/>
    <x v="932"/>
    <x v="1338"/>
  </r>
  <r>
    <n v="101"/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x v="1"/>
    <n v="167"/>
    <x v="0"/>
    <s v="music/indie rock"/>
    <n v="109"/>
    <x v="4"/>
    <x v="14"/>
    <x v="323"/>
    <x v="1339"/>
  </r>
  <r>
    <n v="107"/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x v="1"/>
    <n v="73"/>
    <x v="0"/>
    <s v="music/indie rock"/>
    <n v="51"/>
    <x v="4"/>
    <x v="14"/>
    <x v="275"/>
    <x v="272"/>
  </r>
  <r>
    <n v="107"/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x v="1"/>
    <n v="75"/>
    <x v="0"/>
    <s v="music/indie rock"/>
    <n v="28"/>
    <x v="4"/>
    <x v="14"/>
    <x v="731"/>
    <x v="714"/>
  </r>
  <r>
    <n v="101"/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x v="1"/>
    <n v="614"/>
    <x v="0"/>
    <s v="music/indie rock"/>
    <n v="82"/>
    <x v="4"/>
    <x v="14"/>
    <x v="165"/>
    <x v="870"/>
  </r>
  <r>
    <n v="107"/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x v="1"/>
    <n v="107"/>
    <x v="0"/>
    <s v="music/indie rock"/>
    <n v="60"/>
    <x v="4"/>
    <x v="14"/>
    <x v="1278"/>
    <x v="1340"/>
  </r>
  <r>
    <n v="429"/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x v="1"/>
    <n v="1224"/>
    <x v="0"/>
    <s v="music/indie rock"/>
    <n v="65"/>
    <x v="4"/>
    <x v="14"/>
    <x v="1414"/>
    <x v="1224"/>
  </r>
  <r>
    <n v="104"/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x v="1"/>
    <n v="104"/>
    <x v="0"/>
    <s v="music/indie rock"/>
    <n v="90"/>
    <x v="4"/>
    <x v="14"/>
    <x v="1415"/>
    <x v="888"/>
  </r>
  <r>
    <n v="108"/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x v="1"/>
    <n v="79"/>
    <x v="0"/>
    <s v="music/indie rock"/>
    <n v="41"/>
    <x v="4"/>
    <x v="14"/>
    <x v="412"/>
    <x v="91"/>
  </r>
  <r>
    <n v="176"/>
    <n v="2313"/>
    <s v="A SUNNY DAY IN GLASGOW"/>
    <s v="A Sunny Day in Glasgow are recording a new album and we need your help!"/>
    <n v="5000"/>
    <x v="1642"/>
    <x v="0"/>
    <x v="0"/>
    <x v="0"/>
    <n v="1336086026"/>
    <n v="1333494026"/>
    <x v="1"/>
    <n v="157"/>
    <x v="0"/>
    <s v="music/indie rock"/>
    <n v="56"/>
    <x v="4"/>
    <x v="14"/>
    <x v="1416"/>
    <x v="1077"/>
  </r>
  <r>
    <n v="157"/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x v="1"/>
    <n v="50"/>
    <x v="0"/>
    <s v="music/indie rock"/>
    <n v="38"/>
    <x v="4"/>
    <x v="14"/>
    <x v="234"/>
    <x v="692"/>
  </r>
  <r>
    <n v="103"/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x v="1"/>
    <n v="64"/>
    <x v="0"/>
    <s v="music/indie rock"/>
    <n v="40"/>
    <x v="4"/>
    <x v="14"/>
    <x v="731"/>
    <x v="714"/>
  </r>
  <r>
    <n v="104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x v="1"/>
    <n v="200"/>
    <x v="0"/>
    <s v="music/indie rock"/>
    <n v="78"/>
    <x v="4"/>
    <x v="14"/>
    <x v="1417"/>
    <x v="1047"/>
  </r>
  <r>
    <n v="104"/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x v="1"/>
    <n v="22"/>
    <x v="0"/>
    <s v="music/indie rock"/>
    <n v="19"/>
    <x v="4"/>
    <x v="14"/>
    <x v="1418"/>
    <x v="1341"/>
  </r>
  <r>
    <n v="121"/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x v="1"/>
    <n v="163"/>
    <x v="0"/>
    <s v="music/indie rock"/>
    <n v="37"/>
    <x v="4"/>
    <x v="14"/>
    <x v="1419"/>
    <x v="1342"/>
  </r>
  <r>
    <n v="108"/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x v="1"/>
    <n v="77"/>
    <x v="0"/>
    <s v="music/indie rock"/>
    <n v="42"/>
    <x v="4"/>
    <x v="14"/>
    <x v="921"/>
    <x v="1343"/>
  </r>
  <r>
    <n v="109"/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x v="1"/>
    <n v="89"/>
    <x v="0"/>
    <s v="music/indie rock"/>
    <n v="61"/>
    <x v="4"/>
    <x v="14"/>
    <x v="1420"/>
    <x v="1344"/>
  </r>
  <r>
    <n v="39"/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x v="0"/>
    <n v="64"/>
    <x v="1"/>
    <s v="food/small batch"/>
    <n v="65"/>
    <x v="7"/>
    <x v="33"/>
    <x v="1421"/>
    <x v="1345"/>
  </r>
  <r>
    <n v="3"/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x v="0"/>
    <n v="4"/>
    <x v="1"/>
    <s v="food/small batch"/>
    <n v="21"/>
    <x v="7"/>
    <x v="33"/>
    <x v="1162"/>
    <x v="1119"/>
  </r>
  <r>
    <n v="48"/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x v="0"/>
    <n v="4"/>
    <x v="1"/>
    <s v="food/small batch"/>
    <n v="30"/>
    <x v="7"/>
    <x v="33"/>
    <x v="1422"/>
    <x v="1120"/>
  </r>
  <r>
    <n v="21"/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x v="0"/>
    <n v="61"/>
    <x v="1"/>
    <s v="food/small batch"/>
    <n v="25"/>
    <x v="7"/>
    <x v="33"/>
    <x v="535"/>
    <x v="523"/>
  </r>
  <r>
    <n v="8"/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x v="0"/>
    <n v="7"/>
    <x v="1"/>
    <s v="food/small batch"/>
    <n v="11"/>
    <x v="7"/>
    <x v="33"/>
    <x v="1423"/>
    <x v="1346"/>
  </r>
  <r>
    <n v="1"/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x v="0"/>
    <n v="1"/>
    <x v="1"/>
    <s v="food/small batch"/>
    <n v="108"/>
    <x v="7"/>
    <x v="33"/>
    <x v="1424"/>
    <x v="1115"/>
  </r>
  <r>
    <n v="526"/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x v="1"/>
    <n v="3355"/>
    <x v="0"/>
    <s v="food/small batch"/>
    <n v="55"/>
    <x v="7"/>
    <x v="33"/>
    <x v="827"/>
    <x v="906"/>
  </r>
  <r>
    <n v="254"/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x v="1"/>
    <n v="537"/>
    <x v="0"/>
    <s v="food/small batch"/>
    <n v="47"/>
    <x v="7"/>
    <x v="33"/>
    <x v="1028"/>
    <x v="993"/>
  </r>
  <r>
    <n v="106"/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x v="1"/>
    <n v="125"/>
    <x v="0"/>
    <s v="food/small batch"/>
    <n v="212"/>
    <x v="7"/>
    <x v="33"/>
    <x v="51"/>
    <x v="51"/>
  </r>
  <r>
    <n v="102"/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x v="1"/>
    <n v="163"/>
    <x v="0"/>
    <s v="food/small batch"/>
    <n v="220"/>
    <x v="7"/>
    <x v="33"/>
    <x v="53"/>
    <x v="53"/>
  </r>
  <r>
    <n v="144"/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x v="1"/>
    <n v="283"/>
    <x v="0"/>
    <s v="food/small batch"/>
    <n v="41"/>
    <x v="7"/>
    <x v="33"/>
    <x v="1425"/>
    <x v="550"/>
  </r>
  <r>
    <n v="106"/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x v="1"/>
    <n v="352"/>
    <x v="0"/>
    <s v="food/small batch"/>
    <n v="76"/>
    <x v="7"/>
    <x v="33"/>
    <x v="1013"/>
    <x v="1149"/>
  </r>
  <r>
    <n v="212"/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x v="1"/>
    <n v="94"/>
    <x v="0"/>
    <s v="food/small batch"/>
    <n v="14"/>
    <x v="7"/>
    <x v="33"/>
    <x v="1426"/>
    <x v="904"/>
  </r>
  <r>
    <n v="102"/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x v="1"/>
    <n v="67"/>
    <x v="0"/>
    <s v="food/small batch"/>
    <n v="61"/>
    <x v="7"/>
    <x v="33"/>
    <x v="1427"/>
    <x v="796"/>
  </r>
  <r>
    <n v="102"/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x v="1"/>
    <n v="221"/>
    <x v="0"/>
    <s v="food/small batch"/>
    <n v="116"/>
    <x v="7"/>
    <x v="33"/>
    <x v="862"/>
    <x v="834"/>
  </r>
  <r>
    <n v="521"/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x v="1"/>
    <n v="2165"/>
    <x v="0"/>
    <s v="food/small batch"/>
    <n v="48"/>
    <x v="7"/>
    <x v="33"/>
    <x v="1428"/>
    <x v="591"/>
  </r>
  <r>
    <n v="111"/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x v="1"/>
    <n v="179"/>
    <x v="0"/>
    <s v="food/small batch"/>
    <n v="74"/>
    <x v="7"/>
    <x v="33"/>
    <x v="1429"/>
    <x v="85"/>
  </r>
  <r>
    <n v="101"/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x v="1"/>
    <n v="123"/>
    <x v="0"/>
    <s v="food/small batch"/>
    <n v="123"/>
    <x v="7"/>
    <x v="33"/>
    <x v="1430"/>
    <x v="1347"/>
  </r>
  <r>
    <n v="294"/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x v="1"/>
    <n v="1104"/>
    <x v="0"/>
    <s v="food/small batch"/>
    <n v="67"/>
    <x v="7"/>
    <x v="33"/>
    <x v="1431"/>
    <x v="479"/>
  </r>
  <r>
    <n v="106"/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x v="1"/>
    <n v="403"/>
    <x v="0"/>
    <s v="food/small batch"/>
    <n v="105"/>
    <x v="7"/>
    <x v="33"/>
    <x v="1432"/>
    <x v="1348"/>
  </r>
  <r>
    <n v="0"/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x v="0"/>
    <n v="0"/>
    <x v="1"/>
    <s v="technology/web"/>
    <e v="#DIV/0!"/>
    <x v="2"/>
    <x v="7"/>
    <x v="1265"/>
    <x v="1279"/>
  </r>
  <r>
    <n v="0"/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x v="0"/>
    <n v="0"/>
    <x v="1"/>
    <s v="technology/web"/>
    <e v="#DIV/0!"/>
    <x v="2"/>
    <x v="7"/>
    <x v="1433"/>
    <x v="862"/>
  </r>
  <r>
    <n v="3"/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x v="0"/>
    <n v="1"/>
    <x v="1"/>
    <s v="technology/web"/>
    <n v="300"/>
    <x v="2"/>
    <x v="7"/>
    <x v="867"/>
    <x v="446"/>
  </r>
  <r>
    <n v="0"/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x v="0"/>
    <n v="1"/>
    <x v="1"/>
    <s v="technology/web"/>
    <n v="1"/>
    <x v="2"/>
    <x v="7"/>
    <x v="13"/>
    <x v="512"/>
  </r>
  <r>
    <n v="0"/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x v="0"/>
    <n v="0"/>
    <x v="1"/>
    <s v="technology/web"/>
    <e v="#DIV/0!"/>
    <x v="2"/>
    <x v="7"/>
    <x v="1072"/>
    <x v="1349"/>
  </r>
  <r>
    <n v="0"/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x v="0"/>
    <n v="3"/>
    <x v="1"/>
    <s v="technology/web"/>
    <n v="13"/>
    <x v="2"/>
    <x v="7"/>
    <x v="768"/>
    <x v="761"/>
  </r>
  <r>
    <n v="2"/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x v="0"/>
    <n v="1"/>
    <x v="1"/>
    <s v="technology/web"/>
    <n v="15"/>
    <x v="2"/>
    <x v="7"/>
    <x v="336"/>
    <x v="1350"/>
  </r>
  <r>
    <n v="0"/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x v="0"/>
    <n v="5"/>
    <x v="1"/>
    <s v="technology/web"/>
    <n v="54"/>
    <x v="2"/>
    <x v="7"/>
    <x v="758"/>
    <x v="740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x v="0"/>
    <n v="0"/>
    <x v="1"/>
    <s v="technology/web"/>
    <e v="#DIV/0!"/>
    <x v="2"/>
    <x v="7"/>
    <x v="50"/>
    <x v="524"/>
  </r>
  <r>
    <n v="0"/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x v="0"/>
    <n v="0"/>
    <x v="1"/>
    <s v="technology/web"/>
    <e v="#DIV/0!"/>
    <x v="2"/>
    <x v="7"/>
    <x v="956"/>
    <x v="928"/>
  </r>
  <r>
    <n v="1"/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x v="0"/>
    <n v="7"/>
    <x v="1"/>
    <s v="technology/web"/>
    <n v="15"/>
    <x v="2"/>
    <x v="7"/>
    <x v="23"/>
    <x v="565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x v="0"/>
    <n v="0"/>
    <x v="1"/>
    <s v="technology/web"/>
    <e v="#DIV/0!"/>
    <x v="2"/>
    <x v="7"/>
    <x v="540"/>
    <x v="299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x v="0"/>
    <n v="0"/>
    <x v="1"/>
    <s v="technology/web"/>
    <e v="#DIV/0!"/>
    <x v="2"/>
    <x v="7"/>
    <x v="1224"/>
    <x v="1259"/>
  </r>
  <r>
    <n v="0"/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x v="0"/>
    <n v="1"/>
    <x v="1"/>
    <s v="technology/web"/>
    <n v="25"/>
    <x v="2"/>
    <x v="7"/>
    <x v="1354"/>
    <x v="1351"/>
  </r>
  <r>
    <n v="1"/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x v="0"/>
    <n v="2"/>
    <x v="1"/>
    <s v="technology/web"/>
    <n v="28"/>
    <x v="2"/>
    <x v="7"/>
    <x v="1434"/>
    <x v="23"/>
  </r>
  <r>
    <n v="0"/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x v="0"/>
    <n v="0"/>
    <x v="1"/>
    <s v="technology/web"/>
    <e v="#DIV/0!"/>
    <x v="2"/>
    <x v="7"/>
    <x v="1002"/>
    <x v="386"/>
  </r>
  <r>
    <n v="0"/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x v="0"/>
    <n v="0"/>
    <x v="1"/>
    <s v="technology/web"/>
    <e v="#DIV/0!"/>
    <x v="2"/>
    <x v="7"/>
    <x v="227"/>
    <x v="224"/>
  </r>
  <r>
    <n v="0"/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x v="0"/>
    <n v="0"/>
    <x v="1"/>
    <s v="technology/web"/>
    <e v="#DIV/0!"/>
    <x v="2"/>
    <x v="7"/>
    <x v="1191"/>
    <x v="1352"/>
  </r>
  <r>
    <n v="15"/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x v="0"/>
    <n v="3"/>
    <x v="1"/>
    <s v="technology/web"/>
    <n v="367"/>
    <x v="2"/>
    <x v="7"/>
    <x v="467"/>
    <x v="1151"/>
  </r>
  <r>
    <n v="0"/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x v="0"/>
    <n v="1"/>
    <x v="1"/>
    <s v="technology/web"/>
    <n v="2"/>
    <x v="2"/>
    <x v="7"/>
    <x v="1435"/>
    <x v="207"/>
  </r>
  <r>
    <n v="0"/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x v="0"/>
    <n v="0"/>
    <x v="1"/>
    <s v="technology/web"/>
    <e v="#DIV/0!"/>
    <x v="2"/>
    <x v="7"/>
    <x v="961"/>
    <x v="1255"/>
  </r>
  <r>
    <n v="29"/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x v="0"/>
    <n v="2"/>
    <x v="1"/>
    <s v="technology/web"/>
    <n v="60"/>
    <x v="2"/>
    <x v="7"/>
    <x v="286"/>
    <x v="1351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x v="0"/>
    <n v="0"/>
    <x v="1"/>
    <s v="technology/web"/>
    <e v="#DIV/0!"/>
    <x v="2"/>
    <x v="7"/>
    <x v="450"/>
    <x v="1353"/>
  </r>
  <r>
    <n v="0"/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x v="0"/>
    <n v="0"/>
    <x v="1"/>
    <s v="technology/web"/>
    <e v="#DIV/0!"/>
    <x v="2"/>
    <x v="7"/>
    <x v="1090"/>
    <x v="186"/>
  </r>
  <r>
    <n v="0"/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x v="0"/>
    <n v="0"/>
    <x v="1"/>
    <s v="technology/web"/>
    <e v="#DIV/0!"/>
    <x v="2"/>
    <x v="7"/>
    <x v="1140"/>
    <x v="475"/>
  </r>
  <r>
    <n v="11"/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x v="0"/>
    <n v="27"/>
    <x v="1"/>
    <s v="technology/web"/>
    <n v="97"/>
    <x v="2"/>
    <x v="7"/>
    <x v="380"/>
    <x v="478"/>
  </r>
  <r>
    <n v="1"/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x v="0"/>
    <n v="14"/>
    <x v="1"/>
    <s v="technology/web"/>
    <n v="48"/>
    <x v="2"/>
    <x v="7"/>
    <x v="973"/>
    <x v="786"/>
  </r>
  <r>
    <n v="0"/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x v="0"/>
    <n v="2"/>
    <x v="1"/>
    <s v="technology/web"/>
    <n v="50"/>
    <x v="2"/>
    <x v="7"/>
    <x v="689"/>
    <x v="1354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x v="0"/>
    <n v="0"/>
    <x v="1"/>
    <s v="technology/web"/>
    <e v="#DIV/0!"/>
    <x v="2"/>
    <x v="7"/>
    <x v="475"/>
    <x v="468"/>
  </r>
  <r>
    <n v="0"/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x v="0"/>
    <n v="4"/>
    <x v="1"/>
    <s v="technology/web"/>
    <n v="21"/>
    <x v="2"/>
    <x v="7"/>
    <x v="980"/>
    <x v="988"/>
  </r>
  <r>
    <n v="0"/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x v="0"/>
    <n v="0"/>
    <x v="1"/>
    <s v="technology/web"/>
    <e v="#DIV/0!"/>
    <x v="2"/>
    <x v="7"/>
    <x v="1313"/>
    <x v="858"/>
  </r>
  <r>
    <n v="3"/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x v="0"/>
    <n v="6"/>
    <x v="1"/>
    <s v="technology/web"/>
    <n v="30"/>
    <x v="2"/>
    <x v="7"/>
    <x v="320"/>
    <x v="1355"/>
  </r>
  <r>
    <n v="0"/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x v="0"/>
    <n v="1"/>
    <x v="1"/>
    <s v="technology/web"/>
    <n v="50"/>
    <x v="2"/>
    <x v="7"/>
    <x v="1436"/>
    <x v="1356"/>
  </r>
  <r>
    <n v="0"/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x v="0"/>
    <n v="1"/>
    <x v="1"/>
    <s v="technology/web"/>
    <n v="10"/>
    <x v="2"/>
    <x v="7"/>
    <x v="1437"/>
    <x v="1055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x v="0"/>
    <n v="0"/>
    <x v="1"/>
    <s v="technology/web"/>
    <e v="#DIV/0!"/>
    <x v="2"/>
    <x v="7"/>
    <x v="1438"/>
    <x v="118"/>
  </r>
  <r>
    <n v="11"/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x v="0"/>
    <n v="4"/>
    <x v="1"/>
    <s v="technology/web"/>
    <n v="82"/>
    <x v="2"/>
    <x v="7"/>
    <x v="1172"/>
    <x v="880"/>
  </r>
  <r>
    <n v="0"/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x v="0"/>
    <n v="0"/>
    <x v="1"/>
    <s v="technology/web"/>
    <e v="#DIV/0!"/>
    <x v="2"/>
    <x v="7"/>
    <x v="627"/>
    <x v="607"/>
  </r>
  <r>
    <n v="0"/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x v="0"/>
    <n v="0"/>
    <x v="1"/>
    <s v="technology/web"/>
    <e v="#DIV/0!"/>
    <x v="2"/>
    <x v="7"/>
    <x v="1439"/>
    <x v="1036"/>
  </r>
  <r>
    <n v="0"/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x v="0"/>
    <n v="0"/>
    <x v="1"/>
    <s v="technology/web"/>
    <e v="#DIV/0!"/>
    <x v="2"/>
    <x v="7"/>
    <x v="1180"/>
    <x v="1357"/>
  </r>
  <r>
    <n v="0"/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x v="0"/>
    <n v="3"/>
    <x v="1"/>
    <s v="technology/web"/>
    <n v="18"/>
    <x v="2"/>
    <x v="7"/>
    <x v="154"/>
    <x v="181"/>
  </r>
  <r>
    <n v="2"/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x v="0"/>
    <n v="7"/>
    <x v="1"/>
    <s v="technology/web"/>
    <n v="224"/>
    <x v="2"/>
    <x v="7"/>
    <x v="1363"/>
    <x v="1296"/>
  </r>
  <r>
    <n v="3"/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x v="0"/>
    <n v="2"/>
    <x v="1"/>
    <s v="technology/web"/>
    <n v="38"/>
    <x v="2"/>
    <x v="7"/>
    <x v="1440"/>
    <x v="195"/>
  </r>
  <r>
    <n v="4"/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x v="0"/>
    <n v="3"/>
    <x v="1"/>
    <s v="technology/web"/>
    <n v="145"/>
    <x v="2"/>
    <x v="7"/>
    <x v="81"/>
    <x v="860"/>
  </r>
  <r>
    <n v="1"/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x v="0"/>
    <n v="8"/>
    <x v="1"/>
    <s v="technology/web"/>
    <n v="1"/>
    <x v="2"/>
    <x v="7"/>
    <x v="309"/>
    <x v="472"/>
  </r>
  <r>
    <n v="1"/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x v="0"/>
    <n v="7"/>
    <x v="1"/>
    <s v="technology/web"/>
    <n v="113"/>
    <x v="2"/>
    <x v="7"/>
    <x v="158"/>
    <x v="160"/>
  </r>
  <r>
    <n v="0"/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x v="0"/>
    <n v="0"/>
    <x v="1"/>
    <s v="technology/web"/>
    <e v="#DIV/0!"/>
    <x v="2"/>
    <x v="7"/>
    <x v="970"/>
    <x v="779"/>
  </r>
  <r>
    <n v="1"/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x v="0"/>
    <n v="3"/>
    <x v="1"/>
    <s v="technology/web"/>
    <n v="342"/>
    <x v="2"/>
    <x v="7"/>
    <x v="1047"/>
    <x v="1358"/>
  </r>
  <r>
    <n v="1"/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x v="0"/>
    <n v="8"/>
    <x v="1"/>
    <s v="technology/web"/>
    <n v="58"/>
    <x v="2"/>
    <x v="7"/>
    <x v="615"/>
    <x v="22"/>
  </r>
  <r>
    <n v="0"/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x v="0"/>
    <n v="1"/>
    <x v="1"/>
    <s v="technology/web"/>
    <n v="30"/>
    <x v="2"/>
    <x v="7"/>
    <x v="557"/>
    <x v="461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x v="0"/>
    <n v="0"/>
    <x v="1"/>
    <s v="technology/web"/>
    <e v="#DIV/0!"/>
    <x v="2"/>
    <x v="7"/>
    <x v="191"/>
    <x v="143"/>
  </r>
  <r>
    <n v="0"/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x v="0"/>
    <n v="1"/>
    <x v="1"/>
    <s v="technology/web"/>
    <n v="25"/>
    <x v="2"/>
    <x v="7"/>
    <x v="1170"/>
    <x v="929"/>
  </r>
  <r>
    <n v="0"/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x v="0"/>
    <n v="0"/>
    <x v="1"/>
    <s v="technology/web"/>
    <e v="#DIV/0!"/>
    <x v="2"/>
    <x v="7"/>
    <x v="470"/>
    <x v="369"/>
  </r>
  <r>
    <n v="0"/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x v="0"/>
    <n v="1"/>
    <x v="1"/>
    <s v="technology/web"/>
    <n v="50"/>
    <x v="2"/>
    <x v="7"/>
    <x v="1441"/>
    <x v="504"/>
  </r>
  <r>
    <n v="0"/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x v="0"/>
    <n v="2"/>
    <x v="1"/>
    <s v="technology/web"/>
    <n v="2"/>
    <x v="2"/>
    <x v="7"/>
    <x v="1442"/>
    <x v="196"/>
  </r>
  <r>
    <n v="0"/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x v="0"/>
    <n v="0"/>
    <x v="1"/>
    <s v="technology/web"/>
    <e v="#DIV/0!"/>
    <x v="2"/>
    <x v="7"/>
    <x v="585"/>
    <x v="1359"/>
  </r>
  <r>
    <n v="0"/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x v="0"/>
    <n v="1"/>
    <x v="1"/>
    <s v="technology/web"/>
    <n v="10"/>
    <x v="2"/>
    <x v="7"/>
    <x v="967"/>
    <x v="297"/>
  </r>
  <r>
    <n v="0"/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x v="0"/>
    <n v="0"/>
    <x v="1"/>
    <s v="technology/web"/>
    <e v="#DIV/0!"/>
    <x v="2"/>
    <x v="7"/>
    <x v="1443"/>
    <x v="775"/>
  </r>
  <r>
    <n v="0"/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x v="0"/>
    <n v="0"/>
    <x v="1"/>
    <s v="technology/web"/>
    <e v="#DIV/0!"/>
    <x v="2"/>
    <x v="7"/>
    <x v="1444"/>
    <x v="563"/>
  </r>
  <r>
    <n v="0"/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x v="0"/>
    <n v="0"/>
    <x v="1"/>
    <s v="technology/web"/>
    <e v="#DIV/0!"/>
    <x v="2"/>
    <x v="7"/>
    <x v="550"/>
    <x v="1061"/>
  </r>
  <r>
    <n v="0"/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x v="0"/>
    <n v="0"/>
    <x v="1"/>
    <s v="technology/web"/>
    <e v="#DIV/0!"/>
    <x v="2"/>
    <x v="7"/>
    <x v="421"/>
    <x v="736"/>
  </r>
  <r>
    <n v="1"/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x v="0"/>
    <n v="9"/>
    <x v="1"/>
    <s v="food/food trucks"/>
    <n v="22"/>
    <x v="7"/>
    <x v="19"/>
    <x v="1445"/>
    <x v="1360"/>
  </r>
  <r>
    <n v="0"/>
    <n v="2402"/>
    <s v="Cupcake Truck Unite"/>
    <s v="Small town, delicious treats, and a mobile truck"/>
    <n v="12000"/>
    <x v="401"/>
    <x v="2"/>
    <x v="0"/>
    <x v="0"/>
    <n v="1431533931"/>
    <n v="1428941931"/>
    <x v="0"/>
    <n v="1"/>
    <x v="1"/>
    <s v="food/food trucks"/>
    <n v="52"/>
    <x v="7"/>
    <x v="19"/>
    <x v="396"/>
    <x v="393"/>
  </r>
  <r>
    <n v="17"/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x v="0"/>
    <n v="12"/>
    <x v="1"/>
    <s v="food/food trucks"/>
    <n v="17"/>
    <x v="7"/>
    <x v="19"/>
    <x v="807"/>
    <x v="370"/>
  </r>
  <r>
    <n v="0"/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x v="0"/>
    <n v="0"/>
    <x v="1"/>
    <s v="food/food trucks"/>
    <e v="#DIV/0!"/>
    <x v="7"/>
    <x v="19"/>
    <x v="208"/>
    <x v="203"/>
  </r>
  <r>
    <n v="23"/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x v="0"/>
    <n v="20"/>
    <x v="1"/>
    <s v="food/food trucks"/>
    <n v="56"/>
    <x v="7"/>
    <x v="19"/>
    <x v="138"/>
    <x v="1361"/>
  </r>
  <r>
    <n v="41"/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x v="0"/>
    <n v="16"/>
    <x v="1"/>
    <s v="food/food trucks"/>
    <n v="84"/>
    <x v="7"/>
    <x v="19"/>
    <x v="766"/>
    <x v="1362"/>
  </r>
  <r>
    <n v="25"/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x v="0"/>
    <n v="33"/>
    <x v="1"/>
    <s v="food/food trucks"/>
    <n v="168"/>
    <x v="7"/>
    <x v="19"/>
    <x v="1363"/>
    <x v="747"/>
  </r>
  <r>
    <n v="0"/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x v="0"/>
    <n v="2"/>
    <x v="1"/>
    <s v="food/food trucks"/>
    <n v="15"/>
    <x v="7"/>
    <x v="19"/>
    <x v="823"/>
    <x v="381"/>
  </r>
  <r>
    <n v="2"/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x v="0"/>
    <n v="6"/>
    <x v="1"/>
    <s v="food/food trucks"/>
    <n v="77"/>
    <x v="7"/>
    <x v="19"/>
    <x v="546"/>
    <x v="1308"/>
  </r>
  <r>
    <n v="0"/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x v="0"/>
    <n v="0"/>
    <x v="1"/>
    <s v="food/food trucks"/>
    <e v="#DIV/0!"/>
    <x v="7"/>
    <x v="19"/>
    <x v="499"/>
    <x v="852"/>
  </r>
  <r>
    <n v="1"/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x v="0"/>
    <n v="3"/>
    <x v="1"/>
    <s v="food/food trucks"/>
    <n v="50"/>
    <x v="7"/>
    <x v="19"/>
    <x v="911"/>
    <x v="885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x v="0"/>
    <n v="0"/>
    <x v="1"/>
    <s v="food/food trucks"/>
    <e v="#DIV/0!"/>
    <x v="7"/>
    <x v="19"/>
    <x v="627"/>
    <x v="1363"/>
  </r>
  <r>
    <n v="1"/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x v="0"/>
    <n v="3"/>
    <x v="1"/>
    <s v="food/food trucks"/>
    <n v="8"/>
    <x v="7"/>
    <x v="19"/>
    <x v="404"/>
    <x v="16"/>
  </r>
  <r>
    <n v="3"/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x v="0"/>
    <n v="13"/>
    <x v="1"/>
    <s v="food/food trucks"/>
    <n v="35"/>
    <x v="7"/>
    <x v="19"/>
    <x v="1007"/>
    <x v="524"/>
  </r>
  <r>
    <n v="1"/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x v="0"/>
    <n v="6"/>
    <x v="1"/>
    <s v="food/food trucks"/>
    <n v="56"/>
    <x v="7"/>
    <x v="19"/>
    <x v="1446"/>
    <x v="1364"/>
  </r>
  <r>
    <n v="0"/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x v="0"/>
    <n v="1"/>
    <x v="1"/>
    <s v="food/food trucks"/>
    <n v="5"/>
    <x v="7"/>
    <x v="19"/>
    <x v="304"/>
    <x v="602"/>
  </r>
  <r>
    <n v="0"/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x v="0"/>
    <n v="0"/>
    <x v="1"/>
    <s v="food/food trucks"/>
    <e v="#DIV/0!"/>
    <x v="7"/>
    <x v="19"/>
    <x v="63"/>
    <x v="599"/>
  </r>
  <r>
    <n v="0"/>
    <n v="2418"/>
    <s v="Mexican food truck"/>
    <s v="I want to start my food truck business."/>
    <n v="25000"/>
    <x v="139"/>
    <x v="2"/>
    <x v="0"/>
    <x v="0"/>
    <n v="1427225644"/>
    <n v="1422045244"/>
    <x v="0"/>
    <n v="5"/>
    <x v="1"/>
    <s v="food/food trucks"/>
    <n v="1"/>
    <x v="7"/>
    <x v="19"/>
    <x v="166"/>
    <x v="1365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x v="0"/>
    <n v="0"/>
    <x v="1"/>
    <s v="food/food trucks"/>
    <e v="#DIV/0!"/>
    <x v="7"/>
    <x v="19"/>
    <x v="1087"/>
    <x v="748"/>
  </r>
  <r>
    <n v="15"/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x v="0"/>
    <n v="36"/>
    <x v="1"/>
    <s v="food/food trucks"/>
    <n v="69"/>
    <x v="7"/>
    <x v="19"/>
    <x v="1447"/>
    <x v="1366"/>
  </r>
  <r>
    <n v="0"/>
    <n v="2421"/>
    <s v="hot dog cart"/>
    <s v="help me start Merrill's first hot dog cart in this empty lot"/>
    <n v="6000"/>
    <x v="116"/>
    <x v="2"/>
    <x v="0"/>
    <x v="0"/>
    <n v="1424536196"/>
    <n v="1421944196"/>
    <x v="0"/>
    <n v="1"/>
    <x v="1"/>
    <s v="food/food trucks"/>
    <n v="1"/>
    <x v="7"/>
    <x v="19"/>
    <x v="1448"/>
    <x v="1134"/>
  </r>
  <r>
    <n v="0"/>
    <n v="2422"/>
    <s v="Help starting a family owned food truck"/>
    <s v="Family owned business serving BBQ and seafood to the public"/>
    <n v="500"/>
    <x v="116"/>
    <x v="2"/>
    <x v="0"/>
    <x v="0"/>
    <n v="1426091036"/>
    <n v="1423502636"/>
    <x v="0"/>
    <n v="1"/>
    <x v="1"/>
    <s v="food/food trucks"/>
    <n v="1"/>
    <x v="7"/>
    <x v="19"/>
    <x v="1449"/>
    <x v="788"/>
  </r>
  <r>
    <n v="0"/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x v="0"/>
    <n v="1"/>
    <x v="1"/>
    <s v="food/food trucks"/>
    <n v="8"/>
    <x v="7"/>
    <x v="19"/>
    <x v="1071"/>
    <x v="180"/>
  </r>
  <r>
    <n v="1"/>
    <n v="2424"/>
    <s v="Lily and Memphs"/>
    <s v="Great and creative food from the heart in the form of a sweet food truck!"/>
    <n v="25000"/>
    <x v="622"/>
    <x v="2"/>
    <x v="0"/>
    <x v="0"/>
    <n v="1414445108"/>
    <n v="1411853108"/>
    <x v="0"/>
    <n v="9"/>
    <x v="1"/>
    <s v="food/food trucks"/>
    <n v="34"/>
    <x v="7"/>
    <x v="19"/>
    <x v="1450"/>
    <x v="1367"/>
  </r>
  <r>
    <n v="0"/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x v="0"/>
    <n v="1"/>
    <x v="1"/>
    <s v="food/food trucks"/>
    <n v="1"/>
    <x v="7"/>
    <x v="19"/>
    <x v="54"/>
    <x v="474"/>
  </r>
  <r>
    <n v="0"/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x v="0"/>
    <n v="0"/>
    <x v="1"/>
    <s v="food/food trucks"/>
    <e v="#DIV/0!"/>
    <x v="7"/>
    <x v="19"/>
    <x v="1441"/>
    <x v="318"/>
  </r>
  <r>
    <n v="0"/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x v="0"/>
    <n v="1"/>
    <x v="1"/>
    <s v="food/food trucks"/>
    <n v="1"/>
    <x v="7"/>
    <x v="19"/>
    <x v="1059"/>
    <x v="481"/>
  </r>
  <r>
    <n v="0"/>
    <n v="2428"/>
    <s v="Premium Burgers"/>
    <s v="From Moo 2 You! We want to offer premium burgers to a taco flooded environment."/>
    <n v="35000"/>
    <x v="116"/>
    <x v="2"/>
    <x v="0"/>
    <x v="0"/>
    <n v="1426182551"/>
    <n v="1423594151"/>
    <x v="0"/>
    <n v="1"/>
    <x v="1"/>
    <s v="food/food trucks"/>
    <n v="1"/>
    <x v="7"/>
    <x v="19"/>
    <x v="1339"/>
    <x v="1127"/>
  </r>
  <r>
    <n v="1"/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x v="0"/>
    <n v="4"/>
    <x v="1"/>
    <s v="food/food trucks"/>
    <n v="501"/>
    <x v="7"/>
    <x v="19"/>
    <x v="575"/>
    <x v="1368"/>
  </r>
  <r>
    <n v="1"/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x v="0"/>
    <n v="2"/>
    <x v="1"/>
    <s v="food/food trucks"/>
    <n v="11"/>
    <x v="7"/>
    <x v="19"/>
    <x v="825"/>
    <x v="798"/>
  </r>
  <r>
    <n v="0"/>
    <n v="2431"/>
    <s v="Murphy's good eatin'"/>
    <s v="Go to Colorado and run a food truck with homemade food of all kinds."/>
    <n v="100000"/>
    <x v="369"/>
    <x v="2"/>
    <x v="0"/>
    <x v="0"/>
    <n v="1467080613"/>
    <n v="1461896613"/>
    <x v="0"/>
    <n v="2"/>
    <x v="1"/>
    <s v="food/food trucks"/>
    <n v="1"/>
    <x v="7"/>
    <x v="19"/>
    <x v="569"/>
    <x v="404"/>
  </r>
  <r>
    <n v="0"/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x v="0"/>
    <n v="2"/>
    <x v="1"/>
    <s v="food/food trucks"/>
    <n v="1"/>
    <x v="7"/>
    <x v="19"/>
    <x v="516"/>
    <x v="1369"/>
  </r>
  <r>
    <n v="0"/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x v="0"/>
    <n v="0"/>
    <x v="1"/>
    <s v="food/food trucks"/>
    <e v="#DIV/0!"/>
    <x v="7"/>
    <x v="19"/>
    <x v="1451"/>
    <x v="1231"/>
  </r>
  <r>
    <n v="0"/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x v="0"/>
    <n v="2"/>
    <x v="1"/>
    <s v="food/food trucks"/>
    <n v="13"/>
    <x v="7"/>
    <x v="19"/>
    <x v="1440"/>
    <x v="985"/>
  </r>
  <r>
    <n v="0"/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x v="0"/>
    <n v="4"/>
    <x v="1"/>
    <s v="food/food trucks"/>
    <n v="306"/>
    <x v="7"/>
    <x v="19"/>
    <x v="1180"/>
    <x v="1140"/>
  </r>
  <r>
    <n v="0"/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x v="0"/>
    <n v="2"/>
    <x v="1"/>
    <s v="food/food trucks"/>
    <n v="23"/>
    <x v="7"/>
    <x v="19"/>
    <x v="747"/>
    <x v="1329"/>
  </r>
  <r>
    <n v="0"/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x v="0"/>
    <n v="0"/>
    <x v="1"/>
    <s v="food/food trucks"/>
    <e v="#DIV/0!"/>
    <x v="7"/>
    <x v="19"/>
    <x v="1452"/>
    <x v="36"/>
  </r>
  <r>
    <n v="0"/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x v="0"/>
    <n v="1"/>
    <x v="1"/>
    <s v="food/food trucks"/>
    <n v="50"/>
    <x v="7"/>
    <x v="19"/>
    <x v="1453"/>
    <x v="32"/>
  </r>
  <r>
    <n v="0"/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x v="0"/>
    <n v="0"/>
    <x v="1"/>
    <s v="food/food trucks"/>
    <e v="#DIV/0!"/>
    <x v="7"/>
    <x v="19"/>
    <x v="1454"/>
    <x v="1195"/>
  </r>
  <r>
    <n v="0"/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x v="0"/>
    <n v="2"/>
    <x v="1"/>
    <s v="food/food trucks"/>
    <n v="5"/>
    <x v="7"/>
    <x v="19"/>
    <x v="206"/>
    <x v="201"/>
  </r>
  <r>
    <n v="108"/>
    <n v="2441"/>
    <s v="Bring Alchemy Pops to the People!"/>
    <s v="YOU can help Alchemy Pops POP up on a street near you!"/>
    <n v="7500"/>
    <x v="1678"/>
    <x v="0"/>
    <x v="0"/>
    <x v="0"/>
    <n v="1437627540"/>
    <n v="1435806054"/>
    <x v="0"/>
    <n v="109"/>
    <x v="0"/>
    <s v="food/small batch"/>
    <n v="74"/>
    <x v="7"/>
    <x v="33"/>
    <x v="0"/>
    <x v="1122"/>
  </r>
  <r>
    <n v="126"/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x v="0"/>
    <n v="372"/>
    <x v="0"/>
    <s v="food/small batch"/>
    <n v="81"/>
    <x v="7"/>
    <x v="33"/>
    <x v="159"/>
    <x v="1032"/>
  </r>
  <r>
    <n v="203"/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x v="0"/>
    <n v="311"/>
    <x v="0"/>
    <s v="food/small batch"/>
    <n v="130"/>
    <x v="7"/>
    <x v="33"/>
    <x v="868"/>
    <x v="840"/>
  </r>
  <r>
    <n v="109"/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x v="0"/>
    <n v="61"/>
    <x v="0"/>
    <s v="food/small batch"/>
    <n v="53"/>
    <x v="7"/>
    <x v="33"/>
    <x v="1027"/>
    <x v="101"/>
  </r>
  <r>
    <n v="173"/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x v="0"/>
    <n v="115"/>
    <x v="0"/>
    <s v="food/small batch"/>
    <n v="75"/>
    <x v="7"/>
    <x v="33"/>
    <x v="1455"/>
    <x v="1370"/>
  </r>
  <r>
    <n v="168"/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x v="0"/>
    <n v="111"/>
    <x v="0"/>
    <s v="food/small batch"/>
    <n v="76"/>
    <x v="7"/>
    <x v="33"/>
    <x v="627"/>
    <x v="607"/>
  </r>
  <r>
    <n v="427"/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x v="0"/>
    <n v="337"/>
    <x v="0"/>
    <s v="food/small batch"/>
    <n v="32"/>
    <x v="7"/>
    <x v="33"/>
    <x v="791"/>
    <x v="887"/>
  </r>
  <r>
    <n v="108"/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x v="0"/>
    <n v="9"/>
    <x v="0"/>
    <s v="food/small batch"/>
    <n v="48"/>
    <x v="7"/>
    <x v="33"/>
    <x v="833"/>
    <x v="668"/>
  </r>
  <r>
    <n v="108"/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x v="0"/>
    <n v="120"/>
    <x v="0"/>
    <s v="food/small batch"/>
    <n v="90"/>
    <x v="7"/>
    <x v="33"/>
    <x v="1281"/>
    <x v="314"/>
  </r>
  <r>
    <n v="102"/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x v="0"/>
    <n v="102"/>
    <x v="0"/>
    <s v="food/small batch"/>
    <n v="149"/>
    <x v="7"/>
    <x v="33"/>
    <x v="1450"/>
    <x v="1371"/>
  </r>
  <r>
    <n v="115"/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x v="0"/>
    <n v="186"/>
    <x v="0"/>
    <s v="food/small batch"/>
    <n v="62"/>
    <x v="7"/>
    <x v="33"/>
    <x v="829"/>
    <x v="774"/>
  </r>
  <r>
    <n v="134"/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x v="0"/>
    <n v="15"/>
    <x v="0"/>
    <s v="food/small batch"/>
    <n v="53"/>
    <x v="7"/>
    <x v="33"/>
    <x v="800"/>
    <x v="1030"/>
  </r>
  <r>
    <n v="155"/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x v="0"/>
    <n v="67"/>
    <x v="0"/>
    <s v="food/small batch"/>
    <n v="69"/>
    <x v="7"/>
    <x v="33"/>
    <x v="452"/>
    <x v="448"/>
  </r>
  <r>
    <n v="101"/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x v="0"/>
    <n v="130"/>
    <x v="0"/>
    <s v="food/small batch"/>
    <n v="272"/>
    <x v="7"/>
    <x v="33"/>
    <x v="905"/>
    <x v="1372"/>
  </r>
  <r>
    <n v="182"/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x v="0"/>
    <n v="16"/>
    <x v="0"/>
    <s v="food/small batch"/>
    <n v="34"/>
    <x v="7"/>
    <x v="33"/>
    <x v="1179"/>
    <x v="674"/>
  </r>
  <r>
    <n v="181"/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x v="0"/>
    <n v="67"/>
    <x v="0"/>
    <s v="food/small batch"/>
    <n v="40"/>
    <x v="7"/>
    <x v="33"/>
    <x v="541"/>
    <x v="878"/>
  </r>
  <r>
    <n v="102"/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x v="0"/>
    <n v="124"/>
    <x v="0"/>
    <s v="food/small batch"/>
    <n v="190"/>
    <x v="7"/>
    <x v="33"/>
    <x v="906"/>
    <x v="877"/>
  </r>
  <r>
    <n v="110"/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x v="0"/>
    <n v="80"/>
    <x v="0"/>
    <s v="food/small batch"/>
    <n v="69"/>
    <x v="7"/>
    <x v="33"/>
    <x v="1456"/>
    <x v="575"/>
  </r>
  <r>
    <n v="102"/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x v="0"/>
    <n v="282"/>
    <x v="0"/>
    <s v="food/small batch"/>
    <n v="109"/>
    <x v="7"/>
    <x v="33"/>
    <x v="1059"/>
    <x v="801"/>
  </r>
  <r>
    <n v="101"/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x v="0"/>
    <n v="68"/>
    <x v="0"/>
    <s v="food/small batch"/>
    <n v="126"/>
    <x v="7"/>
    <x v="33"/>
    <x v="1015"/>
    <x v="943"/>
  </r>
  <r>
    <n v="104"/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x v="0"/>
    <n v="86"/>
    <x v="0"/>
    <s v="music/indie rock"/>
    <n v="91"/>
    <x v="4"/>
    <x v="14"/>
    <x v="1218"/>
    <x v="1373"/>
  </r>
  <r>
    <n v="111"/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x v="0"/>
    <n v="115"/>
    <x v="0"/>
    <s v="music/indie rock"/>
    <n v="29"/>
    <x v="4"/>
    <x v="14"/>
    <x v="333"/>
    <x v="1374"/>
  </r>
  <r>
    <n v="116"/>
    <n v="2463"/>
    <s v="Emma Ate the Lion &quot;Songs Two Count Too&quot;"/>
    <s v="Emma Ate The Lion's debut full length album"/>
    <n v="2000"/>
    <x v="66"/>
    <x v="0"/>
    <x v="0"/>
    <x v="0"/>
    <n v="1366138800"/>
    <n v="1362710425"/>
    <x v="0"/>
    <n v="75"/>
    <x v="0"/>
    <s v="music/indie rock"/>
    <n v="31"/>
    <x v="4"/>
    <x v="14"/>
    <x v="1333"/>
    <x v="1375"/>
  </r>
  <r>
    <n v="111"/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x v="0"/>
    <n v="43"/>
    <x v="0"/>
    <s v="music/indie rock"/>
    <n v="52"/>
    <x v="4"/>
    <x v="14"/>
    <x v="1457"/>
    <x v="186"/>
  </r>
  <r>
    <n v="180"/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x v="0"/>
    <n v="48"/>
    <x v="0"/>
    <s v="music/indie rock"/>
    <n v="26"/>
    <x v="4"/>
    <x v="14"/>
    <x v="614"/>
    <x v="1376"/>
  </r>
  <r>
    <n v="100"/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x v="0"/>
    <n v="52"/>
    <x v="0"/>
    <s v="music/indie rock"/>
    <n v="48"/>
    <x v="4"/>
    <x v="14"/>
    <x v="1458"/>
    <x v="1377"/>
  </r>
  <r>
    <n v="119"/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x v="0"/>
    <n v="43"/>
    <x v="0"/>
    <s v="music/indie rock"/>
    <n v="28"/>
    <x v="4"/>
    <x v="14"/>
    <x v="1459"/>
    <x v="1378"/>
  </r>
  <r>
    <n v="107"/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x v="0"/>
    <n v="58"/>
    <x v="0"/>
    <s v="music/indie rock"/>
    <n v="37"/>
    <x v="4"/>
    <x v="14"/>
    <x v="1460"/>
    <x v="1379"/>
  </r>
  <r>
    <n v="114"/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x v="0"/>
    <n v="47"/>
    <x v="0"/>
    <s v="music/indie rock"/>
    <n v="29"/>
    <x v="4"/>
    <x v="14"/>
    <x v="1461"/>
    <x v="1380"/>
  </r>
  <r>
    <n v="103"/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x v="0"/>
    <n v="36"/>
    <x v="0"/>
    <s v="music/indie rock"/>
    <n v="29"/>
    <x v="4"/>
    <x v="14"/>
    <x v="1137"/>
    <x v="1097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x v="0"/>
    <n v="17"/>
    <x v="0"/>
    <s v="music/indie rock"/>
    <n v="38"/>
    <x v="4"/>
    <x v="14"/>
    <x v="1462"/>
    <x v="1381"/>
  </r>
  <r>
    <n v="136"/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x v="0"/>
    <n v="104"/>
    <x v="0"/>
    <s v="music/indie rock"/>
    <n v="98"/>
    <x v="4"/>
    <x v="14"/>
    <x v="1463"/>
    <x v="1382"/>
  </r>
  <r>
    <n v="100"/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x v="0"/>
    <n v="47"/>
    <x v="0"/>
    <s v="music/indie rock"/>
    <n v="43"/>
    <x v="4"/>
    <x v="14"/>
    <x v="246"/>
    <x v="244"/>
  </r>
  <r>
    <n v="100"/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x v="0"/>
    <n v="38"/>
    <x v="0"/>
    <s v="music/indie rock"/>
    <n v="132"/>
    <x v="4"/>
    <x v="14"/>
    <x v="1464"/>
    <x v="1383"/>
  </r>
  <r>
    <n v="105"/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x v="0"/>
    <n v="81"/>
    <x v="0"/>
    <s v="music/indie rock"/>
    <n v="32"/>
    <x v="4"/>
    <x v="14"/>
    <x v="1465"/>
    <x v="1384"/>
  </r>
  <r>
    <n v="105"/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x v="0"/>
    <n v="55"/>
    <x v="0"/>
    <s v="music/indie rock"/>
    <n v="61"/>
    <x v="4"/>
    <x v="14"/>
    <x v="926"/>
    <x v="567"/>
  </r>
  <r>
    <n v="171"/>
    <n v="2477"/>
    <s v="Debut Album"/>
    <s v="Releasing my first album in August, and I need your help in order to get it done!"/>
    <n v="750"/>
    <x v="1707"/>
    <x v="0"/>
    <x v="0"/>
    <x v="0"/>
    <n v="1344789345"/>
    <n v="1340901345"/>
    <x v="0"/>
    <n v="41"/>
    <x v="0"/>
    <s v="music/indie rock"/>
    <n v="31"/>
    <x v="4"/>
    <x v="14"/>
    <x v="1466"/>
    <x v="1385"/>
  </r>
  <r>
    <n v="128"/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x v="0"/>
    <n v="79"/>
    <x v="0"/>
    <s v="music/indie rock"/>
    <n v="129"/>
    <x v="4"/>
    <x v="14"/>
    <x v="1467"/>
    <x v="1386"/>
  </r>
  <r>
    <n v="133"/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x v="0"/>
    <n v="16"/>
    <x v="0"/>
    <s v="music/indie rock"/>
    <n v="25"/>
    <x v="4"/>
    <x v="14"/>
    <x v="922"/>
    <x v="215"/>
  </r>
  <r>
    <n v="100"/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x v="0"/>
    <n v="8"/>
    <x v="0"/>
    <s v="music/indie rock"/>
    <n v="250"/>
    <x v="4"/>
    <x v="14"/>
    <x v="183"/>
    <x v="375"/>
  </r>
  <r>
    <n v="113"/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x v="0"/>
    <n v="95"/>
    <x v="0"/>
    <s v="music/indie rock"/>
    <n v="48"/>
    <x v="4"/>
    <x v="14"/>
    <x v="1468"/>
    <x v="1387"/>
  </r>
  <r>
    <n v="100"/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x v="0"/>
    <n v="25"/>
    <x v="0"/>
    <s v="music/indie rock"/>
    <n v="40"/>
    <x v="4"/>
    <x v="14"/>
    <x v="1103"/>
    <x v="1388"/>
  </r>
  <r>
    <n v="114"/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x v="0"/>
    <n v="19"/>
    <x v="0"/>
    <s v="music/indie rock"/>
    <n v="66"/>
    <x v="4"/>
    <x v="14"/>
    <x v="1469"/>
    <x v="243"/>
  </r>
  <r>
    <n v="119"/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x v="0"/>
    <n v="90"/>
    <x v="0"/>
    <s v="music/indie rock"/>
    <n v="46"/>
    <x v="4"/>
    <x v="14"/>
    <x v="1470"/>
    <x v="1389"/>
  </r>
  <r>
    <n v="103"/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x v="0"/>
    <n v="41"/>
    <x v="0"/>
    <s v="music/indie rock"/>
    <n v="50"/>
    <x v="4"/>
    <x v="14"/>
    <x v="1471"/>
    <x v="1390"/>
  </r>
  <r>
    <n v="266"/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x v="0"/>
    <n v="30"/>
    <x v="0"/>
    <s v="music/indie rock"/>
    <n v="27"/>
    <x v="4"/>
    <x v="14"/>
    <x v="1472"/>
    <x v="348"/>
  </r>
  <r>
    <n v="100"/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x v="0"/>
    <n v="38"/>
    <x v="0"/>
    <s v="music/indie rock"/>
    <n v="39"/>
    <x v="4"/>
    <x v="14"/>
    <x v="1473"/>
    <x v="1378"/>
  </r>
  <r>
    <n v="107"/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x v="0"/>
    <n v="65"/>
    <x v="0"/>
    <s v="music/indie rock"/>
    <n v="49"/>
    <x v="4"/>
    <x v="14"/>
    <x v="1474"/>
    <x v="1173"/>
  </r>
  <r>
    <n v="134"/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x v="0"/>
    <n v="75"/>
    <x v="0"/>
    <s v="music/indie rock"/>
    <n v="62"/>
    <x v="4"/>
    <x v="14"/>
    <x v="1458"/>
    <x v="1377"/>
  </r>
  <r>
    <n v="121"/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x v="0"/>
    <n v="16"/>
    <x v="0"/>
    <s v="music/indie rock"/>
    <n v="38"/>
    <x v="4"/>
    <x v="14"/>
    <x v="1475"/>
    <x v="1097"/>
  </r>
  <r>
    <n v="103"/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x v="0"/>
    <n v="10"/>
    <x v="0"/>
    <s v="music/indie rock"/>
    <n v="52"/>
    <x v="4"/>
    <x v="14"/>
    <x v="1476"/>
    <x v="1391"/>
  </r>
  <r>
    <n v="125"/>
    <n v="2492"/>
    <s v="SUPER NICE EP 2012"/>
    <s v="We're a band from Hawaii trying to produce our first EP and we need help!"/>
    <n v="600"/>
    <x v="661"/>
    <x v="0"/>
    <x v="0"/>
    <x v="0"/>
    <n v="1339840740"/>
    <n v="1335397188"/>
    <x v="0"/>
    <n v="27"/>
    <x v="0"/>
    <s v="music/indie rock"/>
    <n v="28"/>
    <x v="4"/>
    <x v="14"/>
    <x v="1477"/>
    <x v="1392"/>
  </r>
  <r>
    <n v="129"/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x v="0"/>
    <n v="259"/>
    <x v="0"/>
    <s v="music/indie rock"/>
    <n v="99"/>
    <x v="4"/>
    <x v="14"/>
    <x v="1478"/>
    <x v="1393"/>
  </r>
  <r>
    <n v="101"/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x v="0"/>
    <n v="39"/>
    <x v="0"/>
    <s v="music/indie rock"/>
    <n v="39"/>
    <x v="4"/>
    <x v="14"/>
    <x v="1269"/>
    <x v="1394"/>
  </r>
  <r>
    <n v="128"/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x v="0"/>
    <n v="42"/>
    <x v="0"/>
    <s v="music/indie rock"/>
    <n v="46"/>
    <x v="4"/>
    <x v="14"/>
    <x v="234"/>
    <x v="692"/>
  </r>
  <r>
    <n v="100"/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x v="0"/>
    <n v="10"/>
    <x v="0"/>
    <s v="music/indie rock"/>
    <n v="600"/>
    <x v="4"/>
    <x v="14"/>
    <x v="1479"/>
    <x v="1395"/>
  </r>
  <r>
    <n v="113"/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x v="0"/>
    <n v="56"/>
    <x v="0"/>
    <s v="music/indie rock"/>
    <n v="81"/>
    <x v="4"/>
    <x v="14"/>
    <x v="110"/>
    <x v="68"/>
  </r>
  <r>
    <n v="106"/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x v="0"/>
    <n v="20"/>
    <x v="0"/>
    <s v="music/indie rock"/>
    <n v="53"/>
    <x v="4"/>
    <x v="14"/>
    <x v="1480"/>
    <x v="1055"/>
  </r>
  <r>
    <n v="203"/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x v="0"/>
    <n v="170"/>
    <x v="0"/>
    <s v="music/indie rock"/>
    <n v="48"/>
    <x v="4"/>
    <x v="14"/>
    <x v="1481"/>
    <x v="1396"/>
  </r>
  <r>
    <n v="113"/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x v="0"/>
    <n v="29"/>
    <x v="0"/>
    <s v="music/indie rock"/>
    <n v="23"/>
    <x v="4"/>
    <x v="14"/>
    <x v="1475"/>
    <x v="1011"/>
  </r>
  <r>
    <n v="3"/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x v="0"/>
    <n v="7"/>
    <x v="1"/>
    <s v="food/restaurants"/>
    <n v="40"/>
    <x v="7"/>
    <x v="34"/>
    <x v="1063"/>
    <x v="152"/>
  </r>
  <r>
    <n v="0"/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x v="0"/>
    <n v="5"/>
    <x v="1"/>
    <s v="food/restaurants"/>
    <n v="17"/>
    <x v="7"/>
    <x v="34"/>
    <x v="1340"/>
    <x v="578"/>
  </r>
  <r>
    <n v="0"/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x v="0"/>
    <n v="0"/>
    <x v="1"/>
    <s v="food/restaurants"/>
    <e v="#DIV/0!"/>
    <x v="7"/>
    <x v="34"/>
    <x v="1482"/>
    <x v="1397"/>
  </r>
  <r>
    <n v="0"/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x v="0"/>
    <n v="0"/>
    <x v="1"/>
    <s v="food/restaurants"/>
    <e v="#DIV/0!"/>
    <x v="7"/>
    <x v="34"/>
    <x v="873"/>
    <x v="1398"/>
  </r>
  <r>
    <n v="0"/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x v="0"/>
    <n v="0"/>
    <x v="1"/>
    <s v="food/restaurants"/>
    <e v="#DIV/0!"/>
    <x v="7"/>
    <x v="34"/>
    <x v="304"/>
    <x v="139"/>
  </r>
  <r>
    <n v="1"/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x v="0"/>
    <n v="2"/>
    <x v="1"/>
    <s v="food/restaurants"/>
    <n v="15"/>
    <x v="7"/>
    <x v="34"/>
    <x v="1483"/>
    <x v="935"/>
  </r>
  <r>
    <n v="0"/>
    <n v="2507"/>
    <s v="Help Cafe Talavera get a New Kitchen!"/>
    <s v="Unique dishes for a unique city!."/>
    <n v="42850"/>
    <x v="117"/>
    <x v="2"/>
    <x v="0"/>
    <x v="0"/>
    <n v="1431308704"/>
    <n v="1428716704"/>
    <x v="0"/>
    <n v="0"/>
    <x v="1"/>
    <s v="food/restaurants"/>
    <e v="#DIV/0!"/>
    <x v="7"/>
    <x v="34"/>
    <x v="564"/>
    <x v="882"/>
  </r>
  <r>
    <n v="0"/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x v="0"/>
    <n v="0"/>
    <x v="1"/>
    <s v="food/restaurants"/>
    <e v="#DIV/0!"/>
    <x v="7"/>
    <x v="34"/>
    <x v="868"/>
    <x v="840"/>
  </r>
  <r>
    <n v="1"/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x v="0"/>
    <n v="28"/>
    <x v="1"/>
    <s v="food/restaurants"/>
    <n v="36"/>
    <x v="7"/>
    <x v="34"/>
    <x v="1484"/>
    <x v="293"/>
  </r>
  <r>
    <n v="0"/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x v="0"/>
    <n v="2"/>
    <x v="1"/>
    <s v="food/restaurants"/>
    <n v="38"/>
    <x v="7"/>
    <x v="34"/>
    <x v="198"/>
    <x v="193"/>
  </r>
  <r>
    <n v="0"/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x v="0"/>
    <n v="0"/>
    <x v="1"/>
    <s v="food/restaurants"/>
    <e v="#DIV/0!"/>
    <x v="7"/>
    <x v="34"/>
    <x v="1245"/>
    <x v="1178"/>
  </r>
  <r>
    <n v="0"/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x v="0"/>
    <n v="0"/>
    <x v="1"/>
    <s v="food/restaurants"/>
    <e v="#DIV/0!"/>
    <x v="7"/>
    <x v="34"/>
    <x v="1091"/>
    <x v="559"/>
  </r>
  <r>
    <n v="0"/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x v="0"/>
    <n v="0"/>
    <x v="1"/>
    <s v="food/restaurants"/>
    <e v="#DIV/0!"/>
    <x v="7"/>
    <x v="34"/>
    <x v="541"/>
    <x v="946"/>
  </r>
  <r>
    <n v="2"/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x v="0"/>
    <n v="4"/>
    <x v="1"/>
    <s v="food/restaurants"/>
    <n v="53"/>
    <x v="7"/>
    <x v="34"/>
    <x v="591"/>
    <x v="850"/>
  </r>
  <r>
    <n v="19"/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x v="0"/>
    <n v="12"/>
    <x v="1"/>
    <s v="food/restaurants"/>
    <n v="78"/>
    <x v="7"/>
    <x v="34"/>
    <x v="1485"/>
    <x v="1365"/>
  </r>
  <r>
    <n v="0"/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x v="0"/>
    <n v="0"/>
    <x v="1"/>
    <s v="food/restaurants"/>
    <e v="#DIV/0!"/>
    <x v="7"/>
    <x v="34"/>
    <x v="180"/>
    <x v="1399"/>
  </r>
  <r>
    <n v="10"/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x v="0"/>
    <n v="33"/>
    <x v="1"/>
    <s v="food/restaurants"/>
    <n v="54"/>
    <x v="7"/>
    <x v="34"/>
    <x v="159"/>
    <x v="1032"/>
  </r>
  <r>
    <n v="0"/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x v="0"/>
    <n v="0"/>
    <x v="1"/>
    <s v="food/restaurants"/>
    <e v="#DIV/0!"/>
    <x v="7"/>
    <x v="34"/>
    <x v="795"/>
    <x v="304"/>
  </r>
  <r>
    <n v="0"/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x v="0"/>
    <n v="4"/>
    <x v="1"/>
    <s v="food/restaurants"/>
    <n v="16"/>
    <x v="7"/>
    <x v="34"/>
    <x v="1062"/>
    <x v="558"/>
  </r>
  <r>
    <n v="0"/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x v="0"/>
    <n v="0"/>
    <x v="1"/>
    <s v="food/restaurants"/>
    <e v="#DIV/0!"/>
    <x v="7"/>
    <x v="34"/>
    <x v="1486"/>
    <x v="766"/>
  </r>
  <r>
    <n v="109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x v="0"/>
    <n v="132"/>
    <x v="0"/>
    <s v="music/classical music"/>
    <n v="104"/>
    <x v="4"/>
    <x v="35"/>
    <x v="311"/>
    <x v="460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x v="0"/>
    <n v="27"/>
    <x v="0"/>
    <s v="music/classical music"/>
    <n v="185"/>
    <x v="4"/>
    <x v="35"/>
    <x v="771"/>
    <x v="1126"/>
  </r>
  <r>
    <n v="156"/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x v="0"/>
    <n v="26"/>
    <x v="0"/>
    <s v="music/classical music"/>
    <n v="54"/>
    <x v="4"/>
    <x v="35"/>
    <x v="1391"/>
    <x v="1400"/>
  </r>
  <r>
    <n v="102"/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x v="0"/>
    <n v="43"/>
    <x v="0"/>
    <s v="music/classical music"/>
    <n v="177"/>
    <x v="4"/>
    <x v="35"/>
    <x v="215"/>
    <x v="988"/>
  </r>
  <r>
    <n v="100"/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x v="0"/>
    <n v="80"/>
    <x v="0"/>
    <s v="music/classical music"/>
    <n v="100"/>
    <x v="4"/>
    <x v="35"/>
    <x v="1399"/>
    <x v="626"/>
  </r>
  <r>
    <n v="113"/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x v="0"/>
    <n v="33"/>
    <x v="0"/>
    <s v="music/classical music"/>
    <n v="137"/>
    <x v="4"/>
    <x v="35"/>
    <x v="981"/>
    <x v="1401"/>
  </r>
  <r>
    <n v="102"/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x v="0"/>
    <n v="71"/>
    <x v="0"/>
    <s v="music/classical music"/>
    <n v="58"/>
    <x v="4"/>
    <x v="35"/>
    <x v="1487"/>
    <x v="1074"/>
  </r>
  <r>
    <n v="107"/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x v="0"/>
    <n v="81"/>
    <x v="0"/>
    <s v="music/classical music"/>
    <n v="53"/>
    <x v="4"/>
    <x v="35"/>
    <x v="553"/>
    <x v="1402"/>
  </r>
  <r>
    <n v="104"/>
    <n v="2529"/>
    <s v="UrbanArias is DC's Contemporary Opera Company"/>
    <s v="Opera. Short. New."/>
    <n v="6000"/>
    <x v="1736"/>
    <x v="0"/>
    <x v="0"/>
    <x v="0"/>
    <n v="1332636975"/>
    <n v="1328752575"/>
    <x v="0"/>
    <n v="76"/>
    <x v="0"/>
    <s v="music/classical music"/>
    <n v="82"/>
    <x v="4"/>
    <x v="35"/>
    <x v="944"/>
    <x v="272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x v="0"/>
    <n v="48"/>
    <x v="0"/>
    <s v="music/classical music"/>
    <n v="135"/>
    <x v="4"/>
    <x v="35"/>
    <x v="1484"/>
    <x v="747"/>
  </r>
  <r>
    <n v="100"/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x v="0"/>
    <n v="61"/>
    <x v="0"/>
    <s v="music/classical music"/>
    <n v="74"/>
    <x v="4"/>
    <x v="35"/>
    <x v="345"/>
    <x v="752"/>
  </r>
  <r>
    <n v="126"/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x v="0"/>
    <n v="60"/>
    <x v="0"/>
    <s v="music/classical music"/>
    <n v="84"/>
    <x v="4"/>
    <x v="35"/>
    <x v="1488"/>
    <x v="1403"/>
  </r>
  <r>
    <n v="111"/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x v="0"/>
    <n v="136"/>
    <x v="0"/>
    <s v="music/classical music"/>
    <n v="61"/>
    <x v="4"/>
    <x v="35"/>
    <x v="284"/>
    <x v="280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x v="0"/>
    <n v="14"/>
    <x v="0"/>
    <s v="music/classical music"/>
    <n v="150"/>
    <x v="4"/>
    <x v="35"/>
    <x v="1124"/>
    <x v="1404"/>
  </r>
  <r>
    <n v="104"/>
    <n v="2535"/>
    <s v="Mark Hayes Requiem Recording"/>
    <s v="Mark Hayes: Requiem Recording"/>
    <n v="20000"/>
    <x v="1741"/>
    <x v="0"/>
    <x v="0"/>
    <x v="0"/>
    <n v="1417463945"/>
    <n v="1414781945"/>
    <x v="0"/>
    <n v="78"/>
    <x v="0"/>
    <s v="music/classical music"/>
    <n v="266"/>
    <x v="4"/>
    <x v="35"/>
    <x v="318"/>
    <x v="314"/>
  </r>
  <r>
    <n v="116"/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x v="0"/>
    <n v="4"/>
    <x v="0"/>
    <s v="music/classical music"/>
    <n v="7"/>
    <x v="4"/>
    <x v="35"/>
    <x v="1489"/>
    <x v="1405"/>
  </r>
  <r>
    <n v="110"/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x v="0"/>
    <n v="11"/>
    <x v="0"/>
    <s v="music/classical music"/>
    <n v="100"/>
    <x v="4"/>
    <x v="35"/>
    <x v="1103"/>
    <x v="1406"/>
  </r>
  <r>
    <n v="113"/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x v="0"/>
    <n v="185"/>
    <x v="0"/>
    <s v="music/classical music"/>
    <n v="110"/>
    <x v="4"/>
    <x v="35"/>
    <x v="1319"/>
    <x v="1407"/>
  </r>
  <r>
    <n v="100"/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x v="0"/>
    <n v="59"/>
    <x v="0"/>
    <s v="music/classical music"/>
    <n v="170"/>
    <x v="4"/>
    <x v="35"/>
    <x v="1490"/>
    <x v="183"/>
  </r>
  <r>
    <n v="103"/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x v="0"/>
    <n v="27"/>
    <x v="0"/>
    <s v="music/classical music"/>
    <n v="96"/>
    <x v="4"/>
    <x v="35"/>
    <x v="263"/>
    <x v="1408"/>
  </r>
  <r>
    <n v="107"/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x v="0"/>
    <n v="63"/>
    <x v="0"/>
    <s v="music/classical music"/>
    <n v="59"/>
    <x v="4"/>
    <x v="35"/>
    <x v="1491"/>
    <x v="1409"/>
  </r>
  <r>
    <n v="104"/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x v="0"/>
    <n v="13"/>
    <x v="0"/>
    <s v="music/classical music"/>
    <n v="56"/>
    <x v="4"/>
    <x v="35"/>
    <x v="1492"/>
    <x v="1410"/>
  </r>
  <r>
    <n v="156"/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x v="0"/>
    <n v="13"/>
    <x v="0"/>
    <s v="music/classical music"/>
    <n v="30"/>
    <x v="4"/>
    <x v="35"/>
    <x v="1493"/>
    <x v="1411"/>
  </r>
  <r>
    <n v="101"/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x v="0"/>
    <n v="57"/>
    <x v="0"/>
    <s v="music/classical music"/>
    <n v="88"/>
    <x v="4"/>
    <x v="35"/>
    <x v="1494"/>
    <x v="1183"/>
  </r>
  <r>
    <n v="195"/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x v="0"/>
    <n v="61"/>
    <x v="0"/>
    <s v="music/classical music"/>
    <n v="64"/>
    <x v="4"/>
    <x v="35"/>
    <x v="37"/>
    <x v="860"/>
  </r>
  <r>
    <n v="112"/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x v="0"/>
    <n v="65"/>
    <x v="0"/>
    <s v="music/classical music"/>
    <n v="60"/>
    <x v="4"/>
    <x v="35"/>
    <x v="1495"/>
    <x v="1412"/>
  </r>
  <r>
    <n v="120"/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x v="0"/>
    <n v="134"/>
    <x v="0"/>
    <s v="music/classical music"/>
    <n v="49"/>
    <x v="4"/>
    <x v="35"/>
    <x v="864"/>
    <x v="658"/>
  </r>
  <r>
    <n v="102"/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x v="0"/>
    <n v="37"/>
    <x v="0"/>
    <s v="music/classical music"/>
    <n v="165"/>
    <x v="4"/>
    <x v="35"/>
    <x v="209"/>
    <x v="1413"/>
  </r>
  <r>
    <n v="103"/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x v="0"/>
    <n v="37"/>
    <x v="0"/>
    <s v="music/classical music"/>
    <n v="44"/>
    <x v="4"/>
    <x v="35"/>
    <x v="105"/>
    <x v="1414"/>
  </r>
  <r>
    <n v="101"/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x v="0"/>
    <n v="150"/>
    <x v="0"/>
    <s v="music/classical music"/>
    <n v="44"/>
    <x v="4"/>
    <x v="35"/>
    <x v="1496"/>
    <x v="375"/>
  </r>
  <r>
    <n v="103"/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x v="0"/>
    <n v="56"/>
    <x v="0"/>
    <s v="music/classical music"/>
    <n v="67"/>
    <x v="4"/>
    <x v="35"/>
    <x v="1039"/>
    <x v="1202"/>
  </r>
  <r>
    <n v="107"/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x v="0"/>
    <n v="18"/>
    <x v="0"/>
    <s v="music/classical music"/>
    <n v="178"/>
    <x v="4"/>
    <x v="35"/>
    <x v="1497"/>
    <x v="1298"/>
  </r>
  <r>
    <n v="156"/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x v="0"/>
    <n v="60"/>
    <x v="0"/>
    <s v="music/classical music"/>
    <n v="39"/>
    <x v="4"/>
    <x v="35"/>
    <x v="1498"/>
    <x v="281"/>
  </r>
  <r>
    <n v="123"/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x v="0"/>
    <n v="67"/>
    <x v="0"/>
    <s v="music/classical music"/>
    <n v="55"/>
    <x v="4"/>
    <x v="35"/>
    <x v="205"/>
    <x v="107"/>
  </r>
  <r>
    <n v="107"/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x v="0"/>
    <n v="35"/>
    <x v="0"/>
    <s v="music/classical music"/>
    <n v="61"/>
    <x v="4"/>
    <x v="35"/>
    <x v="69"/>
    <x v="1378"/>
  </r>
  <r>
    <n v="106"/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x v="0"/>
    <n v="34"/>
    <x v="0"/>
    <s v="music/classical music"/>
    <n v="23"/>
    <x v="4"/>
    <x v="35"/>
    <x v="1499"/>
    <x v="1098"/>
  </r>
  <r>
    <n v="118"/>
    <n v="2557"/>
    <s v="European Tour"/>
    <s v="Raising money for our concert tour of Switzerland and Germany in June/July 2014"/>
    <n v="900"/>
    <x v="1761"/>
    <x v="0"/>
    <x v="1"/>
    <x v="1"/>
    <n v="1400176386"/>
    <n v="1397584386"/>
    <x v="0"/>
    <n v="36"/>
    <x v="0"/>
    <s v="music/classical music"/>
    <n v="30"/>
    <x v="4"/>
    <x v="35"/>
    <x v="1261"/>
    <x v="249"/>
  </r>
  <r>
    <n v="109"/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x v="0"/>
    <n v="18"/>
    <x v="0"/>
    <s v="music/classical music"/>
    <n v="76"/>
    <x v="4"/>
    <x v="35"/>
    <x v="268"/>
    <x v="565"/>
  </r>
  <r>
    <n v="111"/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x v="0"/>
    <n v="25"/>
    <x v="0"/>
    <s v="music/classical music"/>
    <n v="36"/>
    <x v="4"/>
    <x v="35"/>
    <x v="1500"/>
    <x v="1415"/>
  </r>
  <r>
    <n v="100"/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x v="0"/>
    <n v="21"/>
    <x v="0"/>
    <s v="music/classical music"/>
    <n v="143"/>
    <x v="4"/>
    <x v="35"/>
    <x v="984"/>
    <x v="950"/>
  </r>
  <r>
    <n v="0"/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x v="0"/>
    <n v="0"/>
    <x v="1"/>
    <s v="food/food trucks"/>
    <e v="#DIV/0!"/>
    <x v="7"/>
    <x v="19"/>
    <x v="1501"/>
    <x v="1416"/>
  </r>
  <r>
    <n v="1"/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x v="0"/>
    <n v="3"/>
    <x v="1"/>
    <s v="food/food trucks"/>
    <n v="25"/>
    <x v="7"/>
    <x v="19"/>
    <x v="1502"/>
    <x v="1417"/>
  </r>
  <r>
    <n v="0"/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x v="0"/>
    <n v="0"/>
    <x v="1"/>
    <s v="food/food trucks"/>
    <e v="#DIV/0!"/>
    <x v="7"/>
    <x v="19"/>
    <x v="598"/>
    <x v="1180"/>
  </r>
  <r>
    <n v="0"/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x v="0"/>
    <n v="0"/>
    <x v="1"/>
    <s v="food/food trucks"/>
    <e v="#DIV/0!"/>
    <x v="7"/>
    <x v="19"/>
    <x v="596"/>
    <x v="1418"/>
  </r>
  <r>
    <n v="1"/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x v="0"/>
    <n v="1"/>
    <x v="1"/>
    <s v="food/food trucks"/>
    <n v="100"/>
    <x v="7"/>
    <x v="19"/>
    <x v="1503"/>
    <x v="810"/>
  </r>
  <r>
    <n v="0"/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x v="0"/>
    <n v="0"/>
    <x v="1"/>
    <s v="food/food trucks"/>
    <e v="#DIV/0!"/>
    <x v="7"/>
    <x v="19"/>
    <x v="1202"/>
    <x v="906"/>
  </r>
  <r>
    <n v="0"/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x v="0"/>
    <n v="2"/>
    <x v="1"/>
    <s v="food/food trucks"/>
    <n v="60"/>
    <x v="7"/>
    <x v="19"/>
    <x v="320"/>
    <x v="1355"/>
  </r>
  <r>
    <n v="1"/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x v="0"/>
    <n v="1"/>
    <x v="1"/>
    <s v="food/food trucks"/>
    <n v="50"/>
    <x v="7"/>
    <x v="19"/>
    <x v="76"/>
    <x v="177"/>
  </r>
  <r>
    <n v="2"/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x v="0"/>
    <n v="2"/>
    <x v="1"/>
    <s v="food/food trucks"/>
    <n v="73"/>
    <x v="7"/>
    <x v="19"/>
    <x v="1078"/>
    <x v="1024"/>
  </r>
  <r>
    <n v="1"/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x v="0"/>
    <n v="2"/>
    <x v="1"/>
    <s v="food/food trucks"/>
    <n v="30"/>
    <x v="7"/>
    <x v="19"/>
    <x v="772"/>
    <x v="1292"/>
  </r>
  <r>
    <n v="0"/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x v="0"/>
    <n v="4"/>
    <x v="1"/>
    <s v="food/food trucks"/>
    <n v="63"/>
    <x v="7"/>
    <x v="19"/>
    <x v="230"/>
    <x v="1419"/>
  </r>
  <r>
    <n v="0"/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x v="0"/>
    <n v="0"/>
    <x v="1"/>
    <s v="food/food trucks"/>
    <e v="#DIV/0!"/>
    <x v="7"/>
    <x v="19"/>
    <x v="139"/>
    <x v="546"/>
  </r>
  <r>
    <n v="0"/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x v="0"/>
    <n v="0"/>
    <x v="1"/>
    <s v="food/food trucks"/>
    <e v="#DIV/0!"/>
    <x v="7"/>
    <x v="19"/>
    <x v="1308"/>
    <x v="592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x v="0"/>
    <n v="0"/>
    <x v="1"/>
    <s v="food/food trucks"/>
    <e v="#DIV/0!"/>
    <x v="7"/>
    <x v="19"/>
    <x v="1504"/>
    <x v="1420"/>
  </r>
  <r>
    <n v="0"/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x v="0"/>
    <n v="0"/>
    <x v="1"/>
    <s v="food/food trucks"/>
    <e v="#DIV/0!"/>
    <x v="7"/>
    <x v="19"/>
    <x v="1194"/>
    <x v="1421"/>
  </r>
  <r>
    <n v="0"/>
    <n v="2576"/>
    <s v="2 Go Fast Food (Canceled)"/>
    <s v="A New Twist with an American and Philippine fast food Mobile Trailer."/>
    <n v="10000"/>
    <x v="117"/>
    <x v="1"/>
    <x v="0"/>
    <x v="0"/>
    <n v="1428707647"/>
    <n v="1424823247"/>
    <x v="0"/>
    <n v="0"/>
    <x v="1"/>
    <s v="food/food trucks"/>
    <e v="#DIV/0!"/>
    <x v="7"/>
    <x v="19"/>
    <x v="1363"/>
    <x v="1349"/>
  </r>
  <r>
    <n v="0"/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x v="0"/>
    <n v="0"/>
    <x v="1"/>
    <s v="food/food trucks"/>
    <e v="#DIV/0!"/>
    <x v="7"/>
    <x v="19"/>
    <x v="1505"/>
    <x v="445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x v="0"/>
    <n v="0"/>
    <x v="1"/>
    <s v="food/food trucks"/>
    <e v="#DIV/0!"/>
    <x v="7"/>
    <x v="19"/>
    <x v="187"/>
    <x v="374"/>
  </r>
  <r>
    <n v="0"/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x v="0"/>
    <n v="12"/>
    <x v="1"/>
    <s v="food/food trucks"/>
    <n v="23"/>
    <x v="7"/>
    <x v="19"/>
    <x v="185"/>
    <x v="320"/>
  </r>
  <r>
    <n v="1"/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x v="0"/>
    <n v="2"/>
    <x v="1"/>
    <s v="food/food trucks"/>
    <n v="26"/>
    <x v="7"/>
    <x v="19"/>
    <x v="121"/>
    <x v="136"/>
  </r>
  <r>
    <n v="11"/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x v="0"/>
    <n v="11"/>
    <x v="1"/>
    <s v="food/food trucks"/>
    <n v="48"/>
    <x v="7"/>
    <x v="19"/>
    <x v="1506"/>
    <x v="1422"/>
  </r>
  <r>
    <n v="0"/>
    <n v="2582"/>
    <s v="Drunken Wings"/>
    <s v="The place where chicken meets liquor for the first time!"/>
    <n v="90000"/>
    <x v="116"/>
    <x v="2"/>
    <x v="0"/>
    <x v="0"/>
    <n v="1477784634"/>
    <n v="1475192634"/>
    <x v="0"/>
    <n v="1"/>
    <x v="1"/>
    <s v="food/food trucks"/>
    <n v="1"/>
    <x v="7"/>
    <x v="19"/>
    <x v="1432"/>
    <x v="1348"/>
  </r>
  <r>
    <n v="1"/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x v="0"/>
    <n v="5"/>
    <x v="1"/>
    <s v="food/food trucks"/>
    <n v="1"/>
    <x v="7"/>
    <x v="19"/>
    <x v="503"/>
    <x v="602"/>
  </r>
  <r>
    <n v="0"/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x v="0"/>
    <n v="0"/>
    <x v="1"/>
    <s v="food/food trucks"/>
    <e v="#DIV/0!"/>
    <x v="7"/>
    <x v="19"/>
    <x v="995"/>
    <x v="1423"/>
  </r>
  <r>
    <n v="0"/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x v="0"/>
    <n v="1"/>
    <x v="1"/>
    <s v="food/food trucks"/>
    <n v="50"/>
    <x v="7"/>
    <x v="19"/>
    <x v="887"/>
    <x v="991"/>
  </r>
  <r>
    <n v="0"/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x v="0"/>
    <n v="1"/>
    <x v="1"/>
    <s v="food/food trucks"/>
    <n v="5"/>
    <x v="7"/>
    <x v="19"/>
    <x v="53"/>
    <x v="53"/>
  </r>
  <r>
    <n v="2"/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x v="0"/>
    <n v="6"/>
    <x v="1"/>
    <s v="food/food trucks"/>
    <n v="203"/>
    <x v="7"/>
    <x v="19"/>
    <x v="800"/>
    <x v="1329"/>
  </r>
  <r>
    <n v="4"/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x v="0"/>
    <n v="8"/>
    <x v="1"/>
    <s v="food/food trucks"/>
    <n v="29"/>
    <x v="7"/>
    <x v="19"/>
    <x v="1170"/>
    <x v="80"/>
  </r>
  <r>
    <n v="0"/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x v="0"/>
    <n v="1"/>
    <x v="1"/>
    <s v="food/food trucks"/>
    <n v="5"/>
    <x v="7"/>
    <x v="19"/>
    <x v="1059"/>
    <x v="755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x v="0"/>
    <n v="0"/>
    <x v="1"/>
    <s v="food/food trucks"/>
    <e v="#DIV/0!"/>
    <x v="7"/>
    <x v="19"/>
    <x v="337"/>
    <x v="485"/>
  </r>
  <r>
    <n v="2"/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x v="0"/>
    <n v="2"/>
    <x v="1"/>
    <s v="food/food trucks"/>
    <n v="13"/>
    <x v="7"/>
    <x v="19"/>
    <x v="851"/>
    <x v="734"/>
  </r>
  <r>
    <n v="0"/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x v="0"/>
    <n v="1"/>
    <x v="1"/>
    <s v="food/food trucks"/>
    <n v="50"/>
    <x v="7"/>
    <x v="19"/>
    <x v="41"/>
    <x v="40"/>
  </r>
  <r>
    <n v="0"/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x v="0"/>
    <n v="0"/>
    <x v="1"/>
    <s v="food/food trucks"/>
    <e v="#DIV/0!"/>
    <x v="7"/>
    <x v="19"/>
    <x v="1507"/>
    <x v="144"/>
  </r>
  <r>
    <n v="0"/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x v="0"/>
    <n v="1"/>
    <x v="1"/>
    <s v="food/food trucks"/>
    <n v="1"/>
    <x v="7"/>
    <x v="19"/>
    <x v="323"/>
    <x v="592"/>
  </r>
  <r>
    <n v="12"/>
    <n v="2595"/>
    <s v="Food Truck for Little Fox Bakery"/>
    <s v="Looking to put the best baked goods in Bowling Green on wheels"/>
    <n v="15000"/>
    <x v="1767"/>
    <x v="2"/>
    <x v="0"/>
    <x v="0"/>
    <n v="1487915500"/>
    <n v="1485323500"/>
    <x v="0"/>
    <n v="19"/>
    <x v="1"/>
    <s v="food/food trucks"/>
    <n v="96"/>
    <x v="7"/>
    <x v="19"/>
    <x v="313"/>
    <x v="309"/>
  </r>
  <r>
    <n v="24"/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x v="0"/>
    <n v="27"/>
    <x v="1"/>
    <s v="food/food trucks"/>
    <n v="306"/>
    <x v="7"/>
    <x v="19"/>
    <x v="3"/>
    <x v="3"/>
  </r>
  <r>
    <n v="6"/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x v="0"/>
    <n v="7"/>
    <x v="1"/>
    <s v="food/food trucks"/>
    <n v="12"/>
    <x v="7"/>
    <x v="19"/>
    <x v="565"/>
    <x v="776"/>
  </r>
  <r>
    <n v="39"/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x v="0"/>
    <n v="14"/>
    <x v="1"/>
    <s v="food/food trucks"/>
    <n v="84"/>
    <x v="7"/>
    <x v="19"/>
    <x v="1094"/>
    <x v="1044"/>
  </r>
  <r>
    <n v="1"/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x v="0"/>
    <n v="5"/>
    <x v="1"/>
    <s v="food/food trucks"/>
    <n v="18"/>
    <x v="7"/>
    <x v="19"/>
    <x v="149"/>
    <x v="558"/>
  </r>
  <r>
    <n v="7"/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x v="0"/>
    <n v="30"/>
    <x v="1"/>
    <s v="food/food trucks"/>
    <n v="116"/>
    <x v="7"/>
    <x v="19"/>
    <x v="1057"/>
    <x v="760"/>
  </r>
  <r>
    <n v="661"/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x v="1"/>
    <n v="151"/>
    <x v="0"/>
    <s v="technology/space exploration"/>
    <n v="22"/>
    <x v="2"/>
    <x v="36"/>
    <x v="1508"/>
    <x v="1333"/>
  </r>
  <r>
    <n v="326"/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x v="1"/>
    <n v="489"/>
    <x v="0"/>
    <s v="technology/space exploration"/>
    <n v="80"/>
    <x v="2"/>
    <x v="36"/>
    <x v="795"/>
    <x v="648"/>
  </r>
  <r>
    <n v="101"/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x v="1"/>
    <n v="50"/>
    <x v="0"/>
    <s v="technology/space exploration"/>
    <n v="36"/>
    <x v="2"/>
    <x v="36"/>
    <x v="1509"/>
    <x v="1424"/>
  </r>
  <r>
    <n v="104"/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x v="1"/>
    <n v="321"/>
    <x v="0"/>
    <s v="technology/space exploration"/>
    <n v="65"/>
    <x v="2"/>
    <x v="36"/>
    <x v="650"/>
    <x v="1425"/>
  </r>
  <r>
    <n v="107"/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x v="1"/>
    <n v="1762"/>
    <x v="0"/>
    <s v="technology/space exploration"/>
    <n v="61"/>
    <x v="2"/>
    <x v="36"/>
    <x v="299"/>
    <x v="13"/>
  </r>
  <r>
    <n v="110"/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x v="1"/>
    <n v="385"/>
    <x v="0"/>
    <s v="technology/space exploration"/>
    <n v="31"/>
    <x v="2"/>
    <x v="36"/>
    <x v="1510"/>
    <x v="1426"/>
  </r>
  <r>
    <n v="408"/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x v="1"/>
    <n v="398"/>
    <x v="0"/>
    <s v="technology/space exploration"/>
    <n v="82"/>
    <x v="2"/>
    <x v="36"/>
    <x v="1511"/>
    <x v="758"/>
  </r>
  <r>
    <n v="224"/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x v="1"/>
    <n v="304"/>
    <x v="0"/>
    <s v="technology/space exploration"/>
    <n v="59"/>
    <x v="2"/>
    <x v="36"/>
    <x v="294"/>
    <x v="168"/>
  </r>
  <r>
    <n v="304"/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x v="1"/>
    <n v="676"/>
    <x v="0"/>
    <s v="technology/space exploration"/>
    <n v="157"/>
    <x v="2"/>
    <x v="36"/>
    <x v="65"/>
    <x v="65"/>
  </r>
  <r>
    <n v="141"/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x v="1"/>
    <n v="577"/>
    <x v="0"/>
    <s v="technology/space exploration"/>
    <n v="56"/>
    <x v="2"/>
    <x v="36"/>
    <x v="11"/>
    <x v="968"/>
  </r>
  <r>
    <n v="2791"/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x v="1"/>
    <n v="3663"/>
    <x v="0"/>
    <s v="technology/space exploration"/>
    <n v="84"/>
    <x v="2"/>
    <x v="36"/>
    <x v="1015"/>
    <x v="943"/>
  </r>
  <r>
    <n v="172"/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x v="1"/>
    <n v="294"/>
    <x v="0"/>
    <s v="technology/space exploration"/>
    <n v="58"/>
    <x v="2"/>
    <x v="36"/>
    <x v="1295"/>
    <x v="1427"/>
  </r>
  <r>
    <n v="101"/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x v="1"/>
    <n v="28"/>
    <x v="0"/>
    <s v="technology/space exploration"/>
    <n v="271"/>
    <x v="2"/>
    <x v="36"/>
    <x v="1498"/>
    <x v="1428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x v="1"/>
    <n v="100"/>
    <x v="0"/>
    <s v="technology/space exploration"/>
    <n v="107"/>
    <x v="2"/>
    <x v="36"/>
    <x v="638"/>
    <x v="1213"/>
  </r>
  <r>
    <n v="170"/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x v="0"/>
    <n v="72"/>
    <x v="0"/>
    <s v="technology/space exploration"/>
    <n v="47"/>
    <x v="2"/>
    <x v="36"/>
    <x v="1512"/>
    <x v="848"/>
  </r>
  <r>
    <n v="115"/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x v="1"/>
    <n v="238"/>
    <x v="0"/>
    <s v="technology/space exploration"/>
    <n v="120"/>
    <x v="2"/>
    <x v="36"/>
    <x v="1439"/>
    <x v="342"/>
  </r>
  <r>
    <n v="878"/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x v="1"/>
    <n v="159"/>
    <x v="0"/>
    <s v="technology/space exploration"/>
    <n v="28"/>
    <x v="2"/>
    <x v="36"/>
    <x v="1036"/>
    <x v="1429"/>
  </r>
  <r>
    <n v="105"/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x v="1"/>
    <n v="77"/>
    <x v="0"/>
    <s v="technology/space exploration"/>
    <n v="205"/>
    <x v="2"/>
    <x v="36"/>
    <x v="1035"/>
    <x v="294"/>
  </r>
  <r>
    <n v="188"/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x v="1"/>
    <n v="53"/>
    <x v="0"/>
    <s v="technology/space exploration"/>
    <n v="36"/>
    <x v="2"/>
    <x v="36"/>
    <x v="1067"/>
    <x v="1430"/>
  </r>
  <r>
    <n v="144"/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x v="1"/>
    <n v="1251"/>
    <x v="0"/>
    <s v="technology/space exploration"/>
    <n v="75"/>
    <x v="2"/>
    <x v="36"/>
    <x v="183"/>
    <x v="1431"/>
  </r>
  <r>
    <n v="146"/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x v="1"/>
    <n v="465"/>
    <x v="0"/>
    <s v="technology/space exploration"/>
    <n v="47"/>
    <x v="2"/>
    <x v="36"/>
    <x v="310"/>
    <x v="120"/>
  </r>
  <r>
    <n v="131"/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x v="0"/>
    <n v="74"/>
    <x v="0"/>
    <s v="technology/space exploration"/>
    <n v="27"/>
    <x v="2"/>
    <x v="36"/>
    <x v="213"/>
    <x v="291"/>
  </r>
  <r>
    <n v="114"/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x v="0"/>
    <n v="62"/>
    <x v="0"/>
    <s v="technology/space exploration"/>
    <n v="37"/>
    <x v="2"/>
    <x v="36"/>
    <x v="1369"/>
    <x v="479"/>
  </r>
  <r>
    <n v="1379"/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x v="0"/>
    <n v="3468"/>
    <x v="0"/>
    <s v="technology/space exploration"/>
    <n v="32"/>
    <x v="2"/>
    <x v="36"/>
    <x v="1508"/>
    <x v="338"/>
  </r>
  <r>
    <n v="956"/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x v="0"/>
    <n v="52"/>
    <x v="0"/>
    <s v="technology/space exploration"/>
    <n v="28"/>
    <x v="2"/>
    <x v="36"/>
    <x v="912"/>
    <x v="1432"/>
  </r>
  <r>
    <n v="112"/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x v="0"/>
    <n v="50"/>
    <x v="0"/>
    <s v="technology/space exploration"/>
    <n v="56"/>
    <x v="2"/>
    <x v="36"/>
    <x v="148"/>
    <x v="679"/>
  </r>
  <r>
    <n v="647"/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x v="0"/>
    <n v="45"/>
    <x v="0"/>
    <s v="technology/space exploration"/>
    <n v="22"/>
    <x v="2"/>
    <x v="36"/>
    <x v="167"/>
    <x v="780"/>
  </r>
  <r>
    <n v="110"/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x v="0"/>
    <n v="21"/>
    <x v="0"/>
    <s v="technology/space exploration"/>
    <n v="44"/>
    <x v="2"/>
    <x v="36"/>
    <x v="318"/>
    <x v="1351"/>
  </r>
  <r>
    <n v="128"/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x v="0"/>
    <n v="100"/>
    <x v="0"/>
    <s v="technology/space exploration"/>
    <n v="64"/>
    <x v="2"/>
    <x v="36"/>
    <x v="860"/>
    <x v="833"/>
  </r>
  <r>
    <n v="158"/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x v="0"/>
    <n v="81"/>
    <x v="0"/>
    <s v="technology/space exploration"/>
    <n v="39"/>
    <x v="2"/>
    <x v="36"/>
    <x v="756"/>
    <x v="983"/>
  </r>
  <r>
    <n v="115"/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x v="0"/>
    <n v="286"/>
    <x v="0"/>
    <s v="technology/space exploration"/>
    <n v="80"/>
    <x v="2"/>
    <x v="36"/>
    <x v="161"/>
    <x v="1402"/>
  </r>
  <r>
    <n v="137"/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x v="0"/>
    <n v="42"/>
    <x v="0"/>
    <s v="technology/space exploration"/>
    <n v="35"/>
    <x v="2"/>
    <x v="36"/>
    <x v="1513"/>
    <x v="1433"/>
  </r>
  <r>
    <n v="355"/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x v="0"/>
    <n v="199"/>
    <x v="0"/>
    <s v="technology/space exploration"/>
    <n v="89"/>
    <x v="2"/>
    <x v="36"/>
    <x v="326"/>
    <x v="591"/>
  </r>
  <r>
    <n v="106"/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x v="0"/>
    <n v="25"/>
    <x v="0"/>
    <s v="technology/space exploration"/>
    <n v="39"/>
    <x v="2"/>
    <x v="36"/>
    <x v="787"/>
    <x v="766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x v="0"/>
    <n v="84"/>
    <x v="0"/>
    <s v="technology/space exploration"/>
    <n v="137"/>
    <x v="2"/>
    <x v="36"/>
    <x v="1237"/>
    <x v="394"/>
  </r>
  <r>
    <n v="187"/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x v="0"/>
    <n v="50"/>
    <x v="0"/>
    <s v="technology/space exploration"/>
    <n v="37"/>
    <x v="2"/>
    <x v="36"/>
    <x v="619"/>
    <x v="544"/>
  </r>
  <r>
    <n v="166"/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x v="0"/>
    <n v="26"/>
    <x v="0"/>
    <s v="technology/space exploration"/>
    <n v="32"/>
    <x v="2"/>
    <x v="36"/>
    <x v="1514"/>
    <x v="555"/>
  </r>
  <r>
    <n v="102"/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x v="0"/>
    <n v="14"/>
    <x v="0"/>
    <s v="technology/space exploration"/>
    <n v="25"/>
    <x v="2"/>
    <x v="36"/>
    <x v="560"/>
    <x v="22"/>
  </r>
  <r>
    <n v="164"/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x v="0"/>
    <n v="49"/>
    <x v="0"/>
    <s v="technology/space exploration"/>
    <n v="10"/>
    <x v="2"/>
    <x v="36"/>
    <x v="387"/>
    <x v="383"/>
  </r>
  <r>
    <n v="106"/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x v="0"/>
    <n v="69"/>
    <x v="0"/>
    <s v="technology/space exploration"/>
    <n v="46"/>
    <x v="2"/>
    <x v="36"/>
    <x v="55"/>
    <x v="1259"/>
  </r>
  <r>
    <n v="1"/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x v="0"/>
    <n v="1"/>
    <x v="1"/>
    <s v="technology/space exploration"/>
    <n v="15"/>
    <x v="2"/>
    <x v="36"/>
    <x v="1055"/>
    <x v="1153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x v="0"/>
    <n v="0"/>
    <x v="1"/>
    <s v="technology/space exploration"/>
    <e v="#DIV/0!"/>
    <x v="2"/>
    <x v="36"/>
    <x v="902"/>
    <x v="875"/>
  </r>
  <r>
    <n v="34"/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x v="1"/>
    <n v="1501"/>
    <x v="1"/>
    <s v="technology/space exploration"/>
    <n v="224"/>
    <x v="2"/>
    <x v="36"/>
    <x v="292"/>
    <x v="291"/>
  </r>
  <r>
    <n v="2"/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x v="1"/>
    <n v="52"/>
    <x v="1"/>
    <s v="technology/space exploration"/>
    <n v="39"/>
    <x v="2"/>
    <x v="36"/>
    <x v="1385"/>
    <x v="1108"/>
  </r>
  <r>
    <n v="11"/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x v="1"/>
    <n v="23"/>
    <x v="1"/>
    <s v="technology/space exploration"/>
    <n v="91"/>
    <x v="2"/>
    <x v="36"/>
    <x v="558"/>
    <x v="543"/>
  </r>
  <r>
    <n v="8"/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x v="1"/>
    <n v="535"/>
    <x v="1"/>
    <s v="technology/space exploration"/>
    <n v="79"/>
    <x v="2"/>
    <x v="36"/>
    <x v="1167"/>
    <x v="1434"/>
  </r>
  <r>
    <n v="1"/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x v="0"/>
    <n v="3"/>
    <x v="1"/>
    <s v="technology/space exploration"/>
    <n v="12"/>
    <x v="2"/>
    <x v="36"/>
    <x v="776"/>
    <x v="20"/>
  </r>
  <r>
    <n v="1"/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x v="0"/>
    <n v="6"/>
    <x v="1"/>
    <s v="technology/space exploration"/>
    <n v="18"/>
    <x v="2"/>
    <x v="36"/>
    <x v="1515"/>
    <x v="1435"/>
  </r>
  <r>
    <n v="0"/>
    <n v="2649"/>
    <s v="The Mission - Please Check Back Soon (Canceled)"/>
    <s v="They have launched a Kickstarter."/>
    <n v="125000"/>
    <x v="1811"/>
    <x v="1"/>
    <x v="0"/>
    <x v="0"/>
    <n v="1454370941"/>
    <n v="1449186941"/>
    <x v="0"/>
    <n v="3"/>
    <x v="1"/>
    <s v="technology/space exploration"/>
    <n v="41"/>
    <x v="2"/>
    <x v="36"/>
    <x v="1516"/>
    <x v="203"/>
  </r>
  <r>
    <n v="1"/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x v="0"/>
    <n v="5"/>
    <x v="1"/>
    <s v="technology/space exploration"/>
    <n v="72"/>
    <x v="2"/>
    <x v="36"/>
    <x v="292"/>
    <x v="670"/>
  </r>
  <r>
    <n v="2"/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x v="0"/>
    <n v="17"/>
    <x v="1"/>
    <s v="technology/space exploration"/>
    <n v="308"/>
    <x v="2"/>
    <x v="36"/>
    <x v="28"/>
    <x v="446"/>
  </r>
  <r>
    <n v="1"/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x v="0"/>
    <n v="11"/>
    <x v="1"/>
    <s v="technology/space exploration"/>
    <n v="80"/>
    <x v="2"/>
    <x v="36"/>
    <x v="1517"/>
    <x v="1401"/>
  </r>
  <r>
    <n v="12"/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x v="0"/>
    <n v="70"/>
    <x v="1"/>
    <s v="technology/space exploration"/>
    <n v="84"/>
    <x v="2"/>
    <x v="36"/>
    <x v="929"/>
    <x v="834"/>
  </r>
  <r>
    <n v="0"/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x v="0"/>
    <n v="6"/>
    <x v="1"/>
    <s v="technology/space exploration"/>
    <n v="9"/>
    <x v="2"/>
    <x v="36"/>
    <x v="1224"/>
    <x v="491"/>
  </r>
  <r>
    <n v="21"/>
    <n v="2655"/>
    <s v="Balloons (Canceled)"/>
    <s v="Thank you for your support!"/>
    <n v="15000"/>
    <x v="1815"/>
    <x v="1"/>
    <x v="0"/>
    <x v="0"/>
    <n v="1455048000"/>
    <n v="1452631647"/>
    <x v="0"/>
    <n v="43"/>
    <x v="1"/>
    <s v="technology/space exploration"/>
    <n v="73"/>
    <x v="2"/>
    <x v="36"/>
    <x v="475"/>
    <x v="798"/>
  </r>
  <r>
    <n v="11"/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x v="0"/>
    <n v="152"/>
    <x v="1"/>
    <s v="technology/space exploration"/>
    <n v="113"/>
    <x v="2"/>
    <x v="36"/>
    <x v="1393"/>
    <x v="168"/>
  </r>
  <r>
    <n v="19"/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x v="0"/>
    <n v="59"/>
    <x v="1"/>
    <s v="technology/space exploration"/>
    <n v="95"/>
    <x v="2"/>
    <x v="36"/>
    <x v="1048"/>
    <x v="444"/>
  </r>
  <r>
    <n v="0"/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x v="0"/>
    <n v="4"/>
    <x v="1"/>
    <s v="technology/space exploration"/>
    <n v="23"/>
    <x v="2"/>
    <x v="36"/>
    <x v="514"/>
    <x v="444"/>
  </r>
  <r>
    <n v="3"/>
    <n v="2659"/>
    <s v="test (Canceled)"/>
    <s v="test"/>
    <n v="49000"/>
    <x v="1819"/>
    <x v="1"/>
    <x v="0"/>
    <x v="0"/>
    <n v="1429321210"/>
    <n v="1426729210"/>
    <x v="0"/>
    <n v="10"/>
    <x v="1"/>
    <s v="technology/space exploration"/>
    <n v="133"/>
    <x v="2"/>
    <x v="36"/>
    <x v="118"/>
    <x v="747"/>
  </r>
  <r>
    <n v="0"/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x v="0"/>
    <n v="5"/>
    <x v="1"/>
    <s v="technology/space exploration"/>
    <n v="4"/>
    <x v="2"/>
    <x v="36"/>
    <x v="1518"/>
    <x v="1129"/>
  </r>
  <r>
    <n v="103"/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x v="0"/>
    <n v="60"/>
    <x v="0"/>
    <s v="technology/makerspaces"/>
    <n v="86"/>
    <x v="2"/>
    <x v="37"/>
    <x v="1519"/>
    <x v="357"/>
  </r>
  <r>
    <n v="107"/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x v="0"/>
    <n v="80"/>
    <x v="0"/>
    <s v="technology/makerspaces"/>
    <n v="267"/>
    <x v="2"/>
    <x v="37"/>
    <x v="200"/>
    <x v="308"/>
  </r>
  <r>
    <n v="105"/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x v="0"/>
    <n v="56"/>
    <x v="0"/>
    <s v="technology/makerspaces"/>
    <n v="374"/>
    <x v="2"/>
    <x v="37"/>
    <x v="131"/>
    <x v="130"/>
  </r>
  <r>
    <n v="103"/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x v="0"/>
    <n v="104"/>
    <x v="0"/>
    <s v="technology/makerspaces"/>
    <n v="174"/>
    <x v="2"/>
    <x v="37"/>
    <x v="529"/>
    <x v="1436"/>
  </r>
  <r>
    <n v="123"/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x v="0"/>
    <n v="46"/>
    <x v="0"/>
    <s v="technology/makerspaces"/>
    <n v="94"/>
    <x v="2"/>
    <x v="37"/>
    <x v="1520"/>
    <x v="1437"/>
  </r>
  <r>
    <n v="159"/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x v="0"/>
    <n v="206"/>
    <x v="0"/>
    <s v="technology/makerspaces"/>
    <n v="77"/>
    <x v="2"/>
    <x v="37"/>
    <x v="1455"/>
    <x v="1438"/>
  </r>
  <r>
    <n v="111"/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x v="0"/>
    <n v="18"/>
    <x v="0"/>
    <s v="technology/makerspaces"/>
    <n v="92"/>
    <x v="2"/>
    <x v="37"/>
    <x v="767"/>
    <x v="1313"/>
  </r>
  <r>
    <n v="171"/>
    <n v="2668"/>
    <s v="UOttawa Makermobile"/>
    <s v="Creativity on the go! |_x000a_CrÃ©ativitÃ© en mouvement !"/>
    <n v="1000"/>
    <x v="1240"/>
    <x v="0"/>
    <x v="5"/>
    <x v="5"/>
    <n v="1447079520"/>
    <n v="1443449265"/>
    <x v="0"/>
    <n v="28"/>
    <x v="0"/>
    <s v="technology/makerspaces"/>
    <n v="61"/>
    <x v="2"/>
    <x v="37"/>
    <x v="775"/>
    <x v="863"/>
  </r>
  <r>
    <n v="125"/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x v="0"/>
    <n v="11"/>
    <x v="0"/>
    <s v="technology/makerspaces"/>
    <n v="91"/>
    <x v="2"/>
    <x v="37"/>
    <x v="784"/>
    <x v="880"/>
  </r>
  <r>
    <n v="6"/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x v="1"/>
    <n v="60"/>
    <x v="1"/>
    <s v="technology/makerspaces"/>
    <n v="42"/>
    <x v="2"/>
    <x v="37"/>
    <x v="1521"/>
    <x v="846"/>
  </r>
  <r>
    <n v="11"/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x v="1"/>
    <n v="84"/>
    <x v="1"/>
    <s v="technology/makerspaces"/>
    <n v="34"/>
    <x v="2"/>
    <x v="37"/>
    <x v="550"/>
    <x v="642"/>
  </r>
  <r>
    <n v="33"/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x v="1"/>
    <n v="47"/>
    <x v="1"/>
    <s v="technology/makerspaces"/>
    <n v="71"/>
    <x v="2"/>
    <x v="37"/>
    <x v="1522"/>
    <x v="1439"/>
  </r>
  <r>
    <n v="28"/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x v="1"/>
    <n v="66"/>
    <x v="1"/>
    <s v="technology/makerspaces"/>
    <n v="167"/>
    <x v="2"/>
    <x v="37"/>
    <x v="1189"/>
    <x v="174"/>
  </r>
  <r>
    <n v="63"/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x v="1"/>
    <n v="171"/>
    <x v="1"/>
    <s v="technology/makerspaces"/>
    <n v="129"/>
    <x v="2"/>
    <x v="37"/>
    <x v="7"/>
    <x v="519"/>
  </r>
  <r>
    <n v="8"/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x v="1"/>
    <n v="29"/>
    <x v="1"/>
    <s v="technology/makerspaces"/>
    <n v="65"/>
    <x v="2"/>
    <x v="37"/>
    <x v="685"/>
    <x v="669"/>
  </r>
  <r>
    <n v="50"/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x v="0"/>
    <n v="9"/>
    <x v="1"/>
    <s v="technology/makerspaces"/>
    <n v="118"/>
    <x v="2"/>
    <x v="37"/>
    <x v="203"/>
    <x v="197"/>
  </r>
  <r>
    <n v="18"/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x v="0"/>
    <n v="27"/>
    <x v="1"/>
    <s v="technology/makerspaces"/>
    <n v="126"/>
    <x v="2"/>
    <x v="37"/>
    <x v="432"/>
    <x v="822"/>
  </r>
  <r>
    <n v="0"/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x v="0"/>
    <n v="2"/>
    <x v="1"/>
    <s v="technology/makerspaces"/>
    <n v="550"/>
    <x v="2"/>
    <x v="37"/>
    <x v="1094"/>
    <x v="1044"/>
  </r>
  <r>
    <n v="0"/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x v="0"/>
    <n v="3"/>
    <x v="1"/>
    <s v="technology/makerspaces"/>
    <n v="44"/>
    <x v="2"/>
    <x v="37"/>
    <x v="163"/>
    <x v="47"/>
  </r>
  <r>
    <n v="1"/>
    <n v="2680"/>
    <s v="iHeart Pillow"/>
    <s v="iHeartPillow, Connecting loved ones"/>
    <n v="32000"/>
    <x v="1836"/>
    <x v="2"/>
    <x v="3"/>
    <x v="3"/>
    <n v="1459915491"/>
    <n v="1457327091"/>
    <x v="0"/>
    <n v="4"/>
    <x v="1"/>
    <s v="technology/makerspaces"/>
    <n v="69"/>
    <x v="2"/>
    <x v="37"/>
    <x v="1523"/>
    <x v="1131"/>
  </r>
  <r>
    <n v="1"/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x v="0"/>
    <n v="2"/>
    <x v="1"/>
    <s v="food/food trucks"/>
    <n v="28"/>
    <x v="7"/>
    <x v="19"/>
    <x v="971"/>
    <x v="947"/>
  </r>
  <r>
    <n v="28"/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x v="0"/>
    <n v="20"/>
    <x v="1"/>
    <s v="food/food trucks"/>
    <n v="85"/>
    <x v="7"/>
    <x v="19"/>
    <x v="737"/>
    <x v="147"/>
  </r>
  <r>
    <n v="0"/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x v="0"/>
    <n v="3"/>
    <x v="1"/>
    <s v="food/food trucks"/>
    <n v="12"/>
    <x v="7"/>
    <x v="19"/>
    <x v="47"/>
    <x v="864"/>
  </r>
  <r>
    <n v="1"/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x v="0"/>
    <n v="4"/>
    <x v="1"/>
    <s v="food/food trucks"/>
    <n v="200"/>
    <x v="7"/>
    <x v="19"/>
    <x v="780"/>
    <x v="846"/>
  </r>
  <r>
    <n v="0"/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x v="0"/>
    <n v="1"/>
    <x v="1"/>
    <s v="food/food trucks"/>
    <n v="10"/>
    <x v="7"/>
    <x v="19"/>
    <x v="764"/>
    <x v="745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x v="0"/>
    <n v="0"/>
    <x v="1"/>
    <s v="food/food trucks"/>
    <e v="#DIV/0!"/>
    <x v="7"/>
    <x v="19"/>
    <x v="307"/>
    <x v="1366"/>
  </r>
  <r>
    <n v="0"/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x v="0"/>
    <n v="0"/>
    <x v="1"/>
    <s v="food/food trucks"/>
    <e v="#DIV/0!"/>
    <x v="7"/>
    <x v="19"/>
    <x v="1524"/>
    <x v="855"/>
  </r>
  <r>
    <n v="0"/>
    <n v="2688"/>
    <s v="Mac N Cheez Food Truck"/>
    <s v="The amazing gourmet Mac N Cheez Food Truck Campaigne!"/>
    <n v="50000"/>
    <x v="1838"/>
    <x v="2"/>
    <x v="0"/>
    <x v="0"/>
    <n v="1424746800"/>
    <n v="1422067870"/>
    <x v="0"/>
    <n v="14"/>
    <x v="1"/>
    <s v="food/food trucks"/>
    <n v="5"/>
    <x v="7"/>
    <x v="19"/>
    <x v="882"/>
    <x v="1365"/>
  </r>
  <r>
    <n v="0"/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x v="0"/>
    <n v="1"/>
    <x v="1"/>
    <s v="food/food trucks"/>
    <n v="1"/>
    <x v="7"/>
    <x v="19"/>
    <x v="514"/>
    <x v="444"/>
  </r>
  <r>
    <n v="11"/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x v="0"/>
    <n v="118"/>
    <x v="1"/>
    <s v="food/food trucks"/>
    <n v="73"/>
    <x v="7"/>
    <x v="19"/>
    <x v="148"/>
    <x v="145"/>
  </r>
  <r>
    <n v="0"/>
    <n v="2691"/>
    <s v="Cook"/>
    <s v="A Great New local Food Truck serving up ethnic fusion inspired eats in Ottawa."/>
    <n v="65000"/>
    <x v="428"/>
    <x v="2"/>
    <x v="5"/>
    <x v="5"/>
    <n v="1431278557"/>
    <n v="1427390557"/>
    <x v="0"/>
    <n v="2"/>
    <x v="1"/>
    <s v="food/food trucks"/>
    <n v="18"/>
    <x v="7"/>
    <x v="19"/>
    <x v="1031"/>
    <x v="56"/>
  </r>
  <r>
    <n v="1"/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x v="0"/>
    <n v="1"/>
    <x v="1"/>
    <s v="food/food trucks"/>
    <n v="25"/>
    <x v="7"/>
    <x v="19"/>
    <x v="483"/>
    <x v="293"/>
  </r>
  <r>
    <n v="1"/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x v="0"/>
    <n v="3"/>
    <x v="1"/>
    <s v="food/food trucks"/>
    <n v="13"/>
    <x v="7"/>
    <x v="19"/>
    <x v="1525"/>
    <x v="1339"/>
  </r>
  <r>
    <n v="0"/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x v="0"/>
    <n v="1"/>
    <x v="1"/>
    <s v="food/food trucks"/>
    <n v="1"/>
    <x v="7"/>
    <x v="19"/>
    <x v="21"/>
    <x v="21"/>
  </r>
  <r>
    <n v="0"/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x v="0"/>
    <n v="3"/>
    <x v="1"/>
    <s v="food/food trucks"/>
    <n v="24"/>
    <x v="7"/>
    <x v="19"/>
    <x v="689"/>
    <x v="803"/>
  </r>
  <r>
    <n v="6"/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x v="0"/>
    <n v="38"/>
    <x v="1"/>
    <s v="food/food trucks"/>
    <n v="89"/>
    <x v="7"/>
    <x v="19"/>
    <x v="500"/>
    <x v="1327"/>
  </r>
  <r>
    <n v="26"/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x v="0"/>
    <n v="52"/>
    <x v="1"/>
    <s v="food/food trucks"/>
    <n v="117"/>
    <x v="7"/>
    <x v="19"/>
    <x v="467"/>
    <x v="134"/>
  </r>
  <r>
    <n v="0"/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x v="0"/>
    <n v="2"/>
    <x v="1"/>
    <s v="food/food trucks"/>
    <n v="13"/>
    <x v="7"/>
    <x v="19"/>
    <x v="892"/>
    <x v="131"/>
  </r>
  <r>
    <n v="0"/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x v="0"/>
    <n v="0"/>
    <x v="1"/>
    <s v="food/food trucks"/>
    <e v="#DIV/0!"/>
    <x v="7"/>
    <x v="19"/>
    <x v="449"/>
    <x v="445"/>
  </r>
  <r>
    <n v="1"/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x v="0"/>
    <n v="4"/>
    <x v="1"/>
    <s v="food/food trucks"/>
    <n v="18"/>
    <x v="7"/>
    <x v="19"/>
    <x v="155"/>
    <x v="1045"/>
  </r>
  <r>
    <n v="46"/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x v="0"/>
    <n v="46"/>
    <x v="1"/>
    <s v="theater/spaces"/>
    <n v="34"/>
    <x v="1"/>
    <x v="38"/>
    <x v="1154"/>
    <x v="1117"/>
  </r>
  <r>
    <n v="34"/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x v="1"/>
    <n v="26"/>
    <x v="1"/>
    <s v="theater/spaces"/>
    <n v="132"/>
    <x v="1"/>
    <x v="38"/>
    <x v="1526"/>
    <x v="1317"/>
  </r>
  <r>
    <n v="104"/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x v="0"/>
    <n v="45"/>
    <x v="1"/>
    <s v="theater/spaces"/>
    <n v="922"/>
    <x v="1"/>
    <x v="38"/>
    <x v="1527"/>
    <x v="1028"/>
  </r>
  <r>
    <n v="6"/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x v="0"/>
    <n v="7"/>
    <x v="1"/>
    <s v="theater/spaces"/>
    <n v="164"/>
    <x v="1"/>
    <x v="38"/>
    <x v="1526"/>
    <x v="1112"/>
  </r>
  <r>
    <n v="11"/>
    <n v="2705"/>
    <s v="Fischer Theatre Marquee"/>
    <s v="Help light the lights at the historic Fischer Theatre in Danville, IL."/>
    <n v="16500"/>
    <x v="1846"/>
    <x v="3"/>
    <x v="0"/>
    <x v="0"/>
    <n v="1490389158"/>
    <n v="1486504758"/>
    <x v="0"/>
    <n v="8"/>
    <x v="1"/>
    <s v="theater/spaces"/>
    <n v="217"/>
    <x v="1"/>
    <x v="38"/>
    <x v="542"/>
    <x v="1108"/>
  </r>
  <r>
    <n v="112"/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x v="1"/>
    <n v="263"/>
    <x v="0"/>
    <s v="theater/spaces"/>
    <n v="149"/>
    <x v="1"/>
    <x v="38"/>
    <x v="1192"/>
    <x v="173"/>
  </r>
  <r>
    <n v="351"/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x v="1"/>
    <n v="394"/>
    <x v="0"/>
    <s v="theater/spaces"/>
    <n v="71"/>
    <x v="1"/>
    <x v="38"/>
    <x v="1009"/>
    <x v="1440"/>
  </r>
  <r>
    <n v="233"/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x v="1"/>
    <n v="1049"/>
    <x v="0"/>
    <s v="theater/spaces"/>
    <n v="44"/>
    <x v="1"/>
    <x v="38"/>
    <x v="965"/>
    <x v="1441"/>
  </r>
  <r>
    <n v="102"/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x v="1"/>
    <n v="308"/>
    <x v="0"/>
    <s v="theater/spaces"/>
    <n v="165"/>
    <x v="1"/>
    <x v="38"/>
    <x v="1528"/>
    <x v="766"/>
  </r>
  <r>
    <n v="154"/>
    <n v="2710"/>
    <s v="House of Yes"/>
    <s v="Building Brooklyn's own creative venue for circus, theater and events of all types."/>
    <n v="60000"/>
    <x v="1851"/>
    <x v="0"/>
    <x v="0"/>
    <x v="0"/>
    <n v="1407549600"/>
    <n v="1404797428"/>
    <x v="1"/>
    <n v="1088"/>
    <x v="0"/>
    <s v="theater/spaces"/>
    <n v="85"/>
    <x v="1"/>
    <x v="38"/>
    <x v="449"/>
    <x v="3"/>
  </r>
  <r>
    <n v="101"/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x v="1"/>
    <n v="73"/>
    <x v="0"/>
    <s v="theater/spaces"/>
    <n v="54"/>
    <x v="1"/>
    <x v="38"/>
    <x v="325"/>
    <x v="10"/>
  </r>
  <r>
    <n v="131"/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x v="1"/>
    <n v="143"/>
    <x v="0"/>
    <s v="theater/spaces"/>
    <n v="51"/>
    <x v="1"/>
    <x v="38"/>
    <x v="925"/>
    <x v="1442"/>
  </r>
  <r>
    <n v="102"/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x v="1"/>
    <n v="1420"/>
    <x v="0"/>
    <s v="theater/spaces"/>
    <n v="108"/>
    <x v="1"/>
    <x v="38"/>
    <x v="556"/>
    <x v="1353"/>
  </r>
  <r>
    <n v="116"/>
    <n v="2714"/>
    <s v="The Crane Theater"/>
    <s v="The Crane will be the new home for independent theater in Northeast Minneapolis"/>
    <n v="25000"/>
    <x v="1855"/>
    <x v="0"/>
    <x v="0"/>
    <x v="0"/>
    <n v="1476486000"/>
    <n v="1474040596"/>
    <x v="1"/>
    <n v="305"/>
    <x v="0"/>
    <s v="theater/spaces"/>
    <n v="95"/>
    <x v="1"/>
    <x v="38"/>
    <x v="1486"/>
    <x v="1443"/>
  </r>
  <r>
    <n v="265"/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x v="1"/>
    <n v="551"/>
    <x v="0"/>
    <s v="theater/spaces"/>
    <n v="58"/>
    <x v="1"/>
    <x v="38"/>
    <x v="758"/>
    <x v="934"/>
  </r>
  <r>
    <n v="120"/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x v="1"/>
    <n v="187"/>
    <x v="0"/>
    <s v="theater/spaces"/>
    <n v="64"/>
    <x v="1"/>
    <x v="38"/>
    <x v="1496"/>
    <x v="1444"/>
  </r>
  <r>
    <n v="120"/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x v="1"/>
    <n v="325"/>
    <x v="0"/>
    <s v="theater/spaces"/>
    <n v="92"/>
    <x v="1"/>
    <x v="38"/>
    <x v="1529"/>
    <x v="317"/>
  </r>
  <r>
    <n v="104"/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x v="1"/>
    <n v="148"/>
    <x v="0"/>
    <s v="theater/spaces"/>
    <n v="126"/>
    <x v="1"/>
    <x v="38"/>
    <x v="1176"/>
    <x v="1294"/>
  </r>
  <r>
    <n v="109"/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x v="0"/>
    <n v="69"/>
    <x v="0"/>
    <s v="theater/spaces"/>
    <n v="95"/>
    <x v="1"/>
    <x v="38"/>
    <x v="754"/>
    <x v="793"/>
  </r>
  <r>
    <n v="118"/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x v="0"/>
    <n v="173"/>
    <x v="0"/>
    <s v="theater/spaces"/>
    <n v="171"/>
    <x v="1"/>
    <x v="38"/>
    <x v="1530"/>
    <x v="1363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x v="0"/>
    <n v="269"/>
    <x v="0"/>
    <s v="technology/hardware"/>
    <n v="41"/>
    <x v="2"/>
    <x v="30"/>
    <x v="1400"/>
    <x v="1445"/>
  </r>
  <r>
    <n v="253"/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x v="0"/>
    <n v="185"/>
    <x v="0"/>
    <s v="technology/hardware"/>
    <n v="68"/>
    <x v="2"/>
    <x v="30"/>
    <x v="796"/>
    <x v="940"/>
  </r>
  <r>
    <n v="140"/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x v="0"/>
    <n v="176"/>
    <x v="0"/>
    <s v="technology/hardware"/>
    <n v="95"/>
    <x v="2"/>
    <x v="30"/>
    <x v="22"/>
    <x v="430"/>
  </r>
  <r>
    <n v="297"/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x v="0"/>
    <n v="1019"/>
    <x v="0"/>
    <s v="technology/hardware"/>
    <n v="7"/>
    <x v="2"/>
    <x v="30"/>
    <x v="345"/>
    <x v="533"/>
  </r>
  <r>
    <n v="145"/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x v="0"/>
    <n v="113"/>
    <x v="0"/>
    <s v="technology/hardware"/>
    <n v="512"/>
    <x v="2"/>
    <x v="30"/>
    <x v="659"/>
    <x v="1292"/>
  </r>
  <r>
    <n v="106"/>
    <n v="2726"/>
    <s v="Krimston TWO - Dual SIM case for iPhone"/>
    <s v="Krimston TWO: iPhone Dual SIM Case"/>
    <n v="100000"/>
    <x v="1867"/>
    <x v="0"/>
    <x v="0"/>
    <x v="0"/>
    <n v="1461333311"/>
    <n v="1458741311"/>
    <x v="0"/>
    <n v="404"/>
    <x v="0"/>
    <s v="technology/hardware"/>
    <n v="262"/>
    <x v="2"/>
    <x v="30"/>
    <x v="771"/>
    <x v="674"/>
  </r>
  <r>
    <n v="493"/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x v="0"/>
    <n v="707"/>
    <x v="0"/>
    <s v="technology/hardware"/>
    <n v="70"/>
    <x v="2"/>
    <x v="30"/>
    <x v="461"/>
    <x v="524"/>
  </r>
  <r>
    <n v="202"/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x v="0"/>
    <n v="392"/>
    <x v="0"/>
    <s v="technology/hardware"/>
    <n v="77"/>
    <x v="2"/>
    <x v="30"/>
    <x v="800"/>
    <x v="53"/>
  </r>
  <r>
    <n v="104"/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x v="0"/>
    <n v="23"/>
    <x v="0"/>
    <s v="technology/hardware"/>
    <n v="341"/>
    <x v="2"/>
    <x v="30"/>
    <x v="268"/>
    <x v="1446"/>
  </r>
  <r>
    <n v="170"/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x v="0"/>
    <n v="682"/>
    <x v="0"/>
    <s v="technology/hardware"/>
    <n v="67"/>
    <x v="2"/>
    <x v="30"/>
    <x v="1531"/>
    <x v="1249"/>
  </r>
  <r>
    <n v="104"/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x v="0"/>
    <n v="37"/>
    <x v="0"/>
    <s v="technology/hardware"/>
    <n v="846"/>
    <x v="2"/>
    <x v="30"/>
    <x v="160"/>
    <x v="851"/>
  </r>
  <r>
    <n v="118"/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x v="0"/>
    <n v="146"/>
    <x v="0"/>
    <s v="technology/hardware"/>
    <n v="97"/>
    <x v="2"/>
    <x v="30"/>
    <x v="1532"/>
    <x v="1051"/>
  </r>
  <r>
    <n v="108"/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x v="0"/>
    <n v="119"/>
    <x v="0"/>
    <s v="technology/hardware"/>
    <n v="452"/>
    <x v="2"/>
    <x v="30"/>
    <x v="765"/>
    <x v="788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x v="0"/>
    <n v="163"/>
    <x v="0"/>
    <s v="technology/hardware"/>
    <n v="139"/>
    <x v="2"/>
    <x v="30"/>
    <x v="974"/>
    <x v="942"/>
  </r>
  <r>
    <n v="978"/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x v="0"/>
    <n v="339"/>
    <x v="0"/>
    <s v="technology/hardware"/>
    <n v="22"/>
    <x v="2"/>
    <x v="30"/>
    <x v="1533"/>
    <x v="1447"/>
  </r>
  <r>
    <n v="123"/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x v="0"/>
    <n v="58"/>
    <x v="0"/>
    <s v="technology/hardware"/>
    <n v="170"/>
    <x v="2"/>
    <x v="30"/>
    <x v="1534"/>
    <x v="842"/>
  </r>
  <r>
    <n v="246"/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x v="0"/>
    <n v="456"/>
    <x v="0"/>
    <s v="technology/hardware"/>
    <n v="162"/>
    <x v="2"/>
    <x v="30"/>
    <x v="1250"/>
    <x v="240"/>
  </r>
  <r>
    <n v="148"/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x v="0"/>
    <n v="15"/>
    <x v="0"/>
    <s v="technology/hardware"/>
    <n v="493"/>
    <x v="2"/>
    <x v="30"/>
    <x v="1234"/>
    <x v="1448"/>
  </r>
  <r>
    <n v="384"/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x v="0"/>
    <n v="191"/>
    <x v="0"/>
    <s v="technology/hardware"/>
    <n v="22"/>
    <x v="2"/>
    <x v="30"/>
    <x v="1535"/>
    <x v="1449"/>
  </r>
  <r>
    <n v="103"/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x v="0"/>
    <n v="17"/>
    <x v="0"/>
    <s v="technology/hardware"/>
    <n v="18"/>
    <x v="2"/>
    <x v="30"/>
    <x v="1339"/>
    <x v="1127"/>
  </r>
  <r>
    <n v="0"/>
    <n v="2741"/>
    <s v="Mrs. Brown and Her Lost Puppy."/>
    <s v="Help me publish my 1st children's book as an aspiring author!"/>
    <n v="8000"/>
    <x v="428"/>
    <x v="2"/>
    <x v="0"/>
    <x v="0"/>
    <n v="1413770820"/>
    <n v="1412005602"/>
    <x v="0"/>
    <n v="4"/>
    <x v="1"/>
    <s v="publishing/children's books"/>
    <n v="9"/>
    <x v="3"/>
    <x v="39"/>
    <x v="881"/>
    <x v="1450"/>
  </r>
  <r>
    <n v="29"/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x v="0"/>
    <n v="18"/>
    <x v="1"/>
    <s v="publishing/children's books"/>
    <n v="41"/>
    <x v="3"/>
    <x v="39"/>
    <x v="1536"/>
    <x v="1451"/>
  </r>
  <r>
    <n v="0"/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x v="0"/>
    <n v="0"/>
    <x v="1"/>
    <s v="publishing/children's books"/>
    <e v="#DIV/0!"/>
    <x v="3"/>
    <x v="39"/>
    <x v="496"/>
    <x v="487"/>
  </r>
  <r>
    <n v="5"/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x v="0"/>
    <n v="22"/>
    <x v="1"/>
    <s v="publishing/children's books"/>
    <n v="38"/>
    <x v="3"/>
    <x v="39"/>
    <x v="1537"/>
    <x v="1452"/>
  </r>
  <r>
    <n v="22"/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x v="0"/>
    <n v="49"/>
    <x v="1"/>
    <s v="publishing/children's books"/>
    <n v="36"/>
    <x v="3"/>
    <x v="39"/>
    <x v="65"/>
    <x v="1453"/>
  </r>
  <r>
    <n v="27"/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x v="0"/>
    <n v="19"/>
    <x v="1"/>
    <s v="publishing/children's books"/>
    <n v="42"/>
    <x v="3"/>
    <x v="39"/>
    <x v="165"/>
    <x v="454"/>
  </r>
  <r>
    <n v="28"/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x v="0"/>
    <n v="4"/>
    <x v="1"/>
    <s v="publishing/children's books"/>
    <n v="35"/>
    <x v="3"/>
    <x v="39"/>
    <x v="1477"/>
    <x v="1454"/>
  </r>
  <r>
    <n v="1"/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x v="0"/>
    <n v="4"/>
    <x v="1"/>
    <s v="publishing/children's books"/>
    <n v="13"/>
    <x v="3"/>
    <x v="39"/>
    <x v="526"/>
    <x v="510"/>
  </r>
  <r>
    <n v="1"/>
    <n v="2749"/>
    <s v="A Tree is a Tree, no matter what you see.  CHILDREN'S BOOK"/>
    <s v="Self-publishing my children's book."/>
    <n v="10000"/>
    <x v="178"/>
    <x v="2"/>
    <x v="0"/>
    <x v="0"/>
    <n v="1428171037"/>
    <n v="1425582637"/>
    <x v="0"/>
    <n v="2"/>
    <x v="1"/>
    <s v="publishing/children's books"/>
    <n v="55"/>
    <x v="3"/>
    <x v="39"/>
    <x v="36"/>
    <x v="35"/>
  </r>
  <r>
    <n v="0"/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x v="0"/>
    <n v="0"/>
    <x v="1"/>
    <s v="publishing/children's books"/>
    <e v="#DIV/0!"/>
    <x v="3"/>
    <x v="39"/>
    <x v="1538"/>
    <x v="331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x v="0"/>
    <n v="0"/>
    <x v="1"/>
    <s v="publishing/children's books"/>
    <e v="#DIV/0!"/>
    <x v="3"/>
    <x v="39"/>
    <x v="1539"/>
    <x v="1455"/>
  </r>
  <r>
    <n v="11"/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x v="0"/>
    <n v="14"/>
    <x v="1"/>
    <s v="publishing/children's books"/>
    <n v="39"/>
    <x v="3"/>
    <x v="39"/>
    <x v="348"/>
    <x v="1456"/>
  </r>
  <r>
    <n v="19"/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x v="0"/>
    <n v="8"/>
    <x v="1"/>
    <s v="publishing/children's books"/>
    <n v="48"/>
    <x v="3"/>
    <x v="39"/>
    <x v="1540"/>
    <x v="1457"/>
  </r>
  <r>
    <n v="0"/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x v="0"/>
    <n v="0"/>
    <x v="1"/>
    <s v="publishing/children's books"/>
    <e v="#DIV/0!"/>
    <x v="3"/>
    <x v="39"/>
    <x v="373"/>
    <x v="368"/>
  </r>
  <r>
    <n v="52"/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x v="0"/>
    <n v="15"/>
    <x v="1"/>
    <s v="publishing/children's books"/>
    <n v="17"/>
    <x v="3"/>
    <x v="39"/>
    <x v="232"/>
    <x v="158"/>
  </r>
  <r>
    <n v="10"/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x v="0"/>
    <n v="33"/>
    <x v="1"/>
    <s v="publishing/children's books"/>
    <n v="32"/>
    <x v="3"/>
    <x v="39"/>
    <x v="941"/>
    <x v="429"/>
  </r>
  <r>
    <n v="1"/>
    <n v="2757"/>
    <s v="C is for Crooked"/>
    <s v="A children's letter book that Lampoons Hillary Clinton"/>
    <n v="1500"/>
    <x v="115"/>
    <x v="2"/>
    <x v="0"/>
    <x v="0"/>
    <n v="1470498332"/>
    <n v="1469202332"/>
    <x v="0"/>
    <n v="2"/>
    <x v="1"/>
    <s v="publishing/children's books"/>
    <n v="5"/>
    <x v="3"/>
    <x v="39"/>
    <x v="190"/>
    <x v="1319"/>
  </r>
  <r>
    <n v="12"/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x v="0"/>
    <n v="6"/>
    <x v="1"/>
    <s v="publishing/children's books"/>
    <n v="39"/>
    <x v="3"/>
    <x v="39"/>
    <x v="119"/>
    <x v="555"/>
  </r>
  <r>
    <n v="11"/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x v="0"/>
    <n v="2"/>
    <x v="1"/>
    <s v="publishing/children's books"/>
    <n v="53"/>
    <x v="3"/>
    <x v="39"/>
    <x v="1446"/>
    <x v="983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x v="0"/>
    <n v="0"/>
    <x v="1"/>
    <s v="publishing/children's books"/>
    <e v="#DIV/0!"/>
    <x v="3"/>
    <x v="39"/>
    <x v="1541"/>
    <x v="1458"/>
  </r>
  <r>
    <n v="1"/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x v="0"/>
    <n v="4"/>
    <x v="1"/>
    <s v="publishing/children's books"/>
    <n v="9"/>
    <x v="3"/>
    <x v="39"/>
    <x v="1110"/>
    <x v="584"/>
  </r>
  <r>
    <n v="1"/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x v="0"/>
    <n v="1"/>
    <x v="1"/>
    <s v="publishing/children's books"/>
    <n v="25"/>
    <x v="3"/>
    <x v="39"/>
    <x v="1542"/>
    <x v="659"/>
  </r>
  <r>
    <n v="0"/>
    <n v="2763"/>
    <s v="My Christmas Star"/>
    <s v="How Santa finds childrens homes without getting lost by following certain stars."/>
    <n v="39400"/>
    <x v="456"/>
    <x v="2"/>
    <x v="0"/>
    <x v="0"/>
    <n v="1369403684"/>
    <n v="1365515684"/>
    <x v="0"/>
    <n v="3"/>
    <x v="1"/>
    <s v="publishing/children's books"/>
    <n v="30"/>
    <x v="3"/>
    <x v="39"/>
    <x v="1228"/>
    <x v="1377"/>
  </r>
  <r>
    <n v="1"/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x v="0"/>
    <n v="4"/>
    <x v="1"/>
    <s v="publishing/children's books"/>
    <n v="11"/>
    <x v="3"/>
    <x v="39"/>
    <x v="1543"/>
    <x v="1451"/>
  </r>
  <r>
    <n v="0"/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x v="0"/>
    <n v="0"/>
    <x v="1"/>
    <s v="publishing/children's books"/>
    <e v="#DIV/0!"/>
    <x v="3"/>
    <x v="39"/>
    <x v="1460"/>
    <x v="713"/>
  </r>
  <r>
    <n v="2"/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x v="0"/>
    <n v="4"/>
    <x v="1"/>
    <s v="publishing/children's books"/>
    <n v="25"/>
    <x v="3"/>
    <x v="39"/>
    <x v="1544"/>
    <x v="632"/>
  </r>
  <r>
    <n v="1"/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x v="0"/>
    <n v="3"/>
    <x v="1"/>
    <s v="publishing/children's books"/>
    <n v="11"/>
    <x v="3"/>
    <x v="39"/>
    <x v="1545"/>
    <x v="471"/>
  </r>
  <r>
    <n v="14"/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x v="0"/>
    <n v="34"/>
    <x v="1"/>
    <s v="publishing/children's books"/>
    <n v="29"/>
    <x v="3"/>
    <x v="39"/>
    <x v="1546"/>
    <x v="245"/>
  </r>
  <r>
    <n v="0"/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x v="0"/>
    <n v="2"/>
    <x v="1"/>
    <s v="publishing/children's books"/>
    <n v="1"/>
    <x v="3"/>
    <x v="39"/>
    <x v="1547"/>
    <x v="352"/>
  </r>
  <r>
    <n v="10"/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x v="0"/>
    <n v="33"/>
    <x v="1"/>
    <s v="publishing/children's books"/>
    <n v="63"/>
    <x v="3"/>
    <x v="39"/>
    <x v="1548"/>
    <x v="145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x v="0"/>
    <n v="0"/>
    <x v="1"/>
    <s v="publishing/children's books"/>
    <e v="#DIV/0!"/>
    <x v="3"/>
    <x v="39"/>
    <x v="331"/>
    <x v="1460"/>
  </r>
  <r>
    <n v="0"/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x v="0"/>
    <n v="0"/>
    <x v="1"/>
    <s v="publishing/children's books"/>
    <e v="#DIV/0!"/>
    <x v="3"/>
    <x v="39"/>
    <x v="1549"/>
    <x v="1461"/>
  </r>
  <r>
    <n v="0"/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x v="0"/>
    <n v="1"/>
    <x v="1"/>
    <s v="publishing/children's books"/>
    <n v="1"/>
    <x v="3"/>
    <x v="39"/>
    <x v="690"/>
    <x v="1462"/>
  </r>
  <r>
    <n v="14"/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x v="0"/>
    <n v="13"/>
    <x v="1"/>
    <s v="publishing/children's books"/>
    <n v="44"/>
    <x v="3"/>
    <x v="39"/>
    <x v="1114"/>
    <x v="60"/>
  </r>
  <r>
    <n v="3"/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x v="0"/>
    <n v="2"/>
    <x v="1"/>
    <s v="publishing/children's books"/>
    <n v="75"/>
    <x v="3"/>
    <x v="39"/>
    <x v="636"/>
    <x v="615"/>
  </r>
  <r>
    <n v="8"/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x v="0"/>
    <n v="36"/>
    <x v="1"/>
    <s v="publishing/children's books"/>
    <n v="46"/>
    <x v="3"/>
    <x v="39"/>
    <x v="954"/>
    <x v="205"/>
  </r>
  <r>
    <n v="0"/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x v="0"/>
    <n v="1"/>
    <x v="1"/>
    <s v="publishing/children's books"/>
    <n v="10"/>
    <x v="3"/>
    <x v="39"/>
    <x v="982"/>
    <x v="150"/>
  </r>
  <r>
    <n v="26"/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x v="0"/>
    <n v="15"/>
    <x v="1"/>
    <s v="publishing/children's books"/>
    <n v="94"/>
    <x v="3"/>
    <x v="39"/>
    <x v="1185"/>
    <x v="1463"/>
  </r>
  <r>
    <n v="2"/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x v="0"/>
    <n v="1"/>
    <x v="1"/>
    <s v="publishing/children's books"/>
    <n v="53"/>
    <x v="3"/>
    <x v="39"/>
    <x v="1016"/>
    <x v="506"/>
  </r>
  <r>
    <n v="0"/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x v="0"/>
    <n v="0"/>
    <x v="1"/>
    <s v="publishing/children's books"/>
    <e v="#DIV/0!"/>
    <x v="3"/>
    <x v="39"/>
    <x v="1385"/>
    <x v="1108"/>
  </r>
  <r>
    <n v="105"/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x v="0"/>
    <n v="28"/>
    <x v="0"/>
    <s v="theater/plays"/>
    <n v="47"/>
    <x v="1"/>
    <x v="6"/>
    <x v="1550"/>
    <x v="602"/>
  </r>
  <r>
    <n v="120"/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x v="0"/>
    <n v="18"/>
    <x v="0"/>
    <s v="theater/plays"/>
    <n v="67"/>
    <x v="1"/>
    <x v="6"/>
    <x v="488"/>
    <x v="860"/>
  </r>
  <r>
    <n v="115"/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x v="0"/>
    <n v="61"/>
    <x v="0"/>
    <s v="theater/plays"/>
    <n v="19"/>
    <x v="1"/>
    <x v="6"/>
    <x v="197"/>
    <x v="1259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x v="0"/>
    <n v="108"/>
    <x v="0"/>
    <s v="theater/plays"/>
    <n v="66"/>
    <x v="1"/>
    <x v="6"/>
    <x v="120"/>
    <x v="1464"/>
  </r>
  <r>
    <n v="105"/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x v="0"/>
    <n v="142"/>
    <x v="0"/>
    <s v="theater/plays"/>
    <n v="37"/>
    <x v="1"/>
    <x v="6"/>
    <x v="190"/>
    <x v="1465"/>
  </r>
  <r>
    <n v="118"/>
    <n v="2786"/>
    <s v="Fierce"/>
    <s v="A heart-melting farce about sex, art and the lovelorn lay-abouts of London-town."/>
    <n v="2500"/>
    <x v="1889"/>
    <x v="0"/>
    <x v="1"/>
    <x v="1"/>
    <n v="1404913180"/>
    <n v="1403703580"/>
    <x v="0"/>
    <n v="74"/>
    <x v="0"/>
    <s v="theater/plays"/>
    <n v="40"/>
    <x v="1"/>
    <x v="6"/>
    <x v="626"/>
    <x v="1466"/>
  </r>
  <r>
    <n v="120"/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x v="0"/>
    <n v="38"/>
    <x v="0"/>
    <s v="theater/plays"/>
    <n v="32"/>
    <x v="1"/>
    <x v="6"/>
    <x v="1551"/>
    <x v="14"/>
  </r>
  <r>
    <n v="103"/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x v="0"/>
    <n v="20"/>
    <x v="0"/>
    <s v="theater/plays"/>
    <n v="103"/>
    <x v="1"/>
    <x v="6"/>
    <x v="5"/>
    <x v="1049"/>
  </r>
  <r>
    <n v="101"/>
    <n v="2789"/>
    <s v="The Adventurers Club"/>
    <s v="BNT's Biggest Adventure So Far: Our 2015 full length production!"/>
    <n v="3000"/>
    <x v="1891"/>
    <x v="0"/>
    <x v="0"/>
    <x v="0"/>
    <n v="1426132800"/>
    <n v="1424477934"/>
    <x v="0"/>
    <n v="24"/>
    <x v="0"/>
    <s v="theater/plays"/>
    <n v="126"/>
    <x v="1"/>
    <x v="6"/>
    <x v="1339"/>
    <x v="655"/>
  </r>
  <r>
    <n v="105"/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x v="0"/>
    <n v="66"/>
    <x v="0"/>
    <s v="theater/plays"/>
    <n v="48"/>
    <x v="1"/>
    <x v="6"/>
    <x v="1550"/>
    <x v="1467"/>
  </r>
  <r>
    <n v="103"/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x v="0"/>
    <n v="28"/>
    <x v="0"/>
    <s v="theater/plays"/>
    <n v="73"/>
    <x v="1"/>
    <x v="6"/>
    <x v="578"/>
    <x v="738"/>
  </r>
  <r>
    <n v="108"/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x v="0"/>
    <n v="24"/>
    <x v="0"/>
    <s v="theater/plays"/>
    <n v="90"/>
    <x v="1"/>
    <x v="6"/>
    <x v="1511"/>
    <x v="1468"/>
  </r>
  <r>
    <n v="111"/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x v="0"/>
    <n v="73"/>
    <x v="0"/>
    <s v="theater/plays"/>
    <n v="151"/>
    <x v="1"/>
    <x v="6"/>
    <x v="175"/>
    <x v="1130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x v="0"/>
    <n v="3"/>
    <x v="0"/>
    <s v="theater/plays"/>
    <n v="25"/>
    <x v="1"/>
    <x v="6"/>
    <x v="710"/>
    <x v="536"/>
  </r>
  <r>
    <n v="104"/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x v="0"/>
    <n v="20"/>
    <x v="0"/>
    <s v="theater/plays"/>
    <n v="37"/>
    <x v="1"/>
    <x v="6"/>
    <x v="1552"/>
    <x v="10"/>
  </r>
  <r>
    <n v="116"/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x v="0"/>
    <n v="21"/>
    <x v="0"/>
    <s v="theater/plays"/>
    <n v="44"/>
    <x v="1"/>
    <x v="6"/>
    <x v="1553"/>
    <x v="1072"/>
  </r>
  <r>
    <n v="103"/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x v="0"/>
    <n v="94"/>
    <x v="0"/>
    <s v="theater/plays"/>
    <n v="87"/>
    <x v="1"/>
    <x v="6"/>
    <x v="626"/>
    <x v="427"/>
  </r>
  <r>
    <n v="101"/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x v="0"/>
    <n v="139"/>
    <x v="0"/>
    <s v="theater/plays"/>
    <n v="36"/>
    <x v="1"/>
    <x v="6"/>
    <x v="1554"/>
    <x v="1469"/>
  </r>
  <r>
    <n v="117"/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x v="0"/>
    <n v="130"/>
    <x v="0"/>
    <s v="theater/plays"/>
    <n v="45"/>
    <x v="1"/>
    <x v="6"/>
    <x v="299"/>
    <x v="296"/>
  </r>
  <r>
    <n v="133"/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x v="0"/>
    <n v="31"/>
    <x v="0"/>
    <s v="theater/plays"/>
    <n v="43"/>
    <x v="1"/>
    <x v="6"/>
    <x v="191"/>
    <x v="500"/>
  </r>
  <r>
    <n v="133"/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x v="0"/>
    <n v="13"/>
    <x v="0"/>
    <s v="theater/plays"/>
    <n v="51"/>
    <x v="1"/>
    <x v="6"/>
    <x v="1555"/>
    <x v="155"/>
  </r>
  <r>
    <n v="102"/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x v="0"/>
    <n v="90"/>
    <x v="0"/>
    <s v="theater/plays"/>
    <n v="34"/>
    <x v="1"/>
    <x v="6"/>
    <x v="878"/>
    <x v="455"/>
  </r>
  <r>
    <n v="128"/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x v="0"/>
    <n v="141"/>
    <x v="0"/>
    <s v="theater/plays"/>
    <n v="91"/>
    <x v="1"/>
    <x v="6"/>
    <x v="433"/>
    <x v="563"/>
  </r>
  <r>
    <n v="115"/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x v="0"/>
    <n v="23"/>
    <x v="0"/>
    <s v="theater/plays"/>
    <n v="50"/>
    <x v="1"/>
    <x v="6"/>
    <x v="1556"/>
    <x v="1470"/>
  </r>
  <r>
    <n v="110"/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x v="0"/>
    <n v="18"/>
    <x v="0"/>
    <s v="theater/plays"/>
    <n v="24"/>
    <x v="1"/>
    <x v="6"/>
    <x v="1007"/>
    <x v="1036"/>
  </r>
  <r>
    <n v="112"/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x v="0"/>
    <n v="76"/>
    <x v="0"/>
    <s v="theater/plays"/>
    <n v="44"/>
    <x v="1"/>
    <x v="6"/>
    <x v="158"/>
    <x v="758"/>
  </r>
  <r>
    <n v="126"/>
    <n v="2807"/>
    <s v="The Commission Theatre Co."/>
    <s v="Bringing Shakespeare back to the Playwrights"/>
    <n v="5000"/>
    <x v="540"/>
    <x v="0"/>
    <x v="0"/>
    <x v="0"/>
    <n v="1435611438"/>
    <n v="1433019438"/>
    <x v="0"/>
    <n v="93"/>
    <x v="0"/>
    <s v="theater/plays"/>
    <n v="68"/>
    <x v="1"/>
    <x v="6"/>
    <x v="884"/>
    <x v="1180"/>
  </r>
  <r>
    <n v="100"/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x v="0"/>
    <n v="69"/>
    <x v="0"/>
    <s v="theater/plays"/>
    <n v="65"/>
    <x v="1"/>
    <x v="6"/>
    <x v="520"/>
    <x v="542"/>
  </r>
  <r>
    <n v="102"/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x v="0"/>
    <n v="21"/>
    <x v="0"/>
    <s v="theater/plays"/>
    <n v="122"/>
    <x v="1"/>
    <x v="6"/>
    <x v="720"/>
    <x v="941"/>
  </r>
  <r>
    <n v="108"/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x v="0"/>
    <n v="57"/>
    <x v="0"/>
    <s v="theater/plays"/>
    <n v="47"/>
    <x v="1"/>
    <x v="6"/>
    <x v="404"/>
    <x v="400"/>
  </r>
  <r>
    <n v="100"/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x v="0"/>
    <n v="108"/>
    <x v="0"/>
    <s v="theater/plays"/>
    <n v="93"/>
    <x v="1"/>
    <x v="6"/>
    <x v="1485"/>
    <x v="1365"/>
  </r>
  <r>
    <n v="113"/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x v="0"/>
    <n v="83"/>
    <x v="0"/>
    <s v="theater/plays"/>
    <n v="68"/>
    <x v="1"/>
    <x v="6"/>
    <x v="511"/>
    <x v="1471"/>
  </r>
  <r>
    <n v="128"/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x v="0"/>
    <n v="96"/>
    <x v="0"/>
    <s v="theater/plays"/>
    <n v="37"/>
    <x v="1"/>
    <x v="6"/>
    <x v="353"/>
    <x v="140"/>
  </r>
  <r>
    <n v="108"/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x v="0"/>
    <n v="64"/>
    <x v="0"/>
    <s v="theater/plays"/>
    <n v="25"/>
    <x v="1"/>
    <x v="6"/>
    <x v="302"/>
    <x v="1259"/>
  </r>
  <r>
    <n v="242"/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x v="0"/>
    <n v="14"/>
    <x v="0"/>
    <s v="theater/plays"/>
    <n v="43"/>
    <x v="1"/>
    <x v="6"/>
    <x v="874"/>
    <x v="138"/>
  </r>
  <r>
    <n v="142"/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x v="0"/>
    <n v="169"/>
    <x v="0"/>
    <s v="theater/plays"/>
    <n v="25"/>
    <x v="1"/>
    <x v="6"/>
    <x v="502"/>
    <x v="134"/>
  </r>
  <r>
    <n v="130"/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x v="0"/>
    <n v="33"/>
    <x v="0"/>
    <s v="theater/plays"/>
    <n v="24"/>
    <x v="1"/>
    <x v="6"/>
    <x v="163"/>
    <x v="179"/>
  </r>
  <r>
    <n v="106"/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x v="0"/>
    <n v="102"/>
    <x v="0"/>
    <s v="theater/plays"/>
    <n v="104"/>
    <x v="1"/>
    <x v="6"/>
    <x v="1557"/>
    <x v="616"/>
  </r>
  <r>
    <n v="105"/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x v="0"/>
    <n v="104"/>
    <x v="0"/>
    <s v="theater/plays"/>
    <n v="50"/>
    <x v="1"/>
    <x v="6"/>
    <x v="1028"/>
    <x v="993"/>
  </r>
  <r>
    <n v="136"/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x v="0"/>
    <n v="20"/>
    <x v="0"/>
    <s v="theater/plays"/>
    <n v="14"/>
    <x v="1"/>
    <x v="6"/>
    <x v="1306"/>
    <x v="970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x v="0"/>
    <n v="35"/>
    <x v="0"/>
    <s v="theater/plays"/>
    <n v="29"/>
    <x v="1"/>
    <x v="6"/>
    <x v="1293"/>
    <x v="856"/>
  </r>
  <r>
    <n v="100"/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x v="0"/>
    <n v="94"/>
    <x v="0"/>
    <s v="theater/plays"/>
    <n v="64"/>
    <x v="1"/>
    <x v="6"/>
    <x v="202"/>
    <x v="1349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x v="0"/>
    <n v="14"/>
    <x v="0"/>
    <s v="theater/plays"/>
    <n v="9"/>
    <x v="1"/>
    <x v="6"/>
    <x v="1072"/>
    <x v="123"/>
  </r>
  <r>
    <n v="117"/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x v="0"/>
    <n v="15"/>
    <x v="0"/>
    <s v="theater/plays"/>
    <n v="51"/>
    <x v="1"/>
    <x v="6"/>
    <x v="497"/>
    <x v="205"/>
  </r>
  <r>
    <n v="103"/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x v="0"/>
    <n v="51"/>
    <x v="0"/>
    <s v="theater/plays"/>
    <n v="61"/>
    <x v="1"/>
    <x v="6"/>
    <x v="904"/>
    <x v="999"/>
  </r>
  <r>
    <n v="108"/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x v="0"/>
    <n v="19"/>
    <x v="0"/>
    <s v="theater/plays"/>
    <n v="113"/>
    <x v="1"/>
    <x v="6"/>
    <x v="182"/>
    <x v="428"/>
  </r>
  <r>
    <n v="120"/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x v="0"/>
    <n v="23"/>
    <x v="0"/>
    <s v="theater/plays"/>
    <n v="105"/>
    <x v="1"/>
    <x v="6"/>
    <x v="1012"/>
    <x v="1433"/>
  </r>
  <r>
    <n v="100"/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x v="0"/>
    <n v="97"/>
    <x v="0"/>
    <s v="theater/plays"/>
    <n v="98"/>
    <x v="1"/>
    <x v="6"/>
    <x v="910"/>
    <x v="1472"/>
  </r>
  <r>
    <n v="107"/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x v="0"/>
    <n v="76"/>
    <x v="0"/>
    <s v="theater/plays"/>
    <n v="35"/>
    <x v="1"/>
    <x v="6"/>
    <x v="1558"/>
    <x v="1473"/>
  </r>
  <r>
    <n v="100"/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x v="0"/>
    <n v="11"/>
    <x v="0"/>
    <s v="theater/plays"/>
    <n v="273"/>
    <x v="1"/>
    <x v="6"/>
    <x v="745"/>
    <x v="400"/>
  </r>
  <r>
    <n v="111"/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x v="0"/>
    <n v="52"/>
    <x v="0"/>
    <s v="theater/plays"/>
    <n v="64"/>
    <x v="1"/>
    <x v="6"/>
    <x v="433"/>
    <x v="428"/>
  </r>
  <r>
    <n v="115"/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x v="0"/>
    <n v="95"/>
    <x v="0"/>
    <s v="theater/plays"/>
    <n v="30"/>
    <x v="1"/>
    <x v="6"/>
    <x v="1559"/>
    <x v="395"/>
  </r>
  <r>
    <n v="108"/>
    <n v="2833"/>
    <s v="Star Man Rocket Man"/>
    <s v="A new play about exploring outer space"/>
    <n v="2700"/>
    <x v="1920"/>
    <x v="0"/>
    <x v="0"/>
    <x v="0"/>
    <n v="1444528800"/>
    <n v="1442804633"/>
    <x v="0"/>
    <n v="35"/>
    <x v="0"/>
    <s v="theater/plays"/>
    <n v="84"/>
    <x v="1"/>
    <x v="6"/>
    <x v="183"/>
    <x v="478"/>
  </r>
  <r>
    <n v="170"/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x v="0"/>
    <n v="21"/>
    <x v="0"/>
    <s v="theater/plays"/>
    <n v="65"/>
    <x v="1"/>
    <x v="6"/>
    <x v="1191"/>
    <x v="1330"/>
  </r>
  <r>
    <n v="187"/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x v="0"/>
    <n v="93"/>
    <x v="0"/>
    <s v="theater/plays"/>
    <n v="20"/>
    <x v="1"/>
    <x v="6"/>
    <x v="1560"/>
    <x v="1436"/>
  </r>
  <r>
    <n v="108"/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x v="0"/>
    <n v="11"/>
    <x v="0"/>
    <s v="theater/plays"/>
    <n v="44"/>
    <x v="1"/>
    <x v="6"/>
    <x v="184"/>
    <x v="733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x v="0"/>
    <n v="21"/>
    <x v="0"/>
    <s v="theater/plays"/>
    <n v="40"/>
    <x v="1"/>
    <x v="6"/>
    <x v="455"/>
    <x v="1474"/>
  </r>
  <r>
    <n v="120"/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x v="0"/>
    <n v="54"/>
    <x v="0"/>
    <s v="theater/plays"/>
    <n v="45"/>
    <x v="1"/>
    <x v="6"/>
    <x v="518"/>
    <x v="29"/>
  </r>
  <r>
    <n v="111"/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x v="0"/>
    <n v="31"/>
    <x v="0"/>
    <s v="theater/plays"/>
    <n v="126"/>
    <x v="1"/>
    <x v="6"/>
    <x v="531"/>
    <x v="1475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x v="0"/>
    <n v="132"/>
    <x v="0"/>
    <s v="theater/plays"/>
    <n v="20"/>
    <x v="1"/>
    <x v="6"/>
    <x v="1561"/>
    <x v="1349"/>
  </r>
  <r>
    <n v="1"/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x v="0"/>
    <n v="1"/>
    <x v="1"/>
    <s v="theater/plays"/>
    <n v="10"/>
    <x v="1"/>
    <x v="6"/>
    <x v="484"/>
    <x v="83"/>
  </r>
  <r>
    <n v="0"/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x v="0"/>
    <n v="0"/>
    <x v="1"/>
    <s v="theater/plays"/>
    <e v="#DIV/0!"/>
    <x v="1"/>
    <x v="6"/>
    <x v="325"/>
    <x v="236"/>
  </r>
  <r>
    <n v="0"/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x v="0"/>
    <n v="0"/>
    <x v="1"/>
    <s v="theater/plays"/>
    <e v="#DIV/0!"/>
    <x v="1"/>
    <x v="6"/>
    <x v="900"/>
    <x v="453"/>
  </r>
  <r>
    <n v="5"/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x v="0"/>
    <n v="1"/>
    <x v="1"/>
    <s v="theater/plays"/>
    <n v="30"/>
    <x v="1"/>
    <x v="6"/>
    <x v="956"/>
    <x v="928"/>
  </r>
  <r>
    <n v="32"/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x v="0"/>
    <n v="39"/>
    <x v="1"/>
    <s v="theater/plays"/>
    <n v="61"/>
    <x v="1"/>
    <x v="6"/>
    <x v="55"/>
    <x v="1259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x v="0"/>
    <n v="0"/>
    <x v="1"/>
    <s v="theater/plays"/>
    <e v="#DIV/0!"/>
    <x v="1"/>
    <x v="6"/>
    <x v="855"/>
    <x v="833"/>
  </r>
  <r>
    <n v="0"/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x v="0"/>
    <n v="0"/>
    <x v="1"/>
    <s v="theater/plays"/>
    <e v="#DIV/0!"/>
    <x v="1"/>
    <x v="6"/>
    <x v="1392"/>
    <x v="848"/>
  </r>
  <r>
    <n v="0"/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x v="0"/>
    <n v="3"/>
    <x v="1"/>
    <s v="theater/plays"/>
    <n v="23"/>
    <x v="1"/>
    <x v="6"/>
    <x v="855"/>
    <x v="828"/>
  </r>
  <r>
    <n v="1"/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x v="0"/>
    <n v="1"/>
    <x v="1"/>
    <s v="theater/plays"/>
    <n v="5"/>
    <x v="1"/>
    <x v="6"/>
    <x v="876"/>
    <x v="848"/>
  </r>
  <r>
    <n v="4"/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x v="0"/>
    <n v="13"/>
    <x v="1"/>
    <s v="theater/plays"/>
    <n v="24"/>
    <x v="1"/>
    <x v="6"/>
    <x v="410"/>
    <x v="578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x v="0"/>
    <n v="0"/>
    <x v="1"/>
    <s v="theater/plays"/>
    <e v="#DIV/0!"/>
    <x v="1"/>
    <x v="6"/>
    <x v="634"/>
    <x v="995"/>
  </r>
  <r>
    <n v="2"/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x v="0"/>
    <n v="6"/>
    <x v="1"/>
    <s v="theater/plays"/>
    <n v="16"/>
    <x v="1"/>
    <x v="6"/>
    <x v="325"/>
    <x v="322"/>
  </r>
  <r>
    <n v="0"/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x v="0"/>
    <n v="0"/>
    <x v="1"/>
    <s v="theater/plays"/>
    <e v="#DIV/0!"/>
    <x v="1"/>
    <x v="6"/>
    <x v="1562"/>
    <x v="840"/>
  </r>
  <r>
    <n v="42"/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x v="0"/>
    <n v="14"/>
    <x v="1"/>
    <s v="theater/plays"/>
    <n v="30"/>
    <x v="1"/>
    <x v="6"/>
    <x v="997"/>
    <x v="756"/>
  </r>
  <r>
    <n v="50"/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x v="0"/>
    <n v="5"/>
    <x v="1"/>
    <s v="theater/plays"/>
    <n v="60"/>
    <x v="1"/>
    <x v="6"/>
    <x v="634"/>
    <x v="335"/>
  </r>
  <r>
    <n v="5"/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x v="0"/>
    <n v="6"/>
    <x v="1"/>
    <s v="theater/plays"/>
    <n v="24"/>
    <x v="1"/>
    <x v="6"/>
    <x v="1563"/>
    <x v="200"/>
  </r>
  <r>
    <n v="20"/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x v="0"/>
    <n v="15"/>
    <x v="1"/>
    <s v="theater/plays"/>
    <n v="500"/>
    <x v="1"/>
    <x v="6"/>
    <x v="588"/>
    <x v="1476"/>
  </r>
  <r>
    <n v="0"/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x v="0"/>
    <n v="0"/>
    <x v="1"/>
    <s v="theater/plays"/>
    <e v="#DIV/0!"/>
    <x v="1"/>
    <x v="6"/>
    <x v="515"/>
    <x v="1351"/>
  </r>
  <r>
    <n v="2"/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x v="0"/>
    <n v="1"/>
    <x v="1"/>
    <s v="theater/plays"/>
    <n v="35"/>
    <x v="1"/>
    <x v="6"/>
    <x v="967"/>
    <x v="1477"/>
  </r>
  <r>
    <n v="7"/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x v="0"/>
    <n v="9"/>
    <x v="1"/>
    <s v="theater/plays"/>
    <n v="30"/>
    <x v="1"/>
    <x v="6"/>
    <x v="565"/>
    <x v="742"/>
  </r>
  <r>
    <n v="32"/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x v="0"/>
    <n v="3"/>
    <x v="1"/>
    <s v="theater/plays"/>
    <n v="27"/>
    <x v="1"/>
    <x v="6"/>
    <x v="1094"/>
    <x v="757"/>
  </r>
  <r>
    <n v="0"/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x v="0"/>
    <n v="3"/>
    <x v="1"/>
    <s v="theater/plays"/>
    <n v="18"/>
    <x v="1"/>
    <x v="6"/>
    <x v="1564"/>
    <x v="1478"/>
  </r>
  <r>
    <n v="0"/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x v="0"/>
    <n v="1"/>
    <x v="1"/>
    <s v="theater/plays"/>
    <n v="20"/>
    <x v="1"/>
    <x v="6"/>
    <x v="1565"/>
    <x v="518"/>
  </r>
  <r>
    <n v="2"/>
    <n v="2864"/>
    <s v="'Haunting Julia' by Alan Ayckbourn"/>
    <s v="Accessible, original theatre for all!"/>
    <n v="2500"/>
    <x v="130"/>
    <x v="2"/>
    <x v="1"/>
    <x v="1"/>
    <n v="1437139080"/>
    <n v="1434552207"/>
    <x v="0"/>
    <n v="3"/>
    <x v="1"/>
    <s v="theater/plays"/>
    <n v="13"/>
    <x v="1"/>
    <x v="6"/>
    <x v="982"/>
    <x v="150"/>
  </r>
  <r>
    <n v="0"/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x v="0"/>
    <n v="0"/>
    <x v="1"/>
    <s v="theater/plays"/>
    <e v="#DIV/0!"/>
    <x v="1"/>
    <x v="6"/>
    <x v="343"/>
    <x v="1078"/>
  </r>
  <r>
    <n v="1"/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x v="0"/>
    <n v="2"/>
    <x v="1"/>
    <s v="theater/plays"/>
    <n v="23"/>
    <x v="1"/>
    <x v="6"/>
    <x v="1486"/>
    <x v="124"/>
  </r>
  <r>
    <n v="20"/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x v="0"/>
    <n v="10"/>
    <x v="1"/>
    <s v="theater/plays"/>
    <n v="50"/>
    <x v="1"/>
    <x v="6"/>
    <x v="473"/>
    <x v="1479"/>
  </r>
  <r>
    <n v="42"/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x v="0"/>
    <n v="60"/>
    <x v="1"/>
    <s v="theater/plays"/>
    <n v="105"/>
    <x v="1"/>
    <x v="6"/>
    <x v="1566"/>
    <x v="1413"/>
  </r>
  <r>
    <n v="1"/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x v="0"/>
    <n v="5"/>
    <x v="1"/>
    <s v="theater/plays"/>
    <n v="35"/>
    <x v="1"/>
    <x v="6"/>
    <x v="64"/>
    <x v="64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x v="0"/>
    <n v="9"/>
    <x v="1"/>
    <s v="theater/plays"/>
    <n v="83"/>
    <x v="1"/>
    <x v="6"/>
    <x v="354"/>
    <x v="1164"/>
  </r>
  <r>
    <n v="5"/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x v="0"/>
    <n v="13"/>
    <x v="1"/>
    <s v="theater/plays"/>
    <n v="36"/>
    <x v="1"/>
    <x v="6"/>
    <x v="215"/>
    <x v="180"/>
  </r>
  <r>
    <n v="0"/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x v="0"/>
    <n v="0"/>
    <x v="1"/>
    <s v="theater/plays"/>
    <e v="#DIV/0!"/>
    <x v="1"/>
    <x v="6"/>
    <x v="953"/>
    <x v="120"/>
  </r>
  <r>
    <n v="38"/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x v="0"/>
    <n v="8"/>
    <x v="1"/>
    <s v="theater/plays"/>
    <n v="119"/>
    <x v="1"/>
    <x v="6"/>
    <x v="1480"/>
    <x v="1480"/>
  </r>
  <r>
    <n v="5"/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x v="0"/>
    <n v="3"/>
    <x v="1"/>
    <s v="theater/plays"/>
    <n v="90"/>
    <x v="1"/>
    <x v="6"/>
    <x v="140"/>
    <x v="1295"/>
  </r>
  <r>
    <n v="0"/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x v="0"/>
    <n v="3"/>
    <x v="1"/>
    <s v="theater/plays"/>
    <n v="2"/>
    <x v="1"/>
    <x v="6"/>
    <x v="1362"/>
    <x v="1294"/>
  </r>
  <r>
    <n v="0"/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x v="0"/>
    <n v="0"/>
    <x v="1"/>
    <s v="theater/plays"/>
    <e v="#DIV/0!"/>
    <x v="1"/>
    <x v="6"/>
    <x v="433"/>
    <x v="428"/>
  </r>
  <r>
    <n v="11"/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x v="0"/>
    <n v="6"/>
    <x v="1"/>
    <s v="theater/plays"/>
    <n v="108"/>
    <x v="1"/>
    <x v="6"/>
    <x v="1567"/>
    <x v="735"/>
  </r>
  <r>
    <n v="2"/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x v="0"/>
    <n v="4"/>
    <x v="1"/>
    <s v="theater/plays"/>
    <n v="16"/>
    <x v="1"/>
    <x v="6"/>
    <x v="1444"/>
    <x v="679"/>
  </r>
  <r>
    <n v="0"/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x v="0"/>
    <n v="1"/>
    <x v="1"/>
    <s v="theater/plays"/>
    <n v="29"/>
    <x v="1"/>
    <x v="6"/>
    <x v="1568"/>
    <x v="1481"/>
  </r>
  <r>
    <n v="23"/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x v="0"/>
    <n v="29"/>
    <x v="1"/>
    <s v="theater/plays"/>
    <n v="97"/>
    <x v="1"/>
    <x v="6"/>
    <x v="553"/>
    <x v="969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x v="0"/>
    <n v="0"/>
    <x v="1"/>
    <s v="theater/plays"/>
    <e v="#DIV/0!"/>
    <x v="1"/>
    <x v="6"/>
    <x v="510"/>
    <x v="1000"/>
  </r>
  <r>
    <n v="34"/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x v="0"/>
    <n v="4"/>
    <x v="1"/>
    <s v="theater/plays"/>
    <n v="63"/>
    <x v="1"/>
    <x v="6"/>
    <x v="961"/>
    <x v="31"/>
  </r>
  <r>
    <n v="19"/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x v="0"/>
    <n v="5"/>
    <x v="1"/>
    <s v="theater/plays"/>
    <n v="382"/>
    <x v="1"/>
    <x v="6"/>
    <x v="1569"/>
    <x v="1178"/>
  </r>
  <r>
    <n v="0"/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x v="0"/>
    <n v="4"/>
    <x v="1"/>
    <s v="theater/plays"/>
    <n v="46"/>
    <x v="1"/>
    <x v="6"/>
    <x v="515"/>
    <x v="500"/>
  </r>
  <r>
    <n v="33"/>
    <n v="2885"/>
    <s v="The Wedding"/>
    <s v="An historic and proud work of Polish nationalistic literature performed on stage."/>
    <n v="400"/>
    <x v="176"/>
    <x v="2"/>
    <x v="0"/>
    <x v="0"/>
    <n v="1426294201"/>
    <n v="1423705801"/>
    <x v="0"/>
    <n v="5"/>
    <x v="1"/>
    <s v="theater/plays"/>
    <n v="26"/>
    <x v="1"/>
    <x v="6"/>
    <x v="304"/>
    <x v="139"/>
  </r>
  <r>
    <n v="5"/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x v="0"/>
    <n v="1"/>
    <x v="1"/>
    <s v="theater/plays"/>
    <n v="10"/>
    <x v="1"/>
    <x v="6"/>
    <x v="194"/>
    <x v="306"/>
  </r>
  <r>
    <n v="0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x v="0"/>
    <n v="1"/>
    <x v="1"/>
    <s v="theater/plays"/>
    <n v="5"/>
    <x v="1"/>
    <x v="6"/>
    <x v="970"/>
    <x v="939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x v="0"/>
    <n v="0"/>
    <x v="1"/>
    <s v="theater/plays"/>
    <e v="#DIV/0!"/>
    <x v="1"/>
    <x v="6"/>
    <x v="160"/>
    <x v="543"/>
  </r>
  <r>
    <n v="38"/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x v="0"/>
    <n v="14"/>
    <x v="1"/>
    <s v="theater/plays"/>
    <n v="82"/>
    <x v="1"/>
    <x v="6"/>
    <x v="722"/>
    <x v="794"/>
  </r>
  <r>
    <n v="1"/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x v="0"/>
    <n v="3"/>
    <x v="1"/>
    <s v="theater/plays"/>
    <n v="7"/>
    <x v="1"/>
    <x v="6"/>
    <x v="449"/>
    <x v="518"/>
  </r>
  <r>
    <n v="3"/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x v="0"/>
    <n v="10"/>
    <x v="1"/>
    <s v="theater/plays"/>
    <n v="27"/>
    <x v="1"/>
    <x v="6"/>
    <x v="8"/>
    <x v="536"/>
  </r>
  <r>
    <n v="9"/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x v="0"/>
    <n v="17"/>
    <x v="1"/>
    <s v="theater/plays"/>
    <n v="29"/>
    <x v="1"/>
    <x v="6"/>
    <x v="1185"/>
    <x v="18"/>
  </r>
  <r>
    <n v="1"/>
    <n v="2893"/>
    <s v="REDISCOVERING KIA THE PLAY"/>
    <s v="Fundraising for REDISCOVERING KIA THE PLAY"/>
    <n v="5000"/>
    <x v="379"/>
    <x v="2"/>
    <x v="0"/>
    <x v="0"/>
    <n v="1420768800"/>
    <n v="1415644395"/>
    <x v="0"/>
    <n v="2"/>
    <x v="1"/>
    <s v="theater/plays"/>
    <n v="13"/>
    <x v="1"/>
    <x v="6"/>
    <x v="1295"/>
    <x v="1401"/>
  </r>
  <r>
    <n v="0"/>
    <n v="2894"/>
    <s v="How Could You Do This To Me (The Stage Play)"/>
    <s v="This Is A Story About A Woman A Man And A Woman"/>
    <n v="50000"/>
    <x v="117"/>
    <x v="2"/>
    <x v="0"/>
    <x v="0"/>
    <n v="1428100815"/>
    <n v="1422920415"/>
    <x v="0"/>
    <n v="0"/>
    <x v="1"/>
    <s v="theater/plays"/>
    <e v="#DIV/0!"/>
    <x v="1"/>
    <x v="6"/>
    <x v="36"/>
    <x v="394"/>
  </r>
  <r>
    <n v="5"/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x v="0"/>
    <n v="4"/>
    <x v="1"/>
    <s v="theater/plays"/>
    <n v="6"/>
    <x v="1"/>
    <x v="6"/>
    <x v="785"/>
    <x v="1482"/>
  </r>
  <r>
    <n v="21"/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x v="0"/>
    <n v="12"/>
    <x v="1"/>
    <s v="theater/plays"/>
    <n v="52"/>
    <x v="1"/>
    <x v="6"/>
    <x v="813"/>
    <x v="677"/>
  </r>
  <r>
    <n v="5"/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x v="0"/>
    <n v="3"/>
    <x v="1"/>
    <s v="theater/plays"/>
    <n v="183"/>
    <x v="1"/>
    <x v="6"/>
    <x v="183"/>
    <x v="935"/>
  </r>
  <r>
    <n v="4"/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x v="0"/>
    <n v="12"/>
    <x v="1"/>
    <s v="theater/plays"/>
    <n v="26"/>
    <x v="1"/>
    <x v="6"/>
    <x v="1570"/>
    <x v="883"/>
  </r>
  <r>
    <n v="0"/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x v="0"/>
    <n v="0"/>
    <x v="1"/>
    <s v="theater/plays"/>
    <e v="#DIV/0!"/>
    <x v="1"/>
    <x v="6"/>
    <x v="693"/>
    <x v="512"/>
  </r>
  <r>
    <n v="62"/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x v="0"/>
    <n v="7"/>
    <x v="1"/>
    <s v="theater/plays"/>
    <n v="486"/>
    <x v="1"/>
    <x v="6"/>
    <x v="449"/>
    <x v="445"/>
  </r>
  <r>
    <n v="1"/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x v="0"/>
    <n v="2"/>
    <x v="1"/>
    <s v="theater/plays"/>
    <n v="3"/>
    <x v="1"/>
    <x v="6"/>
    <x v="186"/>
    <x v="1362"/>
  </r>
  <r>
    <n v="0"/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x v="0"/>
    <n v="1"/>
    <x v="1"/>
    <s v="theater/plays"/>
    <n v="25"/>
    <x v="1"/>
    <x v="6"/>
    <x v="1021"/>
    <x v="1483"/>
  </r>
  <r>
    <n v="1"/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x v="0"/>
    <n v="4"/>
    <x v="1"/>
    <s v="theater/plays"/>
    <n v="10"/>
    <x v="1"/>
    <x v="6"/>
    <x v="1167"/>
    <x v="1484"/>
  </r>
  <r>
    <n v="5"/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x v="0"/>
    <n v="4"/>
    <x v="1"/>
    <s v="theater/plays"/>
    <n v="19"/>
    <x v="1"/>
    <x v="6"/>
    <x v="558"/>
    <x v="771"/>
  </r>
  <r>
    <n v="18"/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x v="0"/>
    <n v="17"/>
    <x v="1"/>
    <s v="theater/plays"/>
    <n v="37"/>
    <x v="1"/>
    <x v="6"/>
    <x v="1366"/>
    <x v="490"/>
  </r>
  <r>
    <n v="9"/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x v="0"/>
    <n v="7"/>
    <x v="1"/>
    <s v="theater/plays"/>
    <n v="81"/>
    <x v="1"/>
    <x v="6"/>
    <x v="134"/>
    <x v="533"/>
  </r>
  <r>
    <n v="0"/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x v="0"/>
    <n v="2"/>
    <x v="1"/>
    <s v="theater/plays"/>
    <n v="1"/>
    <x v="1"/>
    <x v="6"/>
    <x v="1096"/>
    <x v="917"/>
  </r>
  <r>
    <n v="3"/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x v="0"/>
    <n v="5"/>
    <x v="1"/>
    <s v="theater/plays"/>
    <n v="53"/>
    <x v="1"/>
    <x v="6"/>
    <x v="1482"/>
    <x v="1397"/>
  </r>
  <r>
    <n v="0"/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x v="0"/>
    <n v="1"/>
    <x v="1"/>
    <s v="theater/plays"/>
    <n v="20"/>
    <x v="1"/>
    <x v="6"/>
    <x v="530"/>
    <x v="26"/>
  </r>
  <r>
    <n v="0"/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x v="0"/>
    <n v="1"/>
    <x v="1"/>
    <s v="theater/plays"/>
    <n v="1"/>
    <x v="1"/>
    <x v="6"/>
    <x v="497"/>
    <x v="833"/>
  </r>
  <r>
    <n v="37"/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x v="0"/>
    <n v="14"/>
    <x v="1"/>
    <s v="theater/plays"/>
    <n v="47"/>
    <x v="1"/>
    <x v="6"/>
    <x v="903"/>
    <x v="989"/>
  </r>
  <r>
    <n v="14"/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x v="0"/>
    <n v="26"/>
    <x v="1"/>
    <s v="theater/plays"/>
    <n v="78"/>
    <x v="1"/>
    <x v="6"/>
    <x v="1571"/>
    <x v="1485"/>
  </r>
  <r>
    <n v="0"/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x v="0"/>
    <n v="2"/>
    <x v="1"/>
    <s v="theater/plays"/>
    <n v="1"/>
    <x v="1"/>
    <x v="6"/>
    <x v="1572"/>
    <x v="592"/>
  </r>
  <r>
    <n v="0"/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x v="0"/>
    <n v="1"/>
    <x v="1"/>
    <s v="theater/plays"/>
    <n v="1"/>
    <x v="1"/>
    <x v="6"/>
    <x v="328"/>
    <x v="1055"/>
  </r>
  <r>
    <n v="61"/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x v="0"/>
    <n v="3"/>
    <x v="1"/>
    <s v="theater/plays"/>
    <n v="204"/>
    <x v="1"/>
    <x v="6"/>
    <x v="319"/>
    <x v="315"/>
  </r>
  <r>
    <n v="8"/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x v="0"/>
    <n v="7"/>
    <x v="1"/>
    <s v="theater/plays"/>
    <n v="21"/>
    <x v="1"/>
    <x v="6"/>
    <x v="342"/>
    <x v="339"/>
  </r>
  <r>
    <n v="22"/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x v="0"/>
    <n v="9"/>
    <x v="1"/>
    <s v="theater/plays"/>
    <n v="49"/>
    <x v="1"/>
    <x v="6"/>
    <x v="1573"/>
    <x v="1123"/>
  </r>
  <r>
    <n v="27"/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x v="0"/>
    <n v="20"/>
    <x v="1"/>
    <s v="theater/plays"/>
    <n v="68"/>
    <x v="1"/>
    <x v="6"/>
    <x v="470"/>
    <x v="883"/>
  </r>
  <r>
    <n v="9"/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x v="0"/>
    <n v="6"/>
    <x v="1"/>
    <s v="theater/plays"/>
    <n v="9"/>
    <x v="1"/>
    <x v="6"/>
    <x v="34"/>
    <x v="1486"/>
  </r>
  <r>
    <n v="27"/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x v="0"/>
    <n v="13"/>
    <x v="1"/>
    <s v="theater/plays"/>
    <n v="52"/>
    <x v="1"/>
    <x v="6"/>
    <x v="483"/>
    <x v="293"/>
  </r>
  <r>
    <n v="129"/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x v="0"/>
    <n v="3"/>
    <x v="0"/>
    <s v="theater/musical"/>
    <n v="43"/>
    <x v="1"/>
    <x v="40"/>
    <x v="21"/>
    <x v="21"/>
  </r>
  <r>
    <n v="100"/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x v="0"/>
    <n v="6"/>
    <x v="0"/>
    <s v="theater/musical"/>
    <n v="83"/>
    <x v="1"/>
    <x v="40"/>
    <x v="885"/>
    <x v="34"/>
  </r>
  <r>
    <n v="100"/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x v="0"/>
    <n v="10"/>
    <x v="0"/>
    <s v="theater/musical"/>
    <n v="30"/>
    <x v="1"/>
    <x v="40"/>
    <x v="1574"/>
    <x v="979"/>
  </r>
  <r>
    <n v="103"/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x v="0"/>
    <n v="147"/>
    <x v="0"/>
    <s v="theater/musical"/>
    <n v="176"/>
    <x v="1"/>
    <x v="40"/>
    <x v="302"/>
    <x v="1259"/>
  </r>
  <r>
    <n v="102"/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x v="0"/>
    <n v="199"/>
    <x v="0"/>
    <s v="theater/musical"/>
    <n v="232"/>
    <x v="1"/>
    <x v="40"/>
    <x v="373"/>
    <x v="368"/>
  </r>
  <r>
    <n v="125"/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x v="0"/>
    <n v="50"/>
    <x v="0"/>
    <s v="theater/musical"/>
    <n v="75"/>
    <x v="1"/>
    <x v="40"/>
    <x v="1485"/>
    <x v="788"/>
  </r>
  <r>
    <n v="131"/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x v="0"/>
    <n v="21"/>
    <x v="0"/>
    <s v="theater/musical"/>
    <n v="112"/>
    <x v="1"/>
    <x v="40"/>
    <x v="1098"/>
    <x v="947"/>
  </r>
  <r>
    <n v="100"/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x v="0"/>
    <n v="24"/>
    <x v="0"/>
    <s v="theater/musical"/>
    <n v="42"/>
    <x v="1"/>
    <x v="40"/>
    <x v="1445"/>
    <x v="1053"/>
  </r>
  <r>
    <n v="102"/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x v="0"/>
    <n v="32"/>
    <x v="0"/>
    <s v="theater/musical"/>
    <n v="255"/>
    <x v="1"/>
    <x v="40"/>
    <x v="1575"/>
    <x v="38"/>
  </r>
  <r>
    <n v="101"/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x v="0"/>
    <n v="62"/>
    <x v="0"/>
    <s v="theater/musical"/>
    <n v="163"/>
    <x v="1"/>
    <x v="40"/>
    <x v="997"/>
    <x v="299"/>
  </r>
  <r>
    <n v="106"/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x v="0"/>
    <n v="9"/>
    <x v="0"/>
    <s v="theater/musical"/>
    <n v="88"/>
    <x v="1"/>
    <x v="40"/>
    <x v="185"/>
    <x v="851"/>
  </r>
  <r>
    <n v="105"/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x v="0"/>
    <n v="38"/>
    <x v="0"/>
    <s v="theater/musical"/>
    <n v="86"/>
    <x v="1"/>
    <x v="40"/>
    <x v="1448"/>
    <x v="383"/>
  </r>
  <r>
    <n v="103"/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x v="0"/>
    <n v="54"/>
    <x v="0"/>
    <s v="theater/musical"/>
    <n v="48"/>
    <x v="1"/>
    <x v="40"/>
    <x v="592"/>
    <x v="575"/>
  </r>
  <r>
    <n v="108"/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x v="0"/>
    <n v="37"/>
    <x v="0"/>
    <s v="theater/musical"/>
    <n v="73"/>
    <x v="1"/>
    <x v="40"/>
    <x v="852"/>
    <x v="825"/>
  </r>
  <r>
    <n v="101"/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x v="0"/>
    <n v="39"/>
    <x v="0"/>
    <s v="theater/musical"/>
    <n v="91"/>
    <x v="1"/>
    <x v="40"/>
    <x v="1181"/>
    <x v="971"/>
  </r>
  <r>
    <n v="128"/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x v="0"/>
    <n v="34"/>
    <x v="0"/>
    <s v="theater/musical"/>
    <n v="38"/>
    <x v="1"/>
    <x v="40"/>
    <x v="543"/>
    <x v="174"/>
  </r>
  <r>
    <n v="133"/>
    <n v="2937"/>
    <s v="UCAS"/>
    <s v="UCAS is a new British musical premiering at the Edinburgh Fringe Festival 2014."/>
    <n v="1500"/>
    <x v="41"/>
    <x v="0"/>
    <x v="1"/>
    <x v="1"/>
    <n v="1405249113"/>
    <n v="1402657113"/>
    <x v="0"/>
    <n v="55"/>
    <x v="0"/>
    <s v="theater/musical"/>
    <n v="36"/>
    <x v="1"/>
    <x v="40"/>
    <x v="14"/>
    <x v="525"/>
  </r>
  <r>
    <n v="101"/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x v="0"/>
    <n v="32"/>
    <x v="0"/>
    <s v="theater/musical"/>
    <n v="127"/>
    <x v="1"/>
    <x v="40"/>
    <x v="49"/>
    <x v="1487"/>
  </r>
  <r>
    <n v="103"/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x v="0"/>
    <n v="25"/>
    <x v="0"/>
    <s v="theater/musical"/>
    <n v="329"/>
    <x v="1"/>
    <x v="40"/>
    <x v="519"/>
    <x v="411"/>
  </r>
  <r>
    <n v="107"/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x v="0"/>
    <n v="33"/>
    <x v="0"/>
    <s v="theater/musical"/>
    <n v="81"/>
    <x v="1"/>
    <x v="40"/>
    <x v="495"/>
    <x v="1427"/>
  </r>
  <r>
    <n v="0"/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x v="0"/>
    <n v="1"/>
    <x v="1"/>
    <s v="theater/spaces"/>
    <n v="1"/>
    <x v="1"/>
    <x v="38"/>
    <x v="1201"/>
    <x v="1182"/>
  </r>
  <r>
    <n v="20"/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x v="0"/>
    <n v="202"/>
    <x v="1"/>
    <s v="theater/spaces"/>
    <n v="202"/>
    <x v="1"/>
    <x v="38"/>
    <x v="28"/>
    <x v="951"/>
  </r>
  <r>
    <n v="0"/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x v="0"/>
    <n v="0"/>
    <x v="1"/>
    <s v="theater/spaces"/>
    <e v="#DIV/0!"/>
    <x v="1"/>
    <x v="38"/>
    <x v="139"/>
    <x v="546"/>
  </r>
  <r>
    <n v="1"/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x v="0"/>
    <n v="1"/>
    <x v="1"/>
    <s v="theater/spaces"/>
    <n v="100"/>
    <x v="1"/>
    <x v="38"/>
    <x v="55"/>
    <x v="879"/>
  </r>
  <r>
    <n v="0"/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x v="0"/>
    <n v="0"/>
    <x v="1"/>
    <s v="theater/spaces"/>
    <e v="#DIV/0!"/>
    <x v="1"/>
    <x v="38"/>
    <x v="248"/>
    <x v="246"/>
  </r>
  <r>
    <n v="0"/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x v="0"/>
    <n v="2"/>
    <x v="1"/>
    <s v="theater/spaces"/>
    <n v="1"/>
    <x v="1"/>
    <x v="38"/>
    <x v="448"/>
    <x v="182"/>
  </r>
  <r>
    <n v="4"/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x v="0"/>
    <n v="13"/>
    <x v="1"/>
    <s v="theater/spaces"/>
    <n v="82"/>
    <x v="1"/>
    <x v="38"/>
    <x v="587"/>
    <x v="443"/>
  </r>
  <r>
    <n v="0"/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x v="0"/>
    <n v="9"/>
    <x v="1"/>
    <s v="theater/spaces"/>
    <n v="3"/>
    <x v="1"/>
    <x v="38"/>
    <x v="804"/>
    <x v="23"/>
  </r>
  <r>
    <n v="3"/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x v="0"/>
    <n v="2"/>
    <x v="1"/>
    <s v="theater/spaces"/>
    <n v="13"/>
    <x v="1"/>
    <x v="38"/>
    <x v="317"/>
    <x v="209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x v="0"/>
    <n v="0"/>
    <x v="1"/>
    <s v="theater/spaces"/>
    <e v="#DIV/0!"/>
    <x v="1"/>
    <x v="38"/>
    <x v="339"/>
    <x v="1488"/>
  </r>
  <r>
    <n v="2"/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x v="0"/>
    <n v="58"/>
    <x v="1"/>
    <s v="theater/spaces"/>
    <n v="19"/>
    <x v="1"/>
    <x v="38"/>
    <x v="41"/>
    <x v="851"/>
  </r>
  <r>
    <n v="8"/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x v="0"/>
    <n v="8"/>
    <x v="1"/>
    <s v="theater/spaces"/>
    <n v="201"/>
    <x v="1"/>
    <x v="38"/>
    <x v="768"/>
    <x v="124"/>
  </r>
  <r>
    <n v="0"/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x v="0"/>
    <n v="3"/>
    <x v="1"/>
    <s v="theater/spaces"/>
    <n v="202"/>
    <x v="1"/>
    <x v="38"/>
    <x v="1496"/>
    <x v="1444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x v="0"/>
    <n v="0"/>
    <x v="1"/>
    <s v="theater/spaces"/>
    <e v="#DIV/0!"/>
    <x v="1"/>
    <x v="38"/>
    <x v="797"/>
    <x v="1489"/>
  </r>
  <r>
    <n v="60"/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x v="0"/>
    <n v="11"/>
    <x v="1"/>
    <s v="theater/spaces"/>
    <n v="65"/>
    <x v="1"/>
    <x v="38"/>
    <x v="522"/>
    <x v="507"/>
  </r>
  <r>
    <n v="17"/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x v="0"/>
    <n v="20"/>
    <x v="1"/>
    <s v="theater/spaces"/>
    <n v="66"/>
    <x v="1"/>
    <x v="38"/>
    <x v="1362"/>
    <x v="1294"/>
  </r>
  <r>
    <n v="2"/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x v="0"/>
    <n v="3"/>
    <x v="1"/>
    <s v="theater/spaces"/>
    <n v="93"/>
    <x v="1"/>
    <x v="38"/>
    <x v="201"/>
    <x v="196"/>
  </r>
  <r>
    <n v="0"/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x v="0"/>
    <n v="0"/>
    <x v="1"/>
    <s v="theater/spaces"/>
    <e v="#DIV/0!"/>
    <x v="1"/>
    <x v="38"/>
    <x v="790"/>
    <x v="313"/>
  </r>
  <r>
    <n v="0"/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x v="0"/>
    <n v="0"/>
    <x v="1"/>
    <s v="theater/spaces"/>
    <e v="#DIV/0!"/>
    <x v="1"/>
    <x v="38"/>
    <x v="828"/>
    <x v="975"/>
  </r>
  <r>
    <n v="0"/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x v="0"/>
    <n v="0"/>
    <x v="1"/>
    <s v="theater/spaces"/>
    <e v="#DIV/0!"/>
    <x v="1"/>
    <x v="38"/>
    <x v="373"/>
    <x v="368"/>
  </r>
  <r>
    <n v="110"/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x v="0"/>
    <n v="108"/>
    <x v="0"/>
    <s v="theater/plays"/>
    <n v="51"/>
    <x v="1"/>
    <x v="6"/>
    <x v="831"/>
    <x v="745"/>
  </r>
  <r>
    <n v="122"/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x v="0"/>
    <n v="20"/>
    <x v="0"/>
    <s v="theater/plays"/>
    <n v="61"/>
    <x v="1"/>
    <x v="6"/>
    <x v="47"/>
    <x v="1490"/>
  </r>
  <r>
    <n v="107"/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x v="0"/>
    <n v="98"/>
    <x v="0"/>
    <s v="theater/plays"/>
    <n v="109"/>
    <x v="1"/>
    <x v="6"/>
    <x v="1203"/>
    <x v="458"/>
  </r>
  <r>
    <n v="101"/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x v="0"/>
    <n v="196"/>
    <x v="0"/>
    <s v="theater/plays"/>
    <n v="26"/>
    <x v="1"/>
    <x v="6"/>
    <x v="3"/>
    <x v="3"/>
  </r>
  <r>
    <n v="109"/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x v="0"/>
    <n v="39"/>
    <x v="0"/>
    <s v="theater/plays"/>
    <n v="42"/>
    <x v="1"/>
    <x v="6"/>
    <x v="1576"/>
    <x v="593"/>
  </r>
  <r>
    <n v="114"/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x v="0"/>
    <n v="128"/>
    <x v="0"/>
    <s v="theater/plays"/>
    <n v="89"/>
    <x v="1"/>
    <x v="6"/>
    <x v="1573"/>
    <x v="1477"/>
  </r>
  <r>
    <n v="114"/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x v="0"/>
    <n v="71"/>
    <x v="0"/>
    <s v="theater/plays"/>
    <n v="80"/>
    <x v="1"/>
    <x v="6"/>
    <x v="1577"/>
    <x v="80"/>
  </r>
  <r>
    <n v="106"/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x v="0"/>
    <n v="47"/>
    <x v="0"/>
    <s v="theater/plays"/>
    <n v="79"/>
    <x v="1"/>
    <x v="6"/>
    <x v="976"/>
    <x v="510"/>
  </r>
  <r>
    <n v="163"/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x v="0"/>
    <n v="17"/>
    <x v="0"/>
    <s v="theater/plays"/>
    <n v="96"/>
    <x v="1"/>
    <x v="6"/>
    <x v="512"/>
    <x v="23"/>
  </r>
  <r>
    <n v="106"/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x v="0"/>
    <n v="91"/>
    <x v="0"/>
    <s v="theater/plays"/>
    <n v="70"/>
    <x v="1"/>
    <x v="6"/>
    <x v="1551"/>
    <x v="14"/>
  </r>
  <r>
    <n v="100"/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x v="0"/>
    <n v="43"/>
    <x v="0"/>
    <s v="theater/plays"/>
    <n v="75"/>
    <x v="1"/>
    <x v="6"/>
    <x v="896"/>
    <x v="870"/>
  </r>
  <r>
    <n v="105"/>
    <n v="2972"/>
    <s v="A Bad Plan"/>
    <s v="A group of artists. A mythical art piece. A harrowing quest. And some margaritas."/>
    <n v="2000"/>
    <x v="1975"/>
    <x v="0"/>
    <x v="0"/>
    <x v="0"/>
    <n v="1480899600"/>
    <n v="1479609520"/>
    <x v="0"/>
    <n v="17"/>
    <x v="0"/>
    <s v="theater/plays"/>
    <n v="124"/>
    <x v="1"/>
    <x v="6"/>
    <x v="830"/>
    <x v="1491"/>
  </r>
  <r>
    <n v="175"/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x v="0"/>
    <n v="33"/>
    <x v="0"/>
    <s v="theater/plays"/>
    <n v="265"/>
    <x v="1"/>
    <x v="6"/>
    <x v="783"/>
    <x v="484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x v="0"/>
    <n v="87"/>
    <x v="0"/>
    <s v="theater/plays"/>
    <n v="59"/>
    <x v="1"/>
    <x v="6"/>
    <x v="21"/>
    <x v="1153"/>
  </r>
  <r>
    <n v="100"/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x v="0"/>
    <n v="113"/>
    <x v="0"/>
    <s v="theater/plays"/>
    <n v="71"/>
    <x v="1"/>
    <x v="6"/>
    <x v="171"/>
    <x v="771"/>
  </r>
  <r>
    <n v="171"/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x v="0"/>
    <n v="14"/>
    <x v="0"/>
    <s v="theater/plays"/>
    <n v="9"/>
    <x v="1"/>
    <x v="6"/>
    <x v="489"/>
    <x v="330"/>
  </r>
  <r>
    <n v="114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x v="0"/>
    <n v="30"/>
    <x v="0"/>
    <s v="theater/plays"/>
    <n v="114"/>
    <x v="1"/>
    <x v="6"/>
    <x v="672"/>
    <x v="860"/>
  </r>
  <r>
    <n v="129"/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x v="0"/>
    <n v="16"/>
    <x v="0"/>
    <s v="theater/plays"/>
    <n v="61"/>
    <x v="1"/>
    <x v="6"/>
    <x v="881"/>
    <x v="543"/>
  </r>
  <r>
    <n v="101"/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x v="0"/>
    <n v="46"/>
    <x v="0"/>
    <s v="theater/plays"/>
    <n v="110"/>
    <x v="1"/>
    <x v="6"/>
    <x v="343"/>
    <x v="748"/>
  </r>
  <r>
    <n v="109"/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x v="0"/>
    <n v="24"/>
    <x v="0"/>
    <s v="theater/plays"/>
    <n v="136"/>
    <x v="1"/>
    <x v="6"/>
    <x v="1021"/>
    <x v="1136"/>
  </r>
  <r>
    <n v="129"/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x v="1"/>
    <n v="97"/>
    <x v="0"/>
    <s v="theater/spaces"/>
    <n v="53"/>
    <x v="1"/>
    <x v="38"/>
    <x v="1557"/>
    <x v="1492"/>
  </r>
  <r>
    <n v="102"/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x v="1"/>
    <n v="59"/>
    <x v="0"/>
    <s v="theater/spaces"/>
    <n v="86"/>
    <x v="1"/>
    <x v="38"/>
    <x v="767"/>
    <x v="1313"/>
  </r>
  <r>
    <n v="147"/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x v="1"/>
    <n v="1095"/>
    <x v="0"/>
    <s v="theater/spaces"/>
    <n v="155"/>
    <x v="1"/>
    <x v="38"/>
    <x v="685"/>
    <x v="1493"/>
  </r>
  <r>
    <n v="100"/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x v="1"/>
    <n v="218"/>
    <x v="0"/>
    <s v="theater/spaces"/>
    <n v="115"/>
    <x v="1"/>
    <x v="38"/>
    <x v="782"/>
    <x v="334"/>
  </r>
  <r>
    <n v="122"/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x v="0"/>
    <n v="111"/>
    <x v="0"/>
    <s v="theater/spaces"/>
    <n v="110"/>
    <x v="1"/>
    <x v="38"/>
    <x v="1578"/>
    <x v="1363"/>
  </r>
  <r>
    <n v="106"/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x v="0"/>
    <n v="56"/>
    <x v="0"/>
    <s v="theater/spaces"/>
    <n v="45"/>
    <x v="1"/>
    <x v="38"/>
    <x v="961"/>
    <x v="1494"/>
  </r>
  <r>
    <n v="110"/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x v="0"/>
    <n v="265"/>
    <x v="0"/>
    <s v="theater/spaces"/>
    <n v="104"/>
    <x v="1"/>
    <x v="38"/>
    <x v="430"/>
    <x v="1138"/>
  </r>
  <r>
    <n v="100"/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x v="0"/>
    <n v="28"/>
    <x v="0"/>
    <s v="theater/spaces"/>
    <n v="36"/>
    <x v="1"/>
    <x v="38"/>
    <x v="779"/>
    <x v="1495"/>
  </r>
  <r>
    <n v="177"/>
    <n v="2989"/>
    <s v="Let's Light Up The Gem!"/>
    <s v="Bring the movies back to Bethel, Maine."/>
    <n v="20000"/>
    <x v="1987"/>
    <x v="0"/>
    <x v="0"/>
    <x v="0"/>
    <n v="1450673940"/>
    <n v="1448756962"/>
    <x v="0"/>
    <n v="364"/>
    <x v="0"/>
    <s v="theater/spaces"/>
    <n v="97"/>
    <x v="1"/>
    <x v="38"/>
    <x v="1285"/>
    <x v="1496"/>
  </r>
  <r>
    <n v="100"/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x v="0"/>
    <n v="27"/>
    <x v="0"/>
    <s v="theater/spaces"/>
    <n v="370"/>
    <x v="1"/>
    <x v="38"/>
    <x v="481"/>
    <x v="484"/>
  </r>
  <r>
    <n v="103"/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x v="0"/>
    <n v="93"/>
    <x v="0"/>
    <s v="theater/spaces"/>
    <n v="94"/>
    <x v="1"/>
    <x v="38"/>
    <x v="1182"/>
    <x v="867"/>
  </r>
  <r>
    <n v="105"/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x v="0"/>
    <n v="64"/>
    <x v="0"/>
    <s v="theater/spaces"/>
    <n v="49"/>
    <x v="1"/>
    <x v="38"/>
    <x v="1017"/>
    <x v="982"/>
  </r>
  <r>
    <n v="100"/>
    <n v="2993"/>
    <s v="TRUE WEST: Think, Dog! Productions"/>
    <s v="Help us build the Kitchen from Hell!"/>
    <n v="1000"/>
    <x v="1141"/>
    <x v="0"/>
    <x v="0"/>
    <x v="0"/>
    <n v="1455998867"/>
    <n v="1453406867"/>
    <x v="0"/>
    <n v="22"/>
    <x v="0"/>
    <s v="theater/spaces"/>
    <n v="46"/>
    <x v="1"/>
    <x v="38"/>
    <x v="758"/>
    <x v="990"/>
  </r>
  <r>
    <n v="458"/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x v="0"/>
    <n v="59"/>
    <x v="0"/>
    <s v="theater/spaces"/>
    <n v="23"/>
    <x v="1"/>
    <x v="38"/>
    <x v="1175"/>
    <x v="830"/>
  </r>
  <r>
    <n v="105"/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x v="0"/>
    <n v="249"/>
    <x v="0"/>
    <s v="theater/spaces"/>
    <n v="63"/>
    <x v="1"/>
    <x v="38"/>
    <x v="1579"/>
    <x v="1497"/>
  </r>
  <r>
    <n v="172"/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x v="0"/>
    <n v="392"/>
    <x v="0"/>
    <s v="theater/spaces"/>
    <n v="154"/>
    <x v="1"/>
    <x v="38"/>
    <x v="451"/>
    <x v="447"/>
  </r>
  <r>
    <n v="104"/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x v="0"/>
    <n v="115"/>
    <x v="0"/>
    <s v="theater/spaces"/>
    <n v="90"/>
    <x v="1"/>
    <x v="38"/>
    <x v="250"/>
    <x v="292"/>
  </r>
  <r>
    <n v="103"/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x v="0"/>
    <n v="433"/>
    <x v="0"/>
    <s v="theater/spaces"/>
    <n v="119"/>
    <x v="1"/>
    <x v="38"/>
    <x v="16"/>
    <x v="371"/>
  </r>
  <r>
    <n v="119"/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x v="0"/>
    <n v="20"/>
    <x v="0"/>
    <s v="theater/spaces"/>
    <n v="80"/>
    <x v="1"/>
    <x v="38"/>
    <x v="659"/>
    <x v="774"/>
  </r>
  <r>
    <n v="100"/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x v="0"/>
    <n v="8"/>
    <x v="0"/>
    <s v="theater/spaces"/>
    <n v="63"/>
    <x v="1"/>
    <x v="38"/>
    <x v="478"/>
    <x v="972"/>
  </r>
  <r>
    <n v="319"/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x v="0"/>
    <n v="175"/>
    <x v="0"/>
    <s v="theater/spaces"/>
    <n v="131"/>
    <x v="1"/>
    <x v="38"/>
    <x v="490"/>
    <x v="463"/>
  </r>
  <r>
    <n v="109"/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x v="0"/>
    <n v="104"/>
    <x v="0"/>
    <s v="theater/spaces"/>
    <n v="73"/>
    <x v="1"/>
    <x v="38"/>
    <x v="1580"/>
    <x v="1498"/>
  </r>
  <r>
    <n v="101"/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x v="0"/>
    <n v="17"/>
    <x v="0"/>
    <s v="theater/spaces"/>
    <n v="179"/>
    <x v="1"/>
    <x v="38"/>
    <x v="376"/>
    <x v="1499"/>
  </r>
  <r>
    <n v="113"/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x v="0"/>
    <n v="277"/>
    <x v="0"/>
    <s v="theater/spaces"/>
    <n v="163"/>
    <x v="1"/>
    <x v="38"/>
    <x v="27"/>
    <x v="26"/>
  </r>
  <r>
    <n v="120"/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x v="0"/>
    <n v="118"/>
    <x v="0"/>
    <s v="theater/spaces"/>
    <n v="108"/>
    <x v="1"/>
    <x v="38"/>
    <x v="1433"/>
    <x v="1500"/>
  </r>
  <r>
    <n v="108"/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x v="0"/>
    <n v="97"/>
    <x v="0"/>
    <s v="theater/spaces"/>
    <n v="89"/>
    <x v="1"/>
    <x v="38"/>
    <x v="1091"/>
    <x v="1061"/>
  </r>
  <r>
    <n v="180"/>
    <n v="3007"/>
    <s v="Bethlem"/>
    <s v="Consuite for 2015 CoreCon.  An adventure into insanity."/>
    <n v="600"/>
    <x v="1144"/>
    <x v="0"/>
    <x v="0"/>
    <x v="0"/>
    <n v="1429938683"/>
    <n v="1428124283"/>
    <x v="0"/>
    <n v="20"/>
    <x v="0"/>
    <s v="theater/spaces"/>
    <n v="54"/>
    <x v="1"/>
    <x v="38"/>
    <x v="56"/>
    <x v="34"/>
  </r>
  <r>
    <n v="101"/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x v="0"/>
    <n v="26"/>
    <x v="0"/>
    <s v="theater/spaces"/>
    <n v="117"/>
    <x v="1"/>
    <x v="38"/>
    <x v="72"/>
    <x v="72"/>
  </r>
  <r>
    <n v="120"/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x v="0"/>
    <n v="128"/>
    <x v="0"/>
    <s v="theater/spaces"/>
    <n v="234"/>
    <x v="1"/>
    <x v="38"/>
    <x v="398"/>
    <x v="137"/>
  </r>
  <r>
    <n v="158"/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x v="0"/>
    <n v="15"/>
    <x v="0"/>
    <s v="theater/spaces"/>
    <n v="158"/>
    <x v="1"/>
    <x v="38"/>
    <x v="1448"/>
    <x v="1501"/>
  </r>
  <r>
    <n v="124"/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x v="0"/>
    <n v="25"/>
    <x v="0"/>
    <s v="theater/spaces"/>
    <n v="15"/>
    <x v="1"/>
    <x v="38"/>
    <x v="556"/>
    <x v="951"/>
  </r>
  <r>
    <n v="117"/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x v="0"/>
    <n v="55"/>
    <x v="0"/>
    <s v="theater/spaces"/>
    <n v="85"/>
    <x v="1"/>
    <x v="38"/>
    <x v="1581"/>
    <x v="1502"/>
  </r>
  <r>
    <n v="157"/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x v="0"/>
    <n v="107"/>
    <x v="0"/>
    <s v="theater/spaces"/>
    <n v="147"/>
    <x v="1"/>
    <x v="38"/>
    <x v="169"/>
    <x v="164"/>
  </r>
  <r>
    <n v="113"/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x v="0"/>
    <n v="557"/>
    <x v="0"/>
    <s v="theater/spaces"/>
    <n v="51"/>
    <x v="1"/>
    <x v="38"/>
    <x v="1427"/>
    <x v="1464"/>
  </r>
  <r>
    <n v="103"/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x v="0"/>
    <n v="40"/>
    <x v="0"/>
    <s v="theater/spaces"/>
    <n v="88"/>
    <x v="1"/>
    <x v="38"/>
    <x v="862"/>
    <x v="236"/>
  </r>
  <r>
    <n v="103"/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x v="0"/>
    <n v="36"/>
    <x v="0"/>
    <s v="theater/spaces"/>
    <n v="242"/>
    <x v="1"/>
    <x v="38"/>
    <x v="1551"/>
    <x v="371"/>
  </r>
  <r>
    <n v="106"/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x v="0"/>
    <n v="159"/>
    <x v="0"/>
    <s v="theater/spaces"/>
    <n v="146"/>
    <x v="1"/>
    <x v="38"/>
    <x v="30"/>
    <x v="29"/>
  </r>
  <r>
    <n v="101"/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x v="0"/>
    <n v="41"/>
    <x v="0"/>
    <s v="theater/spaces"/>
    <n v="103"/>
    <x v="1"/>
    <x v="38"/>
    <x v="175"/>
    <x v="470"/>
  </r>
  <r>
    <n v="121"/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x v="0"/>
    <n v="226"/>
    <x v="0"/>
    <s v="theater/spaces"/>
    <n v="80"/>
    <x v="1"/>
    <x v="38"/>
    <x v="1582"/>
    <x v="400"/>
  </r>
  <r>
    <n v="101"/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x v="0"/>
    <n v="30"/>
    <x v="0"/>
    <s v="theater/spaces"/>
    <n v="235"/>
    <x v="1"/>
    <x v="38"/>
    <x v="345"/>
    <x v="428"/>
  </r>
  <r>
    <n v="116"/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x v="0"/>
    <n v="103"/>
    <x v="0"/>
    <s v="theater/spaces"/>
    <n v="51"/>
    <x v="1"/>
    <x v="38"/>
    <x v="1388"/>
    <x v="746"/>
  </r>
  <r>
    <n v="101"/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x v="0"/>
    <n v="62"/>
    <x v="0"/>
    <s v="theater/spaces"/>
    <n v="163"/>
    <x v="1"/>
    <x v="38"/>
    <x v="1583"/>
    <x v="968"/>
  </r>
  <r>
    <n v="103"/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x v="0"/>
    <n v="6"/>
    <x v="0"/>
    <s v="theater/spaces"/>
    <n v="120"/>
    <x v="1"/>
    <x v="38"/>
    <x v="123"/>
    <x v="1042"/>
  </r>
  <r>
    <n v="246"/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x v="0"/>
    <n v="182"/>
    <x v="0"/>
    <s v="theater/spaces"/>
    <n v="68"/>
    <x v="1"/>
    <x v="38"/>
    <x v="1584"/>
    <x v="1503"/>
  </r>
  <r>
    <n v="302"/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x v="0"/>
    <n v="145"/>
    <x v="0"/>
    <s v="theater/spaces"/>
    <n v="52"/>
    <x v="1"/>
    <x v="38"/>
    <x v="251"/>
    <x v="1504"/>
  </r>
  <r>
    <n v="143"/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x v="0"/>
    <n v="25"/>
    <x v="0"/>
    <s v="theater/spaces"/>
    <n v="52"/>
    <x v="1"/>
    <x v="38"/>
    <x v="728"/>
    <x v="1111"/>
  </r>
  <r>
    <n v="131"/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x v="0"/>
    <n v="320"/>
    <x v="0"/>
    <s v="theater/spaces"/>
    <n v="164"/>
    <x v="1"/>
    <x v="38"/>
    <x v="136"/>
    <x v="135"/>
  </r>
  <r>
    <n v="168"/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x v="0"/>
    <n v="99"/>
    <x v="0"/>
    <s v="theater/spaces"/>
    <n v="85"/>
    <x v="1"/>
    <x v="38"/>
    <x v="448"/>
    <x v="182"/>
  </r>
  <r>
    <n v="110"/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x v="0"/>
    <n v="348"/>
    <x v="0"/>
    <s v="theater/spaces"/>
    <n v="95"/>
    <x v="1"/>
    <x v="38"/>
    <x v="1391"/>
    <x v="46"/>
  </r>
  <r>
    <n v="107"/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x v="0"/>
    <n v="41"/>
    <x v="0"/>
    <s v="theater/spaces"/>
    <n v="46"/>
    <x v="1"/>
    <x v="38"/>
    <x v="1573"/>
    <x v="1477"/>
  </r>
  <r>
    <n v="100"/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x v="0"/>
    <n v="29"/>
    <x v="0"/>
    <s v="theater/spaces"/>
    <n v="52"/>
    <x v="1"/>
    <x v="38"/>
    <x v="1486"/>
    <x v="797"/>
  </r>
  <r>
    <n v="127"/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x v="0"/>
    <n v="25"/>
    <x v="0"/>
    <s v="theater/spaces"/>
    <n v="51"/>
    <x v="1"/>
    <x v="38"/>
    <x v="1026"/>
    <x v="375"/>
  </r>
  <r>
    <n v="147"/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x v="0"/>
    <n v="23"/>
    <x v="0"/>
    <s v="theater/spaces"/>
    <n v="191"/>
    <x v="1"/>
    <x v="38"/>
    <x v="1066"/>
    <x v="1029"/>
  </r>
  <r>
    <n v="113"/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x v="0"/>
    <n v="1260"/>
    <x v="0"/>
    <s v="theater/spaces"/>
    <n v="89"/>
    <x v="1"/>
    <x v="38"/>
    <x v="456"/>
    <x v="1311"/>
  </r>
  <r>
    <n v="109"/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x v="0"/>
    <n v="307"/>
    <x v="0"/>
    <s v="theater/spaces"/>
    <n v="89"/>
    <x v="1"/>
    <x v="38"/>
    <x v="704"/>
    <x v="690"/>
  </r>
  <r>
    <n v="127"/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x v="0"/>
    <n v="329"/>
    <x v="0"/>
    <s v="theater/spaces"/>
    <n v="96"/>
    <x v="1"/>
    <x v="38"/>
    <x v="1585"/>
    <x v="438"/>
  </r>
  <r>
    <n v="213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x v="0"/>
    <n v="32"/>
    <x v="0"/>
    <s v="theater/spaces"/>
    <n v="33"/>
    <x v="1"/>
    <x v="38"/>
    <x v="1586"/>
    <x v="350"/>
  </r>
  <r>
    <n v="101"/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x v="0"/>
    <n v="27"/>
    <x v="0"/>
    <s v="theater/spaces"/>
    <n v="37"/>
    <x v="1"/>
    <x v="38"/>
    <x v="168"/>
    <x v="750"/>
  </r>
  <r>
    <n v="109"/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x v="0"/>
    <n v="236"/>
    <x v="0"/>
    <s v="theater/spaces"/>
    <n v="92"/>
    <x v="1"/>
    <x v="38"/>
    <x v="1587"/>
    <x v="1505"/>
  </r>
  <r>
    <n v="108"/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x v="0"/>
    <n v="42"/>
    <x v="0"/>
    <s v="theater/spaces"/>
    <n v="77"/>
    <x v="1"/>
    <x v="38"/>
    <x v="903"/>
    <x v="0"/>
  </r>
  <r>
    <n v="110"/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x v="0"/>
    <n v="95"/>
    <x v="0"/>
    <s v="theater/spaces"/>
    <n v="97"/>
    <x v="1"/>
    <x v="38"/>
    <x v="72"/>
    <x v="72"/>
  </r>
  <r>
    <n v="128"/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x v="0"/>
    <n v="37"/>
    <x v="0"/>
    <s v="theater/spaces"/>
    <n v="52"/>
    <x v="1"/>
    <x v="38"/>
    <x v="189"/>
    <x v="1506"/>
  </r>
  <r>
    <n v="110"/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x v="0"/>
    <n v="128"/>
    <x v="0"/>
    <s v="theater/spaces"/>
    <n v="129"/>
    <x v="1"/>
    <x v="38"/>
    <x v="506"/>
    <x v="498"/>
  </r>
  <r>
    <n v="109"/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x v="0"/>
    <n v="156"/>
    <x v="0"/>
    <s v="theater/spaces"/>
    <n v="84"/>
    <x v="1"/>
    <x v="38"/>
    <x v="1516"/>
    <x v="934"/>
  </r>
  <r>
    <n v="133"/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x v="0"/>
    <n v="64"/>
    <x v="0"/>
    <s v="theater/spaces"/>
    <n v="83"/>
    <x v="1"/>
    <x v="38"/>
    <x v="1202"/>
    <x v="906"/>
  </r>
  <r>
    <n v="191"/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x v="0"/>
    <n v="58"/>
    <x v="0"/>
    <s v="theater/spaces"/>
    <n v="260"/>
    <x v="1"/>
    <x v="38"/>
    <x v="1588"/>
    <x v="1507"/>
  </r>
  <r>
    <n v="149"/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x v="0"/>
    <n v="20"/>
    <x v="0"/>
    <s v="theater/spaces"/>
    <n v="37"/>
    <x v="1"/>
    <x v="38"/>
    <x v="44"/>
    <x v="736"/>
  </r>
  <r>
    <n v="166"/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x v="0"/>
    <n v="47"/>
    <x v="0"/>
    <s v="theater/spaces"/>
    <n v="177"/>
    <x v="1"/>
    <x v="38"/>
    <x v="22"/>
    <x v="482"/>
  </r>
  <r>
    <n v="107"/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x v="0"/>
    <n v="54"/>
    <x v="0"/>
    <s v="theater/spaces"/>
    <n v="74"/>
    <x v="1"/>
    <x v="38"/>
    <x v="1028"/>
    <x v="993"/>
  </r>
  <r>
    <n v="106"/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x v="0"/>
    <n v="9"/>
    <x v="0"/>
    <s v="theater/spaces"/>
    <n v="71"/>
    <x v="1"/>
    <x v="38"/>
    <x v="1362"/>
    <x v="1294"/>
  </r>
  <r>
    <n v="24"/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x v="1"/>
    <n v="35"/>
    <x v="1"/>
    <s v="theater/spaces"/>
    <n v="24"/>
    <x v="1"/>
    <x v="38"/>
    <x v="1589"/>
    <x v="1508"/>
  </r>
  <r>
    <n v="0"/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x v="0"/>
    <n v="2"/>
    <x v="1"/>
    <s v="theater/spaces"/>
    <n v="38"/>
    <x v="1"/>
    <x v="38"/>
    <x v="534"/>
    <x v="521"/>
  </r>
  <r>
    <n v="0"/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x v="0"/>
    <n v="3"/>
    <x v="1"/>
    <s v="theater/spaces"/>
    <n v="13"/>
    <x v="1"/>
    <x v="38"/>
    <x v="879"/>
    <x v="1507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x v="0"/>
    <n v="0"/>
    <x v="1"/>
    <s v="theater/spaces"/>
    <e v="#DIV/0!"/>
    <x v="1"/>
    <x v="38"/>
    <x v="1201"/>
    <x v="860"/>
  </r>
  <r>
    <n v="0"/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x v="0"/>
    <n v="1"/>
    <x v="1"/>
    <s v="theater/spaces"/>
    <n v="1"/>
    <x v="1"/>
    <x v="38"/>
    <x v="1354"/>
    <x v="1351"/>
  </r>
  <r>
    <n v="0"/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x v="0"/>
    <n v="0"/>
    <x v="1"/>
    <s v="theater/spaces"/>
    <e v="#DIV/0!"/>
    <x v="1"/>
    <x v="38"/>
    <x v="1556"/>
    <x v="794"/>
  </r>
  <r>
    <n v="0"/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x v="0"/>
    <n v="0"/>
    <x v="1"/>
    <s v="theater/spaces"/>
    <e v="#DIV/0!"/>
    <x v="1"/>
    <x v="38"/>
    <x v="1095"/>
    <x v="464"/>
  </r>
  <r>
    <n v="0"/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x v="0"/>
    <n v="3"/>
    <x v="1"/>
    <s v="theater/spaces"/>
    <n v="1"/>
    <x v="1"/>
    <x v="38"/>
    <x v="498"/>
    <x v="1126"/>
  </r>
  <r>
    <n v="3"/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x v="0"/>
    <n v="11"/>
    <x v="1"/>
    <s v="theater/spaces"/>
    <n v="41"/>
    <x v="1"/>
    <x v="38"/>
    <x v="449"/>
    <x v="445"/>
  </r>
  <r>
    <n v="0"/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x v="0"/>
    <n v="6"/>
    <x v="1"/>
    <s v="theater/spaces"/>
    <n v="56"/>
    <x v="1"/>
    <x v="38"/>
    <x v="15"/>
    <x v="1123"/>
  </r>
  <r>
    <n v="0"/>
    <n v="3061"/>
    <s v="Help Save Parkway Cinemas!"/>
    <s v="Save a historic Local theater."/>
    <n v="1000000"/>
    <x v="117"/>
    <x v="2"/>
    <x v="0"/>
    <x v="0"/>
    <n v="1407955748"/>
    <n v="1405363748"/>
    <x v="0"/>
    <n v="0"/>
    <x v="1"/>
    <s v="theater/spaces"/>
    <e v="#DIV/0!"/>
    <x v="1"/>
    <x v="38"/>
    <x v="1525"/>
    <x v="1339"/>
  </r>
  <r>
    <n v="67"/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x v="0"/>
    <n v="67"/>
    <x v="1"/>
    <s v="theater/spaces"/>
    <n v="100"/>
    <x v="1"/>
    <x v="38"/>
    <x v="1457"/>
    <x v="181"/>
  </r>
  <r>
    <n v="20"/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x v="0"/>
    <n v="23"/>
    <x v="1"/>
    <s v="theater/spaces"/>
    <n v="26"/>
    <x v="1"/>
    <x v="38"/>
    <x v="559"/>
    <x v="495"/>
  </r>
  <r>
    <n v="11"/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x v="0"/>
    <n v="72"/>
    <x v="1"/>
    <s v="theater/spaces"/>
    <n v="118"/>
    <x v="1"/>
    <x v="38"/>
    <x v="1016"/>
    <x v="1306"/>
  </r>
  <r>
    <n v="0"/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x v="0"/>
    <n v="2"/>
    <x v="1"/>
    <s v="theater/spaces"/>
    <n v="5"/>
    <x v="1"/>
    <x v="38"/>
    <x v="1205"/>
    <x v="166"/>
  </r>
  <r>
    <n v="12"/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x v="0"/>
    <n v="15"/>
    <x v="1"/>
    <s v="theater/spaces"/>
    <n v="2797"/>
    <x v="1"/>
    <x v="38"/>
    <x v="1590"/>
    <x v="1479"/>
  </r>
  <r>
    <n v="3"/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x v="0"/>
    <n v="1"/>
    <x v="1"/>
    <s v="theater/spaces"/>
    <n v="200"/>
    <x v="1"/>
    <x v="38"/>
    <x v="631"/>
    <x v="611"/>
  </r>
  <r>
    <n v="0"/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x v="0"/>
    <n v="2"/>
    <x v="1"/>
    <s v="theater/spaces"/>
    <n v="88"/>
    <x v="1"/>
    <x v="38"/>
    <x v="967"/>
    <x v="297"/>
  </r>
  <r>
    <n v="14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x v="0"/>
    <n v="7"/>
    <x v="1"/>
    <s v="theater/spaces"/>
    <n v="20"/>
    <x v="1"/>
    <x v="38"/>
    <x v="1193"/>
    <x v="847"/>
  </r>
  <r>
    <n v="3"/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x v="0"/>
    <n v="16"/>
    <x v="1"/>
    <s v="theater/spaces"/>
    <n v="21"/>
    <x v="1"/>
    <x v="38"/>
    <x v="1286"/>
    <x v="1135"/>
  </r>
  <r>
    <n v="60"/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x v="0"/>
    <n v="117"/>
    <x v="1"/>
    <s v="theater/spaces"/>
    <n v="61"/>
    <x v="1"/>
    <x v="38"/>
    <x v="1224"/>
    <x v="23"/>
  </r>
  <r>
    <n v="0"/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x v="0"/>
    <n v="2"/>
    <x v="1"/>
    <s v="theater/spaces"/>
    <n v="1"/>
    <x v="1"/>
    <x v="38"/>
    <x v="1432"/>
    <x v="1432"/>
  </r>
  <r>
    <n v="0"/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x v="0"/>
    <n v="7"/>
    <x v="1"/>
    <s v="theater/spaces"/>
    <n v="92"/>
    <x v="1"/>
    <x v="38"/>
    <x v="1028"/>
    <x v="756"/>
  </r>
  <r>
    <n v="0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x v="0"/>
    <n v="3"/>
    <x v="1"/>
    <s v="theater/spaces"/>
    <n v="7"/>
    <x v="1"/>
    <x v="38"/>
    <x v="1341"/>
    <x v="579"/>
  </r>
  <r>
    <n v="9"/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x v="0"/>
    <n v="20"/>
    <x v="1"/>
    <s v="theater/spaces"/>
    <n v="65"/>
    <x v="1"/>
    <x v="38"/>
    <x v="173"/>
    <x v="1509"/>
  </r>
  <r>
    <n v="15"/>
    <n v="3076"/>
    <s v="10,000 Hours"/>
    <s v="Helping female comedians get in their 10,000 Hours of practice!"/>
    <n v="10000"/>
    <x v="84"/>
    <x v="2"/>
    <x v="0"/>
    <x v="0"/>
    <n v="1444405123"/>
    <n v="1439221123"/>
    <x v="0"/>
    <n v="50"/>
    <x v="1"/>
    <s v="theater/spaces"/>
    <n v="30"/>
    <x v="1"/>
    <x v="38"/>
    <x v="187"/>
    <x v="1434"/>
  </r>
  <r>
    <n v="0"/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x v="0"/>
    <n v="2"/>
    <x v="1"/>
    <s v="theater/spaces"/>
    <n v="53"/>
    <x v="1"/>
    <x v="38"/>
    <x v="728"/>
    <x v="168"/>
  </r>
  <r>
    <n v="0"/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x v="0"/>
    <n v="3"/>
    <x v="1"/>
    <s v="theater/spaces"/>
    <n v="24"/>
    <x v="1"/>
    <x v="38"/>
    <x v="1442"/>
    <x v="196"/>
  </r>
  <r>
    <n v="1"/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x v="0"/>
    <n v="27"/>
    <x v="1"/>
    <s v="theater/spaces"/>
    <n v="416"/>
    <x v="1"/>
    <x v="38"/>
    <x v="295"/>
    <x v="491"/>
  </r>
  <r>
    <n v="0"/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x v="0"/>
    <n v="7"/>
    <x v="1"/>
    <s v="theater/spaces"/>
    <n v="54"/>
    <x v="1"/>
    <x v="38"/>
    <x v="517"/>
    <x v="577"/>
  </r>
  <r>
    <n v="0"/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x v="0"/>
    <n v="5"/>
    <x v="1"/>
    <s v="theater/spaces"/>
    <n v="421"/>
    <x v="1"/>
    <x v="38"/>
    <x v="1591"/>
    <x v="1357"/>
  </r>
  <r>
    <n v="0"/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x v="0"/>
    <n v="0"/>
    <x v="1"/>
    <s v="theater/spaces"/>
    <e v="#DIV/0!"/>
    <x v="1"/>
    <x v="38"/>
    <x v="1506"/>
    <x v="1422"/>
  </r>
  <r>
    <n v="0"/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x v="0"/>
    <n v="3"/>
    <x v="1"/>
    <s v="theater/spaces"/>
    <n v="19"/>
    <x v="1"/>
    <x v="38"/>
    <x v="172"/>
    <x v="1475"/>
  </r>
  <r>
    <n v="12"/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x v="0"/>
    <n v="6"/>
    <x v="1"/>
    <s v="theater/spaces"/>
    <n v="78"/>
    <x v="1"/>
    <x v="38"/>
    <x v="1520"/>
    <x v="413"/>
  </r>
  <r>
    <n v="2"/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x v="0"/>
    <n v="9"/>
    <x v="1"/>
    <s v="theater/spaces"/>
    <n v="68"/>
    <x v="1"/>
    <x v="38"/>
    <x v="1457"/>
    <x v="511"/>
  </r>
  <r>
    <n v="0"/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x v="0"/>
    <n v="3"/>
    <x v="1"/>
    <s v="theater/spaces"/>
    <n v="17"/>
    <x v="1"/>
    <x v="38"/>
    <x v="1545"/>
    <x v="471"/>
  </r>
  <r>
    <n v="1"/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x v="0"/>
    <n v="2"/>
    <x v="1"/>
    <s v="theater/spaces"/>
    <n v="63"/>
    <x v="1"/>
    <x v="38"/>
    <x v="292"/>
    <x v="1510"/>
  </r>
  <r>
    <n v="0"/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x v="0"/>
    <n v="3"/>
    <x v="1"/>
    <s v="theater/spaces"/>
    <n v="42"/>
    <x v="1"/>
    <x v="38"/>
    <x v="141"/>
    <x v="1037"/>
  </r>
  <r>
    <n v="23"/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x v="0"/>
    <n v="45"/>
    <x v="1"/>
    <s v="theater/spaces"/>
    <n v="130"/>
    <x v="1"/>
    <x v="38"/>
    <x v="1291"/>
    <x v="1358"/>
  </r>
  <r>
    <n v="5"/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x v="0"/>
    <n v="9"/>
    <x v="1"/>
    <s v="theater/spaces"/>
    <n v="1270"/>
    <x v="1"/>
    <x v="38"/>
    <x v="268"/>
    <x v="977"/>
  </r>
  <r>
    <n v="16"/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x v="0"/>
    <n v="9"/>
    <x v="1"/>
    <s v="theater/spaces"/>
    <n v="88"/>
    <x v="1"/>
    <x v="38"/>
    <x v="448"/>
    <x v="182"/>
  </r>
  <r>
    <n v="1"/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x v="0"/>
    <n v="21"/>
    <x v="1"/>
    <s v="theater/spaces"/>
    <n v="56"/>
    <x v="1"/>
    <x v="38"/>
    <x v="967"/>
    <x v="1444"/>
  </r>
  <r>
    <n v="23"/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x v="0"/>
    <n v="17"/>
    <x v="1"/>
    <s v="theater/spaces"/>
    <n v="54"/>
    <x v="1"/>
    <x v="38"/>
    <x v="404"/>
    <x v="1504"/>
  </r>
  <r>
    <n v="0"/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x v="0"/>
    <n v="1"/>
    <x v="1"/>
    <s v="theater/spaces"/>
    <n v="25"/>
    <x v="1"/>
    <x v="38"/>
    <x v="1591"/>
    <x v="308"/>
  </r>
  <r>
    <n v="0"/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x v="0"/>
    <n v="1"/>
    <x v="1"/>
    <s v="theater/spaces"/>
    <n v="50"/>
    <x v="1"/>
    <x v="38"/>
    <x v="1001"/>
    <x v="675"/>
  </r>
  <r>
    <n v="4"/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x v="0"/>
    <n v="14"/>
    <x v="1"/>
    <s v="theater/spaces"/>
    <n v="57"/>
    <x v="1"/>
    <x v="38"/>
    <x v="431"/>
    <x v="359"/>
  </r>
  <r>
    <n v="17"/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x v="0"/>
    <n v="42"/>
    <x v="1"/>
    <s v="theater/spaces"/>
    <n v="41"/>
    <x v="1"/>
    <x v="38"/>
    <x v="1592"/>
    <x v="1443"/>
  </r>
  <r>
    <n v="4"/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x v="0"/>
    <n v="27"/>
    <x v="1"/>
    <s v="theater/spaces"/>
    <n v="65"/>
    <x v="1"/>
    <x v="38"/>
    <x v="508"/>
    <x v="1481"/>
  </r>
  <r>
    <n v="14"/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x v="0"/>
    <n v="5"/>
    <x v="1"/>
    <s v="theater/spaces"/>
    <n v="56"/>
    <x v="1"/>
    <x v="38"/>
    <x v="825"/>
    <x v="798"/>
  </r>
  <r>
    <n v="15"/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x v="0"/>
    <n v="13"/>
    <x v="1"/>
    <s v="theater/spaces"/>
    <n v="141"/>
    <x v="1"/>
    <x v="38"/>
    <x v="881"/>
    <x v="1371"/>
  </r>
  <r>
    <n v="12"/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x v="0"/>
    <n v="12"/>
    <x v="1"/>
    <s v="theater/spaces"/>
    <n v="25"/>
    <x v="1"/>
    <x v="38"/>
    <x v="433"/>
    <x v="428"/>
  </r>
  <r>
    <n v="39"/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x v="0"/>
    <n v="90"/>
    <x v="1"/>
    <s v="theater/spaces"/>
    <n v="70"/>
    <x v="1"/>
    <x v="38"/>
    <x v="1593"/>
    <x v="790"/>
  </r>
  <r>
    <n v="0"/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x v="0"/>
    <n v="2"/>
    <x v="1"/>
    <s v="theater/spaces"/>
    <n v="6"/>
    <x v="1"/>
    <x v="38"/>
    <x v="954"/>
    <x v="393"/>
  </r>
  <r>
    <n v="30"/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x v="0"/>
    <n v="5"/>
    <x v="1"/>
    <s v="theater/spaces"/>
    <n v="237"/>
    <x v="1"/>
    <x v="38"/>
    <x v="1490"/>
    <x v="895"/>
  </r>
  <r>
    <n v="42"/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x v="0"/>
    <n v="31"/>
    <x v="1"/>
    <s v="theater/spaces"/>
    <n v="80"/>
    <x v="1"/>
    <x v="38"/>
    <x v="479"/>
    <x v="856"/>
  </r>
  <r>
    <n v="4"/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x v="0"/>
    <n v="4"/>
    <x v="1"/>
    <s v="theater/spaces"/>
    <n v="10"/>
    <x v="1"/>
    <x v="38"/>
    <x v="1078"/>
    <x v="1044"/>
  </r>
  <r>
    <n v="20"/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x v="0"/>
    <n v="29"/>
    <x v="1"/>
    <s v="theater/spaces"/>
    <n v="273"/>
    <x v="1"/>
    <x v="38"/>
    <x v="564"/>
    <x v="679"/>
  </r>
  <r>
    <n v="0"/>
    <n v="3108"/>
    <s v="Funding a home for our Children's Theater"/>
    <s v="We need a permanent home for the theater!"/>
    <n v="50000"/>
    <x v="375"/>
    <x v="2"/>
    <x v="0"/>
    <x v="0"/>
    <n v="1430234394"/>
    <n v="1425053994"/>
    <x v="0"/>
    <n v="2"/>
    <x v="1"/>
    <s v="theater/spaces"/>
    <n v="13"/>
    <x v="1"/>
    <x v="38"/>
    <x v="35"/>
    <x v="1315"/>
  </r>
  <r>
    <n v="25"/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x v="0"/>
    <n v="114"/>
    <x v="1"/>
    <s v="theater/spaces"/>
    <n v="58"/>
    <x v="1"/>
    <x v="38"/>
    <x v="519"/>
    <x v="1253"/>
  </r>
  <r>
    <n v="0"/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x v="0"/>
    <n v="1"/>
    <x v="1"/>
    <s v="theater/spaces"/>
    <n v="10"/>
    <x v="1"/>
    <x v="38"/>
    <x v="755"/>
    <x v="1292"/>
  </r>
  <r>
    <n v="27"/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x v="0"/>
    <n v="76"/>
    <x v="1"/>
    <s v="theater/spaces"/>
    <n v="70"/>
    <x v="1"/>
    <x v="38"/>
    <x v="858"/>
    <x v="830"/>
  </r>
  <r>
    <n v="5"/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x v="0"/>
    <n v="9"/>
    <x v="1"/>
    <s v="theater/spaces"/>
    <n v="58"/>
    <x v="1"/>
    <x v="38"/>
    <x v="456"/>
    <x v="761"/>
  </r>
  <r>
    <n v="4"/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x v="0"/>
    <n v="37"/>
    <x v="1"/>
    <s v="theater/spaces"/>
    <n v="125"/>
    <x v="1"/>
    <x v="38"/>
    <x v="1302"/>
    <x v="1170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x v="0"/>
    <n v="0"/>
    <x v="1"/>
    <s v="theater/spaces"/>
    <e v="#DIV/0!"/>
    <x v="1"/>
    <x v="38"/>
    <x v="1340"/>
    <x v="906"/>
  </r>
  <r>
    <n v="3"/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x v="0"/>
    <n v="1"/>
    <x v="1"/>
    <s v="theater/spaces"/>
    <n v="300"/>
    <x v="1"/>
    <x v="38"/>
    <x v="592"/>
    <x v="575"/>
  </r>
  <r>
    <n v="57"/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x v="0"/>
    <n v="10"/>
    <x v="1"/>
    <s v="theater/spaces"/>
    <n v="43"/>
    <x v="1"/>
    <x v="38"/>
    <x v="1072"/>
    <x v="1170"/>
  </r>
  <r>
    <n v="0"/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x v="0"/>
    <n v="1"/>
    <x v="1"/>
    <s v="theater/spaces"/>
    <n v="1"/>
    <x v="1"/>
    <x v="38"/>
    <x v="1594"/>
    <x v="857"/>
  </r>
  <r>
    <n v="0"/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x v="0"/>
    <n v="2"/>
    <x v="1"/>
    <s v="theater/spaces"/>
    <n v="775"/>
    <x v="1"/>
    <x v="38"/>
    <x v="975"/>
    <x v="157"/>
  </r>
  <r>
    <n v="0"/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x v="0"/>
    <n v="1"/>
    <x v="1"/>
    <s v="theater/spaces"/>
    <n v="5"/>
    <x v="1"/>
    <x v="38"/>
    <x v="202"/>
    <x v="1349"/>
  </r>
  <r>
    <n v="0"/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x v="0"/>
    <n v="10"/>
    <x v="1"/>
    <s v="theater/spaces"/>
    <n v="13"/>
    <x v="1"/>
    <x v="38"/>
    <x v="1311"/>
    <x v="1131"/>
  </r>
  <r>
    <n v="1"/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x v="0"/>
    <n v="1"/>
    <x v="1"/>
    <s v="theater/spaces"/>
    <n v="10"/>
    <x v="1"/>
    <x v="38"/>
    <x v="21"/>
    <x v="1233"/>
  </r>
  <r>
    <n v="58"/>
    <n v="3122"/>
    <s v="be back soon (Canceled)"/>
    <s v="cancelled until further notice"/>
    <n v="199"/>
    <x v="851"/>
    <x v="1"/>
    <x v="0"/>
    <x v="0"/>
    <n v="1478733732"/>
    <n v="1478298132"/>
    <x v="0"/>
    <n v="2"/>
    <x v="1"/>
    <s v="theater/spaces"/>
    <n v="58"/>
    <x v="1"/>
    <x v="38"/>
    <x v="912"/>
    <x v="802"/>
  </r>
  <r>
    <n v="68"/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x v="0"/>
    <n v="348"/>
    <x v="1"/>
    <s v="theater/spaces"/>
    <n v="245"/>
    <x v="1"/>
    <x v="38"/>
    <x v="1590"/>
    <x v="1479"/>
  </r>
  <r>
    <n v="0"/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x v="0"/>
    <n v="4"/>
    <x v="1"/>
    <s v="theater/spaces"/>
    <n v="7"/>
    <x v="1"/>
    <x v="38"/>
    <x v="920"/>
    <x v="775"/>
  </r>
  <r>
    <n v="0"/>
    <n v="3125"/>
    <s v="N/A (Canceled)"/>
    <s v="N/A"/>
    <n v="1500000"/>
    <x v="117"/>
    <x v="1"/>
    <x v="0"/>
    <x v="0"/>
    <n v="1452142672"/>
    <n v="1449550672"/>
    <x v="0"/>
    <n v="0"/>
    <x v="1"/>
    <s v="theater/spaces"/>
    <e v="#DIV/0!"/>
    <x v="1"/>
    <x v="38"/>
    <x v="481"/>
    <x v="475"/>
  </r>
  <r>
    <n v="4"/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x v="0"/>
    <n v="17"/>
    <x v="1"/>
    <s v="theater/spaces"/>
    <n v="61"/>
    <x v="1"/>
    <x v="38"/>
    <x v="1168"/>
    <x v="1124"/>
  </r>
  <r>
    <n v="0"/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x v="0"/>
    <n v="0"/>
    <x v="1"/>
    <s v="theater/spaces"/>
    <e v="#DIV/0!"/>
    <x v="1"/>
    <x v="38"/>
    <x v="1201"/>
    <x v="1182"/>
  </r>
  <r>
    <n v="109"/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x v="0"/>
    <n v="117"/>
    <x v="1"/>
    <s v="theater/plays"/>
    <n v="139"/>
    <x v="1"/>
    <x v="6"/>
    <x v="797"/>
    <x v="774"/>
  </r>
  <r>
    <n v="1"/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x v="0"/>
    <n v="1"/>
    <x v="1"/>
    <s v="theater/plays"/>
    <n v="10"/>
    <x v="1"/>
    <x v="6"/>
    <x v="1595"/>
    <x v="1115"/>
  </r>
  <r>
    <n v="4"/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x v="0"/>
    <n v="4"/>
    <x v="1"/>
    <s v="theater/plays"/>
    <n v="94"/>
    <x v="1"/>
    <x v="6"/>
    <x v="1153"/>
    <x v="1110"/>
  </r>
  <r>
    <n v="16"/>
    <n v="3131"/>
    <s v="SNAKE EYES"/>
    <s v="A Staged Reading of &quot;Snake Eyes,&quot; a new play by Alex Rafala"/>
    <n v="4100"/>
    <x v="2043"/>
    <x v="3"/>
    <x v="0"/>
    <x v="0"/>
    <n v="1491656045"/>
    <n v="1489067645"/>
    <x v="0"/>
    <n v="12"/>
    <x v="1"/>
    <s v="theater/plays"/>
    <n v="54"/>
    <x v="1"/>
    <x v="6"/>
    <x v="1596"/>
    <x v="1511"/>
  </r>
  <r>
    <n v="0"/>
    <n v="3132"/>
    <s v="A Bite of a Snake Play"/>
    <s v="Smells Like Money, Drips Like Honey, Taste Like Mocha, Better Run AWAY"/>
    <n v="30000"/>
    <x v="115"/>
    <x v="3"/>
    <x v="0"/>
    <x v="0"/>
    <n v="1492759460"/>
    <n v="1487579060"/>
    <x v="0"/>
    <n v="1"/>
    <x v="1"/>
    <s v="theater/plays"/>
    <n v="10"/>
    <x v="1"/>
    <x v="6"/>
    <x v="1597"/>
    <x v="1054"/>
  </r>
  <r>
    <n v="108"/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x v="0"/>
    <n v="16"/>
    <x v="1"/>
    <s v="theater/plays"/>
    <n v="34"/>
    <x v="1"/>
    <x v="6"/>
    <x v="1156"/>
    <x v="1112"/>
  </r>
  <r>
    <n v="23"/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x v="0"/>
    <n v="12"/>
    <x v="1"/>
    <s v="theater/plays"/>
    <n v="19"/>
    <x v="1"/>
    <x v="6"/>
    <x v="535"/>
    <x v="1317"/>
  </r>
  <r>
    <n v="21"/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x v="0"/>
    <n v="7"/>
    <x v="1"/>
    <s v="theater/plays"/>
    <n v="23"/>
    <x v="1"/>
    <x v="6"/>
    <x v="1421"/>
    <x v="1120"/>
  </r>
  <r>
    <n v="128"/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x v="0"/>
    <n v="22"/>
    <x v="1"/>
    <s v="theater/plays"/>
    <n v="29"/>
    <x v="1"/>
    <x v="6"/>
    <x v="1086"/>
    <x v="1512"/>
  </r>
  <r>
    <n v="3"/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x v="0"/>
    <n v="1"/>
    <x v="1"/>
    <s v="theater/plays"/>
    <n v="50"/>
    <x v="1"/>
    <x v="6"/>
    <x v="1598"/>
    <x v="1110"/>
  </r>
  <r>
    <n v="0"/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x v="0"/>
    <n v="0"/>
    <x v="1"/>
    <s v="theater/plays"/>
    <e v="#DIV/0!"/>
    <x v="1"/>
    <x v="6"/>
    <x v="1161"/>
    <x v="1513"/>
  </r>
  <r>
    <n v="5"/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x v="0"/>
    <n v="6"/>
    <x v="1"/>
    <s v="theater/plays"/>
    <n v="450"/>
    <x v="1"/>
    <x v="6"/>
    <x v="542"/>
    <x v="1514"/>
  </r>
  <r>
    <n v="1"/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x v="0"/>
    <n v="4"/>
    <x v="1"/>
    <s v="theater/plays"/>
    <n v="24"/>
    <x v="1"/>
    <x v="6"/>
    <x v="1154"/>
    <x v="1114"/>
  </r>
  <r>
    <n v="52"/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x v="0"/>
    <n v="8"/>
    <x v="1"/>
    <s v="theater/plays"/>
    <n v="32"/>
    <x v="1"/>
    <x v="6"/>
    <x v="1599"/>
    <x v="1317"/>
  </r>
  <r>
    <n v="2"/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x v="0"/>
    <n v="3"/>
    <x v="1"/>
    <s v="theater/plays"/>
    <n v="15"/>
    <x v="1"/>
    <x v="6"/>
    <x v="1600"/>
    <x v="1111"/>
  </r>
  <r>
    <n v="0"/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x v="0"/>
    <n v="0"/>
    <x v="1"/>
    <s v="theater/plays"/>
    <e v="#DIV/0!"/>
    <x v="1"/>
    <x v="6"/>
    <x v="1159"/>
    <x v="1110"/>
  </r>
  <r>
    <n v="75"/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x v="0"/>
    <n v="30"/>
    <x v="1"/>
    <s v="theater/plays"/>
    <n v="251"/>
    <x v="1"/>
    <x v="6"/>
    <x v="1600"/>
    <x v="1118"/>
  </r>
  <r>
    <n v="0"/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x v="0"/>
    <n v="0"/>
    <x v="1"/>
    <s v="theater/plays"/>
    <e v="#DIV/0!"/>
    <x v="1"/>
    <x v="6"/>
    <x v="1601"/>
    <x v="878"/>
  </r>
  <r>
    <n v="11"/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x v="0"/>
    <n v="12"/>
    <x v="1"/>
    <s v="theater/plays"/>
    <n v="438"/>
    <x v="1"/>
    <x v="6"/>
    <x v="1602"/>
    <x v="1118"/>
  </r>
  <r>
    <n v="118"/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x v="1"/>
    <n v="213"/>
    <x v="0"/>
    <s v="theater/plays"/>
    <n v="110"/>
    <x v="1"/>
    <x v="6"/>
    <x v="1603"/>
    <x v="1367"/>
  </r>
  <r>
    <n v="131"/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x v="1"/>
    <n v="57"/>
    <x v="0"/>
    <s v="theater/plays"/>
    <n v="41"/>
    <x v="1"/>
    <x v="6"/>
    <x v="307"/>
    <x v="537"/>
  </r>
  <r>
    <n v="104"/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x v="1"/>
    <n v="25"/>
    <x v="0"/>
    <s v="theater/plays"/>
    <n v="52"/>
    <x v="1"/>
    <x v="6"/>
    <x v="1604"/>
    <x v="1396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x v="1"/>
    <n v="104"/>
    <x v="0"/>
    <s v="theater/plays"/>
    <n v="34"/>
    <x v="1"/>
    <x v="6"/>
    <x v="1605"/>
    <x v="1515"/>
  </r>
  <r>
    <n v="100"/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x v="1"/>
    <n v="34"/>
    <x v="0"/>
    <s v="theater/plays"/>
    <n v="103"/>
    <x v="1"/>
    <x v="6"/>
    <x v="373"/>
    <x v="368"/>
  </r>
  <r>
    <n v="106"/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x v="1"/>
    <n v="67"/>
    <x v="0"/>
    <s v="theater/plays"/>
    <n v="35"/>
    <x v="1"/>
    <x v="6"/>
    <x v="1046"/>
    <x v="730"/>
  </r>
  <r>
    <n v="336"/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x v="1"/>
    <n v="241"/>
    <x v="0"/>
    <s v="theater/plays"/>
    <n v="42"/>
    <x v="1"/>
    <x v="6"/>
    <x v="1606"/>
    <x v="1189"/>
  </r>
  <r>
    <n v="113"/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x v="1"/>
    <n v="123"/>
    <x v="0"/>
    <s v="theater/plays"/>
    <n v="64"/>
    <x v="1"/>
    <x v="6"/>
    <x v="103"/>
    <x v="396"/>
  </r>
  <r>
    <n v="189"/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x v="1"/>
    <n v="302"/>
    <x v="0"/>
    <s v="theater/plays"/>
    <n v="31"/>
    <x v="1"/>
    <x v="6"/>
    <x v="1607"/>
    <x v="1516"/>
  </r>
  <r>
    <n v="102"/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x v="1"/>
    <n v="89"/>
    <x v="0"/>
    <s v="theater/plays"/>
    <n v="63"/>
    <x v="1"/>
    <x v="6"/>
    <x v="273"/>
    <x v="698"/>
  </r>
  <r>
    <n v="101"/>
    <n v="3157"/>
    <s v="Summer FourPlay"/>
    <s v="Four Directors.  Four One Acts.  Four Genres.  For You."/>
    <n v="4000"/>
    <x v="74"/>
    <x v="0"/>
    <x v="0"/>
    <x v="0"/>
    <n v="1405746000"/>
    <n v="1404932105"/>
    <x v="1"/>
    <n v="41"/>
    <x v="0"/>
    <s v="theater/plays"/>
    <n v="99"/>
    <x v="1"/>
    <x v="6"/>
    <x v="1062"/>
    <x v="592"/>
  </r>
  <r>
    <n v="114"/>
    <n v="3158"/>
    <s v="Nursery Crimes"/>
    <s v="A 40s crime-noir play using nursery rhyme characters."/>
    <n v="5000"/>
    <x v="2080"/>
    <x v="0"/>
    <x v="0"/>
    <x v="0"/>
    <n v="1374523752"/>
    <n v="1371931752"/>
    <x v="1"/>
    <n v="69"/>
    <x v="0"/>
    <s v="theater/plays"/>
    <n v="83"/>
    <x v="1"/>
    <x v="6"/>
    <x v="1608"/>
    <x v="1517"/>
  </r>
  <r>
    <n v="133"/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x v="1"/>
    <n v="52"/>
    <x v="0"/>
    <s v="theater/plays"/>
    <n v="39"/>
    <x v="1"/>
    <x v="6"/>
    <x v="748"/>
    <x v="898"/>
  </r>
  <r>
    <n v="102"/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x v="1"/>
    <n v="57"/>
    <x v="0"/>
    <s v="theater/plays"/>
    <n v="80"/>
    <x v="1"/>
    <x v="6"/>
    <x v="1525"/>
    <x v="33"/>
  </r>
  <r>
    <n v="105"/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x v="1"/>
    <n v="74"/>
    <x v="0"/>
    <s v="theater/plays"/>
    <n v="28"/>
    <x v="1"/>
    <x v="6"/>
    <x v="891"/>
    <x v="862"/>
  </r>
  <r>
    <n v="127"/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x v="1"/>
    <n v="63"/>
    <x v="0"/>
    <s v="theater/plays"/>
    <n v="81"/>
    <x v="1"/>
    <x v="6"/>
    <x v="1609"/>
    <x v="427"/>
  </r>
  <r>
    <n v="111"/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x v="1"/>
    <n v="72"/>
    <x v="0"/>
    <s v="theater/plays"/>
    <n v="201"/>
    <x v="1"/>
    <x v="6"/>
    <x v="852"/>
    <x v="825"/>
  </r>
  <r>
    <n v="107"/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x v="1"/>
    <n v="71"/>
    <x v="0"/>
    <s v="theater/plays"/>
    <n v="38"/>
    <x v="1"/>
    <x v="6"/>
    <x v="670"/>
    <x v="1145"/>
  </r>
  <r>
    <n v="163"/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x v="1"/>
    <n v="21"/>
    <x v="0"/>
    <s v="theater/plays"/>
    <n v="58"/>
    <x v="1"/>
    <x v="6"/>
    <x v="71"/>
    <x v="1518"/>
  </r>
  <r>
    <n v="160"/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x v="1"/>
    <n v="930"/>
    <x v="0"/>
    <s v="theater/plays"/>
    <n v="60"/>
    <x v="1"/>
    <x v="6"/>
    <x v="398"/>
    <x v="577"/>
  </r>
  <r>
    <n v="116"/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x v="1"/>
    <n v="55"/>
    <x v="0"/>
    <s v="theater/plays"/>
    <n v="63"/>
    <x v="1"/>
    <x v="6"/>
    <x v="850"/>
    <x v="550"/>
  </r>
  <r>
    <n v="124"/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x v="1"/>
    <n v="61"/>
    <x v="0"/>
    <s v="theater/plays"/>
    <n v="51"/>
    <x v="1"/>
    <x v="6"/>
    <x v="6"/>
    <x v="1020"/>
  </r>
  <r>
    <n v="103"/>
    <n v="3169"/>
    <s v="The Window"/>
    <s v="We're bringing The Window to the Cherry Lane Theater in January 2014."/>
    <n v="8000"/>
    <x v="2091"/>
    <x v="0"/>
    <x v="0"/>
    <x v="0"/>
    <n v="1386910740"/>
    <n v="1384364561"/>
    <x v="1"/>
    <n v="82"/>
    <x v="0"/>
    <s v="theater/plays"/>
    <n v="101"/>
    <x v="1"/>
    <x v="6"/>
    <x v="1610"/>
    <x v="1519"/>
  </r>
  <r>
    <n v="112"/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x v="1"/>
    <n v="71"/>
    <x v="0"/>
    <s v="theater/plays"/>
    <n v="32"/>
    <x v="1"/>
    <x v="6"/>
    <x v="153"/>
    <x v="39"/>
  </r>
  <r>
    <n v="109"/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x v="1"/>
    <n v="117"/>
    <x v="0"/>
    <s v="theater/plays"/>
    <n v="65"/>
    <x v="1"/>
    <x v="6"/>
    <x v="1311"/>
    <x v="1256"/>
  </r>
  <r>
    <n v="115"/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x v="1"/>
    <n v="29"/>
    <x v="0"/>
    <s v="theater/plays"/>
    <n v="79"/>
    <x v="1"/>
    <x v="6"/>
    <x v="675"/>
    <x v="1520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x v="1"/>
    <n v="74"/>
    <x v="0"/>
    <s v="theater/plays"/>
    <n v="139"/>
    <x v="1"/>
    <x v="6"/>
    <x v="1186"/>
    <x v="1207"/>
  </r>
  <r>
    <n v="101"/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x v="1"/>
    <n v="23"/>
    <x v="0"/>
    <s v="theater/plays"/>
    <n v="132"/>
    <x v="1"/>
    <x v="6"/>
    <x v="1185"/>
    <x v="368"/>
  </r>
  <r>
    <n v="110"/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x v="1"/>
    <n v="60"/>
    <x v="0"/>
    <s v="theater/plays"/>
    <n v="91"/>
    <x v="1"/>
    <x v="6"/>
    <x v="1611"/>
    <x v="1521"/>
  </r>
  <r>
    <n v="115"/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x v="1"/>
    <n v="55"/>
    <x v="0"/>
    <s v="theater/plays"/>
    <n v="40"/>
    <x v="1"/>
    <x v="6"/>
    <x v="1612"/>
    <x v="1522"/>
  </r>
  <r>
    <n v="117"/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x v="1"/>
    <n v="51"/>
    <x v="0"/>
    <s v="theater/plays"/>
    <n v="58"/>
    <x v="1"/>
    <x v="6"/>
    <x v="325"/>
    <x v="322"/>
  </r>
  <r>
    <n v="172"/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x v="1"/>
    <n v="78"/>
    <x v="0"/>
    <s v="theater/plays"/>
    <n v="33"/>
    <x v="1"/>
    <x v="6"/>
    <x v="12"/>
    <x v="947"/>
  </r>
  <r>
    <n v="114"/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x v="1"/>
    <n v="62"/>
    <x v="0"/>
    <s v="theater/plays"/>
    <n v="77"/>
    <x v="1"/>
    <x v="6"/>
    <x v="928"/>
    <x v="37"/>
  </r>
  <r>
    <n v="120"/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x v="1"/>
    <n v="45"/>
    <x v="0"/>
    <s v="theater/plays"/>
    <n v="32"/>
    <x v="1"/>
    <x v="6"/>
    <x v="1613"/>
    <x v="10"/>
  </r>
  <r>
    <n v="109"/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x v="1"/>
    <n v="15"/>
    <x v="0"/>
    <s v="theater/plays"/>
    <n v="36"/>
    <x v="1"/>
    <x v="6"/>
    <x v="852"/>
    <x v="126"/>
  </r>
  <r>
    <n v="101"/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x v="1"/>
    <n v="151"/>
    <x v="0"/>
    <s v="theater/plays"/>
    <n v="47"/>
    <x v="1"/>
    <x v="6"/>
    <x v="1614"/>
    <x v="898"/>
  </r>
  <r>
    <n v="109"/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x v="1"/>
    <n v="68"/>
    <x v="0"/>
    <s v="theater/plays"/>
    <n v="40"/>
    <x v="1"/>
    <x v="6"/>
    <x v="1615"/>
    <x v="1523"/>
  </r>
  <r>
    <n v="107"/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x v="1"/>
    <n v="46"/>
    <x v="0"/>
    <s v="theater/plays"/>
    <n v="100"/>
    <x v="1"/>
    <x v="6"/>
    <x v="153"/>
    <x v="151"/>
  </r>
  <r>
    <n v="100"/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x v="1"/>
    <n v="24"/>
    <x v="0"/>
    <s v="theater/plays"/>
    <n v="42"/>
    <x v="1"/>
    <x v="6"/>
    <x v="51"/>
    <x v="445"/>
  </r>
  <r>
    <n v="102"/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x v="1"/>
    <n v="70"/>
    <x v="0"/>
    <s v="theater/plays"/>
    <n v="47"/>
    <x v="1"/>
    <x v="6"/>
    <x v="18"/>
    <x v="18"/>
  </r>
  <r>
    <n v="116"/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x v="1"/>
    <n v="244"/>
    <x v="0"/>
    <s v="theater/plays"/>
    <n v="71"/>
    <x v="1"/>
    <x v="6"/>
    <x v="1505"/>
    <x v="63"/>
  </r>
  <r>
    <n v="65"/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x v="0"/>
    <n v="9"/>
    <x v="1"/>
    <s v="theater/musical"/>
    <n v="14"/>
    <x v="1"/>
    <x v="40"/>
    <x v="908"/>
    <x v="1052"/>
  </r>
  <r>
    <n v="12"/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x v="0"/>
    <n v="19"/>
    <x v="1"/>
    <s v="theater/musical"/>
    <n v="357"/>
    <x v="1"/>
    <x v="40"/>
    <x v="248"/>
    <x v="246"/>
  </r>
  <r>
    <n v="0"/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x v="0"/>
    <n v="0"/>
    <x v="1"/>
    <s v="theater/musical"/>
    <e v="#DIV/0!"/>
    <x v="1"/>
    <x v="40"/>
    <x v="1171"/>
    <x v="532"/>
  </r>
  <r>
    <n v="4"/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x v="0"/>
    <n v="4"/>
    <x v="1"/>
    <s v="theater/musical"/>
    <n v="38"/>
    <x v="1"/>
    <x v="40"/>
    <x v="1616"/>
    <x v="767"/>
  </r>
  <r>
    <n v="1"/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x v="0"/>
    <n v="8"/>
    <x v="1"/>
    <s v="theater/musical"/>
    <n v="13"/>
    <x v="1"/>
    <x v="40"/>
    <x v="47"/>
    <x v="602"/>
  </r>
  <r>
    <n v="12"/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x v="0"/>
    <n v="24"/>
    <x v="1"/>
    <s v="theater/musical"/>
    <n v="24"/>
    <x v="1"/>
    <x v="40"/>
    <x v="1448"/>
    <x v="1149"/>
  </r>
  <r>
    <n v="0"/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x v="0"/>
    <n v="0"/>
    <x v="1"/>
    <s v="theater/musical"/>
    <e v="#DIV/0!"/>
    <x v="1"/>
    <x v="40"/>
    <x v="494"/>
    <x v="169"/>
  </r>
  <r>
    <n v="59"/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x v="0"/>
    <n v="39"/>
    <x v="1"/>
    <s v="theater/musical"/>
    <n v="53"/>
    <x v="1"/>
    <x v="40"/>
    <x v="1550"/>
    <x v="1467"/>
  </r>
  <r>
    <n v="0"/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x v="0"/>
    <n v="6"/>
    <x v="1"/>
    <s v="theater/musical"/>
    <n v="300"/>
    <x v="1"/>
    <x v="40"/>
    <x v="134"/>
    <x v="458"/>
  </r>
  <r>
    <n v="11"/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x v="0"/>
    <n v="4"/>
    <x v="1"/>
    <s v="theater/musical"/>
    <n v="286"/>
    <x v="1"/>
    <x v="40"/>
    <x v="469"/>
    <x v="190"/>
  </r>
  <r>
    <n v="0"/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x v="0"/>
    <n v="3"/>
    <x v="1"/>
    <s v="theater/musical"/>
    <n v="37"/>
    <x v="1"/>
    <x v="40"/>
    <x v="505"/>
    <x v="979"/>
  </r>
  <r>
    <n v="52"/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x v="0"/>
    <n v="53"/>
    <x v="1"/>
    <s v="theater/musical"/>
    <n v="49"/>
    <x v="1"/>
    <x v="40"/>
    <x v="1572"/>
    <x v="578"/>
  </r>
  <r>
    <n v="0"/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x v="0"/>
    <n v="1"/>
    <x v="1"/>
    <s v="theater/musical"/>
    <n v="1"/>
    <x v="1"/>
    <x v="40"/>
    <x v="1512"/>
    <x v="1126"/>
  </r>
  <r>
    <n v="1"/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x v="0"/>
    <n v="2"/>
    <x v="1"/>
    <s v="theater/musical"/>
    <n v="13"/>
    <x v="1"/>
    <x v="40"/>
    <x v="896"/>
    <x v="1155"/>
  </r>
  <r>
    <n v="55"/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x v="0"/>
    <n v="25"/>
    <x v="1"/>
    <s v="theater/musical"/>
    <n v="109"/>
    <x v="1"/>
    <x v="40"/>
    <x v="1382"/>
    <x v="1422"/>
  </r>
  <r>
    <n v="25"/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x v="0"/>
    <n v="6"/>
    <x v="1"/>
    <s v="theater/musical"/>
    <n v="42"/>
    <x v="1"/>
    <x v="40"/>
    <x v="1455"/>
    <x v="1370"/>
  </r>
  <r>
    <n v="0"/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x v="0"/>
    <n v="0"/>
    <x v="1"/>
    <s v="theater/musical"/>
    <e v="#DIV/0!"/>
    <x v="1"/>
    <x v="40"/>
    <x v="982"/>
    <x v="150"/>
  </r>
  <r>
    <n v="3"/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x v="0"/>
    <n v="12"/>
    <x v="1"/>
    <s v="theater/musical"/>
    <n v="23"/>
    <x v="1"/>
    <x v="40"/>
    <x v="268"/>
    <x v="1446"/>
  </r>
  <r>
    <n v="0"/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x v="0"/>
    <n v="0"/>
    <x v="1"/>
    <s v="theater/musical"/>
    <e v="#DIV/0!"/>
    <x v="1"/>
    <x v="40"/>
    <x v="194"/>
    <x v="187"/>
  </r>
  <r>
    <n v="46"/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x v="0"/>
    <n v="36"/>
    <x v="1"/>
    <s v="theater/musical"/>
    <n v="71"/>
    <x v="1"/>
    <x v="40"/>
    <x v="197"/>
    <x v="1524"/>
  </r>
  <r>
    <n v="104"/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x v="1"/>
    <n v="82"/>
    <x v="0"/>
    <s v="theater/plays"/>
    <n v="63"/>
    <x v="1"/>
    <x v="6"/>
    <x v="1032"/>
    <x v="1525"/>
  </r>
  <r>
    <n v="119"/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x v="1"/>
    <n v="226"/>
    <x v="0"/>
    <s v="theater/plays"/>
    <n v="50"/>
    <x v="1"/>
    <x v="6"/>
    <x v="325"/>
    <x v="371"/>
  </r>
  <r>
    <n v="126"/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x v="1"/>
    <n v="60"/>
    <x v="0"/>
    <s v="theater/plays"/>
    <n v="63"/>
    <x v="1"/>
    <x v="6"/>
    <x v="1373"/>
    <x v="1526"/>
  </r>
  <r>
    <n v="120"/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x v="1"/>
    <n v="322"/>
    <x v="0"/>
    <s v="theater/plays"/>
    <n v="86"/>
    <x v="1"/>
    <x v="6"/>
    <x v="868"/>
    <x v="1339"/>
  </r>
  <r>
    <n v="126"/>
    <n v="3212"/>
    <s v="Campo Maldito"/>
    <s v="Help us bring our production of Campo Maldito to New York AND San Francisco!"/>
    <n v="4000"/>
    <x v="2111"/>
    <x v="0"/>
    <x v="0"/>
    <x v="0"/>
    <n v="1407524751"/>
    <n v="1404932751"/>
    <x v="1"/>
    <n v="94"/>
    <x v="0"/>
    <s v="theater/plays"/>
    <n v="54"/>
    <x v="1"/>
    <x v="6"/>
    <x v="323"/>
    <x v="592"/>
  </r>
  <r>
    <n v="100"/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x v="1"/>
    <n v="47"/>
    <x v="0"/>
    <s v="theater/plays"/>
    <n v="128"/>
    <x v="1"/>
    <x v="6"/>
    <x v="557"/>
    <x v="428"/>
  </r>
  <r>
    <n v="102"/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x v="1"/>
    <n v="115"/>
    <x v="0"/>
    <s v="theater/plays"/>
    <n v="107"/>
    <x v="1"/>
    <x v="6"/>
    <x v="1617"/>
    <x v="1496"/>
  </r>
  <r>
    <n v="100"/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x v="1"/>
    <n v="134"/>
    <x v="0"/>
    <s v="theater/plays"/>
    <n v="262"/>
    <x v="1"/>
    <x v="6"/>
    <x v="631"/>
    <x v="703"/>
  </r>
  <r>
    <n v="100"/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x v="1"/>
    <n v="35"/>
    <x v="0"/>
    <s v="theater/plays"/>
    <n v="57"/>
    <x v="1"/>
    <x v="6"/>
    <x v="193"/>
    <x v="200"/>
  </r>
  <r>
    <n v="116"/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x v="1"/>
    <n v="104"/>
    <x v="0"/>
    <s v="theater/plays"/>
    <n v="50"/>
    <x v="1"/>
    <x v="6"/>
    <x v="1618"/>
    <x v="1527"/>
  </r>
  <r>
    <n v="102"/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x v="1"/>
    <n v="184"/>
    <x v="0"/>
    <s v="theater/plays"/>
    <n v="67"/>
    <x v="1"/>
    <x v="6"/>
    <x v="1071"/>
    <x v="41"/>
  </r>
  <r>
    <n v="100"/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x v="1"/>
    <n v="119"/>
    <x v="0"/>
    <s v="theater/plays"/>
    <n v="168"/>
    <x v="1"/>
    <x v="6"/>
    <x v="672"/>
    <x v="673"/>
  </r>
  <r>
    <n v="101"/>
    <n v="3220"/>
    <s v="Burners"/>
    <s v="A sci-fi thriller for the stage opening March 10 in Los Angeles."/>
    <n v="15000"/>
    <x v="2117"/>
    <x v="0"/>
    <x v="0"/>
    <x v="0"/>
    <n v="1489352400"/>
    <n v="1486411204"/>
    <x v="1"/>
    <n v="59"/>
    <x v="0"/>
    <s v="theater/plays"/>
    <n v="256"/>
    <x v="1"/>
    <x v="6"/>
    <x v="964"/>
    <x v="1297"/>
  </r>
  <r>
    <n v="103"/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x v="1"/>
    <n v="113"/>
    <x v="0"/>
    <s v="theater/plays"/>
    <n v="37"/>
    <x v="1"/>
    <x v="6"/>
    <x v="1005"/>
    <x v="1180"/>
  </r>
  <r>
    <n v="125"/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x v="1"/>
    <n v="84"/>
    <x v="0"/>
    <s v="theater/plays"/>
    <n v="37"/>
    <x v="1"/>
    <x v="6"/>
    <x v="1173"/>
    <x v="460"/>
  </r>
  <r>
    <n v="110"/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x v="1"/>
    <n v="74"/>
    <x v="0"/>
    <s v="theater/plays"/>
    <n v="46"/>
    <x v="1"/>
    <x v="6"/>
    <x v="200"/>
    <x v="308"/>
  </r>
  <r>
    <n v="102"/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x v="1"/>
    <n v="216"/>
    <x v="0"/>
    <s v="theater/plays"/>
    <n v="142"/>
    <x v="1"/>
    <x v="6"/>
    <x v="585"/>
    <x v="1528"/>
  </r>
  <r>
    <n v="102"/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x v="1"/>
    <n v="39"/>
    <x v="0"/>
    <s v="theater/plays"/>
    <n v="52"/>
    <x v="1"/>
    <x v="6"/>
    <x v="760"/>
    <x v="474"/>
  </r>
  <r>
    <n v="104"/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x v="1"/>
    <n v="21"/>
    <x v="0"/>
    <s v="theater/plays"/>
    <n v="60"/>
    <x v="1"/>
    <x v="6"/>
    <x v="476"/>
    <x v="469"/>
  </r>
  <r>
    <n v="125"/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x v="0"/>
    <n v="30"/>
    <x v="0"/>
    <s v="theater/plays"/>
    <n v="50"/>
    <x v="1"/>
    <x v="6"/>
    <x v="140"/>
    <x v="1295"/>
  </r>
  <r>
    <n v="102"/>
    <n v="3228"/>
    <s v="Hear Me Roar: A Season of Powerful Women"/>
    <s v="A Season of Powerful Women. A Season of Defiance."/>
    <n v="7000"/>
    <x v="2123"/>
    <x v="0"/>
    <x v="0"/>
    <x v="0"/>
    <n v="1450328340"/>
    <n v="1447606884"/>
    <x v="1"/>
    <n v="37"/>
    <x v="0"/>
    <s v="theater/plays"/>
    <n v="194"/>
    <x v="1"/>
    <x v="6"/>
    <x v="28"/>
    <x v="1184"/>
  </r>
  <r>
    <n v="108"/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x v="1"/>
    <n v="202"/>
    <x v="0"/>
    <s v="theater/plays"/>
    <n v="107"/>
    <x v="1"/>
    <x v="6"/>
    <x v="1235"/>
    <x v="147"/>
  </r>
  <r>
    <n v="110"/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x v="1"/>
    <n v="37"/>
    <x v="0"/>
    <s v="theater/plays"/>
    <n v="77"/>
    <x v="1"/>
    <x v="6"/>
    <x v="307"/>
    <x v="534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x v="0"/>
    <n v="28"/>
    <x v="0"/>
    <s v="theater/plays"/>
    <n v="58"/>
    <x v="1"/>
    <x v="6"/>
    <x v="9"/>
    <x v="9"/>
  </r>
  <r>
    <n v="131"/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x v="1"/>
    <n v="26"/>
    <x v="0"/>
    <s v="theater/plays"/>
    <n v="50"/>
    <x v="1"/>
    <x v="6"/>
    <x v="1176"/>
    <x v="1529"/>
  </r>
  <r>
    <n v="119"/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x v="0"/>
    <n v="61"/>
    <x v="0"/>
    <s v="theater/plays"/>
    <n v="97"/>
    <x v="1"/>
    <x v="6"/>
    <x v="1"/>
    <x v="1"/>
  </r>
  <r>
    <n v="100"/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x v="0"/>
    <n v="115"/>
    <x v="0"/>
    <s v="theater/plays"/>
    <n v="35"/>
    <x v="1"/>
    <x v="6"/>
    <x v="452"/>
    <x v="576"/>
  </r>
  <r>
    <n v="103"/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x v="1"/>
    <n v="181"/>
    <x v="0"/>
    <s v="theater/plays"/>
    <n v="86"/>
    <x v="1"/>
    <x v="6"/>
    <x v="533"/>
    <x v="944"/>
  </r>
  <r>
    <n v="101"/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x v="0"/>
    <n v="110"/>
    <x v="0"/>
    <s v="theater/plays"/>
    <n v="183"/>
    <x v="1"/>
    <x v="6"/>
    <x v="1004"/>
    <x v="965"/>
  </r>
  <r>
    <n v="101"/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x v="1"/>
    <n v="269"/>
    <x v="0"/>
    <s v="theater/plays"/>
    <n v="131"/>
    <x v="1"/>
    <x v="6"/>
    <x v="1619"/>
    <x v="1140"/>
  </r>
  <r>
    <n v="112"/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x v="1"/>
    <n v="79"/>
    <x v="0"/>
    <s v="theater/plays"/>
    <n v="40"/>
    <x v="1"/>
    <x v="6"/>
    <x v="579"/>
    <x v="456"/>
  </r>
  <r>
    <n v="106"/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x v="1"/>
    <n v="104"/>
    <x v="0"/>
    <s v="theater/plays"/>
    <n v="60"/>
    <x v="1"/>
    <x v="6"/>
    <x v="486"/>
    <x v="883"/>
  </r>
  <r>
    <n v="101"/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x v="0"/>
    <n v="34"/>
    <x v="0"/>
    <s v="theater/plays"/>
    <n v="89"/>
    <x v="1"/>
    <x v="6"/>
    <x v="414"/>
    <x v="1530"/>
  </r>
  <r>
    <n v="115"/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x v="1"/>
    <n v="167"/>
    <x v="0"/>
    <s v="theater/plays"/>
    <n v="59"/>
    <x v="1"/>
    <x v="6"/>
    <x v="549"/>
    <x v="1366"/>
  </r>
  <r>
    <n v="127"/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x v="1"/>
    <n v="183"/>
    <x v="0"/>
    <s v="theater/plays"/>
    <n v="70"/>
    <x v="1"/>
    <x v="6"/>
    <x v="155"/>
    <x v="1045"/>
  </r>
  <r>
    <n v="103"/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x v="1"/>
    <n v="71"/>
    <x v="0"/>
    <s v="theater/plays"/>
    <n v="116"/>
    <x v="1"/>
    <x v="6"/>
    <x v="187"/>
    <x v="561"/>
  </r>
  <r>
    <n v="103"/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x v="0"/>
    <n v="69"/>
    <x v="0"/>
    <s v="theater/plays"/>
    <n v="24"/>
    <x v="1"/>
    <x v="6"/>
    <x v="552"/>
    <x v="539"/>
  </r>
  <r>
    <n v="104"/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x v="0"/>
    <n v="270"/>
    <x v="0"/>
    <s v="theater/plays"/>
    <n v="81"/>
    <x v="1"/>
    <x v="6"/>
    <x v="954"/>
    <x v="122"/>
  </r>
  <r>
    <n v="111"/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x v="1"/>
    <n v="193"/>
    <x v="0"/>
    <s v="theater/plays"/>
    <n v="58"/>
    <x v="1"/>
    <x v="6"/>
    <x v="1183"/>
    <x v="57"/>
  </r>
  <r>
    <n v="106"/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x v="1"/>
    <n v="57"/>
    <x v="0"/>
    <s v="theater/plays"/>
    <n v="46"/>
    <x v="1"/>
    <x v="6"/>
    <x v="1265"/>
    <x v="1279"/>
  </r>
  <r>
    <n v="101"/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x v="1"/>
    <n v="200"/>
    <x v="0"/>
    <s v="theater/plays"/>
    <n v="60"/>
    <x v="1"/>
    <x v="6"/>
    <x v="810"/>
    <x v="1060"/>
  </r>
  <r>
    <n v="105"/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x v="1"/>
    <n v="88"/>
    <x v="0"/>
    <s v="theater/plays"/>
    <n v="66"/>
    <x v="1"/>
    <x v="6"/>
    <x v="953"/>
    <x v="1531"/>
  </r>
  <r>
    <n v="102"/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x v="1"/>
    <n v="213"/>
    <x v="0"/>
    <s v="theater/plays"/>
    <n v="119"/>
    <x v="1"/>
    <x v="6"/>
    <x v="1427"/>
    <x v="796"/>
  </r>
  <r>
    <n v="111"/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x v="1"/>
    <n v="20"/>
    <x v="0"/>
    <s v="theater/plays"/>
    <n v="83"/>
    <x v="1"/>
    <x v="6"/>
    <x v="210"/>
    <x v="784"/>
  </r>
  <r>
    <n v="128"/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x v="1"/>
    <n v="50"/>
    <x v="0"/>
    <s v="theater/plays"/>
    <n v="58"/>
    <x v="1"/>
    <x v="6"/>
    <x v="1366"/>
    <x v="1532"/>
  </r>
  <r>
    <n v="102"/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x v="1"/>
    <n v="115"/>
    <x v="0"/>
    <s v="theater/plays"/>
    <n v="177"/>
    <x v="1"/>
    <x v="6"/>
    <x v="1620"/>
    <x v="986"/>
  </r>
  <r>
    <n v="101"/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x v="1"/>
    <n v="186"/>
    <x v="0"/>
    <s v="theater/plays"/>
    <n v="71"/>
    <x v="1"/>
    <x v="6"/>
    <x v="831"/>
    <x v="1192"/>
  </r>
  <r>
    <n v="175"/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x v="1"/>
    <n v="18"/>
    <x v="0"/>
    <s v="theater/plays"/>
    <n v="29"/>
    <x v="1"/>
    <x v="6"/>
    <x v="43"/>
    <x v="974"/>
  </r>
  <r>
    <n v="128"/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x v="1"/>
    <n v="176"/>
    <x v="0"/>
    <s v="theater/plays"/>
    <n v="73"/>
    <x v="1"/>
    <x v="6"/>
    <x v="123"/>
    <x v="1052"/>
  </r>
  <r>
    <n v="106"/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x v="0"/>
    <n v="41"/>
    <x v="0"/>
    <s v="theater/plays"/>
    <n v="52"/>
    <x v="1"/>
    <x v="6"/>
    <x v="240"/>
    <x v="238"/>
  </r>
  <r>
    <n v="105"/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x v="1"/>
    <n v="75"/>
    <x v="0"/>
    <s v="theater/plays"/>
    <n v="98"/>
    <x v="1"/>
    <x v="6"/>
    <x v="1295"/>
    <x v="1362"/>
  </r>
  <r>
    <n v="106"/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x v="1"/>
    <n v="97"/>
    <x v="0"/>
    <s v="theater/plays"/>
    <n v="252"/>
    <x v="1"/>
    <x v="6"/>
    <x v="786"/>
    <x v="765"/>
  </r>
  <r>
    <n v="109"/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x v="1"/>
    <n v="73"/>
    <x v="0"/>
    <s v="theater/plays"/>
    <n v="75"/>
    <x v="1"/>
    <x v="6"/>
    <x v="1621"/>
    <x v="527"/>
  </r>
  <r>
    <n v="100"/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x v="1"/>
    <n v="49"/>
    <x v="0"/>
    <s v="theater/plays"/>
    <n v="68"/>
    <x v="1"/>
    <x v="6"/>
    <x v="433"/>
    <x v="428"/>
  </r>
  <r>
    <n v="103"/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x v="1"/>
    <n v="134"/>
    <x v="0"/>
    <s v="theater/plays"/>
    <n v="94"/>
    <x v="1"/>
    <x v="6"/>
    <x v="660"/>
    <x v="1027"/>
  </r>
  <r>
    <n v="112"/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x v="1"/>
    <n v="68"/>
    <x v="0"/>
    <s v="theater/plays"/>
    <n v="41"/>
    <x v="1"/>
    <x v="6"/>
    <x v="1570"/>
    <x v="1533"/>
  </r>
  <r>
    <n v="103"/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x v="1"/>
    <n v="49"/>
    <x v="0"/>
    <s v="theater/plays"/>
    <n v="53"/>
    <x v="1"/>
    <x v="6"/>
    <x v="848"/>
    <x v="791"/>
  </r>
  <r>
    <n v="164"/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x v="1"/>
    <n v="63"/>
    <x v="0"/>
    <s v="theater/plays"/>
    <n v="70"/>
    <x v="1"/>
    <x v="6"/>
    <x v="1622"/>
    <x v="1228"/>
  </r>
  <r>
    <n v="131"/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x v="1"/>
    <n v="163"/>
    <x v="0"/>
    <s v="theater/plays"/>
    <n v="48"/>
    <x v="1"/>
    <x v="6"/>
    <x v="497"/>
    <x v="205"/>
  </r>
  <r>
    <n v="102"/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x v="1"/>
    <n v="288"/>
    <x v="0"/>
    <s v="theater/plays"/>
    <n v="53"/>
    <x v="1"/>
    <x v="6"/>
    <x v="982"/>
    <x v="150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x v="1"/>
    <n v="42"/>
    <x v="0"/>
    <s v="theater/plays"/>
    <n v="61"/>
    <x v="1"/>
    <x v="6"/>
    <x v="336"/>
    <x v="379"/>
  </r>
  <r>
    <n v="102"/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x v="1"/>
    <n v="70"/>
    <x v="0"/>
    <s v="theater/plays"/>
    <n v="116"/>
    <x v="1"/>
    <x v="6"/>
    <x v="522"/>
    <x v="1534"/>
  </r>
  <r>
    <n v="102"/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x v="1"/>
    <n v="30"/>
    <x v="0"/>
    <s v="theater/plays"/>
    <n v="61"/>
    <x v="1"/>
    <x v="6"/>
    <x v="1265"/>
    <x v="1279"/>
  </r>
  <r>
    <n v="130"/>
    <n v="3271"/>
    <s v="Saxon Court at Southwark Playhouse"/>
    <s v="A razor sharp satire to darken your Christmas."/>
    <n v="1500"/>
    <x v="2161"/>
    <x v="0"/>
    <x v="1"/>
    <x v="1"/>
    <n v="1414927775"/>
    <n v="1412332175"/>
    <x v="1"/>
    <n v="51"/>
    <x v="0"/>
    <s v="theater/plays"/>
    <n v="38"/>
    <x v="1"/>
    <x v="6"/>
    <x v="665"/>
    <x v="648"/>
  </r>
  <r>
    <n v="154"/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x v="1"/>
    <n v="145"/>
    <x v="0"/>
    <s v="theater/plays"/>
    <n v="107"/>
    <x v="1"/>
    <x v="6"/>
    <x v="423"/>
    <x v="1533"/>
  </r>
  <r>
    <n v="107"/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x v="1"/>
    <n v="21"/>
    <x v="0"/>
    <s v="theater/plays"/>
    <n v="205"/>
    <x v="1"/>
    <x v="6"/>
    <x v="1174"/>
    <x v="789"/>
  </r>
  <r>
    <n v="101"/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x v="1"/>
    <n v="286"/>
    <x v="0"/>
    <s v="theater/plays"/>
    <n v="55"/>
    <x v="1"/>
    <x v="6"/>
    <x v="319"/>
    <x v="370"/>
  </r>
  <r>
    <n v="100"/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x v="1"/>
    <n v="12"/>
    <x v="0"/>
    <s v="theater/plays"/>
    <n v="150"/>
    <x v="1"/>
    <x v="6"/>
    <x v="1018"/>
    <x v="1055"/>
  </r>
  <r>
    <n v="117"/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x v="1"/>
    <n v="100"/>
    <x v="0"/>
    <s v="theater/plays"/>
    <n v="53"/>
    <x v="1"/>
    <x v="6"/>
    <x v="199"/>
    <x v="1124"/>
  </r>
  <r>
    <n v="109"/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x v="1"/>
    <n v="100"/>
    <x v="0"/>
    <s v="theater/plays"/>
    <n v="54"/>
    <x v="1"/>
    <x v="6"/>
    <x v="1391"/>
    <x v="1400"/>
  </r>
  <r>
    <n v="103"/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x v="1"/>
    <n v="34"/>
    <x v="0"/>
    <s v="theater/plays"/>
    <n v="76"/>
    <x v="1"/>
    <x v="6"/>
    <x v="108"/>
    <x v="107"/>
  </r>
  <r>
    <n v="114"/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x v="0"/>
    <n v="63"/>
    <x v="0"/>
    <s v="theater/plays"/>
    <n v="105"/>
    <x v="1"/>
    <x v="6"/>
    <x v="199"/>
    <x v="1494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x v="0"/>
    <n v="30"/>
    <x v="0"/>
    <s v="theater/plays"/>
    <n v="69"/>
    <x v="1"/>
    <x v="6"/>
    <x v="205"/>
    <x v="1042"/>
  </r>
  <r>
    <n v="122"/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x v="0"/>
    <n v="47"/>
    <x v="0"/>
    <s v="theater/plays"/>
    <n v="129"/>
    <x v="1"/>
    <x v="6"/>
    <x v="1077"/>
    <x v="703"/>
  </r>
  <r>
    <n v="103"/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x v="0"/>
    <n v="237"/>
    <x v="0"/>
    <s v="theater/plays"/>
    <n v="134"/>
    <x v="1"/>
    <x v="6"/>
    <x v="308"/>
    <x v="917"/>
  </r>
  <r>
    <n v="105"/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x v="0"/>
    <n v="47"/>
    <x v="0"/>
    <s v="theater/plays"/>
    <n v="18"/>
    <x v="1"/>
    <x v="6"/>
    <x v="767"/>
    <x v="1535"/>
  </r>
  <r>
    <n v="102"/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x v="0"/>
    <n v="15"/>
    <x v="0"/>
    <s v="theater/plays"/>
    <n v="203"/>
    <x v="1"/>
    <x v="6"/>
    <x v="747"/>
    <x v="1313"/>
  </r>
  <r>
    <n v="112"/>
    <n v="3285"/>
    <s v="By Morning"/>
    <s v="A new play by Matthew Gasda"/>
    <n v="4999"/>
    <x v="2173"/>
    <x v="0"/>
    <x v="0"/>
    <x v="0"/>
    <n v="1488258000"/>
    <n v="1485556626"/>
    <x v="0"/>
    <n v="81"/>
    <x v="0"/>
    <s v="theater/plays"/>
    <n v="69"/>
    <x v="1"/>
    <x v="6"/>
    <x v="593"/>
    <x v="530"/>
  </r>
  <r>
    <n v="102"/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x v="0"/>
    <n v="122"/>
    <x v="0"/>
    <s v="theater/plays"/>
    <n v="125"/>
    <x v="1"/>
    <x v="6"/>
    <x v="1616"/>
    <x v="964"/>
  </r>
  <r>
    <n v="100"/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x v="0"/>
    <n v="34"/>
    <x v="0"/>
    <s v="theater/plays"/>
    <n v="74"/>
    <x v="1"/>
    <x v="6"/>
    <x v="375"/>
    <x v="1228"/>
  </r>
  <r>
    <n v="100"/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x v="0"/>
    <n v="207"/>
    <x v="0"/>
    <s v="theater/plays"/>
    <n v="48"/>
    <x v="1"/>
    <x v="6"/>
    <x v="1623"/>
    <x v="1536"/>
  </r>
  <r>
    <n v="133"/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x v="0"/>
    <n v="25"/>
    <x v="0"/>
    <s v="theater/plays"/>
    <n v="27"/>
    <x v="1"/>
    <x v="6"/>
    <x v="588"/>
    <x v="238"/>
  </r>
  <r>
    <n v="121"/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x v="0"/>
    <n v="72"/>
    <x v="0"/>
    <s v="theater/plays"/>
    <n v="34"/>
    <x v="1"/>
    <x v="6"/>
    <x v="905"/>
    <x v="292"/>
  </r>
  <r>
    <n v="114"/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x v="0"/>
    <n v="14"/>
    <x v="0"/>
    <s v="theater/plays"/>
    <n v="41"/>
    <x v="1"/>
    <x v="6"/>
    <x v="1078"/>
    <x v="981"/>
  </r>
  <r>
    <n v="286"/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x v="0"/>
    <n v="15"/>
    <x v="0"/>
    <s v="theater/plays"/>
    <n v="19"/>
    <x v="1"/>
    <x v="6"/>
    <x v="904"/>
    <x v="462"/>
  </r>
  <r>
    <n v="170"/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x v="0"/>
    <n v="91"/>
    <x v="0"/>
    <s v="theater/plays"/>
    <n v="84"/>
    <x v="1"/>
    <x v="6"/>
    <x v="174"/>
    <x v="1537"/>
  </r>
  <r>
    <n v="118"/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x v="0"/>
    <n v="24"/>
    <x v="0"/>
    <s v="theater/plays"/>
    <n v="30"/>
    <x v="1"/>
    <x v="6"/>
    <x v="522"/>
    <x v="507"/>
  </r>
  <r>
    <n v="103"/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x v="0"/>
    <n v="27"/>
    <x v="0"/>
    <s v="theater/plays"/>
    <n v="27"/>
    <x v="1"/>
    <x v="6"/>
    <x v="1624"/>
    <x v="678"/>
  </r>
  <r>
    <n v="144"/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x v="0"/>
    <n v="47"/>
    <x v="0"/>
    <s v="theater/plays"/>
    <n v="46"/>
    <x v="1"/>
    <x v="6"/>
    <x v="521"/>
    <x v="1538"/>
  </r>
  <r>
    <n v="100"/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x v="0"/>
    <n v="44"/>
    <x v="0"/>
    <s v="theater/plays"/>
    <n v="125"/>
    <x v="1"/>
    <x v="6"/>
    <x v="1625"/>
    <x v="969"/>
  </r>
  <r>
    <n v="102"/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x v="0"/>
    <n v="72"/>
    <x v="0"/>
    <s v="theater/plays"/>
    <n v="141"/>
    <x v="1"/>
    <x v="6"/>
    <x v="20"/>
    <x v="1539"/>
  </r>
  <r>
    <n v="116"/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x v="0"/>
    <n v="63"/>
    <x v="0"/>
    <s v="theater/plays"/>
    <n v="55"/>
    <x v="1"/>
    <x v="6"/>
    <x v="576"/>
    <x v="561"/>
  </r>
  <r>
    <n v="136"/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x v="0"/>
    <n v="88"/>
    <x v="0"/>
    <s v="theater/plays"/>
    <n v="46"/>
    <x v="1"/>
    <x v="6"/>
    <x v="305"/>
    <x v="505"/>
  </r>
  <r>
    <n v="133"/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x v="0"/>
    <n v="70"/>
    <x v="0"/>
    <s v="theater/plays"/>
    <n v="57"/>
    <x v="1"/>
    <x v="6"/>
    <x v="1001"/>
    <x v="767"/>
  </r>
  <r>
    <n v="103"/>
    <n v="3302"/>
    <s v="El muro de BorÃ­s KiÃ©n"/>
    <s v="FilosofÃ­a de los anÃ³nimos"/>
    <n v="8400"/>
    <x v="2186"/>
    <x v="0"/>
    <x v="3"/>
    <x v="3"/>
    <n v="1481099176"/>
    <n v="1478507176"/>
    <x v="0"/>
    <n v="50"/>
    <x v="0"/>
    <s v="theater/plays"/>
    <n v="174"/>
    <x v="1"/>
    <x v="6"/>
    <x v="1286"/>
    <x v="1540"/>
  </r>
  <r>
    <n v="116"/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x v="0"/>
    <n v="35"/>
    <x v="0"/>
    <s v="theater/plays"/>
    <n v="60"/>
    <x v="1"/>
    <x v="6"/>
    <x v="201"/>
    <x v="655"/>
  </r>
  <r>
    <n v="105"/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x v="0"/>
    <n v="175"/>
    <x v="0"/>
    <s v="theater/plays"/>
    <n v="90"/>
    <x v="1"/>
    <x v="6"/>
    <x v="580"/>
    <x v="564"/>
  </r>
  <r>
    <n v="102"/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x v="0"/>
    <n v="20"/>
    <x v="0"/>
    <s v="theater/plays"/>
    <n v="204"/>
    <x v="1"/>
    <x v="6"/>
    <x v="134"/>
    <x v="1122"/>
  </r>
  <r>
    <n v="175"/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x v="0"/>
    <n v="54"/>
    <x v="0"/>
    <s v="theater/plays"/>
    <n v="49"/>
    <x v="1"/>
    <x v="6"/>
    <x v="907"/>
    <x v="1026"/>
  </r>
  <r>
    <n v="107"/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x v="0"/>
    <n v="20"/>
    <x v="0"/>
    <s v="theater/plays"/>
    <n v="53"/>
    <x v="1"/>
    <x v="6"/>
    <x v="1096"/>
    <x v="1462"/>
  </r>
  <r>
    <n v="122"/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x v="0"/>
    <n v="57"/>
    <x v="0"/>
    <s v="theater/plays"/>
    <n v="75"/>
    <x v="1"/>
    <x v="6"/>
    <x v="421"/>
    <x v="848"/>
  </r>
  <r>
    <n v="159"/>
    <n v="3309"/>
    <s v="Collision Course"/>
    <s v="Two unlikely friends, a garage, tinned beans &amp; the end of the world."/>
    <n v="350"/>
    <x v="2191"/>
    <x v="0"/>
    <x v="1"/>
    <x v="1"/>
    <n v="1476632178"/>
    <n v="1473953778"/>
    <x v="0"/>
    <n v="31"/>
    <x v="0"/>
    <s v="theater/plays"/>
    <n v="18"/>
    <x v="1"/>
    <x v="6"/>
    <x v="619"/>
    <x v="124"/>
  </r>
  <r>
    <n v="100"/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x v="0"/>
    <n v="31"/>
    <x v="0"/>
    <s v="theater/plays"/>
    <n v="210"/>
    <x v="1"/>
    <x v="6"/>
    <x v="958"/>
    <x v="1472"/>
  </r>
  <r>
    <n v="110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x v="0"/>
    <n v="45"/>
    <x v="0"/>
    <s v="theater/plays"/>
    <n v="61"/>
    <x v="1"/>
    <x v="6"/>
    <x v="227"/>
    <x v="224"/>
  </r>
  <r>
    <n v="100"/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x v="0"/>
    <n v="41"/>
    <x v="0"/>
    <s v="theater/plays"/>
    <n v="61"/>
    <x v="1"/>
    <x v="6"/>
    <x v="791"/>
    <x v="1299"/>
  </r>
  <r>
    <n v="116"/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x v="0"/>
    <n v="29"/>
    <x v="0"/>
    <s v="theater/plays"/>
    <n v="80"/>
    <x v="1"/>
    <x v="6"/>
    <x v="1626"/>
    <x v="798"/>
  </r>
  <r>
    <n v="211"/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x v="0"/>
    <n v="58"/>
    <x v="0"/>
    <s v="theater/plays"/>
    <n v="29"/>
    <x v="1"/>
    <x v="6"/>
    <x v="302"/>
    <x v="882"/>
  </r>
  <r>
    <n v="110"/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x v="0"/>
    <n v="89"/>
    <x v="0"/>
    <s v="theater/plays"/>
    <n v="49"/>
    <x v="1"/>
    <x v="6"/>
    <x v="1311"/>
    <x v="1256"/>
  </r>
  <r>
    <n v="100"/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x v="0"/>
    <n v="125"/>
    <x v="0"/>
    <s v="theater/plays"/>
    <n v="94"/>
    <x v="1"/>
    <x v="6"/>
    <x v="323"/>
    <x v="1525"/>
  </r>
  <r>
    <n v="106"/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x v="0"/>
    <n v="18"/>
    <x v="0"/>
    <s v="theater/plays"/>
    <n v="62"/>
    <x v="1"/>
    <x v="6"/>
    <x v="1482"/>
    <x v="1397"/>
  </r>
  <r>
    <n v="126"/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x v="0"/>
    <n v="32"/>
    <x v="0"/>
    <s v="theater/plays"/>
    <n v="79"/>
    <x v="1"/>
    <x v="6"/>
    <x v="1627"/>
    <x v="1494"/>
  </r>
  <r>
    <n v="108"/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x v="0"/>
    <n v="16"/>
    <x v="0"/>
    <s v="theater/plays"/>
    <n v="34"/>
    <x v="1"/>
    <x v="6"/>
    <x v="1191"/>
    <x v="22"/>
  </r>
  <r>
    <n v="101"/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x v="0"/>
    <n v="38"/>
    <x v="0"/>
    <s v="theater/plays"/>
    <n v="66"/>
    <x v="1"/>
    <x v="6"/>
    <x v="1628"/>
    <x v="1541"/>
  </r>
  <r>
    <n v="107"/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x v="0"/>
    <n v="15"/>
    <x v="0"/>
    <s v="theater/plays"/>
    <n v="36"/>
    <x v="1"/>
    <x v="6"/>
    <x v="1192"/>
    <x v="465"/>
  </r>
  <r>
    <n v="102"/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x v="0"/>
    <n v="23"/>
    <x v="0"/>
    <s v="theater/plays"/>
    <n v="146"/>
    <x v="1"/>
    <x v="6"/>
    <x v="1628"/>
    <x v="1285"/>
  </r>
  <r>
    <n v="126"/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x v="0"/>
    <n v="49"/>
    <x v="0"/>
    <s v="theater/plays"/>
    <n v="26"/>
    <x v="1"/>
    <x v="6"/>
    <x v="824"/>
    <x v="1542"/>
  </r>
  <r>
    <n v="102"/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x v="0"/>
    <n v="10"/>
    <x v="0"/>
    <s v="theater/plays"/>
    <n v="153"/>
    <x v="1"/>
    <x v="6"/>
    <x v="592"/>
    <x v="1441"/>
  </r>
  <r>
    <n v="113"/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x v="0"/>
    <n v="15"/>
    <x v="0"/>
    <s v="theater/plays"/>
    <n v="30"/>
    <x v="1"/>
    <x v="6"/>
    <x v="810"/>
    <x v="929"/>
  </r>
  <r>
    <n v="101"/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x v="0"/>
    <n v="57"/>
    <x v="0"/>
    <s v="theater/plays"/>
    <n v="142"/>
    <x v="1"/>
    <x v="6"/>
    <x v="516"/>
    <x v="1369"/>
  </r>
  <r>
    <n v="101"/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x v="0"/>
    <n v="33"/>
    <x v="0"/>
    <s v="theater/plays"/>
    <n v="25"/>
    <x v="1"/>
    <x v="6"/>
    <x v="790"/>
    <x v="1320"/>
  </r>
  <r>
    <n v="146"/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x v="0"/>
    <n v="9"/>
    <x v="0"/>
    <s v="theater/plays"/>
    <n v="293"/>
    <x v="1"/>
    <x v="6"/>
    <x v="1553"/>
    <x v="1418"/>
  </r>
  <r>
    <n v="117"/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x v="0"/>
    <n v="26"/>
    <x v="0"/>
    <s v="theater/plays"/>
    <n v="45"/>
    <x v="1"/>
    <x v="6"/>
    <x v="1032"/>
    <x v="320"/>
  </r>
  <r>
    <n v="106"/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x v="0"/>
    <n v="69"/>
    <x v="0"/>
    <s v="theater/plays"/>
    <n v="23"/>
    <x v="1"/>
    <x v="6"/>
    <x v="418"/>
    <x v="416"/>
  </r>
  <r>
    <n v="105"/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x v="0"/>
    <n v="65"/>
    <x v="0"/>
    <s v="theater/plays"/>
    <n v="80"/>
    <x v="1"/>
    <x v="6"/>
    <x v="189"/>
    <x v="181"/>
  </r>
  <r>
    <n v="100"/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x v="0"/>
    <n v="83"/>
    <x v="0"/>
    <s v="theater/plays"/>
    <n v="72"/>
    <x v="1"/>
    <x v="6"/>
    <x v="1629"/>
    <x v="1543"/>
  </r>
  <r>
    <n v="105"/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x v="0"/>
    <n v="111"/>
    <x v="0"/>
    <s v="theater/plays"/>
    <n v="33"/>
    <x v="1"/>
    <x v="6"/>
    <x v="995"/>
    <x v="1544"/>
  </r>
  <r>
    <n v="139"/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x v="0"/>
    <n v="46"/>
    <x v="0"/>
    <s v="theater/plays"/>
    <n v="117"/>
    <x v="1"/>
    <x v="6"/>
    <x v="598"/>
    <x v="758"/>
  </r>
  <r>
    <n v="100"/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x v="0"/>
    <n v="63"/>
    <x v="0"/>
    <s v="theater/plays"/>
    <n v="80"/>
    <x v="1"/>
    <x v="6"/>
    <x v="1505"/>
    <x v="1525"/>
  </r>
  <r>
    <n v="100"/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x v="0"/>
    <n v="9"/>
    <x v="0"/>
    <s v="theater/plays"/>
    <n v="28"/>
    <x v="1"/>
    <x v="6"/>
    <x v="332"/>
    <x v="298"/>
  </r>
  <r>
    <n v="110"/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x v="0"/>
    <n v="34"/>
    <x v="0"/>
    <s v="theater/plays"/>
    <n v="81"/>
    <x v="1"/>
    <x v="6"/>
    <x v="1630"/>
    <x v="473"/>
  </r>
  <r>
    <n v="102"/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x v="0"/>
    <n v="112"/>
    <x v="0"/>
    <s v="theater/plays"/>
    <n v="137"/>
    <x v="1"/>
    <x v="6"/>
    <x v="313"/>
    <x v="1298"/>
  </r>
  <r>
    <n v="104"/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x v="0"/>
    <n v="47"/>
    <x v="0"/>
    <s v="theater/plays"/>
    <n v="178"/>
    <x v="1"/>
    <x v="6"/>
    <x v="346"/>
    <x v="343"/>
  </r>
  <r>
    <n v="138"/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x v="0"/>
    <n v="38"/>
    <x v="0"/>
    <s v="theater/plays"/>
    <n v="109"/>
    <x v="1"/>
    <x v="6"/>
    <x v="1286"/>
    <x v="1545"/>
  </r>
  <r>
    <n v="100"/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x v="0"/>
    <n v="28"/>
    <x v="0"/>
    <s v="theater/plays"/>
    <n v="120"/>
    <x v="1"/>
    <x v="6"/>
    <x v="480"/>
    <x v="776"/>
  </r>
  <r>
    <n v="102"/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x v="0"/>
    <n v="78"/>
    <x v="0"/>
    <s v="theater/plays"/>
    <n v="78"/>
    <x v="1"/>
    <x v="6"/>
    <x v="1072"/>
    <x v="1315"/>
  </r>
  <r>
    <n v="171"/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x v="0"/>
    <n v="23"/>
    <x v="0"/>
    <s v="theater/plays"/>
    <n v="52"/>
    <x v="1"/>
    <x v="6"/>
    <x v="1631"/>
    <x v="848"/>
  </r>
  <r>
    <n v="101"/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x v="0"/>
    <n v="40"/>
    <x v="0"/>
    <s v="theater/plays"/>
    <n v="114"/>
    <x v="1"/>
    <x v="6"/>
    <x v="722"/>
    <x v="794"/>
  </r>
  <r>
    <n v="130"/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x v="0"/>
    <n v="13"/>
    <x v="0"/>
    <s v="theater/plays"/>
    <n v="50"/>
    <x v="1"/>
    <x v="6"/>
    <x v="118"/>
    <x v="135"/>
  </r>
  <r>
    <n v="110"/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x v="0"/>
    <n v="18"/>
    <x v="0"/>
    <s v="theater/plays"/>
    <n v="92"/>
    <x v="1"/>
    <x v="6"/>
    <x v="1442"/>
    <x v="1471"/>
  </r>
  <r>
    <n v="119"/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x v="0"/>
    <n v="22"/>
    <x v="0"/>
    <s v="theater/plays"/>
    <n v="109"/>
    <x v="1"/>
    <x v="6"/>
    <x v="889"/>
    <x v="1035"/>
  </r>
  <r>
    <n v="100"/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x v="0"/>
    <n v="79"/>
    <x v="0"/>
    <s v="theater/plays"/>
    <n v="70"/>
    <x v="1"/>
    <x v="6"/>
    <x v="1512"/>
    <x v="1256"/>
  </r>
  <r>
    <n v="153"/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x v="0"/>
    <n v="14"/>
    <x v="0"/>
    <s v="theater/plays"/>
    <n v="110"/>
    <x v="1"/>
    <x v="6"/>
    <x v="900"/>
    <x v="1541"/>
  </r>
  <r>
    <n v="104"/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x v="0"/>
    <n v="51"/>
    <x v="0"/>
    <s v="theater/plays"/>
    <n v="72"/>
    <x v="1"/>
    <x v="6"/>
    <x v="1621"/>
    <x v="1546"/>
  </r>
  <r>
    <n v="101"/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x v="0"/>
    <n v="54"/>
    <x v="0"/>
    <s v="theater/plays"/>
    <n v="94"/>
    <x v="1"/>
    <x v="6"/>
    <x v="586"/>
    <x v="947"/>
  </r>
  <r>
    <n v="108"/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x v="0"/>
    <n v="70"/>
    <x v="0"/>
    <s v="theater/plays"/>
    <n v="77"/>
    <x v="1"/>
    <x v="6"/>
    <x v="975"/>
    <x v="575"/>
  </r>
  <r>
    <n v="315"/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x v="0"/>
    <n v="44"/>
    <x v="0"/>
    <s v="theater/plays"/>
    <n v="36"/>
    <x v="1"/>
    <x v="6"/>
    <x v="471"/>
    <x v="227"/>
  </r>
  <r>
    <n v="102"/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x v="0"/>
    <n v="55"/>
    <x v="0"/>
    <s v="theater/plays"/>
    <n v="56"/>
    <x v="1"/>
    <x v="6"/>
    <x v="470"/>
    <x v="460"/>
  </r>
  <r>
    <n v="126"/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x v="0"/>
    <n v="15"/>
    <x v="0"/>
    <s v="theater/plays"/>
    <n v="147"/>
    <x v="1"/>
    <x v="6"/>
    <x v="1503"/>
    <x v="404"/>
  </r>
  <r>
    <n v="101"/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x v="0"/>
    <n v="27"/>
    <x v="0"/>
    <s v="theater/plays"/>
    <n v="56"/>
    <x v="1"/>
    <x v="6"/>
    <x v="902"/>
    <x v="875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x v="0"/>
    <n v="21"/>
    <x v="0"/>
    <s v="theater/plays"/>
    <n v="96"/>
    <x v="1"/>
    <x v="6"/>
    <x v="596"/>
    <x v="1418"/>
  </r>
  <r>
    <n v="103"/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x v="0"/>
    <n v="162"/>
    <x v="0"/>
    <s v="theater/plays"/>
    <n v="64"/>
    <x v="1"/>
    <x v="6"/>
    <x v="57"/>
    <x v="46"/>
  </r>
  <r>
    <n v="106"/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x v="0"/>
    <n v="23"/>
    <x v="0"/>
    <s v="theater/plays"/>
    <n v="185"/>
    <x v="1"/>
    <x v="6"/>
    <x v="528"/>
    <x v="733"/>
  </r>
  <r>
    <n v="101"/>
    <n v="3360"/>
    <s v="Pretty Butch"/>
    <s v="World Premiere, an M1 Singapore Fringe Festival 2017 commission."/>
    <n v="9000"/>
    <x v="2225"/>
    <x v="0"/>
    <x v="20"/>
    <x v="12"/>
    <n v="1481731140"/>
    <n v="1479866343"/>
    <x v="0"/>
    <n v="72"/>
    <x v="0"/>
    <s v="theater/plays"/>
    <n v="127"/>
    <x v="1"/>
    <x v="6"/>
    <x v="353"/>
    <x v="289"/>
  </r>
  <r>
    <n v="113"/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x v="0"/>
    <n v="68"/>
    <x v="0"/>
    <s v="theater/plays"/>
    <n v="83"/>
    <x v="1"/>
    <x v="6"/>
    <x v="172"/>
    <x v="1547"/>
  </r>
  <r>
    <n v="218"/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x v="0"/>
    <n v="20"/>
    <x v="0"/>
    <s v="theater/plays"/>
    <n v="55"/>
    <x v="1"/>
    <x v="6"/>
    <x v="984"/>
    <x v="655"/>
  </r>
  <r>
    <n v="101"/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x v="0"/>
    <n v="26"/>
    <x v="0"/>
    <s v="theater/plays"/>
    <n v="302"/>
    <x v="1"/>
    <x v="6"/>
    <x v="1632"/>
    <x v="794"/>
  </r>
  <r>
    <n v="106"/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x v="0"/>
    <n v="72"/>
    <x v="0"/>
    <s v="theater/plays"/>
    <n v="44"/>
    <x v="1"/>
    <x v="6"/>
    <x v="319"/>
    <x v="877"/>
  </r>
  <r>
    <n v="104"/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x v="0"/>
    <n v="3"/>
    <x v="0"/>
    <s v="theater/plays"/>
    <n v="867"/>
    <x v="1"/>
    <x v="6"/>
    <x v="484"/>
    <x v="206"/>
  </r>
  <r>
    <n v="221"/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x v="0"/>
    <n v="18"/>
    <x v="0"/>
    <s v="theater/plays"/>
    <n v="61"/>
    <x v="1"/>
    <x v="6"/>
    <x v="396"/>
    <x v="393"/>
  </r>
  <r>
    <n v="119"/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x v="0"/>
    <n v="30"/>
    <x v="0"/>
    <s v="theater/plays"/>
    <n v="30"/>
    <x v="1"/>
    <x v="6"/>
    <x v="502"/>
    <x v="969"/>
  </r>
  <r>
    <n v="105"/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x v="0"/>
    <n v="23"/>
    <x v="0"/>
    <s v="theater/plays"/>
    <n v="45"/>
    <x v="1"/>
    <x v="6"/>
    <x v="22"/>
    <x v="141"/>
  </r>
  <r>
    <n v="104"/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x v="0"/>
    <n v="54"/>
    <x v="0"/>
    <s v="theater/plays"/>
    <n v="96"/>
    <x v="1"/>
    <x v="6"/>
    <x v="999"/>
    <x v="1135"/>
  </r>
  <r>
    <n v="118"/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x v="0"/>
    <n v="26"/>
    <x v="0"/>
    <s v="theater/plays"/>
    <n v="68"/>
    <x v="1"/>
    <x v="6"/>
    <x v="464"/>
    <x v="1135"/>
  </r>
  <r>
    <n v="139"/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x v="0"/>
    <n v="9"/>
    <x v="0"/>
    <s v="theater/plays"/>
    <n v="31"/>
    <x v="1"/>
    <x v="6"/>
    <x v="1622"/>
    <x v="1436"/>
  </r>
  <r>
    <n v="104"/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x v="0"/>
    <n v="27"/>
    <x v="0"/>
    <s v="theater/plays"/>
    <n v="38"/>
    <x v="1"/>
    <x v="6"/>
    <x v="531"/>
    <x v="159"/>
  </r>
  <r>
    <n v="100"/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x v="0"/>
    <n v="30"/>
    <x v="0"/>
    <s v="theater/plays"/>
    <n v="67"/>
    <x v="1"/>
    <x v="6"/>
    <x v="1633"/>
    <x v="985"/>
  </r>
  <r>
    <n v="107"/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x v="0"/>
    <n v="52"/>
    <x v="0"/>
    <s v="theater/plays"/>
    <n v="72"/>
    <x v="1"/>
    <x v="6"/>
    <x v="300"/>
    <x v="863"/>
  </r>
  <r>
    <n v="100"/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x v="0"/>
    <n v="17"/>
    <x v="0"/>
    <s v="theater/plays"/>
    <n v="176"/>
    <x v="1"/>
    <x v="6"/>
    <x v="1634"/>
    <x v="1548"/>
  </r>
  <r>
    <n v="100"/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x v="0"/>
    <n v="19"/>
    <x v="0"/>
    <s v="theater/plays"/>
    <n v="421"/>
    <x v="1"/>
    <x v="6"/>
    <x v="56"/>
    <x v="1192"/>
  </r>
  <r>
    <n v="101"/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x v="0"/>
    <n v="77"/>
    <x v="0"/>
    <s v="theater/plays"/>
    <n v="105"/>
    <x v="1"/>
    <x v="6"/>
    <x v="136"/>
    <x v="135"/>
  </r>
  <r>
    <n v="108"/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x v="0"/>
    <n v="21"/>
    <x v="0"/>
    <s v="theater/plays"/>
    <n v="28"/>
    <x v="1"/>
    <x v="6"/>
    <x v="896"/>
    <x v="578"/>
  </r>
  <r>
    <n v="104"/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x v="0"/>
    <n v="38"/>
    <x v="0"/>
    <s v="theater/plays"/>
    <n v="55"/>
    <x v="1"/>
    <x v="6"/>
    <x v="1069"/>
    <x v="1492"/>
  </r>
  <r>
    <n v="104"/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x v="0"/>
    <n v="28"/>
    <x v="0"/>
    <s v="theater/plays"/>
    <n v="112"/>
    <x v="1"/>
    <x v="6"/>
    <x v="1281"/>
    <x v="395"/>
  </r>
  <r>
    <n v="102"/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x v="0"/>
    <n v="48"/>
    <x v="0"/>
    <s v="theater/plays"/>
    <n v="85"/>
    <x v="1"/>
    <x v="6"/>
    <x v="1449"/>
    <x v="788"/>
  </r>
  <r>
    <n v="101"/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x v="0"/>
    <n v="46"/>
    <x v="0"/>
    <s v="theater/plays"/>
    <n v="77"/>
    <x v="1"/>
    <x v="6"/>
    <x v="1635"/>
    <x v="138"/>
  </r>
  <r>
    <n v="112"/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x v="0"/>
    <n v="30"/>
    <x v="0"/>
    <s v="theater/plays"/>
    <n v="65"/>
    <x v="1"/>
    <x v="6"/>
    <x v="812"/>
    <x v="983"/>
  </r>
  <r>
    <n v="100"/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x v="0"/>
    <n v="64"/>
    <x v="0"/>
    <s v="theater/plays"/>
    <n v="94"/>
    <x v="1"/>
    <x v="6"/>
    <x v="802"/>
    <x v="307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x v="0"/>
    <n v="15"/>
    <x v="0"/>
    <s v="theater/plays"/>
    <n v="133"/>
    <x v="1"/>
    <x v="6"/>
    <x v="286"/>
    <x v="1351"/>
  </r>
  <r>
    <n v="105"/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x v="0"/>
    <n v="41"/>
    <x v="0"/>
    <s v="theater/plays"/>
    <n v="51"/>
    <x v="1"/>
    <x v="6"/>
    <x v="510"/>
    <x v="496"/>
  </r>
  <r>
    <n v="117"/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x v="0"/>
    <n v="35"/>
    <x v="0"/>
    <s v="theater/plays"/>
    <n v="100"/>
    <x v="1"/>
    <x v="6"/>
    <x v="1091"/>
    <x v="778"/>
  </r>
  <r>
    <n v="104"/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x v="0"/>
    <n v="45"/>
    <x v="0"/>
    <s v="theater/plays"/>
    <n v="35"/>
    <x v="1"/>
    <x v="6"/>
    <x v="145"/>
    <x v="502"/>
  </r>
  <r>
    <n v="115"/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x v="0"/>
    <n v="62"/>
    <x v="0"/>
    <s v="theater/plays"/>
    <n v="185"/>
    <x v="1"/>
    <x v="6"/>
    <x v="1012"/>
    <x v="1433"/>
  </r>
  <r>
    <n v="102"/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x v="0"/>
    <n v="22"/>
    <x v="0"/>
    <s v="theater/plays"/>
    <n v="70"/>
    <x v="1"/>
    <x v="6"/>
    <x v="1267"/>
    <x v="1466"/>
  </r>
  <r>
    <n v="223"/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x v="0"/>
    <n v="18"/>
    <x v="0"/>
    <s v="theater/plays"/>
    <n v="62"/>
    <x v="1"/>
    <x v="6"/>
    <x v="449"/>
    <x v="445"/>
  </r>
  <r>
    <n v="100"/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x v="0"/>
    <n v="12"/>
    <x v="0"/>
    <s v="theater/plays"/>
    <n v="42"/>
    <x v="1"/>
    <x v="6"/>
    <x v="1310"/>
    <x v="9"/>
  </r>
  <r>
    <n v="106"/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x v="0"/>
    <n v="44"/>
    <x v="0"/>
    <s v="theater/plays"/>
    <n v="36"/>
    <x v="1"/>
    <x v="6"/>
    <x v="823"/>
    <x v="669"/>
  </r>
  <r>
    <n v="142"/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x v="0"/>
    <n v="27"/>
    <x v="0"/>
    <s v="theater/plays"/>
    <n v="29"/>
    <x v="1"/>
    <x v="6"/>
    <x v="792"/>
    <x v="1549"/>
  </r>
  <r>
    <n v="184"/>
    <n v="3395"/>
    <s v="MIRAMAR"/>
    <s v="Miramar is a a darkly funny play exploring what it is we call â€˜homeâ€™."/>
    <n v="500"/>
    <x v="1622"/>
    <x v="0"/>
    <x v="1"/>
    <x v="1"/>
    <n v="1433009400"/>
    <n v="1431795944"/>
    <x v="0"/>
    <n v="38"/>
    <x v="0"/>
    <s v="theater/plays"/>
    <n v="24"/>
    <x v="1"/>
    <x v="6"/>
    <x v="1636"/>
    <x v="1423"/>
  </r>
  <r>
    <n v="104"/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x v="0"/>
    <n v="28"/>
    <x v="0"/>
    <s v="theater/plays"/>
    <n v="56"/>
    <x v="1"/>
    <x v="6"/>
    <x v="404"/>
    <x v="1550"/>
  </r>
  <r>
    <n v="112"/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x v="0"/>
    <n v="24"/>
    <x v="0"/>
    <s v="theater/plays"/>
    <n v="12"/>
    <x v="1"/>
    <x v="6"/>
    <x v="752"/>
    <x v="1551"/>
  </r>
  <r>
    <n v="111"/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x v="0"/>
    <n v="65"/>
    <x v="0"/>
    <s v="theater/plays"/>
    <n v="68"/>
    <x v="1"/>
    <x v="6"/>
    <x v="344"/>
    <x v="771"/>
  </r>
  <r>
    <n v="104"/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x v="0"/>
    <n v="46"/>
    <x v="0"/>
    <s v="theater/plays"/>
    <n v="27"/>
    <x v="1"/>
    <x v="6"/>
    <x v="81"/>
    <x v="860"/>
  </r>
  <r>
    <n v="100"/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x v="0"/>
    <n v="85"/>
    <x v="0"/>
    <s v="theater/plays"/>
    <n v="118"/>
    <x v="1"/>
    <x v="6"/>
    <x v="165"/>
    <x v="63"/>
  </r>
  <r>
    <n v="102"/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x v="0"/>
    <n v="66"/>
    <x v="0"/>
    <s v="theater/plays"/>
    <n v="45"/>
    <x v="1"/>
    <x v="6"/>
    <x v="461"/>
    <x v="969"/>
  </r>
  <r>
    <n v="110"/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x v="0"/>
    <n v="165"/>
    <x v="0"/>
    <s v="theater/plays"/>
    <n v="100"/>
    <x v="1"/>
    <x v="6"/>
    <x v="1034"/>
    <x v="998"/>
  </r>
  <r>
    <n v="100"/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x v="0"/>
    <n v="17"/>
    <x v="0"/>
    <s v="theater/plays"/>
    <n v="118"/>
    <x v="1"/>
    <x v="6"/>
    <x v="1313"/>
    <x v="858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x v="0"/>
    <n v="3"/>
    <x v="0"/>
    <s v="theater/plays"/>
    <n v="203"/>
    <x v="1"/>
    <x v="6"/>
    <x v="1637"/>
    <x v="876"/>
  </r>
  <r>
    <n v="138"/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x v="0"/>
    <n v="17"/>
    <x v="0"/>
    <s v="theater/plays"/>
    <n v="28"/>
    <x v="1"/>
    <x v="6"/>
    <x v="1638"/>
    <x v="948"/>
  </r>
  <r>
    <n v="100"/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x v="0"/>
    <n v="91"/>
    <x v="0"/>
    <s v="theater/plays"/>
    <n v="110"/>
    <x v="1"/>
    <x v="6"/>
    <x v="12"/>
    <x v="12"/>
  </r>
  <r>
    <n v="107"/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x v="0"/>
    <n v="67"/>
    <x v="0"/>
    <s v="theater/plays"/>
    <n v="32"/>
    <x v="1"/>
    <x v="6"/>
    <x v="887"/>
    <x v="991"/>
  </r>
  <r>
    <n v="211"/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x v="0"/>
    <n v="18"/>
    <x v="0"/>
    <s v="theater/plays"/>
    <n v="59"/>
    <x v="1"/>
    <x v="6"/>
    <x v="1062"/>
    <x v="558"/>
  </r>
  <r>
    <n v="124"/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x v="0"/>
    <n v="21"/>
    <x v="0"/>
    <s v="theater/plays"/>
    <n v="29"/>
    <x v="1"/>
    <x v="6"/>
    <x v="1001"/>
    <x v="358"/>
  </r>
  <r>
    <n v="109"/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x v="0"/>
    <n v="40"/>
    <x v="0"/>
    <s v="theater/plays"/>
    <n v="81"/>
    <x v="1"/>
    <x v="6"/>
    <x v="715"/>
    <x v="1239"/>
  </r>
  <r>
    <n v="104"/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x v="0"/>
    <n v="78"/>
    <x v="0"/>
    <s v="theater/plays"/>
    <n v="199"/>
    <x v="1"/>
    <x v="6"/>
    <x v="1496"/>
    <x v="1195"/>
  </r>
  <r>
    <n v="100"/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x v="0"/>
    <n v="26"/>
    <x v="0"/>
    <s v="theater/plays"/>
    <n v="115"/>
    <x v="1"/>
    <x v="6"/>
    <x v="1200"/>
    <x v="1153"/>
  </r>
  <r>
    <n v="130"/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x v="0"/>
    <n v="14"/>
    <x v="0"/>
    <s v="theater/plays"/>
    <n v="46"/>
    <x v="1"/>
    <x v="6"/>
    <x v="163"/>
    <x v="135"/>
  </r>
  <r>
    <n v="104"/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x v="0"/>
    <n v="44"/>
    <x v="0"/>
    <s v="theater/plays"/>
    <n v="71"/>
    <x v="1"/>
    <x v="6"/>
    <x v="552"/>
    <x v="539"/>
  </r>
  <r>
    <n v="100"/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x v="0"/>
    <n v="9"/>
    <x v="0"/>
    <s v="theater/plays"/>
    <n v="22"/>
    <x v="1"/>
    <x v="6"/>
    <x v="754"/>
    <x v="1255"/>
  </r>
  <r>
    <n v="120"/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x v="0"/>
    <n v="30"/>
    <x v="0"/>
    <s v="theater/plays"/>
    <n v="159"/>
    <x v="1"/>
    <x v="6"/>
    <x v="197"/>
    <x v="56"/>
  </r>
  <r>
    <n v="100"/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x v="0"/>
    <n v="45"/>
    <x v="0"/>
    <s v="theater/plays"/>
    <n v="38"/>
    <x v="1"/>
    <x v="6"/>
    <x v="1639"/>
    <x v="302"/>
  </r>
  <r>
    <n v="101"/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x v="0"/>
    <n v="56"/>
    <x v="0"/>
    <s v="theater/plays"/>
    <n v="72"/>
    <x v="1"/>
    <x v="6"/>
    <x v="1640"/>
    <x v="389"/>
  </r>
  <r>
    <n v="107"/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x v="0"/>
    <n v="46"/>
    <x v="0"/>
    <s v="theater/plays"/>
    <n v="64"/>
    <x v="1"/>
    <x v="6"/>
    <x v="301"/>
    <x v="419"/>
  </r>
  <r>
    <n v="138"/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x v="0"/>
    <n v="34"/>
    <x v="0"/>
    <s v="theater/plays"/>
    <n v="28"/>
    <x v="1"/>
    <x v="6"/>
    <x v="206"/>
    <x v="2"/>
  </r>
  <r>
    <n v="101"/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x v="0"/>
    <n v="98"/>
    <x v="0"/>
    <s v="theater/plays"/>
    <n v="103"/>
    <x v="1"/>
    <x v="6"/>
    <x v="390"/>
    <x v="387"/>
  </r>
  <r>
    <n v="109"/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x v="0"/>
    <n v="46"/>
    <x v="0"/>
    <s v="theater/plays"/>
    <n v="71"/>
    <x v="1"/>
    <x v="6"/>
    <x v="1382"/>
    <x v="1184"/>
  </r>
  <r>
    <n v="140"/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x v="0"/>
    <n v="10"/>
    <x v="0"/>
    <s v="theater/plays"/>
    <n v="35"/>
    <x v="1"/>
    <x v="6"/>
    <x v="56"/>
    <x v="56"/>
  </r>
  <r>
    <n v="104"/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x v="0"/>
    <n v="76"/>
    <x v="0"/>
    <s v="theater/plays"/>
    <n v="82"/>
    <x v="1"/>
    <x v="6"/>
    <x v="803"/>
    <x v="1055"/>
  </r>
  <r>
    <n v="103"/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x v="0"/>
    <n v="104"/>
    <x v="0"/>
    <s v="theater/plays"/>
    <n v="297"/>
    <x v="1"/>
    <x v="6"/>
    <x v="858"/>
    <x v="1552"/>
  </r>
  <r>
    <n v="108"/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x v="0"/>
    <n v="87"/>
    <x v="0"/>
    <s v="theater/plays"/>
    <n v="47"/>
    <x v="1"/>
    <x v="6"/>
    <x v="1340"/>
    <x v="1552"/>
  </r>
  <r>
    <n v="100"/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x v="0"/>
    <n v="29"/>
    <x v="0"/>
    <s v="theater/plays"/>
    <n v="52"/>
    <x v="1"/>
    <x v="6"/>
    <x v="153"/>
    <x v="151"/>
  </r>
  <r>
    <n v="103"/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x v="0"/>
    <n v="51"/>
    <x v="0"/>
    <s v="theater/plays"/>
    <n v="40"/>
    <x v="1"/>
    <x v="6"/>
    <x v="163"/>
    <x v="394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x v="0"/>
    <n v="12"/>
    <x v="0"/>
    <s v="theater/plays"/>
    <n v="16"/>
    <x v="1"/>
    <x v="6"/>
    <x v="894"/>
    <x v="743"/>
  </r>
  <r>
    <n v="109"/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x v="0"/>
    <n v="72"/>
    <x v="0"/>
    <s v="theater/plays"/>
    <n v="30"/>
    <x v="1"/>
    <x v="6"/>
    <x v="821"/>
    <x v="846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x v="0"/>
    <n v="21"/>
    <x v="0"/>
    <s v="theater/plays"/>
    <n v="95"/>
    <x v="1"/>
    <x v="6"/>
    <x v="1425"/>
    <x v="550"/>
  </r>
  <r>
    <n v="110"/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x v="0"/>
    <n v="42"/>
    <x v="0"/>
    <s v="theater/plays"/>
    <n v="52"/>
    <x v="1"/>
    <x v="6"/>
    <x v="1569"/>
    <x v="468"/>
  </r>
  <r>
    <n v="100"/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x v="0"/>
    <n v="71"/>
    <x v="0"/>
    <s v="theater/plays"/>
    <n v="134"/>
    <x v="1"/>
    <x v="6"/>
    <x v="127"/>
    <x v="1181"/>
  </r>
  <r>
    <n v="106"/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x v="0"/>
    <n v="168"/>
    <x v="0"/>
    <s v="theater/plays"/>
    <n v="63"/>
    <x v="1"/>
    <x v="6"/>
    <x v="1267"/>
    <x v="1216"/>
  </r>
  <r>
    <n v="112"/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x v="0"/>
    <n v="19"/>
    <x v="0"/>
    <s v="theater/plays"/>
    <n v="59"/>
    <x v="1"/>
    <x v="6"/>
    <x v="874"/>
    <x v="11"/>
  </r>
  <r>
    <n v="106"/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x v="0"/>
    <n v="37"/>
    <x v="0"/>
    <s v="theater/plays"/>
    <n v="143"/>
    <x v="1"/>
    <x v="6"/>
    <x v="30"/>
    <x v="794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x v="0"/>
    <n v="36"/>
    <x v="0"/>
    <s v="theater/plays"/>
    <n v="84"/>
    <x v="1"/>
    <x v="6"/>
    <x v="546"/>
    <x v="1308"/>
  </r>
  <r>
    <n v="104"/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x v="0"/>
    <n v="14"/>
    <x v="0"/>
    <s v="theater/plays"/>
    <n v="186"/>
    <x v="1"/>
    <x v="6"/>
    <x v="1434"/>
    <x v="299"/>
  </r>
  <r>
    <n v="135"/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x v="0"/>
    <n v="18"/>
    <x v="0"/>
    <s v="theater/plays"/>
    <n v="90"/>
    <x v="1"/>
    <x v="6"/>
    <x v="525"/>
    <x v="191"/>
  </r>
  <r>
    <n v="105"/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x v="0"/>
    <n v="82"/>
    <x v="0"/>
    <s v="theater/plays"/>
    <n v="64"/>
    <x v="1"/>
    <x v="6"/>
    <x v="971"/>
    <x v="558"/>
  </r>
  <r>
    <n v="103"/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x v="0"/>
    <n v="43"/>
    <x v="0"/>
    <s v="theater/plays"/>
    <n v="60"/>
    <x v="1"/>
    <x v="6"/>
    <x v="312"/>
    <x v="1422"/>
  </r>
  <r>
    <n v="100"/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x v="0"/>
    <n v="8"/>
    <x v="0"/>
    <s v="theater/plays"/>
    <n v="31"/>
    <x v="1"/>
    <x v="6"/>
    <x v="108"/>
    <x v="107"/>
  </r>
  <r>
    <n v="186"/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x v="0"/>
    <n v="45"/>
    <x v="0"/>
    <s v="theater/plays"/>
    <n v="41"/>
    <x v="1"/>
    <x v="6"/>
    <x v="1565"/>
    <x v="1155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x v="0"/>
    <n v="20"/>
    <x v="0"/>
    <s v="theater/plays"/>
    <n v="43"/>
    <x v="1"/>
    <x v="6"/>
    <x v="1482"/>
    <x v="1285"/>
  </r>
  <r>
    <n v="100"/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x v="0"/>
    <n v="31"/>
    <x v="0"/>
    <s v="theater/plays"/>
    <n v="65"/>
    <x v="1"/>
    <x v="6"/>
    <x v="1067"/>
    <x v="1129"/>
  </r>
  <r>
    <n v="108"/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x v="0"/>
    <n v="25"/>
    <x v="0"/>
    <s v="theater/plays"/>
    <n v="43"/>
    <x v="1"/>
    <x v="6"/>
    <x v="803"/>
    <x v="791"/>
  </r>
  <r>
    <n v="108"/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x v="0"/>
    <n v="14"/>
    <x v="0"/>
    <s v="theater/plays"/>
    <n v="77"/>
    <x v="1"/>
    <x v="6"/>
    <x v="818"/>
    <x v="163"/>
  </r>
  <r>
    <n v="110"/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x v="0"/>
    <n v="45"/>
    <x v="0"/>
    <s v="theater/plays"/>
    <n v="51"/>
    <x v="1"/>
    <x v="6"/>
    <x v="485"/>
    <x v="477"/>
  </r>
  <r>
    <n v="171"/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x v="0"/>
    <n v="20"/>
    <x v="0"/>
    <s v="theater/plays"/>
    <n v="68"/>
    <x v="1"/>
    <x v="6"/>
    <x v="1291"/>
    <x v="520"/>
  </r>
  <r>
    <n v="152"/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x v="0"/>
    <n v="39"/>
    <x v="0"/>
    <s v="theater/plays"/>
    <n v="19"/>
    <x v="1"/>
    <x v="6"/>
    <x v="418"/>
    <x v="1490"/>
  </r>
  <r>
    <n v="101"/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x v="0"/>
    <n v="16"/>
    <x v="0"/>
    <s v="theater/plays"/>
    <n v="41"/>
    <x v="1"/>
    <x v="6"/>
    <x v="1224"/>
    <x v="1355"/>
  </r>
  <r>
    <n v="153"/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x v="0"/>
    <n v="37"/>
    <x v="0"/>
    <s v="theater/plays"/>
    <n v="41"/>
    <x v="1"/>
    <x v="6"/>
    <x v="586"/>
    <x v="1156"/>
  </r>
  <r>
    <n v="128"/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x v="0"/>
    <n v="14"/>
    <x v="0"/>
    <s v="theater/plays"/>
    <n v="28"/>
    <x v="1"/>
    <x v="6"/>
    <x v="1641"/>
    <x v="875"/>
  </r>
  <r>
    <n v="101"/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x v="0"/>
    <n v="21"/>
    <x v="0"/>
    <s v="theater/plays"/>
    <n v="34"/>
    <x v="1"/>
    <x v="6"/>
    <x v="821"/>
    <x v="846"/>
  </r>
  <r>
    <n v="101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x v="0"/>
    <n v="69"/>
    <x v="0"/>
    <s v="theater/plays"/>
    <n v="146"/>
    <x v="1"/>
    <x v="6"/>
    <x v="430"/>
    <x v="942"/>
  </r>
  <r>
    <n v="191"/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x v="0"/>
    <n v="16"/>
    <x v="0"/>
    <s v="theater/plays"/>
    <n v="359"/>
    <x v="1"/>
    <x v="6"/>
    <x v="596"/>
    <x v="846"/>
  </r>
  <r>
    <n v="140"/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x v="0"/>
    <n v="55"/>
    <x v="0"/>
    <s v="theater/plays"/>
    <n v="51"/>
    <x v="1"/>
    <x v="6"/>
    <x v="1550"/>
    <x v="791"/>
  </r>
  <r>
    <n v="124"/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x v="0"/>
    <n v="27"/>
    <x v="0"/>
    <s v="theater/plays"/>
    <n v="45"/>
    <x v="1"/>
    <x v="6"/>
    <x v="1490"/>
    <x v="1149"/>
  </r>
  <r>
    <n v="126"/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x v="0"/>
    <n v="36"/>
    <x v="0"/>
    <s v="theater/plays"/>
    <n v="18"/>
    <x v="1"/>
    <x v="6"/>
    <x v="498"/>
    <x v="742"/>
  </r>
  <r>
    <n v="190"/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x v="0"/>
    <n v="19"/>
    <x v="0"/>
    <s v="theater/plays"/>
    <n v="50"/>
    <x v="1"/>
    <x v="6"/>
    <x v="868"/>
    <x v="870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x v="0"/>
    <n v="12"/>
    <x v="0"/>
    <s v="theater/plays"/>
    <n v="58"/>
    <x v="1"/>
    <x v="6"/>
    <x v="563"/>
    <x v="1348"/>
  </r>
  <r>
    <n v="202"/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x v="0"/>
    <n v="17"/>
    <x v="0"/>
    <s v="theater/plays"/>
    <n v="30"/>
    <x v="1"/>
    <x v="6"/>
    <x v="182"/>
    <x v="985"/>
  </r>
  <r>
    <n v="103"/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x v="0"/>
    <n v="114"/>
    <x v="0"/>
    <s v="theater/plays"/>
    <n v="91"/>
    <x v="1"/>
    <x v="6"/>
    <x v="1502"/>
    <x v="204"/>
  </r>
  <r>
    <n v="102"/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x v="0"/>
    <n v="93"/>
    <x v="0"/>
    <s v="theater/plays"/>
    <n v="55"/>
    <x v="1"/>
    <x v="6"/>
    <x v="1593"/>
    <x v="1553"/>
  </r>
  <r>
    <n v="103"/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x v="0"/>
    <n v="36"/>
    <x v="0"/>
    <s v="theater/plays"/>
    <n v="57"/>
    <x v="1"/>
    <x v="6"/>
    <x v="1563"/>
    <x v="20"/>
  </r>
  <r>
    <n v="127"/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x v="0"/>
    <n v="61"/>
    <x v="0"/>
    <s v="theater/plays"/>
    <n v="73"/>
    <x v="1"/>
    <x v="6"/>
    <x v="1179"/>
    <x v="1139"/>
  </r>
  <r>
    <n v="101"/>
    <n v="3467"/>
    <s v="Venus in Fur, Los Angeles."/>
    <s v="Venus in Fur, By David Ives."/>
    <n v="3000"/>
    <x v="168"/>
    <x v="0"/>
    <x v="0"/>
    <x v="0"/>
    <n v="1426864032"/>
    <n v="1424275632"/>
    <x v="0"/>
    <n v="47"/>
    <x v="0"/>
    <s v="theater/plays"/>
    <n v="64"/>
    <x v="1"/>
    <x v="6"/>
    <x v="136"/>
    <x v="135"/>
  </r>
  <r>
    <n v="122"/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x v="0"/>
    <n v="17"/>
    <x v="0"/>
    <s v="theater/plays"/>
    <n v="716"/>
    <x v="1"/>
    <x v="6"/>
    <x v="1019"/>
    <x v="859"/>
  </r>
  <r>
    <n v="113"/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x v="0"/>
    <n v="63"/>
    <x v="0"/>
    <s v="theater/plays"/>
    <n v="50"/>
    <x v="1"/>
    <x v="6"/>
    <x v="962"/>
    <x v="930"/>
  </r>
  <r>
    <n v="150"/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x v="0"/>
    <n v="9"/>
    <x v="0"/>
    <s v="theater/plays"/>
    <n v="42"/>
    <x v="1"/>
    <x v="6"/>
    <x v="1446"/>
    <x v="519"/>
  </r>
  <r>
    <n v="215"/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x v="0"/>
    <n v="30"/>
    <x v="0"/>
    <s v="theater/plays"/>
    <n v="36"/>
    <x v="1"/>
    <x v="6"/>
    <x v="172"/>
    <x v="33"/>
  </r>
  <r>
    <n v="102"/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x v="0"/>
    <n v="23"/>
    <x v="0"/>
    <s v="theater/plays"/>
    <n v="89"/>
    <x v="1"/>
    <x v="6"/>
    <x v="823"/>
    <x v="1398"/>
  </r>
  <r>
    <n v="100"/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x v="0"/>
    <n v="33"/>
    <x v="0"/>
    <s v="theater/plays"/>
    <n v="148"/>
    <x v="1"/>
    <x v="6"/>
    <x v="1642"/>
    <x v="1354"/>
  </r>
  <r>
    <n v="101"/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x v="0"/>
    <n v="39"/>
    <x v="0"/>
    <s v="theater/plays"/>
    <n v="52"/>
    <x v="1"/>
    <x v="6"/>
    <x v="1643"/>
    <x v="1554"/>
  </r>
  <r>
    <n v="113"/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x v="0"/>
    <n v="17"/>
    <x v="0"/>
    <s v="theater/plays"/>
    <n v="20"/>
    <x v="1"/>
    <x v="6"/>
    <x v="926"/>
    <x v="381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x v="0"/>
    <n v="6"/>
    <x v="0"/>
    <s v="theater/plays"/>
    <n v="52"/>
    <x v="1"/>
    <x v="6"/>
    <x v="1644"/>
    <x v="769"/>
  </r>
  <r>
    <n v="115"/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x v="0"/>
    <n v="39"/>
    <x v="0"/>
    <s v="theater/plays"/>
    <n v="53"/>
    <x v="1"/>
    <x v="6"/>
    <x v="805"/>
    <x v="679"/>
  </r>
  <r>
    <n v="113"/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x v="0"/>
    <n v="57"/>
    <x v="0"/>
    <s v="theater/plays"/>
    <n v="40"/>
    <x v="1"/>
    <x v="6"/>
    <x v="1452"/>
    <x v="1471"/>
  </r>
  <r>
    <n v="128"/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x v="0"/>
    <n v="56"/>
    <x v="0"/>
    <s v="theater/plays"/>
    <n v="34"/>
    <x v="1"/>
    <x v="6"/>
    <x v="86"/>
    <x v="1025"/>
  </r>
  <r>
    <n v="143"/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x v="0"/>
    <n v="13"/>
    <x v="0"/>
    <s v="theater/plays"/>
    <n v="165"/>
    <x v="1"/>
    <x v="6"/>
    <x v="193"/>
    <x v="428"/>
  </r>
  <r>
    <n v="119"/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x v="0"/>
    <n v="95"/>
    <x v="0"/>
    <s v="theater/plays"/>
    <n v="125"/>
    <x v="1"/>
    <x v="6"/>
    <x v="491"/>
    <x v="1121"/>
  </r>
  <r>
    <n v="138"/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x v="0"/>
    <n v="80"/>
    <x v="0"/>
    <s v="theater/plays"/>
    <n v="52"/>
    <x v="1"/>
    <x v="6"/>
    <x v="887"/>
    <x v="991"/>
  </r>
  <r>
    <n v="160"/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x v="0"/>
    <n v="133"/>
    <x v="0"/>
    <s v="theater/plays"/>
    <n v="40"/>
    <x v="1"/>
    <x v="6"/>
    <x v="432"/>
    <x v="822"/>
  </r>
  <r>
    <n v="114"/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x v="0"/>
    <n v="44"/>
    <x v="0"/>
    <s v="theater/plays"/>
    <n v="65"/>
    <x v="1"/>
    <x v="6"/>
    <x v="321"/>
    <x v="548"/>
  </r>
  <r>
    <n v="101"/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x v="0"/>
    <n v="30"/>
    <x v="0"/>
    <s v="theater/plays"/>
    <n v="55"/>
    <x v="1"/>
    <x v="6"/>
    <x v="1516"/>
    <x v="696"/>
  </r>
  <r>
    <n v="155"/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x v="0"/>
    <n v="56"/>
    <x v="0"/>
    <s v="theater/plays"/>
    <n v="83"/>
    <x v="1"/>
    <x v="6"/>
    <x v="148"/>
    <x v="783"/>
  </r>
  <r>
    <n v="128"/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x v="0"/>
    <n v="66"/>
    <x v="0"/>
    <s v="theater/plays"/>
    <n v="39"/>
    <x v="1"/>
    <x v="6"/>
    <x v="1313"/>
    <x v="858"/>
  </r>
  <r>
    <n v="121"/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x v="0"/>
    <n v="29"/>
    <x v="0"/>
    <s v="theater/plays"/>
    <n v="125"/>
    <x v="1"/>
    <x v="6"/>
    <x v="1302"/>
    <x v="515"/>
  </r>
  <r>
    <n v="113"/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x v="0"/>
    <n v="72"/>
    <x v="0"/>
    <s v="theater/plays"/>
    <n v="78"/>
    <x v="1"/>
    <x v="6"/>
    <x v="1575"/>
    <x v="389"/>
  </r>
  <r>
    <n v="128"/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x v="0"/>
    <n v="27"/>
    <x v="0"/>
    <s v="theater/plays"/>
    <n v="47"/>
    <x v="1"/>
    <x v="6"/>
    <x v="1631"/>
    <x v="1033"/>
  </r>
  <r>
    <n v="158"/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x v="0"/>
    <n v="10"/>
    <x v="0"/>
    <s v="theater/plays"/>
    <n v="79"/>
    <x v="1"/>
    <x v="6"/>
    <x v="817"/>
    <x v="1042"/>
  </r>
  <r>
    <n v="105"/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x v="0"/>
    <n v="35"/>
    <x v="0"/>
    <s v="theater/plays"/>
    <n v="114"/>
    <x v="1"/>
    <x v="6"/>
    <x v="486"/>
    <x v="478"/>
  </r>
  <r>
    <n v="100"/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x v="0"/>
    <n v="29"/>
    <x v="0"/>
    <s v="theater/plays"/>
    <n v="52"/>
    <x v="1"/>
    <x v="6"/>
    <x v="26"/>
    <x v="503"/>
  </r>
  <r>
    <n v="100"/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x v="0"/>
    <n v="13"/>
    <x v="0"/>
    <s v="theater/plays"/>
    <n v="31"/>
    <x v="1"/>
    <x v="6"/>
    <x v="627"/>
    <x v="291"/>
  </r>
  <r>
    <n v="107"/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x v="0"/>
    <n v="72"/>
    <x v="0"/>
    <s v="theater/plays"/>
    <n v="74"/>
    <x v="1"/>
    <x v="6"/>
    <x v="472"/>
    <x v="648"/>
  </r>
  <r>
    <n v="124"/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x v="0"/>
    <n v="78"/>
    <x v="0"/>
    <s v="theater/plays"/>
    <n v="48"/>
    <x v="1"/>
    <x v="6"/>
    <x v="811"/>
    <x v="510"/>
  </r>
  <r>
    <n v="109"/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x v="0"/>
    <n v="49"/>
    <x v="0"/>
    <s v="theater/plays"/>
    <n v="34"/>
    <x v="1"/>
    <x v="6"/>
    <x v="1012"/>
    <x v="1495"/>
  </r>
  <r>
    <n v="102"/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x v="0"/>
    <n v="42"/>
    <x v="0"/>
    <s v="theater/plays"/>
    <n v="40"/>
    <x v="1"/>
    <x v="6"/>
    <x v="1513"/>
    <x v="303"/>
  </r>
  <r>
    <n v="106"/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x v="0"/>
    <n v="35"/>
    <x v="0"/>
    <s v="theater/plays"/>
    <n v="60"/>
    <x v="1"/>
    <x v="6"/>
    <x v="579"/>
    <x v="1555"/>
  </r>
  <r>
    <n v="106"/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x v="0"/>
    <n v="42"/>
    <x v="0"/>
    <s v="theater/plays"/>
    <n v="25"/>
    <x v="1"/>
    <x v="6"/>
    <x v="181"/>
    <x v="1139"/>
  </r>
  <r>
    <n v="101"/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x v="0"/>
    <n v="42"/>
    <x v="0"/>
    <s v="theater/plays"/>
    <n v="36"/>
    <x v="1"/>
    <x v="6"/>
    <x v="1026"/>
    <x v="1477"/>
  </r>
  <r>
    <n v="105"/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x v="0"/>
    <n v="31"/>
    <x v="0"/>
    <s v="theater/plays"/>
    <n v="136"/>
    <x v="1"/>
    <x v="6"/>
    <x v="319"/>
    <x v="1494"/>
  </r>
  <r>
    <n v="108"/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x v="0"/>
    <n v="38"/>
    <x v="0"/>
    <s v="theater/plays"/>
    <n v="71"/>
    <x v="1"/>
    <x v="6"/>
    <x v="693"/>
    <x v="499"/>
  </r>
  <r>
    <n v="100"/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x v="0"/>
    <n v="8"/>
    <x v="0"/>
    <s v="theater/plays"/>
    <n v="125"/>
    <x v="1"/>
    <x v="6"/>
    <x v="794"/>
    <x v="209"/>
  </r>
  <r>
    <n v="104"/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x v="0"/>
    <n v="39"/>
    <x v="0"/>
    <s v="theater/plays"/>
    <n v="67"/>
    <x v="1"/>
    <x v="6"/>
    <x v="1273"/>
    <x v="1504"/>
  </r>
  <r>
    <n v="102"/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x v="0"/>
    <n v="29"/>
    <x v="0"/>
    <s v="theater/plays"/>
    <n v="105"/>
    <x v="1"/>
    <x v="6"/>
    <x v="1308"/>
    <x v="592"/>
  </r>
  <r>
    <n v="104"/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x v="0"/>
    <n v="72"/>
    <x v="0"/>
    <s v="theater/plays"/>
    <n v="145"/>
    <x v="1"/>
    <x v="6"/>
    <x v="459"/>
    <x v="453"/>
  </r>
  <r>
    <n v="180"/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x v="0"/>
    <n v="15"/>
    <x v="0"/>
    <s v="theater/plays"/>
    <n v="12"/>
    <x v="1"/>
    <x v="6"/>
    <x v="1645"/>
    <x v="1556"/>
  </r>
  <r>
    <n v="106"/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x v="0"/>
    <n v="33"/>
    <x v="0"/>
    <s v="theater/plays"/>
    <n v="97"/>
    <x v="1"/>
    <x v="6"/>
    <x v="344"/>
    <x v="282"/>
  </r>
  <r>
    <n v="101"/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x v="0"/>
    <n v="15"/>
    <x v="0"/>
    <s v="theater/plays"/>
    <n v="60"/>
    <x v="1"/>
    <x v="6"/>
    <x v="153"/>
    <x v="42"/>
  </r>
  <r>
    <n v="101"/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x v="0"/>
    <n v="19"/>
    <x v="0"/>
    <s v="theater/plays"/>
    <n v="80"/>
    <x v="1"/>
    <x v="6"/>
    <x v="1603"/>
    <x v="1398"/>
  </r>
  <r>
    <n v="100"/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x v="0"/>
    <n v="17"/>
    <x v="0"/>
    <s v="theater/plays"/>
    <n v="59"/>
    <x v="1"/>
    <x v="6"/>
    <x v="197"/>
    <x v="1524"/>
  </r>
  <r>
    <n v="118"/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x v="0"/>
    <n v="44"/>
    <x v="0"/>
    <s v="theater/plays"/>
    <n v="75"/>
    <x v="1"/>
    <x v="6"/>
    <x v="1646"/>
    <x v="322"/>
  </r>
  <r>
    <n v="110"/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x v="0"/>
    <n v="10"/>
    <x v="0"/>
    <s v="theater/plays"/>
    <n v="55"/>
    <x v="1"/>
    <x v="6"/>
    <x v="920"/>
    <x v="493"/>
  </r>
  <r>
    <n v="103"/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x v="0"/>
    <n v="46"/>
    <x v="0"/>
    <s v="theater/plays"/>
    <n v="67"/>
    <x v="1"/>
    <x v="6"/>
    <x v="108"/>
    <x v="107"/>
  </r>
  <r>
    <n v="100"/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x v="0"/>
    <n v="11"/>
    <x v="0"/>
    <s v="theater/plays"/>
    <n v="227"/>
    <x v="1"/>
    <x v="6"/>
    <x v="1246"/>
    <x v="1141"/>
  </r>
  <r>
    <n v="100"/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x v="0"/>
    <n v="13"/>
    <x v="0"/>
    <s v="theater/plays"/>
    <n v="308"/>
    <x v="1"/>
    <x v="6"/>
    <x v="1647"/>
    <x v="6"/>
  </r>
  <r>
    <n v="110"/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x v="0"/>
    <n v="33"/>
    <x v="0"/>
    <s v="theater/plays"/>
    <n v="50"/>
    <x v="1"/>
    <x v="6"/>
    <x v="879"/>
    <x v="1366"/>
  </r>
  <r>
    <n v="101"/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x v="0"/>
    <n v="28"/>
    <x v="0"/>
    <s v="theater/plays"/>
    <n v="72"/>
    <x v="1"/>
    <x v="6"/>
    <x v="390"/>
    <x v="387"/>
  </r>
  <r>
    <n v="101"/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x v="0"/>
    <n v="21"/>
    <x v="0"/>
    <s v="theater/plays"/>
    <n v="96"/>
    <x v="1"/>
    <x v="6"/>
    <x v="453"/>
    <x v="611"/>
  </r>
  <r>
    <n v="169"/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x v="0"/>
    <n v="13"/>
    <x v="0"/>
    <s v="theater/plays"/>
    <n v="46"/>
    <x v="1"/>
    <x v="6"/>
    <x v="1556"/>
    <x v="1470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x v="0"/>
    <n v="34"/>
    <x v="0"/>
    <s v="theater/plays"/>
    <n v="41"/>
    <x v="1"/>
    <x v="6"/>
    <x v="24"/>
    <x v="1024"/>
  </r>
  <r>
    <n v="114"/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x v="0"/>
    <n v="80"/>
    <x v="0"/>
    <s v="theater/plays"/>
    <n v="57"/>
    <x v="1"/>
    <x v="6"/>
    <x v="1624"/>
    <x v="1557"/>
  </r>
  <r>
    <n v="102"/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x v="0"/>
    <n v="74"/>
    <x v="0"/>
    <s v="theater/plays"/>
    <n v="137"/>
    <x v="1"/>
    <x v="6"/>
    <x v="460"/>
    <x v="1153"/>
  </r>
  <r>
    <n v="106"/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x v="0"/>
    <n v="7"/>
    <x v="0"/>
    <s v="theater/plays"/>
    <n v="76"/>
    <x v="1"/>
    <x v="6"/>
    <x v="1563"/>
    <x v="1558"/>
  </r>
  <r>
    <n v="102"/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x v="0"/>
    <n v="34"/>
    <x v="0"/>
    <s v="theater/plays"/>
    <n v="99"/>
    <x v="1"/>
    <x v="6"/>
    <x v="962"/>
    <x v="1126"/>
  </r>
  <r>
    <n v="117"/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x v="0"/>
    <n v="86"/>
    <x v="0"/>
    <s v="theater/plays"/>
    <n v="82"/>
    <x v="1"/>
    <x v="6"/>
    <x v="193"/>
    <x v="1279"/>
  </r>
  <r>
    <n v="101"/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x v="0"/>
    <n v="37"/>
    <x v="0"/>
    <s v="theater/plays"/>
    <n v="45"/>
    <x v="1"/>
    <x v="6"/>
    <x v="140"/>
    <x v="737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x v="0"/>
    <n v="18"/>
    <x v="0"/>
    <s v="theater/plays"/>
    <n v="37"/>
    <x v="1"/>
    <x v="6"/>
    <x v="135"/>
    <x v="0"/>
  </r>
  <r>
    <n v="100"/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x v="0"/>
    <n v="22"/>
    <x v="0"/>
    <s v="theater/plays"/>
    <n v="125"/>
    <x v="1"/>
    <x v="6"/>
    <x v="1627"/>
    <x v="1559"/>
  </r>
  <r>
    <n v="128"/>
    <n v="3531"/>
    <s v="The Reinvention of Lily Johnson"/>
    <s v="A political comedy for a crazy election year"/>
    <n v="1000"/>
    <x v="1958"/>
    <x v="0"/>
    <x v="0"/>
    <x v="0"/>
    <n v="1467301334"/>
    <n v="1464709334"/>
    <x v="0"/>
    <n v="26"/>
    <x v="0"/>
    <s v="theater/plays"/>
    <n v="49"/>
    <x v="1"/>
    <x v="6"/>
    <x v="756"/>
    <x v="1285"/>
  </r>
  <r>
    <n v="119"/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x v="0"/>
    <n v="27"/>
    <x v="0"/>
    <s v="theater/plays"/>
    <n v="42"/>
    <x v="1"/>
    <x v="6"/>
    <x v="583"/>
    <x v="1552"/>
  </r>
  <r>
    <n v="126"/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x v="0"/>
    <n v="8"/>
    <x v="0"/>
    <s v="theater/plays"/>
    <n v="79"/>
    <x v="1"/>
    <x v="6"/>
    <x v="1648"/>
    <x v="781"/>
  </r>
  <r>
    <n v="156"/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x v="0"/>
    <n v="204"/>
    <x v="0"/>
    <s v="theater/plays"/>
    <n v="38"/>
    <x v="1"/>
    <x v="6"/>
    <x v="154"/>
    <x v="1370"/>
  </r>
  <r>
    <n v="103"/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x v="0"/>
    <n v="46"/>
    <x v="0"/>
    <s v="theater/plays"/>
    <n v="45"/>
    <x v="1"/>
    <x v="6"/>
    <x v="178"/>
    <x v="181"/>
  </r>
  <r>
    <n v="153"/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x v="0"/>
    <n v="17"/>
    <x v="0"/>
    <s v="theater/plays"/>
    <n v="14"/>
    <x v="1"/>
    <x v="6"/>
    <x v="4"/>
    <x v="4"/>
  </r>
  <r>
    <n v="180"/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x v="0"/>
    <n v="28"/>
    <x v="0"/>
    <s v="theater/plays"/>
    <n v="44"/>
    <x v="1"/>
    <x v="6"/>
    <x v="137"/>
    <x v="1179"/>
  </r>
  <r>
    <n v="128"/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x v="0"/>
    <n v="83"/>
    <x v="0"/>
    <s v="theater/plays"/>
    <n v="31"/>
    <x v="1"/>
    <x v="6"/>
    <x v="976"/>
    <x v="167"/>
  </r>
  <r>
    <n v="120"/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x v="0"/>
    <n v="13"/>
    <x v="0"/>
    <s v="theater/plays"/>
    <n v="55"/>
    <x v="1"/>
    <x v="6"/>
    <x v="1620"/>
    <x v="681"/>
  </r>
  <r>
    <n v="123"/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x v="0"/>
    <n v="8"/>
    <x v="0"/>
    <s v="theater/plays"/>
    <n v="46"/>
    <x v="1"/>
    <x v="6"/>
    <x v="1649"/>
    <x v="1560"/>
  </r>
  <r>
    <n v="105"/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x v="0"/>
    <n v="32"/>
    <x v="0"/>
    <s v="theater/plays"/>
    <n v="39"/>
    <x v="1"/>
    <x v="6"/>
    <x v="1166"/>
    <x v="130"/>
  </r>
  <r>
    <n v="102"/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x v="0"/>
    <n v="85"/>
    <x v="0"/>
    <s v="theater/plays"/>
    <n v="66"/>
    <x v="1"/>
    <x v="6"/>
    <x v="1572"/>
    <x v="592"/>
  </r>
  <r>
    <n v="105"/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x v="0"/>
    <n v="29"/>
    <x v="0"/>
    <s v="theater/plays"/>
    <n v="54"/>
    <x v="1"/>
    <x v="6"/>
    <x v="1313"/>
    <x v="858"/>
  </r>
  <r>
    <n v="100"/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x v="0"/>
    <n v="24"/>
    <x v="0"/>
    <s v="theater/plays"/>
    <n v="104"/>
    <x v="1"/>
    <x v="6"/>
    <x v="984"/>
    <x v="950"/>
  </r>
  <r>
    <n v="100"/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x v="0"/>
    <n v="8"/>
    <x v="0"/>
    <s v="theater/plays"/>
    <n v="31"/>
    <x v="1"/>
    <x v="6"/>
    <x v="1363"/>
    <x v="1296"/>
  </r>
  <r>
    <n v="102"/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x v="0"/>
    <n v="19"/>
    <x v="0"/>
    <s v="theater/plays"/>
    <n v="59"/>
    <x v="1"/>
    <x v="6"/>
    <x v="1072"/>
    <x v="501"/>
  </r>
  <r>
    <n v="114"/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x v="0"/>
    <n v="336"/>
    <x v="0"/>
    <s v="theater/plays"/>
    <n v="119"/>
    <x v="1"/>
    <x v="6"/>
    <x v="102"/>
    <x v="742"/>
  </r>
  <r>
    <n v="102"/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x v="0"/>
    <n v="13"/>
    <x v="0"/>
    <s v="theater/plays"/>
    <n v="165"/>
    <x v="1"/>
    <x v="6"/>
    <x v="1445"/>
    <x v="481"/>
  </r>
  <r>
    <n v="102"/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x v="0"/>
    <n v="42"/>
    <x v="0"/>
    <s v="theater/plays"/>
    <n v="24"/>
    <x v="1"/>
    <x v="6"/>
    <x v="131"/>
    <x v="449"/>
  </r>
  <r>
    <n v="105"/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x v="0"/>
    <n v="64"/>
    <x v="0"/>
    <s v="theater/plays"/>
    <n v="41"/>
    <x v="1"/>
    <x v="6"/>
    <x v="471"/>
    <x v="1529"/>
  </r>
  <r>
    <n v="102"/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x v="0"/>
    <n v="25"/>
    <x v="0"/>
    <s v="theater/plays"/>
    <n v="61"/>
    <x v="1"/>
    <x v="6"/>
    <x v="1133"/>
    <x v="389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x v="0"/>
    <n v="20"/>
    <x v="0"/>
    <s v="theater/plays"/>
    <n v="39"/>
    <x v="1"/>
    <x v="6"/>
    <x v="892"/>
    <x v="131"/>
  </r>
  <r>
    <n v="106"/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x v="0"/>
    <n v="104"/>
    <x v="0"/>
    <s v="theater/plays"/>
    <n v="56"/>
    <x v="1"/>
    <x v="6"/>
    <x v="1511"/>
    <x v="1484"/>
  </r>
  <r>
    <n v="113"/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x v="0"/>
    <n v="53"/>
    <x v="0"/>
    <s v="theater/plays"/>
    <n v="107"/>
    <x v="1"/>
    <x v="6"/>
    <x v="815"/>
    <x v="791"/>
  </r>
  <r>
    <n v="100"/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x v="0"/>
    <n v="14"/>
    <x v="0"/>
    <s v="theater/plays"/>
    <n v="171"/>
    <x v="1"/>
    <x v="6"/>
    <x v="507"/>
    <x v="1238"/>
  </r>
  <r>
    <n v="100"/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x v="0"/>
    <n v="20"/>
    <x v="0"/>
    <s v="theater/plays"/>
    <n v="111"/>
    <x v="1"/>
    <x v="6"/>
    <x v="26"/>
    <x v="14"/>
  </r>
  <r>
    <n v="100"/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x v="0"/>
    <n v="558"/>
    <x v="0"/>
    <s v="theater/plays"/>
    <n v="179"/>
    <x v="1"/>
    <x v="6"/>
    <x v="1650"/>
    <x v="1213"/>
  </r>
  <r>
    <n v="144"/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x v="0"/>
    <n v="22"/>
    <x v="0"/>
    <s v="theater/plays"/>
    <n v="23"/>
    <x v="1"/>
    <x v="6"/>
    <x v="903"/>
    <x v="993"/>
  </r>
  <r>
    <n v="104"/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x v="0"/>
    <n v="24"/>
    <x v="0"/>
    <s v="theater/plays"/>
    <n v="43"/>
    <x v="1"/>
    <x v="6"/>
    <x v="1554"/>
    <x v="504"/>
  </r>
  <r>
    <n v="108"/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x v="0"/>
    <n v="74"/>
    <x v="0"/>
    <s v="theater/plays"/>
    <n v="47"/>
    <x v="1"/>
    <x v="6"/>
    <x v="451"/>
    <x v="994"/>
  </r>
  <r>
    <n v="102"/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x v="0"/>
    <n v="54"/>
    <x v="0"/>
    <s v="theater/plays"/>
    <n v="47"/>
    <x v="1"/>
    <x v="6"/>
    <x v="158"/>
    <x v="1561"/>
  </r>
  <r>
    <n v="149"/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x v="0"/>
    <n v="31"/>
    <x v="0"/>
    <s v="theater/plays"/>
    <n v="15"/>
    <x v="1"/>
    <x v="6"/>
    <x v="851"/>
    <x v="464"/>
  </r>
  <r>
    <n v="105"/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x v="0"/>
    <n v="25"/>
    <x v="0"/>
    <s v="theater/plays"/>
    <n v="21"/>
    <x v="1"/>
    <x v="6"/>
    <x v="1001"/>
    <x v="790"/>
  </r>
  <r>
    <n v="101"/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x v="0"/>
    <n v="17"/>
    <x v="0"/>
    <s v="theater/plays"/>
    <n v="59"/>
    <x v="1"/>
    <x v="6"/>
    <x v="1180"/>
    <x v="187"/>
  </r>
  <r>
    <n v="131"/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x v="0"/>
    <n v="12"/>
    <x v="0"/>
    <s v="theater/plays"/>
    <n v="98"/>
    <x v="1"/>
    <x v="6"/>
    <x v="1071"/>
    <x v="180"/>
  </r>
  <r>
    <n v="105"/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x v="0"/>
    <n v="38"/>
    <x v="0"/>
    <s v="theater/plays"/>
    <n v="55"/>
    <x v="1"/>
    <x v="6"/>
    <x v="1651"/>
    <x v="1562"/>
  </r>
  <r>
    <n v="109"/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x v="0"/>
    <n v="41"/>
    <x v="0"/>
    <s v="theater/plays"/>
    <n v="27"/>
    <x v="1"/>
    <x v="6"/>
    <x v="908"/>
    <x v="122"/>
  </r>
  <r>
    <n v="111"/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x v="0"/>
    <n v="19"/>
    <x v="0"/>
    <s v="theater/plays"/>
    <n v="58"/>
    <x v="1"/>
    <x v="6"/>
    <x v="18"/>
    <x v="18"/>
  </r>
  <r>
    <n v="100"/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x v="0"/>
    <n v="41"/>
    <x v="0"/>
    <s v="theater/plays"/>
    <n v="123"/>
    <x v="1"/>
    <x v="6"/>
    <x v="141"/>
    <x v="1427"/>
  </r>
  <r>
    <n v="114"/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x v="0"/>
    <n v="26"/>
    <x v="0"/>
    <s v="theater/plays"/>
    <n v="88"/>
    <x v="1"/>
    <x v="6"/>
    <x v="1071"/>
    <x v="482"/>
  </r>
  <r>
    <n v="122"/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x v="0"/>
    <n v="25"/>
    <x v="0"/>
    <s v="theater/plays"/>
    <n v="73"/>
    <x v="1"/>
    <x v="6"/>
    <x v="126"/>
    <x v="567"/>
  </r>
  <r>
    <n v="100"/>
    <n v="3572"/>
    <s v="Monster"/>
    <s v="A darkly comic one woman show by Abram Rooney as part of The Camden Fringe 2015."/>
    <n v="500"/>
    <x v="83"/>
    <x v="0"/>
    <x v="1"/>
    <x v="1"/>
    <n v="1434894082"/>
    <n v="1432302082"/>
    <x v="0"/>
    <n v="9"/>
    <x v="0"/>
    <s v="theater/plays"/>
    <n v="56"/>
    <x v="1"/>
    <x v="6"/>
    <x v="210"/>
    <x v="784"/>
  </r>
  <r>
    <n v="103"/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x v="0"/>
    <n v="78"/>
    <x v="0"/>
    <s v="theater/plays"/>
    <n v="40"/>
    <x v="1"/>
    <x v="6"/>
    <x v="129"/>
    <x v="769"/>
  </r>
  <r>
    <n v="106"/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x v="0"/>
    <n v="45"/>
    <x v="0"/>
    <s v="theater/plays"/>
    <n v="137"/>
    <x v="1"/>
    <x v="6"/>
    <x v="309"/>
    <x v="472"/>
  </r>
  <r>
    <n v="101"/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x v="0"/>
    <n v="102"/>
    <x v="0"/>
    <s v="theater/plays"/>
    <n v="99"/>
    <x v="1"/>
    <x v="6"/>
    <x v="1263"/>
    <x v="777"/>
  </r>
  <r>
    <n v="100"/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x v="0"/>
    <n v="5"/>
    <x v="0"/>
    <s v="theater/plays"/>
    <n v="20"/>
    <x v="1"/>
    <x v="6"/>
    <x v="830"/>
    <x v="443"/>
  </r>
  <r>
    <n v="130"/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x v="0"/>
    <n v="27"/>
    <x v="0"/>
    <s v="theater/plays"/>
    <n v="29"/>
    <x v="1"/>
    <x v="6"/>
    <x v="1507"/>
    <x v="300"/>
  </r>
  <r>
    <n v="100"/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x v="0"/>
    <n v="37"/>
    <x v="0"/>
    <s v="theater/plays"/>
    <n v="41"/>
    <x v="1"/>
    <x v="6"/>
    <x v="1512"/>
    <x v="1126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x v="0"/>
    <n v="14"/>
    <x v="0"/>
    <s v="theater/plays"/>
    <n v="36"/>
    <x v="1"/>
    <x v="6"/>
    <x v="807"/>
    <x v="452"/>
  </r>
  <r>
    <n v="114"/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x v="0"/>
    <n v="27"/>
    <x v="0"/>
    <s v="theater/plays"/>
    <n v="38"/>
    <x v="1"/>
    <x v="6"/>
    <x v="47"/>
    <x v="1134"/>
  </r>
  <r>
    <n v="100"/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x v="0"/>
    <n v="45"/>
    <x v="0"/>
    <s v="theater/plays"/>
    <n v="33"/>
    <x v="1"/>
    <x v="6"/>
    <x v="1205"/>
    <x v="840"/>
  </r>
  <r>
    <n v="287"/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x v="0"/>
    <n v="49"/>
    <x v="0"/>
    <s v="theater/plays"/>
    <n v="59"/>
    <x v="1"/>
    <x v="6"/>
    <x v="332"/>
    <x v="941"/>
  </r>
  <r>
    <n v="109"/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x v="0"/>
    <n v="24"/>
    <x v="0"/>
    <s v="theater/plays"/>
    <n v="136"/>
    <x v="1"/>
    <x v="6"/>
    <x v="754"/>
    <x v="793"/>
  </r>
  <r>
    <n v="116"/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x v="0"/>
    <n v="112"/>
    <x v="0"/>
    <s v="theater/plays"/>
    <n v="31"/>
    <x v="1"/>
    <x v="6"/>
    <x v="135"/>
    <x v="148"/>
  </r>
  <r>
    <n v="119"/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x v="0"/>
    <n v="23"/>
    <x v="0"/>
    <s v="theater/plays"/>
    <n v="176"/>
    <x v="1"/>
    <x v="6"/>
    <x v="215"/>
    <x v="1027"/>
  </r>
  <r>
    <n v="109"/>
    <n v="3586"/>
    <s v="Actors &amp; Musicians who are Blind or Autistic"/>
    <s v="See Theatre In A New Light"/>
    <n v="7500"/>
    <x v="2369"/>
    <x v="0"/>
    <x v="0"/>
    <x v="0"/>
    <n v="1474649070"/>
    <n v="1469465070"/>
    <x v="0"/>
    <n v="54"/>
    <x v="0"/>
    <s v="theater/plays"/>
    <n v="152"/>
    <x v="1"/>
    <x v="6"/>
    <x v="501"/>
    <x v="334"/>
  </r>
  <r>
    <n v="127"/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x v="0"/>
    <n v="28"/>
    <x v="0"/>
    <s v="theater/plays"/>
    <n v="23"/>
    <x v="1"/>
    <x v="6"/>
    <x v="1652"/>
    <x v="474"/>
  </r>
  <r>
    <n v="101"/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x v="0"/>
    <n v="11"/>
    <x v="0"/>
    <s v="theater/plays"/>
    <n v="18"/>
    <x v="1"/>
    <x v="6"/>
    <x v="23"/>
    <x v="299"/>
  </r>
  <r>
    <n v="128"/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x v="0"/>
    <n v="62"/>
    <x v="0"/>
    <s v="theater/plays"/>
    <n v="82"/>
    <x v="1"/>
    <x v="6"/>
    <x v="144"/>
    <x v="107"/>
  </r>
  <r>
    <n v="100"/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x v="0"/>
    <n v="73"/>
    <x v="0"/>
    <s v="theater/plays"/>
    <n v="69"/>
    <x v="1"/>
    <x v="6"/>
    <x v="881"/>
    <x v="1371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x v="0"/>
    <n v="18"/>
    <x v="0"/>
    <s v="theater/plays"/>
    <n v="68"/>
    <x v="1"/>
    <x v="6"/>
    <x v="1574"/>
    <x v="1487"/>
  </r>
  <r>
    <n v="127"/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x v="0"/>
    <n v="35"/>
    <x v="0"/>
    <s v="theater/plays"/>
    <n v="73"/>
    <x v="1"/>
    <x v="6"/>
    <x v="815"/>
    <x v="598"/>
  </r>
  <r>
    <n v="111"/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x v="0"/>
    <n v="43"/>
    <x v="0"/>
    <s v="theater/plays"/>
    <n v="77"/>
    <x v="1"/>
    <x v="6"/>
    <x v="343"/>
    <x v="849"/>
  </r>
  <r>
    <n v="126"/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x v="0"/>
    <n v="36"/>
    <x v="0"/>
    <s v="theater/plays"/>
    <n v="56"/>
    <x v="1"/>
    <x v="6"/>
    <x v="1653"/>
    <x v="738"/>
  </r>
  <r>
    <n v="119"/>
    <n v="3595"/>
    <s v="The Flu Season"/>
    <s v="A new theatre company staging Will Eno's The Flu Season in Seattle"/>
    <n v="2600"/>
    <x v="2372"/>
    <x v="0"/>
    <x v="0"/>
    <x v="0"/>
    <n v="1426229940"/>
    <n v="1423959123"/>
    <x v="0"/>
    <n v="62"/>
    <x v="0"/>
    <s v="theater/plays"/>
    <n v="50"/>
    <x v="1"/>
    <x v="6"/>
    <x v="555"/>
    <x v="785"/>
  </r>
  <r>
    <n v="108"/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x v="0"/>
    <n v="15"/>
    <x v="0"/>
    <s v="theater/plays"/>
    <n v="79"/>
    <x v="1"/>
    <x v="6"/>
    <x v="1185"/>
    <x v="1141"/>
  </r>
  <r>
    <n v="103"/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x v="0"/>
    <n v="33"/>
    <x v="0"/>
    <s v="theater/plays"/>
    <n v="78"/>
    <x v="1"/>
    <x v="6"/>
    <x v="710"/>
    <x v="188"/>
  </r>
  <r>
    <n v="110"/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x v="0"/>
    <n v="27"/>
    <x v="0"/>
    <s v="theater/plays"/>
    <n v="41"/>
    <x v="1"/>
    <x v="6"/>
    <x v="788"/>
    <x v="1547"/>
  </r>
  <r>
    <n v="202"/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x v="0"/>
    <n v="17"/>
    <x v="0"/>
    <s v="theater/plays"/>
    <n v="59"/>
    <x v="1"/>
    <x v="6"/>
    <x v="161"/>
    <x v="1136"/>
  </r>
  <r>
    <n v="130"/>
    <n v="3600"/>
    <s v="Pariah"/>
    <s v="The First Play From The Man Who Brought You The Black James Bond!"/>
    <n v="10"/>
    <x v="31"/>
    <x v="0"/>
    <x v="0"/>
    <x v="0"/>
    <n v="1476390164"/>
    <n v="1473970964"/>
    <x v="0"/>
    <n v="4"/>
    <x v="0"/>
    <s v="theater/plays"/>
    <n v="3"/>
    <x v="1"/>
    <x v="6"/>
    <x v="974"/>
    <x v="1443"/>
  </r>
  <r>
    <n v="104"/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x v="0"/>
    <n v="53"/>
    <x v="0"/>
    <s v="theater/plays"/>
    <n v="39"/>
    <x v="1"/>
    <x v="6"/>
    <x v="440"/>
    <x v="436"/>
  </r>
  <r>
    <n v="100"/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x v="0"/>
    <n v="49"/>
    <x v="0"/>
    <s v="theater/plays"/>
    <n v="82"/>
    <x v="1"/>
    <x v="6"/>
    <x v="1504"/>
    <x v="419"/>
  </r>
  <r>
    <n v="171"/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x v="0"/>
    <n v="57"/>
    <x v="0"/>
    <s v="theater/plays"/>
    <n v="45"/>
    <x v="1"/>
    <x v="6"/>
    <x v="423"/>
    <x v="1533"/>
  </r>
  <r>
    <n v="113"/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x v="0"/>
    <n v="69"/>
    <x v="0"/>
    <s v="theater/plays"/>
    <n v="49"/>
    <x v="1"/>
    <x v="6"/>
    <x v="308"/>
    <x v="800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x v="0"/>
    <n v="15"/>
    <x v="0"/>
    <s v="theater/plays"/>
    <n v="31"/>
    <x v="1"/>
    <x v="6"/>
    <x v="1283"/>
    <x v="734"/>
  </r>
  <r>
    <n v="130"/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x v="0"/>
    <n v="64"/>
    <x v="0"/>
    <s v="theater/plays"/>
    <n v="61"/>
    <x v="1"/>
    <x v="6"/>
    <x v="1641"/>
    <x v="932"/>
  </r>
  <r>
    <n v="105"/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x v="0"/>
    <n v="20"/>
    <x v="0"/>
    <s v="theater/plays"/>
    <n v="29"/>
    <x v="1"/>
    <x v="6"/>
    <x v="1199"/>
    <x v="1030"/>
  </r>
  <r>
    <n v="100"/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x v="0"/>
    <n v="27"/>
    <x v="0"/>
    <s v="theater/plays"/>
    <n v="30"/>
    <x v="1"/>
    <x v="6"/>
    <x v="299"/>
    <x v="548"/>
  </r>
  <r>
    <n v="153"/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x v="0"/>
    <n v="21"/>
    <x v="0"/>
    <s v="theater/plays"/>
    <n v="143"/>
    <x v="1"/>
    <x v="6"/>
    <x v="807"/>
    <x v="452"/>
  </r>
  <r>
    <n v="162"/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x v="0"/>
    <n v="31"/>
    <x v="0"/>
    <s v="theater/plays"/>
    <n v="52"/>
    <x v="1"/>
    <x v="6"/>
    <x v="1545"/>
    <x v="1561"/>
  </r>
  <r>
    <n v="136"/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x v="0"/>
    <n v="51"/>
    <x v="0"/>
    <s v="theater/plays"/>
    <n v="67"/>
    <x v="1"/>
    <x v="6"/>
    <x v="232"/>
    <x v="158"/>
  </r>
  <r>
    <n v="144"/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x v="0"/>
    <n v="57"/>
    <x v="0"/>
    <s v="theater/plays"/>
    <n v="127"/>
    <x v="1"/>
    <x v="6"/>
    <x v="670"/>
    <x v="39"/>
  </r>
  <r>
    <n v="100"/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x v="0"/>
    <n v="20"/>
    <x v="0"/>
    <s v="theater/plays"/>
    <n v="63"/>
    <x v="1"/>
    <x v="6"/>
    <x v="892"/>
    <x v="131"/>
  </r>
  <r>
    <n v="101"/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x v="0"/>
    <n v="71"/>
    <x v="0"/>
    <s v="theater/plays"/>
    <n v="35"/>
    <x v="1"/>
    <x v="6"/>
    <x v="364"/>
    <x v="1052"/>
  </r>
  <r>
    <n v="107"/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x v="0"/>
    <n v="72"/>
    <x v="0"/>
    <s v="theater/plays"/>
    <n v="37"/>
    <x v="1"/>
    <x v="6"/>
    <x v="455"/>
    <x v="25"/>
  </r>
  <r>
    <n v="125"/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x v="0"/>
    <n v="45"/>
    <x v="0"/>
    <s v="theater/plays"/>
    <n v="69"/>
    <x v="1"/>
    <x v="6"/>
    <x v="136"/>
    <x v="135"/>
  </r>
  <r>
    <n v="119"/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x v="0"/>
    <n v="51"/>
    <x v="0"/>
    <s v="theater/plays"/>
    <n v="17"/>
    <x v="1"/>
    <x v="6"/>
    <x v="593"/>
    <x v="1109"/>
  </r>
  <r>
    <n v="101"/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x v="0"/>
    <n v="56"/>
    <x v="0"/>
    <s v="theater/plays"/>
    <n v="36"/>
    <x v="1"/>
    <x v="6"/>
    <x v="148"/>
    <x v="679"/>
  </r>
  <r>
    <n v="113"/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x v="0"/>
    <n v="17"/>
    <x v="0"/>
    <s v="theater/plays"/>
    <n v="66"/>
    <x v="1"/>
    <x v="6"/>
    <x v="447"/>
    <x v="1238"/>
  </r>
  <r>
    <n v="105"/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x v="0"/>
    <n v="197"/>
    <x v="0"/>
    <s v="theater/plays"/>
    <n v="56"/>
    <x v="1"/>
    <x v="6"/>
    <x v="1654"/>
    <x v="394"/>
  </r>
  <r>
    <n v="110"/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x v="0"/>
    <n v="70"/>
    <x v="0"/>
    <s v="theater/plays"/>
    <n v="47"/>
    <x v="1"/>
    <x v="6"/>
    <x v="786"/>
    <x v="1448"/>
  </r>
  <r>
    <n v="100"/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x v="0"/>
    <n v="21"/>
    <x v="0"/>
    <s v="theater/plays"/>
    <n v="48"/>
    <x v="1"/>
    <x v="6"/>
    <x v="1200"/>
    <x v="1152"/>
  </r>
  <r>
    <n v="120"/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x v="0"/>
    <n v="34"/>
    <x v="0"/>
    <s v="theater/plays"/>
    <n v="88"/>
    <x v="1"/>
    <x v="6"/>
    <x v="581"/>
    <x v="3"/>
  </r>
  <r>
    <n v="105"/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x v="0"/>
    <n v="39"/>
    <x v="0"/>
    <s v="theater/plays"/>
    <n v="81"/>
    <x v="1"/>
    <x v="6"/>
    <x v="1593"/>
    <x v="499"/>
  </r>
  <r>
    <n v="103"/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x v="0"/>
    <n v="78"/>
    <x v="0"/>
    <s v="theater/plays"/>
    <n v="39"/>
    <x v="1"/>
    <x v="6"/>
    <x v="1203"/>
    <x v="458"/>
  </r>
  <r>
    <n v="102"/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x v="0"/>
    <n v="48"/>
    <x v="0"/>
    <s v="theater/plays"/>
    <n v="85"/>
    <x v="1"/>
    <x v="6"/>
    <x v="401"/>
    <x v="824"/>
  </r>
  <r>
    <n v="100"/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x v="0"/>
    <n v="29"/>
    <x v="0"/>
    <s v="theater/plays"/>
    <n v="69"/>
    <x v="1"/>
    <x v="6"/>
    <x v="570"/>
    <x v="1126"/>
  </r>
  <r>
    <n v="0"/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x v="0"/>
    <n v="0"/>
    <x v="1"/>
    <s v="theater/musical"/>
    <e v="#DIV/0!"/>
    <x v="1"/>
    <x v="40"/>
    <x v="1382"/>
    <x v="83"/>
  </r>
  <r>
    <n v="0"/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x v="0"/>
    <n v="2"/>
    <x v="1"/>
    <s v="theater/musical"/>
    <n v="1"/>
    <x v="1"/>
    <x v="40"/>
    <x v="1362"/>
    <x v="298"/>
  </r>
  <r>
    <n v="0"/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x v="0"/>
    <n v="1"/>
    <x v="1"/>
    <s v="theater/musical"/>
    <n v="1"/>
    <x v="1"/>
    <x v="40"/>
    <x v="1281"/>
    <x v="314"/>
  </r>
  <r>
    <n v="51"/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x v="0"/>
    <n v="59"/>
    <x v="1"/>
    <s v="theater/musical"/>
    <n v="148"/>
    <x v="1"/>
    <x v="40"/>
    <x v="146"/>
    <x v="1153"/>
  </r>
  <r>
    <n v="20"/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x v="0"/>
    <n v="1"/>
    <x v="1"/>
    <s v="theater/musical"/>
    <n v="100"/>
    <x v="1"/>
    <x v="40"/>
    <x v="1559"/>
    <x v="778"/>
  </r>
  <r>
    <n v="35"/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x v="0"/>
    <n v="31"/>
    <x v="1"/>
    <s v="theater/musical"/>
    <n v="57"/>
    <x v="1"/>
    <x v="40"/>
    <x v="1655"/>
    <x v="443"/>
  </r>
  <r>
    <n v="4"/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x v="0"/>
    <n v="18"/>
    <x v="1"/>
    <s v="theater/musical"/>
    <n v="177"/>
    <x v="1"/>
    <x v="40"/>
    <x v="1656"/>
    <x v="1563"/>
  </r>
  <r>
    <n v="36"/>
    <n v="3635"/>
    <s v="Mary's Son"/>
    <s v="Mary's Son is a pop opera about Jesus and the hope he brings to all people."/>
    <n v="3500"/>
    <x v="2391"/>
    <x v="2"/>
    <x v="0"/>
    <x v="0"/>
    <n v="1461186676"/>
    <n v="1458594676"/>
    <x v="0"/>
    <n v="10"/>
    <x v="1"/>
    <s v="theater/musical"/>
    <n v="128"/>
    <x v="1"/>
    <x v="40"/>
    <x v="1029"/>
    <x v="941"/>
  </r>
  <r>
    <n v="0"/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x v="0"/>
    <n v="0"/>
    <x v="1"/>
    <s v="theater/musical"/>
    <e v="#DIV/0!"/>
    <x v="1"/>
    <x v="40"/>
    <x v="826"/>
    <x v="1434"/>
  </r>
  <r>
    <n v="31"/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x v="0"/>
    <n v="14"/>
    <x v="1"/>
    <s v="theater/musical"/>
    <n v="66"/>
    <x v="1"/>
    <x v="40"/>
    <x v="22"/>
    <x v="849"/>
  </r>
  <r>
    <n v="7"/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x v="0"/>
    <n v="2"/>
    <x v="1"/>
    <s v="theater/musical"/>
    <n v="108"/>
    <x v="1"/>
    <x v="40"/>
    <x v="1270"/>
    <x v="135"/>
  </r>
  <r>
    <n v="0"/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x v="0"/>
    <n v="1"/>
    <x v="1"/>
    <s v="theater/musical"/>
    <n v="1"/>
    <x v="1"/>
    <x v="40"/>
    <x v="1592"/>
    <x v="1532"/>
  </r>
  <r>
    <n v="6"/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x v="0"/>
    <n v="3"/>
    <x v="1"/>
    <s v="theater/musical"/>
    <n v="18"/>
    <x v="1"/>
    <x v="40"/>
    <x v="1031"/>
    <x v="1564"/>
  </r>
  <r>
    <n v="0"/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x v="0"/>
    <n v="0"/>
    <x v="1"/>
    <s v="theater/musical"/>
    <e v="#DIV/0!"/>
    <x v="1"/>
    <x v="40"/>
    <x v="41"/>
    <x v="173"/>
  </r>
  <r>
    <n v="2"/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x v="0"/>
    <n v="2"/>
    <x v="1"/>
    <s v="theater/musical"/>
    <n v="8"/>
    <x v="1"/>
    <x v="40"/>
    <x v="1621"/>
    <x v="209"/>
  </r>
  <r>
    <n v="0"/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x v="0"/>
    <n v="0"/>
    <x v="1"/>
    <s v="theater/musical"/>
    <e v="#DIV/0!"/>
    <x v="1"/>
    <x v="40"/>
    <x v="840"/>
    <x v="1565"/>
  </r>
  <r>
    <n v="16"/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x v="0"/>
    <n v="12"/>
    <x v="1"/>
    <s v="theater/musical"/>
    <n v="68"/>
    <x v="1"/>
    <x v="40"/>
    <x v="212"/>
    <x v="579"/>
  </r>
  <r>
    <n v="0"/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x v="0"/>
    <n v="1"/>
    <x v="1"/>
    <s v="theater/musical"/>
    <n v="1"/>
    <x v="1"/>
    <x v="40"/>
    <x v="1388"/>
    <x v="1566"/>
  </r>
  <r>
    <n v="5"/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x v="0"/>
    <n v="8"/>
    <x v="1"/>
    <s v="theater/musical"/>
    <n v="60"/>
    <x v="1"/>
    <x v="40"/>
    <x v="1637"/>
    <x v="1423"/>
  </r>
  <r>
    <n v="6"/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x v="0"/>
    <n v="2"/>
    <x v="1"/>
    <s v="theater/musical"/>
    <n v="15"/>
    <x v="1"/>
    <x v="40"/>
    <x v="209"/>
    <x v="797"/>
  </r>
  <r>
    <n v="100"/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x v="0"/>
    <n v="73"/>
    <x v="0"/>
    <s v="theater/plays"/>
    <n v="550"/>
    <x v="1"/>
    <x v="6"/>
    <x v="41"/>
    <x v="40"/>
  </r>
  <r>
    <n v="104"/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x v="0"/>
    <n v="8"/>
    <x v="0"/>
    <s v="theater/plays"/>
    <n v="98"/>
    <x v="1"/>
    <x v="6"/>
    <x v="16"/>
    <x v="10"/>
  </r>
  <r>
    <n v="100"/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x v="0"/>
    <n v="17"/>
    <x v="0"/>
    <s v="theater/plays"/>
    <n v="29"/>
    <x v="1"/>
    <x v="6"/>
    <x v="1516"/>
    <x v="1313"/>
  </r>
  <r>
    <n v="104"/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x v="0"/>
    <n v="9"/>
    <x v="0"/>
    <s v="theater/plays"/>
    <n v="58"/>
    <x v="1"/>
    <x v="6"/>
    <x v="780"/>
    <x v="3"/>
  </r>
  <r>
    <n v="251"/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x v="0"/>
    <n v="17"/>
    <x v="0"/>
    <s v="theater/plays"/>
    <n v="44"/>
    <x v="1"/>
    <x v="6"/>
    <x v="336"/>
    <x v="426"/>
  </r>
  <r>
    <n v="101"/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x v="0"/>
    <n v="33"/>
    <x v="0"/>
    <s v="theater/plays"/>
    <n v="61"/>
    <x v="1"/>
    <x v="6"/>
    <x v="158"/>
    <x v="160"/>
  </r>
  <r>
    <n v="174"/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x v="0"/>
    <n v="38"/>
    <x v="0"/>
    <s v="theater/plays"/>
    <n v="69"/>
    <x v="1"/>
    <x v="6"/>
    <x v="1095"/>
    <x v="810"/>
  </r>
  <r>
    <n v="116"/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x v="0"/>
    <n v="79"/>
    <x v="0"/>
    <s v="theater/plays"/>
    <n v="74"/>
    <x v="1"/>
    <x v="6"/>
    <x v="1633"/>
    <x v="471"/>
  </r>
  <r>
    <n v="106"/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x v="0"/>
    <n v="46"/>
    <x v="0"/>
    <s v="theater/plays"/>
    <n v="115"/>
    <x v="1"/>
    <x v="6"/>
    <x v="452"/>
    <x v="448"/>
  </r>
  <r>
    <n v="111"/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x v="0"/>
    <n v="20"/>
    <x v="0"/>
    <s v="theater/plays"/>
    <n v="111"/>
    <x v="1"/>
    <x v="6"/>
    <x v="1558"/>
    <x v="1397"/>
  </r>
  <r>
    <n v="101"/>
    <n v="3658"/>
    <s v="Mr. Marmalade"/>
    <s v="Life is hard when your own imaginary friend can't make time for you."/>
    <n v="1500"/>
    <x v="17"/>
    <x v="0"/>
    <x v="0"/>
    <x v="0"/>
    <n v="1404273540"/>
    <n v="1400272580"/>
    <x v="0"/>
    <n v="20"/>
    <x v="0"/>
    <s v="theater/plays"/>
    <n v="76"/>
    <x v="1"/>
    <x v="6"/>
    <x v="153"/>
    <x v="1181"/>
  </r>
  <r>
    <n v="102"/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x v="0"/>
    <n v="13"/>
    <x v="0"/>
    <s v="theater/plays"/>
    <n v="235"/>
    <x v="1"/>
    <x v="6"/>
    <x v="159"/>
    <x v="491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x v="0"/>
    <n v="22"/>
    <x v="0"/>
    <s v="theater/plays"/>
    <n v="11"/>
    <x v="1"/>
    <x v="6"/>
    <x v="1084"/>
    <x v="559"/>
  </r>
  <r>
    <n v="11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x v="0"/>
    <n v="36"/>
    <x v="0"/>
    <s v="theater/plays"/>
    <n v="93"/>
    <x v="1"/>
    <x v="6"/>
    <x v="837"/>
    <x v="419"/>
  </r>
  <r>
    <n v="101"/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x v="0"/>
    <n v="40"/>
    <x v="0"/>
    <s v="theater/plays"/>
    <n v="203"/>
    <x v="1"/>
    <x v="6"/>
    <x v="1170"/>
    <x v="929"/>
  </r>
  <r>
    <n v="104"/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x v="0"/>
    <n v="9"/>
    <x v="0"/>
    <s v="theater/plays"/>
    <n v="26"/>
    <x v="1"/>
    <x v="6"/>
    <x v="292"/>
    <x v="1510"/>
  </r>
  <r>
    <n v="109"/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x v="0"/>
    <n v="19"/>
    <x v="0"/>
    <s v="theater/plays"/>
    <n v="46"/>
    <x v="1"/>
    <x v="6"/>
    <x v="177"/>
    <x v="675"/>
  </r>
  <r>
    <n v="115"/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x v="0"/>
    <n v="14"/>
    <x v="0"/>
    <s v="theater/plays"/>
    <n v="51"/>
    <x v="1"/>
    <x v="6"/>
    <x v="300"/>
    <x v="1422"/>
  </r>
  <r>
    <n v="100"/>
    <n v="3666"/>
    <s v="Israel LÃ³pez @ Ojai Playwrights Conference"/>
    <s v="Artistic Internship @ Ojai Playwrights Conference"/>
    <n v="1200"/>
    <x v="647"/>
    <x v="0"/>
    <x v="0"/>
    <x v="0"/>
    <n v="1406185200"/>
    <n v="1404337382"/>
    <x v="0"/>
    <n v="38"/>
    <x v="0"/>
    <s v="theater/plays"/>
    <n v="32"/>
    <x v="1"/>
    <x v="6"/>
    <x v="865"/>
    <x v="1567"/>
  </r>
  <r>
    <n v="103"/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x v="0"/>
    <n v="58"/>
    <x v="0"/>
    <s v="theater/plays"/>
    <n v="53"/>
    <x v="1"/>
    <x v="6"/>
    <x v="561"/>
    <x v="545"/>
  </r>
  <r>
    <n v="104"/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x v="0"/>
    <n v="28"/>
    <x v="0"/>
    <s v="theater/plays"/>
    <n v="37"/>
    <x v="1"/>
    <x v="6"/>
    <x v="0"/>
    <x v="758"/>
  </r>
  <r>
    <n v="138"/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x v="0"/>
    <n v="17"/>
    <x v="0"/>
    <s v="theater/plays"/>
    <n v="81"/>
    <x v="1"/>
    <x v="6"/>
    <x v="123"/>
    <x v="205"/>
  </r>
  <r>
    <n v="110"/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x v="0"/>
    <n v="12"/>
    <x v="0"/>
    <s v="theater/plays"/>
    <n v="20"/>
    <x v="1"/>
    <x v="6"/>
    <x v="205"/>
    <x v="989"/>
  </r>
  <r>
    <n v="101"/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x v="0"/>
    <n v="40"/>
    <x v="0"/>
    <s v="theater/plays"/>
    <n v="88"/>
    <x v="1"/>
    <x v="6"/>
    <x v="1657"/>
    <x v="1156"/>
  </r>
  <r>
    <n v="102"/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x v="0"/>
    <n v="57"/>
    <x v="0"/>
    <s v="theater/plays"/>
    <n v="53"/>
    <x v="1"/>
    <x v="6"/>
    <x v="1186"/>
    <x v="1207"/>
  </r>
  <r>
    <n v="114"/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x v="0"/>
    <n v="114"/>
    <x v="0"/>
    <s v="theater/plays"/>
    <n v="40"/>
    <x v="1"/>
    <x v="6"/>
    <x v="1427"/>
    <x v="465"/>
  </r>
  <r>
    <n v="100"/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x v="0"/>
    <n v="31"/>
    <x v="0"/>
    <s v="theater/plays"/>
    <n v="145"/>
    <x v="1"/>
    <x v="6"/>
    <x v="1653"/>
    <x v="1223"/>
  </r>
  <r>
    <n v="140"/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x v="0"/>
    <n v="3"/>
    <x v="0"/>
    <s v="theater/plays"/>
    <n v="23"/>
    <x v="1"/>
    <x v="6"/>
    <x v="465"/>
    <x v="1026"/>
  </r>
  <r>
    <n v="129"/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x v="0"/>
    <n v="16"/>
    <x v="0"/>
    <s v="theater/plays"/>
    <n v="64"/>
    <x v="1"/>
    <x v="6"/>
    <x v="822"/>
    <x v="856"/>
  </r>
  <r>
    <n v="103"/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x v="0"/>
    <n v="199"/>
    <x v="0"/>
    <s v="theater/plays"/>
    <n v="62"/>
    <x v="1"/>
    <x v="6"/>
    <x v="432"/>
    <x v="42"/>
  </r>
  <r>
    <n v="103"/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x v="0"/>
    <n v="31"/>
    <x v="0"/>
    <s v="theater/plays"/>
    <n v="66"/>
    <x v="1"/>
    <x v="6"/>
    <x v="108"/>
    <x v="1132"/>
  </r>
  <r>
    <n v="110"/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x v="0"/>
    <n v="30"/>
    <x v="0"/>
    <s v="theater/plays"/>
    <n v="73"/>
    <x v="1"/>
    <x v="6"/>
    <x v="132"/>
    <x v="85"/>
  </r>
  <r>
    <n v="113"/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x v="0"/>
    <n v="34"/>
    <x v="0"/>
    <s v="theater/plays"/>
    <n v="100"/>
    <x v="1"/>
    <x v="6"/>
    <x v="1566"/>
    <x v="1138"/>
  </r>
  <r>
    <n v="112"/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x v="0"/>
    <n v="18"/>
    <x v="0"/>
    <s v="theater/plays"/>
    <n v="62"/>
    <x v="1"/>
    <x v="6"/>
    <x v="1571"/>
    <x v="1360"/>
  </r>
  <r>
    <n v="139"/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x v="0"/>
    <n v="67"/>
    <x v="0"/>
    <s v="theater/plays"/>
    <n v="62"/>
    <x v="1"/>
    <x v="6"/>
    <x v="16"/>
    <x v="1020"/>
  </r>
  <r>
    <n v="111"/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x v="0"/>
    <n v="66"/>
    <x v="0"/>
    <s v="theater/plays"/>
    <n v="59"/>
    <x v="1"/>
    <x v="6"/>
    <x v="125"/>
    <x v="884"/>
  </r>
  <r>
    <n v="139"/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x v="0"/>
    <n v="23"/>
    <x v="0"/>
    <s v="theater/plays"/>
    <n v="45"/>
    <x v="1"/>
    <x v="6"/>
    <x v="1077"/>
    <x v="703"/>
  </r>
  <r>
    <n v="106"/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x v="0"/>
    <n v="126"/>
    <x v="0"/>
    <s v="theater/plays"/>
    <n v="42"/>
    <x v="1"/>
    <x v="6"/>
    <x v="1220"/>
    <x v="389"/>
  </r>
  <r>
    <n v="101"/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x v="0"/>
    <n v="6"/>
    <x v="0"/>
    <s v="theater/plays"/>
    <n v="59"/>
    <x v="1"/>
    <x v="6"/>
    <x v="1436"/>
    <x v="57"/>
  </r>
  <r>
    <n v="100"/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x v="0"/>
    <n v="25"/>
    <x v="0"/>
    <s v="theater/plays"/>
    <n v="200"/>
    <x v="1"/>
    <x v="6"/>
    <x v="407"/>
    <x v="1568"/>
  </r>
  <r>
    <n v="109"/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x v="0"/>
    <n v="39"/>
    <x v="0"/>
    <s v="theater/plays"/>
    <n v="84"/>
    <x v="1"/>
    <x v="6"/>
    <x v="323"/>
    <x v="592"/>
  </r>
  <r>
    <n v="118"/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x v="0"/>
    <n v="62"/>
    <x v="0"/>
    <s v="theater/plays"/>
    <n v="57"/>
    <x v="1"/>
    <x v="6"/>
    <x v="169"/>
    <x v="164"/>
  </r>
  <r>
    <n v="120"/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x v="0"/>
    <n v="31"/>
    <x v="0"/>
    <s v="theater/plays"/>
    <n v="58"/>
    <x v="1"/>
    <x v="6"/>
    <x v="171"/>
    <x v="577"/>
  </r>
  <r>
    <n v="128"/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x v="0"/>
    <n v="274"/>
    <x v="0"/>
    <s v="theater/plays"/>
    <n v="187"/>
    <x v="1"/>
    <x v="6"/>
    <x v="1201"/>
    <x v="1330"/>
  </r>
  <r>
    <n v="126"/>
    <n v="3692"/>
    <s v="An Evening With Durang"/>
    <s v="Help us independently produce two great comedies by Christopher Durang."/>
    <n v="1000"/>
    <x v="2343"/>
    <x v="0"/>
    <x v="0"/>
    <x v="0"/>
    <n v="1411084800"/>
    <n v="1410304179"/>
    <x v="0"/>
    <n v="17"/>
    <x v="0"/>
    <s v="theater/plays"/>
    <n v="74"/>
    <x v="1"/>
    <x v="6"/>
    <x v="155"/>
    <x v="1043"/>
  </r>
  <r>
    <n v="129"/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x v="0"/>
    <n v="14"/>
    <x v="0"/>
    <s v="theater/plays"/>
    <n v="31"/>
    <x v="1"/>
    <x v="6"/>
    <x v="504"/>
    <x v="1538"/>
  </r>
  <r>
    <n v="107"/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x v="0"/>
    <n v="60"/>
    <x v="0"/>
    <s v="theater/plays"/>
    <n v="63"/>
    <x v="1"/>
    <x v="6"/>
    <x v="715"/>
    <x v="1569"/>
  </r>
  <r>
    <n v="100"/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x v="0"/>
    <n v="33"/>
    <x v="0"/>
    <s v="theater/plays"/>
    <n v="121"/>
    <x v="1"/>
    <x v="6"/>
    <x v="1194"/>
    <x v="1501"/>
  </r>
  <r>
    <n v="155"/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x v="0"/>
    <n v="78"/>
    <x v="0"/>
    <s v="theater/plays"/>
    <n v="40"/>
    <x v="1"/>
    <x v="6"/>
    <x v="1437"/>
    <x v="598"/>
  </r>
  <r>
    <n v="108"/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x v="0"/>
    <n v="30"/>
    <x v="0"/>
    <s v="theater/plays"/>
    <n v="72"/>
    <x v="1"/>
    <x v="6"/>
    <x v="1503"/>
    <x v="227"/>
  </r>
  <r>
    <n v="111"/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x v="0"/>
    <n v="136"/>
    <x v="0"/>
    <s v="theater/plays"/>
    <n v="41"/>
    <x v="1"/>
    <x v="6"/>
    <x v="1638"/>
    <x v="970"/>
  </r>
  <r>
    <n v="101"/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x v="0"/>
    <n v="40"/>
    <x v="0"/>
    <s v="theater/plays"/>
    <n v="63"/>
    <x v="1"/>
    <x v="6"/>
    <x v="891"/>
    <x v="862"/>
  </r>
  <r>
    <n v="121"/>
    <n v="3700"/>
    <s v="Generations (Senior Project)"/>
    <s v="Help me produce the play I have written for my senior project!"/>
    <n v="500"/>
    <x v="2422"/>
    <x v="0"/>
    <x v="0"/>
    <x v="0"/>
    <n v="1412092800"/>
    <n v="1409493800"/>
    <x v="0"/>
    <n v="18"/>
    <x v="0"/>
    <s v="theater/plays"/>
    <n v="34"/>
    <x v="1"/>
    <x v="6"/>
    <x v="651"/>
    <x v="635"/>
  </r>
  <r>
    <n v="100"/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x v="0"/>
    <n v="39"/>
    <x v="0"/>
    <s v="theater/plays"/>
    <n v="39"/>
    <x v="1"/>
    <x v="6"/>
    <x v="207"/>
    <x v="202"/>
  </r>
  <r>
    <n v="109"/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x v="0"/>
    <n v="21"/>
    <x v="0"/>
    <s v="theater/plays"/>
    <n v="156"/>
    <x v="1"/>
    <x v="6"/>
    <x v="1658"/>
    <x v="983"/>
  </r>
  <r>
    <n v="123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x v="0"/>
    <n v="30"/>
    <x v="0"/>
    <s v="theater/plays"/>
    <n v="43"/>
    <x v="1"/>
    <x v="6"/>
    <x v="1006"/>
    <x v="171"/>
  </r>
  <r>
    <n v="136"/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x v="0"/>
    <n v="27"/>
    <x v="0"/>
    <s v="theater/plays"/>
    <n v="15"/>
    <x v="1"/>
    <x v="6"/>
    <x v="130"/>
    <x v="31"/>
  </r>
  <r>
    <n v="103"/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x v="0"/>
    <n v="35"/>
    <x v="0"/>
    <s v="theater/plays"/>
    <n v="84"/>
    <x v="1"/>
    <x v="6"/>
    <x v="785"/>
    <x v="151"/>
  </r>
  <r>
    <n v="121"/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x v="0"/>
    <n v="13"/>
    <x v="0"/>
    <s v="theater/plays"/>
    <n v="140"/>
    <x v="1"/>
    <x v="6"/>
    <x v="460"/>
    <x v="1153"/>
  </r>
  <r>
    <n v="186"/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x v="0"/>
    <n v="23"/>
    <x v="0"/>
    <s v="theater/plays"/>
    <n v="81"/>
    <x v="1"/>
    <x v="6"/>
    <x v="1047"/>
    <x v="444"/>
  </r>
  <r>
    <n v="300"/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x v="0"/>
    <n v="39"/>
    <x v="0"/>
    <s v="theater/plays"/>
    <n v="54"/>
    <x v="1"/>
    <x v="6"/>
    <x v="1647"/>
    <x v="1543"/>
  </r>
  <r>
    <n v="108"/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x v="0"/>
    <n v="35"/>
    <x v="0"/>
    <s v="theater/plays"/>
    <n v="31"/>
    <x v="1"/>
    <x v="6"/>
    <x v="10"/>
    <x v="236"/>
  </r>
  <r>
    <n v="141"/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x v="0"/>
    <n v="27"/>
    <x v="0"/>
    <s v="theater/plays"/>
    <n v="68"/>
    <x v="1"/>
    <x v="6"/>
    <x v="124"/>
    <x v="158"/>
  </r>
  <r>
    <n v="114"/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x v="0"/>
    <n v="21"/>
    <x v="0"/>
    <s v="theater/plays"/>
    <n v="27"/>
    <x v="1"/>
    <x v="6"/>
    <x v="852"/>
    <x v="126"/>
  </r>
  <r>
    <n v="154"/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x v="0"/>
    <n v="104"/>
    <x v="0"/>
    <s v="theater/plays"/>
    <n v="111"/>
    <x v="1"/>
    <x v="6"/>
    <x v="108"/>
    <x v="1570"/>
  </r>
  <r>
    <n v="102"/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x v="0"/>
    <n v="19"/>
    <x v="0"/>
    <s v="theater/plays"/>
    <n v="107"/>
    <x v="1"/>
    <x v="6"/>
    <x v="760"/>
    <x v="1536"/>
  </r>
  <r>
    <n v="102"/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x v="0"/>
    <n v="97"/>
    <x v="0"/>
    <s v="theater/plays"/>
    <n v="106"/>
    <x v="1"/>
    <x v="6"/>
    <x v="144"/>
    <x v="246"/>
  </r>
  <r>
    <n v="103"/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x v="0"/>
    <n v="27"/>
    <x v="0"/>
    <s v="theater/plays"/>
    <n v="133"/>
    <x v="1"/>
    <x v="6"/>
    <x v="1170"/>
    <x v="387"/>
  </r>
  <r>
    <n v="156"/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x v="0"/>
    <n v="24"/>
    <x v="0"/>
    <s v="theater/plays"/>
    <n v="52"/>
    <x v="1"/>
    <x v="6"/>
    <x v="1299"/>
    <x v="740"/>
  </r>
  <r>
    <n v="101"/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x v="0"/>
    <n v="13"/>
    <x v="0"/>
    <s v="theater/plays"/>
    <n v="310"/>
    <x v="1"/>
    <x v="6"/>
    <x v="1031"/>
    <x v="1259"/>
  </r>
  <r>
    <n v="239"/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x v="0"/>
    <n v="46"/>
    <x v="0"/>
    <s v="theater/plays"/>
    <n v="26"/>
    <x v="1"/>
    <x v="6"/>
    <x v="37"/>
    <x v="36"/>
  </r>
  <r>
    <n v="210"/>
    <n v="3719"/>
    <s v="Corium"/>
    <s v="A new piece of physical theatre about love, regret and longing."/>
    <n v="200"/>
    <x v="2433"/>
    <x v="0"/>
    <x v="1"/>
    <x v="1"/>
    <n v="1434994266"/>
    <n v="1432402266"/>
    <x v="0"/>
    <n v="4"/>
    <x v="0"/>
    <s v="theater/plays"/>
    <n v="105"/>
    <x v="1"/>
    <x v="6"/>
    <x v="169"/>
    <x v="164"/>
  </r>
  <r>
    <n v="105"/>
    <n v="3720"/>
    <s v="Lakotas and the American Theatre"/>
    <s v="Breaking the American Indian stereotype in the American Theatre."/>
    <n v="3300"/>
    <x v="2434"/>
    <x v="0"/>
    <x v="0"/>
    <x v="0"/>
    <n v="1435881006"/>
    <n v="1433980206"/>
    <x v="0"/>
    <n v="40"/>
    <x v="0"/>
    <s v="theater/plays"/>
    <n v="86"/>
    <x v="1"/>
    <x v="6"/>
    <x v="1444"/>
    <x v="185"/>
  </r>
  <r>
    <n v="101"/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x v="0"/>
    <n v="44"/>
    <x v="0"/>
    <s v="theater/plays"/>
    <n v="115"/>
    <x v="1"/>
    <x v="6"/>
    <x v="823"/>
    <x v="1398"/>
  </r>
  <r>
    <n v="111"/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x v="0"/>
    <n v="35"/>
    <x v="0"/>
    <s v="theater/plays"/>
    <n v="48"/>
    <x v="1"/>
    <x v="6"/>
    <x v="825"/>
    <x v="1313"/>
  </r>
  <r>
    <n v="102"/>
    <n v="3723"/>
    <s v="Beauty and the Beast"/>
    <s v="Saltmine Theatre Company present Beauty and the Beast:"/>
    <n v="4500"/>
    <x v="2437"/>
    <x v="0"/>
    <x v="1"/>
    <x v="1"/>
    <n v="1417374262"/>
    <n v="1414778662"/>
    <x v="0"/>
    <n v="63"/>
    <x v="0"/>
    <s v="theater/plays"/>
    <n v="73"/>
    <x v="1"/>
    <x v="6"/>
    <x v="1281"/>
    <x v="314"/>
  </r>
  <r>
    <n v="103"/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x v="0"/>
    <n v="89"/>
    <x v="0"/>
    <s v="theater/plays"/>
    <n v="50"/>
    <x v="1"/>
    <x v="6"/>
    <x v="1362"/>
    <x v="1294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x v="0"/>
    <n v="15"/>
    <x v="0"/>
    <s v="theater/plays"/>
    <n v="25"/>
    <x v="1"/>
    <x v="6"/>
    <x v="752"/>
    <x v="936"/>
  </r>
  <r>
    <n v="339"/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x v="0"/>
    <n v="46"/>
    <x v="0"/>
    <s v="theater/plays"/>
    <n v="63"/>
    <x v="1"/>
    <x v="6"/>
    <x v="1512"/>
    <x v="1104"/>
  </r>
  <r>
    <n v="101"/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x v="0"/>
    <n v="33"/>
    <x v="0"/>
    <s v="theater/plays"/>
    <n v="61"/>
    <x v="1"/>
    <x v="6"/>
    <x v="125"/>
    <x v="487"/>
  </r>
  <r>
    <n v="9"/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x v="0"/>
    <n v="31"/>
    <x v="1"/>
    <s v="theater/plays"/>
    <n v="60"/>
    <x v="1"/>
    <x v="6"/>
    <x v="546"/>
    <x v="1308"/>
  </r>
  <r>
    <n v="7"/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x v="0"/>
    <n v="5"/>
    <x v="1"/>
    <s v="theater/plays"/>
    <n v="72"/>
    <x v="1"/>
    <x v="6"/>
    <x v="672"/>
    <x v="1369"/>
  </r>
  <r>
    <n v="10"/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x v="0"/>
    <n v="1"/>
    <x v="1"/>
    <s v="theater/plays"/>
    <n v="100"/>
    <x v="1"/>
    <x v="6"/>
    <x v="1545"/>
    <x v="1561"/>
  </r>
  <r>
    <n v="11"/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x v="0"/>
    <n v="12"/>
    <x v="1"/>
    <s v="theater/plays"/>
    <n v="52"/>
    <x v="1"/>
    <x v="6"/>
    <x v="1354"/>
    <x v="1362"/>
  </r>
  <r>
    <n v="15"/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x v="0"/>
    <n v="4"/>
    <x v="1"/>
    <s v="theater/plays"/>
    <n v="33"/>
    <x v="1"/>
    <x v="6"/>
    <x v="1574"/>
    <x v="143"/>
  </r>
  <r>
    <n v="0"/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x v="0"/>
    <n v="0"/>
    <x v="1"/>
    <s v="theater/plays"/>
    <e v="#DIV/0!"/>
    <x v="1"/>
    <x v="6"/>
    <x v="1270"/>
    <x v="1259"/>
  </r>
  <r>
    <n v="28"/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x v="0"/>
    <n v="7"/>
    <x v="1"/>
    <s v="theater/plays"/>
    <n v="61"/>
    <x v="1"/>
    <x v="6"/>
    <x v="144"/>
    <x v="144"/>
  </r>
  <r>
    <n v="13"/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x v="0"/>
    <n v="2"/>
    <x v="1"/>
    <s v="theater/plays"/>
    <n v="10"/>
    <x v="1"/>
    <x v="6"/>
    <x v="534"/>
    <x v="521"/>
  </r>
  <r>
    <n v="1"/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x v="0"/>
    <n v="1"/>
    <x v="1"/>
    <s v="theater/plays"/>
    <n v="10"/>
    <x v="1"/>
    <x v="6"/>
    <x v="672"/>
    <x v="803"/>
  </r>
  <r>
    <n v="21"/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x v="0"/>
    <n v="4"/>
    <x v="1"/>
    <s v="theater/plays"/>
    <n v="38"/>
    <x v="1"/>
    <x v="6"/>
    <x v="1034"/>
    <x v="209"/>
  </r>
  <r>
    <n v="18"/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x v="0"/>
    <n v="6"/>
    <x v="1"/>
    <s v="theater/plays"/>
    <n v="45"/>
    <x v="1"/>
    <x v="6"/>
    <x v="12"/>
    <x v="836"/>
  </r>
  <r>
    <n v="20"/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x v="0"/>
    <n v="8"/>
    <x v="1"/>
    <s v="theater/plays"/>
    <n v="101"/>
    <x v="1"/>
    <x v="6"/>
    <x v="1659"/>
    <x v="1010"/>
  </r>
  <r>
    <n v="18"/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x v="0"/>
    <n v="14"/>
    <x v="1"/>
    <s v="theater/plays"/>
    <n v="26"/>
    <x v="1"/>
    <x v="6"/>
    <x v="547"/>
    <x v="535"/>
  </r>
  <r>
    <n v="0"/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x v="0"/>
    <n v="0"/>
    <x v="1"/>
    <s v="theater/plays"/>
    <e v="#DIV/0!"/>
    <x v="1"/>
    <x v="6"/>
    <x v="899"/>
    <x v="874"/>
  </r>
  <r>
    <n v="2"/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x v="0"/>
    <n v="4"/>
    <x v="1"/>
    <s v="theater/plays"/>
    <n v="25"/>
    <x v="1"/>
    <x v="6"/>
    <x v="410"/>
    <x v="578"/>
  </r>
  <r>
    <n v="0"/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x v="0"/>
    <n v="0"/>
    <x v="1"/>
    <s v="theater/plays"/>
    <e v="#DIV/0!"/>
    <x v="1"/>
    <x v="6"/>
    <x v="432"/>
    <x v="822"/>
  </r>
  <r>
    <n v="0"/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x v="0"/>
    <n v="0"/>
    <x v="1"/>
    <s v="theater/plays"/>
    <e v="#DIV/0!"/>
    <x v="1"/>
    <x v="6"/>
    <x v="1553"/>
    <x v="822"/>
  </r>
  <r>
    <n v="10"/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x v="0"/>
    <n v="1"/>
    <x v="1"/>
    <s v="theater/plays"/>
    <n v="10"/>
    <x v="1"/>
    <x v="6"/>
    <x v="780"/>
    <x v="518"/>
  </r>
  <r>
    <n v="2"/>
    <n v="3746"/>
    <s v="Stage Play Production - &quot;I Love You to Death&quot;"/>
    <s v="Generational curses CAN be broken...right?"/>
    <n v="8500"/>
    <x v="1672"/>
    <x v="2"/>
    <x v="0"/>
    <x v="0"/>
    <n v="1475918439"/>
    <n v="1473326439"/>
    <x v="0"/>
    <n v="1"/>
    <x v="1"/>
    <s v="theater/plays"/>
    <n v="202"/>
    <x v="1"/>
    <x v="6"/>
    <x v="384"/>
    <x v="1571"/>
  </r>
  <r>
    <n v="1"/>
    <n v="3747"/>
    <s v="Counting Stars"/>
    <s v="The world premiere of an astonishing new play by acclaimed writer Atiha Sen Gupta."/>
    <n v="2500"/>
    <x v="379"/>
    <x v="2"/>
    <x v="1"/>
    <x v="1"/>
    <n v="1436137140"/>
    <n v="1433833896"/>
    <x v="0"/>
    <n v="1"/>
    <x v="1"/>
    <s v="theater/plays"/>
    <n v="25"/>
    <x v="1"/>
    <x v="6"/>
    <x v="1370"/>
    <x v="318"/>
  </r>
  <r>
    <n v="104"/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x v="0"/>
    <n v="52"/>
    <x v="0"/>
    <s v="theater/musical"/>
    <n v="100"/>
    <x v="1"/>
    <x v="40"/>
    <x v="1660"/>
    <x v="760"/>
  </r>
  <r>
    <n v="105"/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x v="0"/>
    <n v="7"/>
    <x v="0"/>
    <s v="theater/musical"/>
    <n v="75"/>
    <x v="1"/>
    <x v="40"/>
    <x v="308"/>
    <x v="930"/>
  </r>
  <r>
    <n v="100"/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x v="0"/>
    <n v="28"/>
    <x v="0"/>
    <s v="theater/musical"/>
    <n v="215"/>
    <x v="1"/>
    <x v="40"/>
    <x v="1581"/>
    <x v="1467"/>
  </r>
  <r>
    <n v="133"/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x v="0"/>
    <n v="11"/>
    <x v="0"/>
    <s v="theater/musical"/>
    <n v="121"/>
    <x v="1"/>
    <x v="40"/>
    <x v="1095"/>
    <x v="163"/>
  </r>
  <r>
    <n v="113"/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x v="0"/>
    <n v="15"/>
    <x v="0"/>
    <s v="theater/musical"/>
    <n v="38"/>
    <x v="1"/>
    <x v="40"/>
    <x v="768"/>
    <x v="754"/>
  </r>
  <r>
    <n v="103"/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x v="0"/>
    <n v="30"/>
    <x v="0"/>
    <s v="theater/musical"/>
    <n v="172"/>
    <x v="1"/>
    <x v="40"/>
    <x v="148"/>
    <x v="679"/>
  </r>
  <r>
    <n v="120"/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x v="0"/>
    <n v="27"/>
    <x v="0"/>
    <s v="theater/musical"/>
    <n v="111"/>
    <x v="1"/>
    <x v="40"/>
    <x v="581"/>
    <x v="558"/>
  </r>
  <r>
    <n v="130"/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x v="0"/>
    <n v="28"/>
    <x v="0"/>
    <s v="theater/musical"/>
    <n v="25"/>
    <x v="1"/>
    <x v="40"/>
    <x v="8"/>
    <x v="497"/>
  </r>
  <r>
    <n v="101"/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x v="0"/>
    <n v="17"/>
    <x v="0"/>
    <s v="theater/musical"/>
    <n v="268"/>
    <x v="1"/>
    <x v="40"/>
    <x v="862"/>
    <x v="834"/>
  </r>
  <r>
    <n v="109"/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x v="0"/>
    <n v="50"/>
    <x v="0"/>
    <s v="theater/musical"/>
    <n v="76"/>
    <x v="1"/>
    <x v="40"/>
    <x v="147"/>
    <x v="779"/>
  </r>
  <r>
    <n v="102"/>
    <n v="3758"/>
    <s v="Luigi's Ladies"/>
    <s v="LUIGI'S LADIES: an original one-woman musical comedy"/>
    <n v="1500"/>
    <x v="317"/>
    <x v="0"/>
    <x v="0"/>
    <x v="0"/>
    <n v="1400475600"/>
    <n v="1397819938"/>
    <x v="0"/>
    <n v="26"/>
    <x v="0"/>
    <s v="theater/musical"/>
    <n v="59"/>
    <x v="1"/>
    <x v="40"/>
    <x v="342"/>
    <x v="1572"/>
  </r>
  <r>
    <n v="110"/>
    <n v="3759"/>
    <s v="Pared Down Productions"/>
    <s v="A production company specializing in small-scale musicals"/>
    <n v="4000"/>
    <x v="2450"/>
    <x v="0"/>
    <x v="0"/>
    <x v="0"/>
    <n v="1440556553"/>
    <n v="1435372553"/>
    <x v="0"/>
    <n v="88"/>
    <x v="0"/>
    <s v="theater/musical"/>
    <n v="50"/>
    <x v="1"/>
    <x v="40"/>
    <x v="1439"/>
    <x v="169"/>
  </r>
  <r>
    <n v="101"/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x v="0"/>
    <n v="91"/>
    <x v="0"/>
    <s v="theater/musical"/>
    <n v="56"/>
    <x v="1"/>
    <x v="40"/>
    <x v="1650"/>
    <x v="1242"/>
  </r>
  <r>
    <n v="100"/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x v="0"/>
    <n v="3"/>
    <x v="0"/>
    <s v="theater/musical"/>
    <n v="167"/>
    <x v="1"/>
    <x v="40"/>
    <x v="50"/>
    <x v="471"/>
  </r>
  <r>
    <n v="106"/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x v="0"/>
    <n v="28"/>
    <x v="0"/>
    <s v="theater/musical"/>
    <n v="47"/>
    <x v="1"/>
    <x v="40"/>
    <x v="502"/>
    <x v="969"/>
  </r>
  <r>
    <n v="100"/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x v="0"/>
    <n v="77"/>
    <x v="0"/>
    <s v="theater/musical"/>
    <n v="65"/>
    <x v="1"/>
    <x v="40"/>
    <x v="1072"/>
    <x v="977"/>
  </r>
  <r>
    <n v="100"/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x v="0"/>
    <n v="27"/>
    <x v="0"/>
    <s v="theater/musical"/>
    <n v="56"/>
    <x v="1"/>
    <x v="40"/>
    <x v="1513"/>
    <x v="1239"/>
  </r>
  <r>
    <n v="113"/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x v="0"/>
    <n v="107"/>
    <x v="0"/>
    <s v="theater/musical"/>
    <n v="74"/>
    <x v="1"/>
    <x v="40"/>
    <x v="1205"/>
    <x v="1156"/>
  </r>
  <r>
    <n v="103"/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x v="0"/>
    <n v="96"/>
    <x v="0"/>
    <s v="theater/musical"/>
    <n v="107"/>
    <x v="1"/>
    <x v="40"/>
    <x v="432"/>
    <x v="131"/>
  </r>
  <r>
    <n v="117"/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x v="0"/>
    <n v="56"/>
    <x v="0"/>
    <s v="theater/musical"/>
    <n v="42"/>
    <x v="1"/>
    <x v="40"/>
    <x v="47"/>
    <x v="785"/>
  </r>
  <r>
    <n v="108"/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x v="0"/>
    <n v="58"/>
    <x v="0"/>
    <s v="theater/musical"/>
    <n v="74"/>
    <x v="1"/>
    <x v="40"/>
    <x v="1233"/>
    <x v="1020"/>
  </r>
  <r>
    <n v="100"/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x v="0"/>
    <n v="15"/>
    <x v="0"/>
    <s v="theater/musical"/>
    <n v="73"/>
    <x v="1"/>
    <x v="40"/>
    <x v="1661"/>
    <x v="917"/>
  </r>
  <r>
    <n v="100"/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x v="0"/>
    <n v="20"/>
    <x v="0"/>
    <s v="theater/musical"/>
    <n v="100"/>
    <x v="1"/>
    <x v="40"/>
    <x v="1028"/>
    <x v="993"/>
  </r>
  <r>
    <n v="146"/>
    <n v="3771"/>
    <s v="COME OUT SWINGIN'!"/>
    <s v="I would like to make a demo recording of six songs from COME OUT SWINGIN'!"/>
    <n v="1000"/>
    <x v="2457"/>
    <x v="0"/>
    <x v="0"/>
    <x v="0"/>
    <n v="1463529600"/>
    <n v="1462307652"/>
    <x v="0"/>
    <n v="38"/>
    <x v="0"/>
    <s v="theater/musical"/>
    <n v="38"/>
    <x v="1"/>
    <x v="40"/>
    <x v="1504"/>
    <x v="1433"/>
  </r>
  <r>
    <n v="110"/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x v="0"/>
    <n v="33"/>
    <x v="0"/>
    <s v="theater/musical"/>
    <n v="167"/>
    <x v="1"/>
    <x v="40"/>
    <x v="753"/>
    <x v="1321"/>
  </r>
  <r>
    <n v="108"/>
    <n v="3773"/>
    <s v="Dundee: A Hip-Hopera"/>
    <s v="A dramatic hip-hopera, inspired from monologues written by the performers."/>
    <n v="5000"/>
    <x v="106"/>
    <x v="0"/>
    <x v="0"/>
    <x v="0"/>
    <n v="1479175680"/>
    <n v="1476317247"/>
    <x v="0"/>
    <n v="57"/>
    <x v="0"/>
    <s v="theater/musical"/>
    <n v="95"/>
    <x v="1"/>
    <x v="40"/>
    <x v="1020"/>
    <x v="676"/>
  </r>
  <r>
    <n v="100"/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x v="0"/>
    <n v="25"/>
    <x v="0"/>
    <s v="theater/musical"/>
    <n v="100"/>
    <x v="1"/>
    <x v="40"/>
    <x v="1662"/>
    <x v="515"/>
  </r>
  <r>
    <n v="100"/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x v="0"/>
    <n v="14"/>
    <x v="0"/>
    <s v="theater/musical"/>
    <n v="143"/>
    <x v="1"/>
    <x v="40"/>
    <x v="1662"/>
    <x v="528"/>
  </r>
  <r>
    <n v="107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x v="0"/>
    <n v="94"/>
    <x v="0"/>
    <s v="theater/musical"/>
    <n v="91"/>
    <x v="1"/>
    <x v="40"/>
    <x v="596"/>
    <x v="836"/>
  </r>
  <r>
    <n v="143"/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x v="0"/>
    <n v="59"/>
    <x v="0"/>
    <s v="theater/musical"/>
    <n v="49"/>
    <x v="1"/>
    <x v="40"/>
    <x v="1186"/>
    <x v="40"/>
  </r>
  <r>
    <n v="105"/>
    <n v="3778"/>
    <s v="Give a Puppet a Hand"/>
    <s v="Sponsor an AVENUE Q puppet for The Barn Players April 2015 production."/>
    <n v="2400"/>
    <x v="570"/>
    <x v="0"/>
    <x v="0"/>
    <x v="0"/>
    <n v="1423942780"/>
    <n v="1418758780"/>
    <x v="0"/>
    <n v="36"/>
    <x v="0"/>
    <s v="theater/musical"/>
    <n v="70"/>
    <x v="1"/>
    <x v="40"/>
    <x v="620"/>
    <x v="1121"/>
  </r>
  <r>
    <n v="104"/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x v="0"/>
    <n v="115"/>
    <x v="0"/>
    <s v="theater/musical"/>
    <n v="136"/>
    <x v="1"/>
    <x v="40"/>
    <x v="1057"/>
    <x v="330"/>
  </r>
  <r>
    <n v="120"/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x v="0"/>
    <n v="30"/>
    <x v="0"/>
    <s v="theater/musical"/>
    <n v="100"/>
    <x v="1"/>
    <x v="40"/>
    <x v="963"/>
    <x v="185"/>
  </r>
  <r>
    <n v="110"/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x v="0"/>
    <n v="52"/>
    <x v="0"/>
    <s v="theater/musical"/>
    <n v="95"/>
    <x v="1"/>
    <x v="40"/>
    <x v="1565"/>
    <x v="1547"/>
  </r>
  <r>
    <n v="102"/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x v="0"/>
    <n v="27"/>
    <x v="0"/>
    <s v="theater/musical"/>
    <n v="75"/>
    <x v="1"/>
    <x v="40"/>
    <x v="1204"/>
    <x v="1573"/>
  </r>
  <r>
    <n v="129"/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x v="0"/>
    <n v="24"/>
    <x v="0"/>
    <s v="theater/musical"/>
    <n v="64"/>
    <x v="1"/>
    <x v="40"/>
    <x v="536"/>
    <x v="1139"/>
  </r>
  <r>
    <n v="115"/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x v="0"/>
    <n v="10"/>
    <x v="0"/>
    <s v="theater/musical"/>
    <n v="115"/>
    <x v="1"/>
    <x v="40"/>
    <x v="1658"/>
    <x v="520"/>
  </r>
  <r>
    <n v="151"/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x v="0"/>
    <n v="30"/>
    <x v="0"/>
    <s v="theater/musical"/>
    <n v="101"/>
    <x v="1"/>
    <x v="40"/>
    <x v="1635"/>
    <x v="1010"/>
  </r>
  <r>
    <n v="111"/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x v="0"/>
    <n v="71"/>
    <x v="0"/>
    <s v="theater/musical"/>
    <n v="94"/>
    <x v="1"/>
    <x v="40"/>
    <x v="1594"/>
    <x v="1420"/>
  </r>
  <r>
    <n v="100"/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x v="0"/>
    <n v="10"/>
    <x v="0"/>
    <s v="theater/musical"/>
    <n v="35"/>
    <x v="1"/>
    <x v="40"/>
    <x v="193"/>
    <x v="1279"/>
  </r>
  <r>
    <n v="1"/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x v="0"/>
    <n v="1"/>
    <x v="1"/>
    <s v="theater/musical"/>
    <n v="500"/>
    <x v="1"/>
    <x v="40"/>
    <x v="290"/>
    <x v="53"/>
  </r>
  <r>
    <n v="3"/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x v="0"/>
    <n v="4"/>
    <x v="1"/>
    <s v="theater/musical"/>
    <n v="29"/>
    <x v="1"/>
    <x v="40"/>
    <x v="995"/>
    <x v="488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x v="0"/>
    <n v="0"/>
    <x v="1"/>
    <s v="theater/musical"/>
    <e v="#DIV/0!"/>
    <x v="1"/>
    <x v="40"/>
    <x v="1388"/>
    <x v="1566"/>
  </r>
  <r>
    <n v="0"/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x v="0"/>
    <n v="0"/>
    <x v="1"/>
    <s v="theater/musical"/>
    <e v="#DIV/0!"/>
    <x v="1"/>
    <x v="40"/>
    <x v="887"/>
    <x v="1145"/>
  </r>
  <r>
    <n v="0"/>
    <n v="3792"/>
    <s v="BorikÃ©n: The Show"/>
    <s v="A cultural and historic journey through Puerto Rico's music and dance!"/>
    <n v="12500"/>
    <x v="428"/>
    <x v="2"/>
    <x v="0"/>
    <x v="0"/>
    <n v="1436957022"/>
    <n v="1434365022"/>
    <x v="0"/>
    <n v="2"/>
    <x v="1"/>
    <s v="theater/musical"/>
    <n v="18"/>
    <x v="1"/>
    <x v="40"/>
    <x v="890"/>
    <x v="861"/>
  </r>
  <r>
    <n v="60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x v="0"/>
    <n v="24"/>
    <x v="1"/>
    <s v="theater/musical"/>
    <n v="174"/>
    <x v="1"/>
    <x v="40"/>
    <x v="485"/>
    <x v="141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x v="0"/>
    <n v="1"/>
    <x v="1"/>
    <s v="theater/musical"/>
    <n v="50"/>
    <x v="1"/>
    <x v="40"/>
    <x v="1663"/>
    <x v="1555"/>
  </r>
  <r>
    <n v="2"/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x v="0"/>
    <n v="2"/>
    <x v="1"/>
    <s v="theater/musical"/>
    <n v="5"/>
    <x v="1"/>
    <x v="40"/>
    <x v="1436"/>
    <x v="1469"/>
  </r>
  <r>
    <n v="0"/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x v="0"/>
    <n v="1"/>
    <x v="1"/>
    <s v="theater/musical"/>
    <n v="1"/>
    <x v="1"/>
    <x v="40"/>
    <x v="1656"/>
    <x v="291"/>
  </r>
  <r>
    <n v="90"/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x v="0"/>
    <n v="37"/>
    <x v="1"/>
    <s v="theater/musical"/>
    <n v="145"/>
    <x v="1"/>
    <x v="40"/>
    <x v="1224"/>
    <x v="1574"/>
  </r>
  <r>
    <n v="1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x v="0"/>
    <n v="5"/>
    <x v="1"/>
    <s v="theater/musical"/>
    <n v="205"/>
    <x v="1"/>
    <x v="40"/>
    <x v="780"/>
    <x v="518"/>
  </r>
  <r>
    <n v="4"/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x v="0"/>
    <n v="4"/>
    <x v="1"/>
    <s v="theater/musical"/>
    <n v="101"/>
    <x v="1"/>
    <x v="40"/>
    <x v="757"/>
    <x v="739"/>
  </r>
  <r>
    <n v="4"/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x v="0"/>
    <n v="16"/>
    <x v="1"/>
    <s v="theater/musical"/>
    <n v="55"/>
    <x v="1"/>
    <x v="40"/>
    <x v="970"/>
    <x v="1427"/>
  </r>
  <r>
    <n v="9"/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x v="0"/>
    <n v="9"/>
    <x v="1"/>
    <s v="theater/musical"/>
    <n v="47"/>
    <x v="1"/>
    <x v="40"/>
    <x v="491"/>
    <x v="849"/>
  </r>
  <r>
    <n v="0"/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x v="0"/>
    <n v="0"/>
    <x v="1"/>
    <s v="theater/musical"/>
    <e v="#DIV/0!"/>
    <x v="1"/>
    <x v="40"/>
    <x v="377"/>
    <x v="1575"/>
  </r>
  <r>
    <n v="20"/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x v="0"/>
    <n v="40"/>
    <x v="1"/>
    <s v="theater/musical"/>
    <n v="59"/>
    <x v="1"/>
    <x v="40"/>
    <x v="1445"/>
    <x v="1053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x v="0"/>
    <n v="0"/>
    <x v="1"/>
    <s v="theater/musical"/>
    <e v="#DIV/0!"/>
    <x v="1"/>
    <x v="40"/>
    <x v="514"/>
    <x v="172"/>
  </r>
  <r>
    <n v="0"/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x v="0"/>
    <n v="2"/>
    <x v="1"/>
    <s v="theater/musical"/>
    <n v="2"/>
    <x v="1"/>
    <x v="40"/>
    <x v="1200"/>
    <x v="454"/>
  </r>
  <r>
    <n v="0"/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x v="0"/>
    <n v="1"/>
    <x v="1"/>
    <s v="theater/musical"/>
    <n v="5"/>
    <x v="1"/>
    <x v="40"/>
    <x v="1664"/>
    <x v="427"/>
  </r>
  <r>
    <n v="30"/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x v="0"/>
    <n v="9"/>
    <x v="1"/>
    <s v="theater/musical"/>
    <n v="51"/>
    <x v="1"/>
    <x v="40"/>
    <x v="36"/>
    <x v="447"/>
  </r>
  <r>
    <n v="100"/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x v="0"/>
    <n v="24"/>
    <x v="0"/>
    <s v="theater/plays"/>
    <n v="42"/>
    <x v="1"/>
    <x v="6"/>
    <x v="56"/>
    <x v="1192"/>
  </r>
  <r>
    <n v="101"/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x v="0"/>
    <n v="38"/>
    <x v="0"/>
    <s v="theater/plays"/>
    <n v="53"/>
    <x v="1"/>
    <x v="6"/>
    <x v="821"/>
    <x v="1216"/>
  </r>
  <r>
    <n v="122"/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x v="0"/>
    <n v="26"/>
    <x v="0"/>
    <s v="theater/plays"/>
    <n v="70"/>
    <x v="1"/>
    <x v="6"/>
    <x v="1642"/>
    <x v="491"/>
  </r>
  <r>
    <n v="330"/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x v="0"/>
    <n v="19"/>
    <x v="0"/>
    <s v="theater/plays"/>
    <n v="43"/>
    <x v="1"/>
    <x v="6"/>
    <x v="130"/>
    <x v="1420"/>
  </r>
  <r>
    <n v="110"/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x v="0"/>
    <n v="11"/>
    <x v="0"/>
    <s v="theater/plays"/>
    <n v="199"/>
    <x v="1"/>
    <x v="6"/>
    <x v="205"/>
    <x v="522"/>
  </r>
  <r>
    <n v="101"/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x v="0"/>
    <n v="27"/>
    <x v="0"/>
    <s v="theater/plays"/>
    <n v="79"/>
    <x v="1"/>
    <x v="6"/>
    <x v="321"/>
    <x v="54"/>
  </r>
  <r>
    <n v="140"/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x v="0"/>
    <n v="34"/>
    <x v="0"/>
    <s v="theater/plays"/>
    <n v="62"/>
    <x v="1"/>
    <x v="6"/>
    <x v="1072"/>
    <x v="1192"/>
  </r>
  <r>
    <n v="100"/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x v="0"/>
    <n v="20"/>
    <x v="0"/>
    <s v="theater/plays"/>
    <n v="50"/>
    <x v="1"/>
    <x v="6"/>
    <x v="200"/>
    <x v="308"/>
  </r>
  <r>
    <n v="119"/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x v="0"/>
    <n v="37"/>
    <x v="0"/>
    <s v="theater/plays"/>
    <n v="48"/>
    <x v="1"/>
    <x v="6"/>
    <x v="51"/>
    <x v="51"/>
  </r>
  <r>
    <n v="107"/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x v="0"/>
    <n v="20"/>
    <x v="0"/>
    <s v="theater/plays"/>
    <n v="107"/>
    <x v="1"/>
    <x v="6"/>
    <x v="48"/>
    <x v="1533"/>
  </r>
  <r>
    <n v="228"/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x v="0"/>
    <n v="10"/>
    <x v="0"/>
    <s v="theater/plays"/>
    <n v="57"/>
    <x v="1"/>
    <x v="6"/>
    <x v="1339"/>
    <x v="540"/>
  </r>
  <r>
    <n v="106"/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x v="0"/>
    <n v="26"/>
    <x v="0"/>
    <s v="theater/plays"/>
    <n v="41"/>
    <x v="1"/>
    <x v="6"/>
    <x v="1633"/>
    <x v="290"/>
  </r>
  <r>
    <n v="143"/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x v="0"/>
    <n v="20"/>
    <x v="0"/>
    <s v="theater/plays"/>
    <n v="22"/>
    <x v="1"/>
    <x v="6"/>
    <x v="1005"/>
    <x v="926"/>
  </r>
  <r>
    <n v="105"/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x v="0"/>
    <n v="46"/>
    <x v="0"/>
    <s v="theater/plays"/>
    <n v="80"/>
    <x v="1"/>
    <x v="6"/>
    <x v="1396"/>
    <x v="484"/>
  </r>
  <r>
    <n v="110"/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x v="0"/>
    <n v="76"/>
    <x v="0"/>
    <s v="theater/plays"/>
    <n v="72"/>
    <x v="1"/>
    <x v="6"/>
    <x v="1568"/>
    <x v="1576"/>
  </r>
  <r>
    <n v="106"/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x v="0"/>
    <n v="41"/>
    <x v="0"/>
    <s v="theater/plays"/>
    <n v="65"/>
    <x v="1"/>
    <x v="6"/>
    <x v="19"/>
    <x v="428"/>
  </r>
  <r>
    <n v="108"/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x v="0"/>
    <n v="7"/>
    <x v="0"/>
    <s v="theater/plays"/>
    <n v="39"/>
    <x v="1"/>
    <x v="6"/>
    <x v="1001"/>
    <x v="167"/>
  </r>
  <r>
    <n v="105"/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x v="0"/>
    <n v="49"/>
    <x v="0"/>
    <s v="theater/plays"/>
    <n v="108"/>
    <x v="1"/>
    <x v="6"/>
    <x v="1637"/>
    <x v="827"/>
  </r>
  <r>
    <n v="119"/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x v="0"/>
    <n v="26"/>
    <x v="0"/>
    <s v="theater/plays"/>
    <n v="28"/>
    <x v="1"/>
    <x v="6"/>
    <x v="997"/>
    <x v="299"/>
  </r>
  <r>
    <n v="153"/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x v="0"/>
    <n v="65"/>
    <x v="0"/>
    <s v="theater/plays"/>
    <n v="70"/>
    <x v="1"/>
    <x v="6"/>
    <x v="202"/>
    <x v="1182"/>
  </r>
  <r>
    <n v="100"/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x v="0"/>
    <n v="28"/>
    <x v="0"/>
    <s v="theater/plays"/>
    <n v="179"/>
    <x v="1"/>
    <x v="6"/>
    <x v="1071"/>
    <x v="1577"/>
  </r>
  <r>
    <n v="100"/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x v="0"/>
    <n v="8"/>
    <x v="0"/>
    <s v="theater/plays"/>
    <n v="63"/>
    <x v="1"/>
    <x v="6"/>
    <x v="76"/>
    <x v="1417"/>
  </r>
  <r>
    <n v="225"/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x v="0"/>
    <n v="3"/>
    <x v="0"/>
    <s v="theater/plays"/>
    <n v="75"/>
    <x v="1"/>
    <x v="6"/>
    <x v="1594"/>
    <x v="474"/>
  </r>
  <r>
    <n v="106"/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x v="0"/>
    <n v="9"/>
    <x v="0"/>
    <s v="theater/plays"/>
    <n v="59"/>
    <x v="1"/>
    <x v="6"/>
    <x v="823"/>
    <x v="1398"/>
  </r>
  <r>
    <n v="105"/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x v="0"/>
    <n v="9"/>
    <x v="0"/>
    <s v="theater/plays"/>
    <n v="140"/>
    <x v="1"/>
    <x v="6"/>
    <x v="1014"/>
    <x v="191"/>
  </r>
  <r>
    <n v="117"/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x v="0"/>
    <n v="20"/>
    <x v="0"/>
    <s v="theater/plays"/>
    <n v="70"/>
    <x v="1"/>
    <x v="6"/>
    <x v="318"/>
    <x v="1027"/>
  </r>
  <r>
    <n v="109"/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x v="0"/>
    <n v="57"/>
    <x v="0"/>
    <s v="theater/plays"/>
    <n v="57"/>
    <x v="1"/>
    <x v="6"/>
    <x v="145"/>
    <x v="502"/>
  </r>
  <r>
    <n v="160"/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x v="0"/>
    <n v="8"/>
    <x v="0"/>
    <s v="theater/plays"/>
    <n v="40"/>
    <x v="1"/>
    <x v="6"/>
    <x v="771"/>
    <x v="31"/>
  </r>
  <r>
    <n v="113"/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x v="0"/>
    <n v="14"/>
    <x v="0"/>
    <s v="theater/plays"/>
    <n v="64"/>
    <x v="1"/>
    <x v="6"/>
    <x v="1048"/>
    <x v="1578"/>
  </r>
  <r>
    <n v="102"/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x v="0"/>
    <n v="17"/>
    <x v="0"/>
    <s v="theater/plays"/>
    <n v="120"/>
    <x v="1"/>
    <x v="6"/>
    <x v="1444"/>
    <x v="876"/>
  </r>
  <r>
    <n v="101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x v="0"/>
    <n v="100"/>
    <x v="0"/>
    <s v="theater/plays"/>
    <n v="1008"/>
    <x v="1"/>
    <x v="6"/>
    <x v="1030"/>
    <x v="994"/>
  </r>
  <r>
    <n v="101"/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x v="0"/>
    <n v="32"/>
    <x v="0"/>
    <s v="theater/plays"/>
    <n v="63"/>
    <x v="1"/>
    <x v="6"/>
    <x v="598"/>
    <x v="1180"/>
  </r>
  <r>
    <n v="6500"/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x v="0"/>
    <n v="3"/>
    <x v="0"/>
    <s v="theater/plays"/>
    <n v="22"/>
    <x v="1"/>
    <x v="6"/>
    <x v="1168"/>
    <x v="804"/>
  </r>
  <r>
    <n v="9"/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x v="1"/>
    <n v="34"/>
    <x v="1"/>
    <s v="theater/plays"/>
    <n v="26"/>
    <x v="1"/>
    <x v="6"/>
    <x v="1629"/>
    <x v="10"/>
  </r>
  <r>
    <n v="22"/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x v="1"/>
    <n v="23"/>
    <x v="1"/>
    <s v="theater/plays"/>
    <n v="48"/>
    <x v="1"/>
    <x v="6"/>
    <x v="847"/>
    <x v="819"/>
  </r>
  <r>
    <n v="21"/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x v="1"/>
    <n v="19"/>
    <x v="1"/>
    <s v="theater/plays"/>
    <n v="56"/>
    <x v="1"/>
    <x v="6"/>
    <x v="404"/>
    <x v="1145"/>
  </r>
  <r>
    <n v="41"/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x v="1"/>
    <n v="50"/>
    <x v="1"/>
    <s v="theater/plays"/>
    <n v="81"/>
    <x v="1"/>
    <x v="6"/>
    <x v="416"/>
    <x v="1145"/>
  </r>
  <r>
    <n v="2"/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x v="1"/>
    <n v="12"/>
    <x v="1"/>
    <s v="theater/plays"/>
    <n v="70"/>
    <x v="1"/>
    <x v="6"/>
    <x v="154"/>
    <x v="181"/>
  </r>
  <r>
    <n v="3"/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x v="1"/>
    <n v="8"/>
    <x v="1"/>
    <s v="theater/plays"/>
    <n v="24"/>
    <x v="1"/>
    <x v="6"/>
    <x v="858"/>
    <x v="830"/>
  </r>
  <r>
    <n v="16"/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x v="1"/>
    <n v="9"/>
    <x v="1"/>
    <s v="theater/plays"/>
    <n v="189"/>
    <x v="1"/>
    <x v="6"/>
    <x v="561"/>
    <x v="1151"/>
  </r>
  <r>
    <n v="16"/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x v="1"/>
    <n v="43"/>
    <x v="1"/>
    <s v="theater/plays"/>
    <n v="50"/>
    <x v="1"/>
    <x v="6"/>
    <x v="1454"/>
    <x v="1195"/>
  </r>
  <r>
    <n v="7"/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x v="1"/>
    <n v="28"/>
    <x v="1"/>
    <s v="theater/plays"/>
    <n v="75"/>
    <x v="1"/>
    <x v="6"/>
    <x v="123"/>
    <x v="205"/>
  </r>
  <r>
    <n v="4"/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x v="1"/>
    <n v="4"/>
    <x v="1"/>
    <s v="theater/plays"/>
    <n v="10"/>
    <x v="1"/>
    <x v="6"/>
    <x v="22"/>
    <x v="849"/>
  </r>
  <r>
    <n v="34"/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x v="1"/>
    <n v="24"/>
    <x v="1"/>
    <s v="theater/plays"/>
    <n v="36"/>
    <x v="1"/>
    <x v="6"/>
    <x v="982"/>
    <x v="150"/>
  </r>
  <r>
    <n v="0"/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x v="0"/>
    <n v="2"/>
    <x v="1"/>
    <s v="theater/plays"/>
    <n v="10"/>
    <x v="1"/>
    <x v="6"/>
    <x v="202"/>
    <x v="977"/>
  </r>
  <r>
    <n v="0"/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x v="0"/>
    <n v="2"/>
    <x v="1"/>
    <s v="theater/plays"/>
    <n v="13"/>
    <x v="1"/>
    <x v="6"/>
    <x v="567"/>
    <x v="503"/>
  </r>
  <r>
    <n v="16"/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x v="0"/>
    <n v="20"/>
    <x v="1"/>
    <s v="theater/plays"/>
    <n v="89"/>
    <x v="1"/>
    <x v="6"/>
    <x v="1031"/>
    <x v="1564"/>
  </r>
  <r>
    <n v="3"/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x v="0"/>
    <n v="1"/>
    <x v="1"/>
    <s v="theater/plays"/>
    <n v="25"/>
    <x v="1"/>
    <x v="6"/>
    <x v="202"/>
    <x v="1349"/>
  </r>
  <r>
    <n v="0"/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x v="0"/>
    <n v="1"/>
    <x v="1"/>
    <s v="theater/plays"/>
    <n v="1"/>
    <x v="1"/>
    <x v="6"/>
    <x v="516"/>
    <x v="1369"/>
  </r>
  <r>
    <n v="5"/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x v="0"/>
    <n v="4"/>
    <x v="1"/>
    <s v="theater/plays"/>
    <n v="65"/>
    <x v="1"/>
    <x v="6"/>
    <x v="596"/>
    <x v="592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x v="0"/>
    <n v="1"/>
    <x v="1"/>
    <s v="theater/plays"/>
    <n v="10"/>
    <x v="1"/>
    <x v="6"/>
    <x v="1665"/>
    <x v="679"/>
  </r>
  <r>
    <n v="0"/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x v="0"/>
    <n v="1"/>
    <x v="1"/>
    <s v="theater/plays"/>
    <n v="1"/>
    <x v="1"/>
    <x v="6"/>
    <x v="1429"/>
    <x v="1347"/>
  </r>
  <r>
    <n v="18"/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x v="0"/>
    <n v="13"/>
    <x v="1"/>
    <s v="theater/plays"/>
    <n v="82"/>
    <x v="1"/>
    <x v="6"/>
    <x v="547"/>
    <x v="535"/>
  </r>
  <r>
    <n v="5"/>
    <n v="3861"/>
    <s v="READY OR NOT HERE I COME"/>
    <s v="THE COMING OF THE LORD!"/>
    <n v="2000"/>
    <x v="173"/>
    <x v="2"/>
    <x v="0"/>
    <x v="0"/>
    <n v="1415828820"/>
    <n v="1412258977"/>
    <x v="0"/>
    <n v="1"/>
    <x v="1"/>
    <s v="theater/plays"/>
    <n v="100"/>
    <x v="1"/>
    <x v="6"/>
    <x v="795"/>
    <x v="465"/>
  </r>
  <r>
    <n v="0"/>
    <n v="3862"/>
    <s v="The Container Play"/>
    <s v="The hit immersive theatre experience of England comes to Corpus Christi!"/>
    <n v="7500"/>
    <x v="116"/>
    <x v="2"/>
    <x v="0"/>
    <x v="0"/>
    <n v="1473699540"/>
    <n v="1472451356"/>
    <x v="0"/>
    <n v="1"/>
    <x v="1"/>
    <s v="theater/plays"/>
    <n v="1"/>
    <x v="1"/>
    <x v="6"/>
    <x v="811"/>
    <x v="789"/>
  </r>
  <r>
    <n v="0"/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x v="0"/>
    <n v="0"/>
    <x v="1"/>
    <s v="theater/plays"/>
    <e v="#DIV/0!"/>
    <x v="1"/>
    <x v="6"/>
    <x v="356"/>
    <x v="1506"/>
  </r>
  <r>
    <n v="1"/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x v="0"/>
    <n v="3"/>
    <x v="1"/>
    <s v="theater/plays"/>
    <n v="20"/>
    <x v="1"/>
    <x v="6"/>
    <x v="385"/>
    <x v="380"/>
  </r>
  <r>
    <n v="27"/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x v="0"/>
    <n v="14"/>
    <x v="1"/>
    <s v="theater/plays"/>
    <n v="46"/>
    <x v="1"/>
    <x v="6"/>
    <x v="722"/>
    <x v="33"/>
  </r>
  <r>
    <n v="1"/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x v="0"/>
    <n v="2"/>
    <x v="1"/>
    <s v="theater/plays"/>
    <n v="6"/>
    <x v="1"/>
    <x v="6"/>
    <x v="1059"/>
    <x v="163"/>
  </r>
  <r>
    <n v="13"/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x v="0"/>
    <n v="5"/>
    <x v="1"/>
    <s v="theater/plays"/>
    <n v="50"/>
    <x v="1"/>
    <x v="6"/>
    <x v="538"/>
    <x v="857"/>
  </r>
  <r>
    <n v="0"/>
    <n v="3868"/>
    <s v="1000 words (Canceled)"/>
    <s v="New collection of music by Scott Evan Davis!"/>
    <n v="5000"/>
    <x v="115"/>
    <x v="1"/>
    <x v="1"/>
    <x v="1"/>
    <n v="1410191405"/>
    <n v="1408031405"/>
    <x v="0"/>
    <n v="1"/>
    <x v="1"/>
    <s v="theater/musical"/>
    <n v="10"/>
    <x v="1"/>
    <x v="40"/>
    <x v="1246"/>
    <x v="531"/>
  </r>
  <r>
    <n v="3"/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x v="0"/>
    <n v="15"/>
    <x v="1"/>
    <s v="theater/musical"/>
    <n v="30"/>
    <x v="1"/>
    <x v="40"/>
    <x v="304"/>
    <x v="139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x v="0"/>
    <n v="10"/>
    <x v="1"/>
    <s v="theater/musical"/>
    <n v="150"/>
    <x v="1"/>
    <x v="40"/>
    <x v="432"/>
    <x v="822"/>
  </r>
  <r>
    <n v="3"/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x v="0"/>
    <n v="3"/>
    <x v="1"/>
    <s v="theater/musical"/>
    <n v="13"/>
    <x v="1"/>
    <x v="40"/>
    <x v="1152"/>
    <x v="530"/>
  </r>
  <r>
    <n v="0"/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x v="0"/>
    <n v="0"/>
    <x v="1"/>
    <s v="theater/musical"/>
    <e v="#DIV/0!"/>
    <x v="1"/>
    <x v="40"/>
    <x v="776"/>
    <x v="985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x v="0"/>
    <n v="0"/>
    <x v="1"/>
    <s v="theater/musical"/>
    <e v="#DIV/0!"/>
    <x v="1"/>
    <x v="40"/>
    <x v="1496"/>
    <x v="1444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x v="0"/>
    <n v="0"/>
    <x v="1"/>
    <s v="theater/musical"/>
    <e v="#DIV/0!"/>
    <x v="1"/>
    <x v="40"/>
    <x v="1574"/>
    <x v="895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x v="0"/>
    <n v="0"/>
    <x v="1"/>
    <s v="theater/musical"/>
    <e v="#DIV/0!"/>
    <x v="1"/>
    <x v="40"/>
    <x v="138"/>
    <x v="761"/>
  </r>
  <r>
    <n v="53"/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x v="0"/>
    <n v="46"/>
    <x v="1"/>
    <s v="theater/musical"/>
    <n v="45"/>
    <x v="1"/>
    <x v="40"/>
    <x v="1516"/>
    <x v="696"/>
  </r>
  <r>
    <n v="5"/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x v="0"/>
    <n v="14"/>
    <x v="1"/>
    <s v="theater/musical"/>
    <n v="89"/>
    <x v="1"/>
    <x v="40"/>
    <x v="577"/>
    <x v="1321"/>
  </r>
  <r>
    <n v="0"/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x v="0"/>
    <n v="1"/>
    <x v="1"/>
    <s v="theater/musical"/>
    <n v="10"/>
    <x v="1"/>
    <x v="40"/>
    <x v="884"/>
    <x v="855"/>
  </r>
  <r>
    <n v="0"/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x v="0"/>
    <n v="0"/>
    <x v="1"/>
    <s v="theater/musical"/>
    <e v="#DIV/0!"/>
    <x v="1"/>
    <x v="40"/>
    <x v="1231"/>
    <x v="1175"/>
  </r>
  <r>
    <n v="13"/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x v="0"/>
    <n v="17"/>
    <x v="1"/>
    <s v="theater/musical"/>
    <n v="58"/>
    <x v="1"/>
    <x v="40"/>
    <x v="821"/>
    <x v="1466"/>
  </r>
  <r>
    <n v="5"/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x v="0"/>
    <n v="1"/>
    <x v="1"/>
    <s v="theater/musical"/>
    <n v="25"/>
    <x v="1"/>
    <x v="40"/>
    <x v="588"/>
    <x v="1028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x v="0"/>
    <n v="0"/>
    <x v="1"/>
    <s v="theater/musical"/>
    <e v="#DIV/0!"/>
    <x v="1"/>
    <x v="40"/>
    <x v="1245"/>
    <x v="1360"/>
  </r>
  <r>
    <n v="0"/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x v="0"/>
    <n v="0"/>
    <x v="1"/>
    <s v="theater/musical"/>
    <e v="#DIV/0!"/>
    <x v="1"/>
    <x v="40"/>
    <x v="567"/>
    <x v="850"/>
  </r>
  <r>
    <n v="0"/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x v="0"/>
    <n v="0"/>
    <x v="1"/>
    <s v="theater/musical"/>
    <e v="#DIV/0!"/>
    <x v="1"/>
    <x v="40"/>
    <x v="202"/>
    <x v="977"/>
  </r>
  <r>
    <n v="0"/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x v="0"/>
    <n v="0"/>
    <x v="1"/>
    <s v="theater/musical"/>
    <e v="#DIV/0!"/>
    <x v="1"/>
    <x v="40"/>
    <x v="1503"/>
    <x v="1323"/>
  </r>
  <r>
    <n v="0"/>
    <n v="3886"/>
    <s v="a (Canceled)"/>
    <n v="1"/>
    <n v="10000"/>
    <x v="117"/>
    <x v="1"/>
    <x v="2"/>
    <x v="2"/>
    <n v="1418275702"/>
    <n v="1415683702"/>
    <x v="0"/>
    <n v="0"/>
    <x v="1"/>
    <s v="theater/musical"/>
    <e v="#DIV/0!"/>
    <x v="1"/>
    <x v="40"/>
    <x v="286"/>
    <x v="1351"/>
  </r>
  <r>
    <n v="2"/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x v="0"/>
    <n v="2"/>
    <x v="1"/>
    <s v="theater/musical"/>
    <n v="18"/>
    <x v="1"/>
    <x v="40"/>
    <x v="1169"/>
    <x v="494"/>
  </r>
  <r>
    <n v="27"/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x v="0"/>
    <n v="14"/>
    <x v="1"/>
    <s v="theater/plays"/>
    <n v="39"/>
    <x v="1"/>
    <x v="6"/>
    <x v="541"/>
    <x v="878"/>
  </r>
  <r>
    <n v="1"/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x v="0"/>
    <n v="9"/>
    <x v="1"/>
    <s v="theater/plays"/>
    <n v="13"/>
    <x v="1"/>
    <x v="6"/>
    <x v="1666"/>
    <x v="775"/>
  </r>
  <r>
    <n v="17"/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x v="0"/>
    <n v="8"/>
    <x v="1"/>
    <s v="theater/plays"/>
    <n v="316"/>
    <x v="1"/>
    <x v="6"/>
    <x v="345"/>
    <x v="428"/>
  </r>
  <r>
    <n v="33"/>
    <n v="3891"/>
    <s v="Out of the Box: A Mime Story"/>
    <s v="A comedy about a mime who dreams of becoming a stand up comedian."/>
    <n v="800"/>
    <x v="92"/>
    <x v="2"/>
    <x v="0"/>
    <x v="0"/>
    <n v="1427086740"/>
    <n v="1424488244"/>
    <x v="0"/>
    <n v="7"/>
    <x v="1"/>
    <s v="theater/plays"/>
    <n v="37"/>
    <x v="1"/>
    <x v="6"/>
    <x v="672"/>
    <x v="655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x v="0"/>
    <n v="0"/>
    <x v="1"/>
    <s v="theater/plays"/>
    <e v="#DIV/0!"/>
    <x v="1"/>
    <x v="6"/>
    <x v="413"/>
    <x v="178"/>
  </r>
  <r>
    <n v="22"/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x v="0"/>
    <n v="84"/>
    <x v="1"/>
    <s v="theater/plays"/>
    <n v="128"/>
    <x v="1"/>
    <x v="6"/>
    <x v="132"/>
    <x v="126"/>
  </r>
  <r>
    <n v="3"/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x v="0"/>
    <n v="11"/>
    <x v="1"/>
    <s v="theater/plays"/>
    <n v="47"/>
    <x v="1"/>
    <x v="6"/>
    <x v="1667"/>
    <x v="886"/>
  </r>
  <r>
    <n v="5"/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x v="0"/>
    <n v="1"/>
    <x v="1"/>
    <s v="theater/plays"/>
    <n v="50"/>
    <x v="1"/>
    <x v="6"/>
    <x v="163"/>
    <x v="36"/>
  </r>
  <r>
    <n v="11"/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x v="0"/>
    <n v="4"/>
    <x v="1"/>
    <s v="theater/plays"/>
    <n v="43"/>
    <x v="1"/>
    <x v="6"/>
    <x v="127"/>
    <x v="822"/>
  </r>
  <r>
    <n v="18"/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x v="0"/>
    <n v="10"/>
    <x v="1"/>
    <s v="theater/plays"/>
    <n v="44"/>
    <x v="1"/>
    <x v="6"/>
    <x v="1295"/>
    <x v="1362"/>
  </r>
  <r>
    <n v="33"/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x v="0"/>
    <n v="16"/>
    <x v="1"/>
    <s v="theater/plays"/>
    <n v="51"/>
    <x v="1"/>
    <x v="6"/>
    <x v="1545"/>
    <x v="969"/>
  </r>
  <r>
    <n v="1"/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x v="0"/>
    <n v="2"/>
    <x v="1"/>
    <s v="theater/plays"/>
    <n v="63"/>
    <x v="1"/>
    <x v="6"/>
    <x v="547"/>
    <x v="906"/>
  </r>
  <r>
    <n v="5"/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x v="0"/>
    <n v="5"/>
    <x v="1"/>
    <s v="theater/plays"/>
    <n v="27"/>
    <x v="1"/>
    <x v="6"/>
    <x v="123"/>
    <x v="205"/>
  </r>
  <r>
    <n v="1"/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x v="0"/>
    <n v="1"/>
    <x v="1"/>
    <s v="theater/plays"/>
    <n v="25"/>
    <x v="1"/>
    <x v="6"/>
    <x v="875"/>
    <x v="516"/>
  </r>
  <r>
    <n v="49"/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x v="0"/>
    <n v="31"/>
    <x v="1"/>
    <s v="theater/plays"/>
    <n v="47"/>
    <x v="1"/>
    <x v="6"/>
    <x v="1668"/>
    <x v="1579"/>
  </r>
  <r>
    <n v="0"/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x v="0"/>
    <n v="0"/>
    <x v="1"/>
    <s v="theater/plays"/>
    <e v="#DIV/0!"/>
    <x v="1"/>
    <x v="6"/>
    <x v="776"/>
    <x v="133"/>
  </r>
  <r>
    <n v="0"/>
    <n v="3904"/>
    <s v="Black America from Prophets to Pimps"/>
    <s v="A play that will cover 4000 years of black history."/>
    <n v="10000"/>
    <x v="158"/>
    <x v="2"/>
    <x v="0"/>
    <x v="0"/>
    <n v="1429074240"/>
    <n v="1427866200"/>
    <x v="0"/>
    <n v="2"/>
    <x v="1"/>
    <s v="theater/plays"/>
    <n v="2"/>
    <x v="1"/>
    <x v="6"/>
    <x v="1669"/>
    <x v="1446"/>
  </r>
  <r>
    <n v="12"/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x v="0"/>
    <n v="7"/>
    <x v="1"/>
    <s v="theater/plays"/>
    <n v="25"/>
    <x v="1"/>
    <x v="6"/>
    <x v="954"/>
    <x v="868"/>
  </r>
  <r>
    <n v="67"/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x v="0"/>
    <n v="16"/>
    <x v="1"/>
    <s v="theater/plays"/>
    <n v="63"/>
    <x v="1"/>
    <x v="6"/>
    <x v="854"/>
    <x v="1052"/>
  </r>
  <r>
    <n v="15"/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x v="0"/>
    <n v="4"/>
    <x v="1"/>
    <s v="theater/plays"/>
    <n v="38"/>
    <x v="1"/>
    <x v="6"/>
    <x v="1644"/>
    <x v="1144"/>
  </r>
  <r>
    <n v="9"/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x v="0"/>
    <n v="4"/>
    <x v="1"/>
    <s v="theater/plays"/>
    <n v="16"/>
    <x v="1"/>
    <x v="6"/>
    <x v="1521"/>
    <x v="1339"/>
  </r>
  <r>
    <n v="0"/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x v="0"/>
    <n v="4"/>
    <x v="1"/>
    <s v="theater/plays"/>
    <n v="34"/>
    <x v="1"/>
    <x v="6"/>
    <x v="373"/>
    <x v="368"/>
  </r>
  <r>
    <n v="3"/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x v="0"/>
    <n v="3"/>
    <x v="1"/>
    <s v="theater/plays"/>
    <n v="62"/>
    <x v="1"/>
    <x v="6"/>
    <x v="499"/>
    <x v="852"/>
  </r>
  <r>
    <n v="37"/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x v="0"/>
    <n v="36"/>
    <x v="1"/>
    <s v="theater/plays"/>
    <n v="83"/>
    <x v="1"/>
    <x v="6"/>
    <x v="171"/>
    <x v="137"/>
  </r>
  <r>
    <n v="0"/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x v="0"/>
    <n v="1"/>
    <x v="1"/>
    <s v="theater/plays"/>
    <n v="1"/>
    <x v="1"/>
    <x v="6"/>
    <x v="56"/>
    <x v="1192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x v="0"/>
    <n v="7"/>
    <x v="1"/>
    <s v="theater/plays"/>
    <n v="143"/>
    <x v="1"/>
    <x v="6"/>
    <x v="1621"/>
    <x v="1474"/>
  </r>
  <r>
    <n v="36"/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x v="0"/>
    <n v="27"/>
    <x v="1"/>
    <s v="theater/plays"/>
    <n v="34"/>
    <x v="1"/>
    <x v="6"/>
    <x v="564"/>
    <x v="359"/>
  </r>
  <r>
    <n v="0"/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x v="0"/>
    <n v="1"/>
    <x v="1"/>
    <s v="theater/plays"/>
    <n v="5"/>
    <x v="1"/>
    <x v="6"/>
    <x v="1558"/>
    <x v="1026"/>
  </r>
  <r>
    <n v="0"/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x v="0"/>
    <n v="0"/>
    <x v="1"/>
    <s v="theater/plays"/>
    <e v="#DIV/0!"/>
    <x v="1"/>
    <x v="6"/>
    <x v="1012"/>
    <x v="1433"/>
  </r>
  <r>
    <n v="0"/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x v="0"/>
    <n v="1"/>
    <x v="1"/>
    <s v="theater/plays"/>
    <n v="10"/>
    <x v="1"/>
    <x v="6"/>
    <x v="373"/>
    <x v="368"/>
  </r>
  <r>
    <n v="0"/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x v="0"/>
    <n v="3"/>
    <x v="1"/>
    <s v="theater/plays"/>
    <n v="40"/>
    <x v="1"/>
    <x v="6"/>
    <x v="1505"/>
    <x v="906"/>
  </r>
  <r>
    <n v="2"/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x v="0"/>
    <n v="3"/>
    <x v="1"/>
    <s v="theater/plays"/>
    <n v="30"/>
    <x v="1"/>
    <x v="6"/>
    <x v="1140"/>
    <x v="1580"/>
  </r>
  <r>
    <n v="5"/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x v="0"/>
    <n v="3"/>
    <x v="1"/>
    <s v="theater/plays"/>
    <n v="45"/>
    <x v="1"/>
    <x v="6"/>
    <x v="1670"/>
    <x v="866"/>
  </r>
  <r>
    <n v="0"/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x v="0"/>
    <n v="0"/>
    <x v="1"/>
    <s v="theater/plays"/>
    <e v="#DIV/0!"/>
    <x v="1"/>
    <x v="6"/>
    <x v="1639"/>
    <x v="304"/>
  </r>
  <r>
    <n v="8"/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x v="0"/>
    <n v="6"/>
    <x v="1"/>
    <s v="theater/plays"/>
    <n v="10"/>
    <x v="1"/>
    <x v="6"/>
    <x v="1073"/>
    <x v="1330"/>
  </r>
  <r>
    <n v="12"/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x v="0"/>
    <n v="17"/>
    <x v="1"/>
    <s v="theater/plays"/>
    <n v="81"/>
    <x v="1"/>
    <x v="6"/>
    <x v="765"/>
    <x v="528"/>
  </r>
  <r>
    <n v="15"/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x v="0"/>
    <n v="40"/>
    <x v="1"/>
    <s v="theater/plays"/>
    <n v="57"/>
    <x v="1"/>
    <x v="6"/>
    <x v="407"/>
    <x v="1568"/>
  </r>
  <r>
    <n v="10"/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x v="0"/>
    <n v="3"/>
    <x v="1"/>
    <s v="theater/plays"/>
    <n v="5"/>
    <x v="1"/>
    <x v="6"/>
    <x v="821"/>
    <x v="846"/>
  </r>
  <r>
    <n v="0"/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x v="0"/>
    <n v="1"/>
    <x v="1"/>
    <s v="theater/plays"/>
    <n v="15"/>
    <x v="1"/>
    <x v="6"/>
    <x v="517"/>
    <x v="192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x v="0"/>
    <n v="2"/>
    <x v="1"/>
    <s v="theater/plays"/>
    <n v="13"/>
    <x v="1"/>
    <x v="6"/>
    <x v="449"/>
    <x v="445"/>
  </r>
  <r>
    <n v="13"/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x v="0"/>
    <n v="7"/>
    <x v="1"/>
    <s v="theater/plays"/>
    <n v="93"/>
    <x v="1"/>
    <x v="6"/>
    <x v="967"/>
    <x v="1195"/>
  </r>
  <r>
    <n v="2"/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x v="0"/>
    <n v="14"/>
    <x v="1"/>
    <s v="theater/plays"/>
    <n v="32"/>
    <x v="1"/>
    <x v="6"/>
    <x v="1671"/>
    <x v="1581"/>
  </r>
  <r>
    <n v="0"/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x v="0"/>
    <n v="0"/>
    <x v="1"/>
    <s v="theater/plays"/>
    <e v="#DIV/0!"/>
    <x v="1"/>
    <x v="6"/>
    <x v="199"/>
    <x v="464"/>
  </r>
  <r>
    <n v="0"/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x v="0"/>
    <n v="0"/>
    <x v="1"/>
    <s v="theater/plays"/>
    <e v="#DIV/0!"/>
    <x v="1"/>
    <x v="6"/>
    <x v="453"/>
    <x v="375"/>
  </r>
  <r>
    <n v="0"/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x v="0"/>
    <n v="1"/>
    <x v="1"/>
    <s v="theater/plays"/>
    <n v="1"/>
    <x v="1"/>
    <x v="6"/>
    <x v="319"/>
    <x v="315"/>
  </r>
  <r>
    <n v="16"/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x v="0"/>
    <n v="12"/>
    <x v="1"/>
    <s v="theater/plays"/>
    <n v="92"/>
    <x v="1"/>
    <x v="6"/>
    <x v="1659"/>
    <x v="1582"/>
  </r>
  <r>
    <n v="11"/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x v="0"/>
    <n v="12"/>
    <x v="1"/>
    <s v="theater/plays"/>
    <n v="46"/>
    <x v="1"/>
    <x v="6"/>
    <x v="154"/>
    <x v="1477"/>
  </r>
  <r>
    <n v="44"/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x v="0"/>
    <n v="23"/>
    <x v="1"/>
    <s v="theater/plays"/>
    <n v="57"/>
    <x v="1"/>
    <x v="6"/>
    <x v="1483"/>
    <x v="1034"/>
  </r>
  <r>
    <n v="0"/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x v="0"/>
    <n v="0"/>
    <x v="1"/>
    <s v="theater/plays"/>
    <e v="#DIV/0!"/>
    <x v="1"/>
    <x v="6"/>
    <x v="552"/>
    <x v="539"/>
  </r>
  <r>
    <n v="86"/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x v="0"/>
    <n v="10"/>
    <x v="1"/>
    <s v="theater/plays"/>
    <n v="249"/>
    <x v="1"/>
    <x v="6"/>
    <x v="1658"/>
    <x v="157"/>
  </r>
  <r>
    <n v="12"/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x v="0"/>
    <n v="5"/>
    <x v="1"/>
    <s v="theater/plays"/>
    <n v="79"/>
    <x v="1"/>
    <x v="6"/>
    <x v="445"/>
    <x v="876"/>
  </r>
  <r>
    <n v="0"/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x v="0"/>
    <n v="1"/>
    <x v="1"/>
    <s v="theater/plays"/>
    <n v="5"/>
    <x v="1"/>
    <x v="6"/>
    <x v="43"/>
    <x v="648"/>
  </r>
  <r>
    <n v="0"/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x v="0"/>
    <n v="2"/>
    <x v="1"/>
    <s v="theater/plays"/>
    <n v="6"/>
    <x v="1"/>
    <x v="6"/>
    <x v="491"/>
    <x v="988"/>
  </r>
  <r>
    <n v="1"/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x v="0"/>
    <n v="2"/>
    <x v="1"/>
    <s v="theater/plays"/>
    <n v="25"/>
    <x v="1"/>
    <x v="6"/>
    <x v="530"/>
    <x v="577"/>
  </r>
  <r>
    <n v="0"/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x v="0"/>
    <n v="0"/>
    <x v="1"/>
    <s v="theater/plays"/>
    <e v="#DIV/0!"/>
    <x v="1"/>
    <x v="6"/>
    <x v="1637"/>
    <x v="305"/>
  </r>
  <r>
    <n v="36"/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x v="0"/>
    <n v="13"/>
    <x v="1"/>
    <s v="theater/plays"/>
    <n v="137"/>
    <x v="1"/>
    <x v="6"/>
    <x v="466"/>
    <x v="294"/>
  </r>
  <r>
    <n v="0"/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x v="0"/>
    <n v="0"/>
    <x v="1"/>
    <s v="theater/plays"/>
    <e v="#DIV/0!"/>
    <x v="1"/>
    <x v="6"/>
    <x v="1069"/>
    <x v="1036"/>
  </r>
  <r>
    <n v="0"/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x v="0"/>
    <n v="1"/>
    <x v="1"/>
    <s v="theater/plays"/>
    <n v="5"/>
    <x v="1"/>
    <x v="6"/>
    <x v="198"/>
    <x v="522"/>
  </r>
  <r>
    <n v="3"/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x v="0"/>
    <n v="5"/>
    <x v="1"/>
    <s v="theater/plays"/>
    <n v="39"/>
    <x v="1"/>
    <x v="6"/>
    <x v="163"/>
    <x v="36"/>
  </r>
  <r>
    <n v="3"/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x v="0"/>
    <n v="2"/>
    <x v="1"/>
    <s v="theater/plays"/>
    <n v="51"/>
    <x v="1"/>
    <x v="6"/>
    <x v="781"/>
    <x v="761"/>
  </r>
  <r>
    <n v="0"/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x v="0"/>
    <n v="0"/>
    <x v="1"/>
    <s v="theater/plays"/>
    <e v="#DIV/0!"/>
    <x v="1"/>
    <x v="6"/>
    <x v="1572"/>
    <x v="592"/>
  </r>
  <r>
    <n v="16"/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x v="0"/>
    <n v="32"/>
    <x v="1"/>
    <s v="theater/plays"/>
    <n v="49"/>
    <x v="1"/>
    <x v="6"/>
    <x v="815"/>
    <x v="791"/>
  </r>
  <r>
    <n v="1"/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x v="0"/>
    <n v="1"/>
    <x v="1"/>
    <s v="theater/plays"/>
    <n v="25"/>
    <x v="1"/>
    <x v="6"/>
    <x v="315"/>
    <x v="198"/>
  </r>
  <r>
    <n v="0"/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x v="0"/>
    <n v="1"/>
    <x v="1"/>
    <s v="theater/plays"/>
    <n v="1"/>
    <x v="1"/>
    <x v="6"/>
    <x v="471"/>
    <x v="464"/>
  </r>
  <r>
    <n v="0"/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x v="0"/>
    <n v="1"/>
    <x v="1"/>
    <s v="theater/plays"/>
    <n v="25"/>
    <x v="1"/>
    <x v="6"/>
    <x v="486"/>
    <x v="1370"/>
  </r>
  <r>
    <n v="0"/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x v="0"/>
    <n v="0"/>
    <x v="1"/>
    <s v="theater/plays"/>
    <e v="#DIV/0!"/>
    <x v="1"/>
    <x v="6"/>
    <x v="1672"/>
    <x v="1049"/>
  </r>
  <r>
    <n v="0"/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x v="0"/>
    <n v="0"/>
    <x v="1"/>
    <s v="theater/plays"/>
    <e v="#DIV/0!"/>
    <x v="1"/>
    <x v="6"/>
    <x v="734"/>
    <x v="901"/>
  </r>
  <r>
    <n v="24"/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x v="0"/>
    <n v="8"/>
    <x v="1"/>
    <s v="theater/plays"/>
    <n v="53"/>
    <x v="1"/>
    <x v="6"/>
    <x v="523"/>
    <x v="508"/>
  </r>
  <r>
    <n v="0"/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x v="0"/>
    <n v="0"/>
    <x v="1"/>
    <s v="theater/plays"/>
    <e v="#DIV/0!"/>
    <x v="1"/>
    <x v="6"/>
    <x v="690"/>
    <x v="930"/>
  </r>
  <r>
    <n v="0"/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x v="0"/>
    <n v="1"/>
    <x v="1"/>
    <s v="theater/plays"/>
    <n v="7"/>
    <x v="1"/>
    <x v="6"/>
    <x v="1291"/>
    <x v="149"/>
  </r>
  <r>
    <n v="32"/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x v="0"/>
    <n v="16"/>
    <x v="1"/>
    <s v="theater/plays"/>
    <n v="40"/>
    <x v="1"/>
    <x v="6"/>
    <x v="850"/>
    <x v="1549"/>
  </r>
  <r>
    <n v="24"/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x v="0"/>
    <n v="12"/>
    <x v="1"/>
    <s v="theater/plays"/>
    <n v="24"/>
    <x v="1"/>
    <x v="6"/>
    <x v="1200"/>
    <x v="1153"/>
  </r>
  <r>
    <n v="2"/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x v="0"/>
    <n v="4"/>
    <x v="1"/>
    <s v="theater/plays"/>
    <n v="11"/>
    <x v="1"/>
    <x v="6"/>
    <x v="1396"/>
    <x v="1583"/>
  </r>
  <r>
    <n v="0"/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x v="0"/>
    <n v="2"/>
    <x v="1"/>
    <s v="theater/plays"/>
    <n v="11"/>
    <x v="1"/>
    <x v="6"/>
    <x v="1673"/>
    <x v="1164"/>
  </r>
  <r>
    <n v="3"/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x v="0"/>
    <n v="3"/>
    <x v="1"/>
    <s v="theater/plays"/>
    <n v="15"/>
    <x v="1"/>
    <x v="6"/>
    <x v="375"/>
    <x v="1228"/>
  </r>
  <r>
    <n v="0"/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x v="0"/>
    <n v="0"/>
    <x v="1"/>
    <s v="theater/plays"/>
    <e v="#DIV/0!"/>
    <x v="1"/>
    <x v="6"/>
    <x v="385"/>
    <x v="380"/>
  </r>
  <r>
    <n v="6"/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x v="0"/>
    <n v="3"/>
    <x v="1"/>
    <s v="theater/plays"/>
    <n v="42"/>
    <x v="1"/>
    <x v="6"/>
    <x v="1270"/>
    <x v="135"/>
  </r>
  <r>
    <n v="14"/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x v="0"/>
    <n v="4"/>
    <x v="1"/>
    <s v="theater/plays"/>
    <n v="71"/>
    <x v="1"/>
    <x v="6"/>
    <x v="421"/>
    <x v="1021"/>
  </r>
  <r>
    <n v="1"/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x v="0"/>
    <n v="2"/>
    <x v="1"/>
    <s v="theater/plays"/>
    <n v="23"/>
    <x v="1"/>
    <x v="6"/>
    <x v="865"/>
    <x v="405"/>
  </r>
  <r>
    <n v="24"/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x v="0"/>
    <n v="10"/>
    <x v="1"/>
    <s v="theater/plays"/>
    <n v="41"/>
    <x v="1"/>
    <x v="6"/>
    <x v="829"/>
    <x v="1372"/>
  </r>
  <r>
    <n v="11"/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x v="0"/>
    <n v="11"/>
    <x v="1"/>
    <s v="theater/plays"/>
    <n v="48"/>
    <x v="1"/>
    <x v="6"/>
    <x v="203"/>
    <x v="674"/>
  </r>
  <r>
    <n v="7"/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x v="0"/>
    <n v="6"/>
    <x v="1"/>
    <s v="theater/plays"/>
    <n v="35"/>
    <x v="1"/>
    <x v="6"/>
    <x v="1181"/>
    <x v="986"/>
  </r>
  <r>
    <n v="0"/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x v="0"/>
    <n v="2"/>
    <x v="1"/>
    <s v="theater/plays"/>
    <n v="6"/>
    <x v="1"/>
    <x v="6"/>
    <x v="754"/>
    <x v="419"/>
  </r>
  <r>
    <n v="1"/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x v="0"/>
    <n v="6"/>
    <x v="1"/>
    <s v="theater/plays"/>
    <n v="23"/>
    <x v="1"/>
    <x v="6"/>
    <x v="1657"/>
    <x v="1482"/>
  </r>
  <r>
    <n v="21"/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x v="0"/>
    <n v="8"/>
    <x v="1"/>
    <s v="theater/plays"/>
    <n v="26"/>
    <x v="1"/>
    <x v="6"/>
    <x v="1013"/>
    <x v="1037"/>
  </r>
  <r>
    <n v="78"/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x v="0"/>
    <n v="37"/>
    <x v="1"/>
    <s v="theater/plays"/>
    <n v="106"/>
    <x v="1"/>
    <x v="6"/>
    <x v="889"/>
    <x v="8"/>
  </r>
  <r>
    <n v="32"/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x v="0"/>
    <n v="11"/>
    <x v="1"/>
    <s v="theater/plays"/>
    <n v="29"/>
    <x v="1"/>
    <x v="6"/>
    <x v="1558"/>
    <x v="1026"/>
  </r>
  <r>
    <n v="0"/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x v="0"/>
    <n v="0"/>
    <x v="1"/>
    <s v="theater/plays"/>
    <e v="#DIV/0!"/>
    <x v="1"/>
    <x v="6"/>
    <x v="490"/>
    <x v="463"/>
  </r>
  <r>
    <n v="48"/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x v="0"/>
    <n v="10"/>
    <x v="1"/>
    <s v="theater/plays"/>
    <n v="62"/>
    <x v="1"/>
    <x v="6"/>
    <x v="596"/>
    <x v="518"/>
  </r>
  <r>
    <n v="1"/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x v="0"/>
    <n v="6"/>
    <x v="1"/>
    <s v="theater/plays"/>
    <n v="218"/>
    <x v="1"/>
    <x v="6"/>
    <x v="1047"/>
    <x v="933"/>
  </r>
  <r>
    <n v="11"/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x v="0"/>
    <n v="8"/>
    <x v="1"/>
    <s v="theater/plays"/>
    <n v="27"/>
    <x v="1"/>
    <x v="6"/>
    <x v="1191"/>
    <x v="849"/>
  </r>
  <r>
    <n v="2"/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x v="0"/>
    <n v="6"/>
    <x v="1"/>
    <s v="theater/plays"/>
    <n v="18"/>
    <x v="1"/>
    <x v="6"/>
    <x v="1165"/>
    <x v="161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x v="0"/>
    <n v="7"/>
    <x v="1"/>
    <s v="theater/plays"/>
    <n v="64"/>
    <x v="1"/>
    <x v="6"/>
    <x v="1553"/>
    <x v="1072"/>
  </r>
  <r>
    <n v="4"/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x v="0"/>
    <n v="7"/>
    <x v="1"/>
    <s v="theater/plays"/>
    <n v="175"/>
    <x v="1"/>
    <x v="6"/>
    <x v="1659"/>
    <x v="13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x v="0"/>
    <n v="5"/>
    <x v="1"/>
    <s v="theater/plays"/>
    <n v="34"/>
    <x v="1"/>
    <x v="6"/>
    <x v="1576"/>
    <x v="1555"/>
  </r>
  <r>
    <n v="35"/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x v="0"/>
    <n v="46"/>
    <x v="1"/>
    <s v="theater/plays"/>
    <n v="84"/>
    <x v="1"/>
    <x v="6"/>
    <x v="1220"/>
    <x v="1455"/>
  </r>
  <r>
    <n v="6"/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x v="0"/>
    <n v="10"/>
    <x v="1"/>
    <s v="theater/plays"/>
    <n v="10"/>
    <x v="1"/>
    <x v="6"/>
    <x v="129"/>
    <x v="769"/>
  </r>
  <r>
    <n v="32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x v="0"/>
    <n v="19"/>
    <x v="1"/>
    <s v="theater/plays"/>
    <n v="34"/>
    <x v="1"/>
    <x v="6"/>
    <x v="758"/>
    <x v="1499"/>
  </r>
  <r>
    <n v="10"/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x v="0"/>
    <n v="13"/>
    <x v="1"/>
    <s v="theater/plays"/>
    <n v="38"/>
    <x v="1"/>
    <x v="6"/>
    <x v="1311"/>
    <x v="1255"/>
  </r>
  <r>
    <n v="38"/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x v="0"/>
    <n v="13"/>
    <x v="1"/>
    <s v="theater/plays"/>
    <n v="12"/>
    <x v="1"/>
    <x v="6"/>
    <x v="354"/>
    <x v="1145"/>
  </r>
  <r>
    <n v="2"/>
    <n v="3988"/>
    <s v="Folk-Tales: What Stories Do Your Folks Tell?"/>
    <s v="An evening of of stories based both in myth and truth."/>
    <n v="1500"/>
    <x v="573"/>
    <x v="2"/>
    <x v="0"/>
    <x v="0"/>
    <n v="1440813413"/>
    <n v="1439517413"/>
    <x v="0"/>
    <n v="4"/>
    <x v="1"/>
    <s v="theater/plays"/>
    <n v="8"/>
    <x v="1"/>
    <x v="6"/>
    <x v="1436"/>
    <x v="57"/>
  </r>
  <r>
    <n v="0"/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x v="0"/>
    <n v="0"/>
    <x v="1"/>
    <s v="theater/plays"/>
    <e v="#DIV/0!"/>
    <x v="1"/>
    <x v="6"/>
    <x v="33"/>
    <x v="32"/>
  </r>
  <r>
    <n v="4"/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x v="0"/>
    <n v="3"/>
    <x v="1"/>
    <s v="theater/plays"/>
    <n v="23"/>
    <x v="1"/>
    <x v="6"/>
    <x v="1638"/>
    <x v="970"/>
  </r>
  <r>
    <n v="20"/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x v="0"/>
    <n v="1"/>
    <x v="1"/>
    <s v="theater/plays"/>
    <n v="100"/>
    <x v="1"/>
    <x v="6"/>
    <x v="108"/>
    <x v="107"/>
  </r>
  <r>
    <n v="5"/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x v="0"/>
    <n v="9"/>
    <x v="1"/>
    <s v="theater/plays"/>
    <n v="60"/>
    <x v="1"/>
    <x v="6"/>
    <x v="1011"/>
    <x v="998"/>
  </r>
  <r>
    <n v="0"/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x v="0"/>
    <n v="1"/>
    <x v="1"/>
    <s v="theater/plays"/>
    <n v="3"/>
    <x v="1"/>
    <x v="6"/>
    <x v="860"/>
    <x v="833"/>
  </r>
  <r>
    <n v="0"/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x v="0"/>
    <n v="1"/>
    <x v="1"/>
    <s v="theater/plays"/>
    <n v="5"/>
    <x v="1"/>
    <x v="6"/>
    <x v="1062"/>
    <x v="558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x v="0"/>
    <n v="4"/>
    <x v="1"/>
    <s v="theater/plays"/>
    <n v="18"/>
    <x v="1"/>
    <x v="6"/>
    <x v="620"/>
    <x v="602"/>
  </r>
  <r>
    <n v="17"/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x v="0"/>
    <n v="17"/>
    <x v="1"/>
    <s v="theater/plays"/>
    <n v="29"/>
    <x v="1"/>
    <x v="6"/>
    <x v="1235"/>
    <x v="1078"/>
  </r>
  <r>
    <n v="0"/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x v="0"/>
    <n v="0"/>
    <x v="1"/>
    <s v="theater/plays"/>
    <e v="#DIV/0!"/>
    <x v="1"/>
    <x v="6"/>
    <x v="810"/>
    <x v="1060"/>
  </r>
  <r>
    <n v="57"/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x v="0"/>
    <n v="12"/>
    <x v="1"/>
    <s v="theater/plays"/>
    <n v="60"/>
    <x v="1"/>
    <x v="6"/>
    <x v="1384"/>
    <x v="1315"/>
  </r>
  <r>
    <n v="17"/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x v="0"/>
    <n v="14"/>
    <x v="1"/>
    <s v="theater/plays"/>
    <n v="83"/>
    <x v="1"/>
    <x v="6"/>
    <x v="896"/>
    <x v="29"/>
  </r>
  <r>
    <n v="0"/>
    <n v="4000"/>
    <s v="The Escorts"/>
    <s v="An Enticing Trip into the World of Assisted Dying"/>
    <n v="8000"/>
    <x v="115"/>
    <x v="2"/>
    <x v="0"/>
    <x v="0"/>
    <n v="1462631358"/>
    <n v="1457450958"/>
    <x v="0"/>
    <n v="1"/>
    <x v="1"/>
    <s v="theater/plays"/>
    <n v="10"/>
    <x v="1"/>
    <x v="6"/>
    <x v="1310"/>
    <x v="298"/>
  </r>
  <r>
    <n v="38"/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x v="0"/>
    <n v="14"/>
    <x v="1"/>
    <s v="theater/plays"/>
    <n v="32"/>
    <x v="1"/>
    <x v="6"/>
    <x v="659"/>
    <x v="1324"/>
  </r>
  <r>
    <n v="2"/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x v="0"/>
    <n v="4"/>
    <x v="1"/>
    <s v="theater/plays"/>
    <n v="6"/>
    <x v="1"/>
    <x v="6"/>
    <x v="1186"/>
    <x v="1207"/>
  </r>
  <r>
    <n v="10"/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x v="0"/>
    <n v="2"/>
    <x v="1"/>
    <s v="theater/plays"/>
    <n v="101"/>
    <x v="1"/>
    <x v="6"/>
    <x v="1051"/>
    <x v="1330"/>
  </r>
  <r>
    <n v="0"/>
    <n v="4004"/>
    <s v="South Florida Tours"/>
    <s v="Help Launch The Queen Into South Florida!"/>
    <n v="500"/>
    <x v="116"/>
    <x v="2"/>
    <x v="0"/>
    <x v="0"/>
    <n v="1412740457"/>
    <n v="1410148457"/>
    <x v="0"/>
    <n v="1"/>
    <x v="1"/>
    <s v="theater/plays"/>
    <n v="1"/>
    <x v="1"/>
    <x v="6"/>
    <x v="316"/>
    <x v="312"/>
  </r>
  <r>
    <n v="1"/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x v="0"/>
    <n v="2"/>
    <x v="1"/>
    <s v="theater/plays"/>
    <n v="20"/>
    <x v="1"/>
    <x v="6"/>
    <x v="881"/>
    <x v="851"/>
  </r>
  <r>
    <n v="0"/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x v="0"/>
    <n v="1"/>
    <x v="1"/>
    <s v="theater/plays"/>
    <n v="2"/>
    <x v="1"/>
    <x v="6"/>
    <x v="1660"/>
    <x v="990"/>
  </r>
  <r>
    <n v="0"/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x v="0"/>
    <n v="1"/>
    <x v="1"/>
    <s v="theater/plays"/>
    <n v="5"/>
    <x v="1"/>
    <x v="6"/>
    <x v="1185"/>
    <x v="1233"/>
  </r>
  <r>
    <n v="6"/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x v="0"/>
    <n v="4"/>
    <x v="1"/>
    <s v="theater/plays"/>
    <n v="15"/>
    <x v="1"/>
    <x v="6"/>
    <x v="0"/>
    <x v="366"/>
  </r>
  <r>
    <n v="4"/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x v="0"/>
    <n v="3"/>
    <x v="1"/>
    <s v="theater/plays"/>
    <n v="25"/>
    <x v="1"/>
    <x v="6"/>
    <x v="1565"/>
    <x v="794"/>
  </r>
  <r>
    <n v="24"/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x v="0"/>
    <n v="38"/>
    <x v="1"/>
    <s v="theater/plays"/>
    <n v="46"/>
    <x v="1"/>
    <x v="6"/>
    <x v="1639"/>
    <x v="769"/>
  </r>
  <r>
    <n v="8"/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x v="0"/>
    <n v="4"/>
    <x v="1"/>
    <s v="theater/plays"/>
    <n v="5"/>
    <x v="1"/>
    <x v="6"/>
    <x v="1480"/>
    <x v="1480"/>
  </r>
  <r>
    <n v="0"/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x v="0"/>
    <n v="0"/>
    <x v="1"/>
    <s v="theater/plays"/>
    <e v="#DIV/0!"/>
    <x v="1"/>
    <x v="6"/>
    <x v="1169"/>
    <x v="117"/>
  </r>
  <r>
    <n v="1"/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x v="0"/>
    <n v="2"/>
    <x v="1"/>
    <s v="theater/plays"/>
    <n v="13"/>
    <x v="1"/>
    <x v="6"/>
    <x v="505"/>
    <x v="493"/>
  </r>
  <r>
    <n v="0"/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x v="0"/>
    <n v="0"/>
    <x v="1"/>
    <s v="theater/plays"/>
    <e v="#DIV/0!"/>
    <x v="1"/>
    <x v="6"/>
    <x v="1445"/>
    <x v="871"/>
  </r>
  <r>
    <n v="0"/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x v="0"/>
    <n v="1"/>
    <x v="1"/>
    <s v="theater/plays"/>
    <n v="1"/>
    <x v="1"/>
    <x v="6"/>
    <x v="561"/>
    <x v="545"/>
  </r>
  <r>
    <n v="14"/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x v="0"/>
    <n v="7"/>
    <x v="1"/>
    <s v="theater/plays"/>
    <n v="10"/>
    <x v="1"/>
    <x v="6"/>
    <x v="583"/>
    <x v="1584"/>
  </r>
  <r>
    <n v="1"/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x v="0"/>
    <n v="2"/>
    <x v="1"/>
    <s v="theater/plays"/>
    <n v="53"/>
    <x v="1"/>
    <x v="6"/>
    <x v="774"/>
    <x v="1141"/>
  </r>
  <r>
    <n v="9"/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x v="0"/>
    <n v="4"/>
    <x v="1"/>
    <s v="theater/plays"/>
    <n v="33"/>
    <x v="1"/>
    <x v="6"/>
    <x v="384"/>
    <x v="1571"/>
  </r>
  <r>
    <n v="1"/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x v="0"/>
    <n v="4"/>
    <x v="1"/>
    <s v="theater/plays"/>
    <n v="7"/>
    <x v="1"/>
    <x v="6"/>
    <x v="1661"/>
    <x v="188"/>
  </r>
  <r>
    <n v="17"/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x v="0"/>
    <n v="3"/>
    <x v="1"/>
    <s v="theater/plays"/>
    <n v="33"/>
    <x v="1"/>
    <x v="6"/>
    <x v="166"/>
    <x v="1524"/>
  </r>
  <r>
    <n v="1"/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x v="0"/>
    <n v="2"/>
    <x v="1"/>
    <s v="theater/plays"/>
    <n v="63"/>
    <x v="1"/>
    <x v="6"/>
    <x v="1644"/>
    <x v="1207"/>
  </r>
  <r>
    <n v="70"/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x v="0"/>
    <n v="197"/>
    <x v="1"/>
    <s v="theater/plays"/>
    <n v="64"/>
    <x v="1"/>
    <x v="6"/>
    <x v="1092"/>
    <x v="22"/>
  </r>
  <r>
    <n v="0"/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x v="0"/>
    <n v="0"/>
    <x v="1"/>
    <s v="theater/plays"/>
    <e v="#DIV/0!"/>
    <x v="1"/>
    <x v="6"/>
    <x v="386"/>
    <x v="579"/>
  </r>
  <r>
    <n v="1"/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x v="0"/>
    <n v="1"/>
    <x v="1"/>
    <s v="theater/plays"/>
    <n v="10"/>
    <x v="1"/>
    <x v="6"/>
    <x v="1166"/>
    <x v="156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x v="0"/>
    <n v="4"/>
    <x v="1"/>
    <s v="theater/plays"/>
    <n v="63"/>
    <x v="1"/>
    <x v="6"/>
    <x v="557"/>
    <x v="827"/>
  </r>
  <r>
    <n v="0"/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x v="0"/>
    <n v="0"/>
    <x v="1"/>
    <s v="theater/plays"/>
    <e v="#DIV/0!"/>
    <x v="1"/>
    <x v="6"/>
    <x v="904"/>
    <x v="462"/>
  </r>
  <r>
    <n v="7"/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x v="0"/>
    <n v="7"/>
    <x v="1"/>
    <s v="theater/plays"/>
    <n v="31"/>
    <x v="1"/>
    <x v="6"/>
    <x v="1074"/>
    <x v="1298"/>
  </r>
  <r>
    <n v="28"/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x v="0"/>
    <n v="11"/>
    <x v="1"/>
    <s v="theater/plays"/>
    <n v="51"/>
    <x v="1"/>
    <x v="6"/>
    <x v="913"/>
    <x v="1145"/>
  </r>
  <r>
    <n v="0"/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x v="0"/>
    <n v="0"/>
    <x v="1"/>
    <s v="theater/plays"/>
    <e v="#DIV/0!"/>
    <x v="1"/>
    <x v="6"/>
    <x v="1382"/>
    <x v="1353"/>
  </r>
  <r>
    <n v="16"/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x v="0"/>
    <n v="6"/>
    <x v="1"/>
    <s v="theater/plays"/>
    <n v="67"/>
    <x v="1"/>
    <x v="6"/>
    <x v="582"/>
    <x v="1360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x v="0"/>
    <n v="0"/>
    <x v="1"/>
    <s v="theater/plays"/>
    <e v="#DIV/0!"/>
    <x v="1"/>
    <x v="6"/>
    <x v="980"/>
    <x v="771"/>
  </r>
  <r>
    <n v="7"/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x v="0"/>
    <n v="7"/>
    <x v="1"/>
    <s v="theater/plays"/>
    <n v="59"/>
    <x v="1"/>
    <x v="6"/>
    <x v="45"/>
    <x v="1585"/>
  </r>
  <r>
    <n v="26"/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x v="0"/>
    <n v="94"/>
    <x v="1"/>
    <s v="theater/plays"/>
    <n v="65"/>
    <x v="1"/>
    <x v="6"/>
    <x v="781"/>
    <x v="765"/>
  </r>
  <r>
    <n v="1"/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x v="0"/>
    <n v="2"/>
    <x v="1"/>
    <s v="theater/plays"/>
    <n v="100"/>
    <x v="1"/>
    <x v="6"/>
    <x v="36"/>
    <x v="35"/>
  </r>
  <r>
    <n v="37"/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x v="0"/>
    <n v="25"/>
    <x v="1"/>
    <s v="theater/plays"/>
    <n v="147"/>
    <x v="1"/>
    <x v="6"/>
    <x v="150"/>
    <x v="119"/>
  </r>
  <r>
    <n v="47"/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x v="0"/>
    <n v="17"/>
    <x v="1"/>
    <s v="theater/plays"/>
    <n v="166"/>
    <x v="1"/>
    <x v="6"/>
    <x v="153"/>
    <x v="1586"/>
  </r>
  <r>
    <n v="11"/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x v="0"/>
    <n v="2"/>
    <x v="1"/>
    <s v="theater/plays"/>
    <n v="40"/>
    <x v="1"/>
    <x v="6"/>
    <x v="1068"/>
    <x v="54"/>
  </r>
  <r>
    <n v="12"/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x v="0"/>
    <n v="4"/>
    <x v="1"/>
    <s v="theater/plays"/>
    <n v="75"/>
    <x v="1"/>
    <x v="6"/>
    <x v="179"/>
    <x v="18"/>
  </r>
  <r>
    <n v="60"/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x v="0"/>
    <n v="5"/>
    <x v="1"/>
    <s v="theater/plays"/>
    <n v="60"/>
    <x v="1"/>
    <x v="6"/>
    <x v="504"/>
    <x v="162"/>
  </r>
  <r>
    <n v="31"/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x v="0"/>
    <n v="2"/>
    <x v="1"/>
    <s v="theater/plays"/>
    <n v="1250"/>
    <x v="1"/>
    <x v="6"/>
    <x v="1633"/>
    <x v="1052"/>
  </r>
  <r>
    <n v="0"/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x v="0"/>
    <n v="2"/>
    <x v="1"/>
    <s v="theater/plays"/>
    <n v="11"/>
    <x v="1"/>
    <x v="6"/>
    <x v="1674"/>
    <x v="138"/>
  </r>
  <r>
    <n v="0"/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x v="0"/>
    <n v="3"/>
    <x v="1"/>
    <s v="theater/plays"/>
    <n v="7"/>
    <x v="1"/>
    <x v="6"/>
    <x v="1675"/>
    <x v="49"/>
  </r>
  <r>
    <n v="0"/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x v="0"/>
    <n v="0"/>
    <x v="1"/>
    <s v="theater/plays"/>
    <e v="#DIV/0!"/>
    <x v="1"/>
    <x v="6"/>
    <x v="344"/>
    <x v="211"/>
  </r>
  <r>
    <n v="38"/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x v="0"/>
    <n v="4"/>
    <x v="1"/>
    <s v="theater/plays"/>
    <n v="56"/>
    <x v="1"/>
    <x v="6"/>
    <x v="765"/>
    <x v="987"/>
  </r>
  <r>
    <n v="0"/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x v="0"/>
    <n v="1"/>
    <x v="1"/>
    <s v="theater/plays"/>
    <n v="1"/>
    <x v="1"/>
    <x v="6"/>
    <x v="30"/>
    <x v="29"/>
  </r>
  <r>
    <n v="8"/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x v="0"/>
    <n v="12"/>
    <x v="1"/>
    <s v="theater/plays"/>
    <n v="38"/>
    <x v="1"/>
    <x v="6"/>
    <x v="150"/>
    <x v="119"/>
  </r>
  <r>
    <n v="2"/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x v="0"/>
    <n v="4"/>
    <x v="1"/>
    <s v="theater/plays"/>
    <n v="28"/>
    <x v="1"/>
    <x v="6"/>
    <x v="970"/>
    <x v="436"/>
  </r>
  <r>
    <n v="18"/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x v="0"/>
    <n v="91"/>
    <x v="1"/>
    <s v="theater/plays"/>
    <n v="33"/>
    <x v="1"/>
    <x v="6"/>
    <x v="1627"/>
    <x v="1131"/>
  </r>
  <r>
    <n v="0"/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x v="0"/>
    <n v="1"/>
    <x v="1"/>
    <s v="theater/plays"/>
    <n v="16"/>
    <x v="1"/>
    <x v="6"/>
    <x v="890"/>
    <x v="861"/>
  </r>
  <r>
    <n v="0"/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x v="0"/>
    <n v="1"/>
    <x v="1"/>
    <s v="theater/plays"/>
    <n v="1"/>
    <x v="1"/>
    <x v="6"/>
    <x v="808"/>
    <x v="128"/>
  </r>
  <r>
    <n v="0"/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x v="0"/>
    <n v="0"/>
    <x v="1"/>
    <s v="theater/plays"/>
    <e v="#DIV/0!"/>
    <x v="1"/>
    <x v="6"/>
    <x v="1673"/>
    <x v="1504"/>
  </r>
  <r>
    <n v="38"/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x v="0"/>
    <n v="13"/>
    <x v="1"/>
    <s v="theater/plays"/>
    <n v="87"/>
    <x v="1"/>
    <x v="6"/>
    <x v="549"/>
    <x v="1547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x v="0"/>
    <n v="2"/>
    <x v="1"/>
    <s v="theater/plays"/>
    <n v="55"/>
    <x v="1"/>
    <x v="6"/>
    <x v="27"/>
    <x v="1398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x v="0"/>
    <n v="0"/>
    <x v="1"/>
    <s v="theater/plays"/>
    <e v="#DIV/0!"/>
    <x v="1"/>
    <x v="6"/>
    <x v="786"/>
    <x v="765"/>
  </r>
  <r>
    <n v="18"/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x v="0"/>
    <n v="21"/>
    <x v="1"/>
    <s v="theater/plays"/>
    <n v="42"/>
    <x v="1"/>
    <x v="6"/>
    <x v="40"/>
    <x v="126"/>
  </r>
  <r>
    <n v="53"/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x v="0"/>
    <n v="9"/>
    <x v="1"/>
    <s v="theater/plays"/>
    <n v="88"/>
    <x v="1"/>
    <x v="6"/>
    <x v="151"/>
    <x v="463"/>
  </r>
  <r>
    <n v="22"/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x v="0"/>
    <n v="6"/>
    <x v="1"/>
    <s v="theater/plays"/>
    <n v="129"/>
    <x v="1"/>
    <x v="6"/>
    <x v="801"/>
    <x v="1228"/>
  </r>
  <r>
    <n v="3"/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x v="0"/>
    <n v="4"/>
    <x v="1"/>
    <s v="theater/plays"/>
    <n v="24"/>
    <x v="1"/>
    <x v="6"/>
    <x v="199"/>
    <x v="497"/>
  </r>
  <r>
    <n v="3"/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x v="0"/>
    <n v="7"/>
    <x v="1"/>
    <s v="theater/plays"/>
    <n v="36"/>
    <x v="1"/>
    <x v="6"/>
    <x v="1055"/>
    <x v="1547"/>
  </r>
  <r>
    <n v="3"/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x v="0"/>
    <n v="5"/>
    <x v="1"/>
    <s v="theater/plays"/>
    <n v="57"/>
    <x v="1"/>
    <x v="6"/>
    <x v="785"/>
    <x v="126"/>
  </r>
  <r>
    <n v="0"/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x v="0"/>
    <n v="0"/>
    <x v="1"/>
    <s v="theater/plays"/>
    <e v="#DIV/0!"/>
    <x v="1"/>
    <x v="6"/>
    <x v="1029"/>
    <x v="1587"/>
  </r>
  <r>
    <n v="2"/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x v="0"/>
    <n v="3"/>
    <x v="1"/>
    <s v="theater/plays"/>
    <n v="163"/>
    <x v="1"/>
    <x v="6"/>
    <x v="975"/>
    <x v="675"/>
  </r>
  <r>
    <n v="1"/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x v="0"/>
    <n v="9"/>
    <x v="1"/>
    <s v="theater/plays"/>
    <n v="15"/>
    <x v="1"/>
    <x v="6"/>
    <x v="407"/>
    <x v="1568"/>
  </r>
  <r>
    <n v="19"/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x v="0"/>
    <n v="6"/>
    <x v="1"/>
    <s v="theater/plays"/>
    <n v="64"/>
    <x v="1"/>
    <x v="6"/>
    <x v="305"/>
    <x v="300"/>
  </r>
  <r>
    <n v="1"/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x v="0"/>
    <n v="4"/>
    <x v="1"/>
    <s v="theater/plays"/>
    <n v="7"/>
    <x v="1"/>
    <x v="6"/>
    <x v="1525"/>
    <x v="1339"/>
  </r>
  <r>
    <n v="0"/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x v="0"/>
    <n v="1"/>
    <x v="1"/>
    <s v="theater/plays"/>
    <n v="25"/>
    <x v="1"/>
    <x v="6"/>
    <x v="230"/>
    <x v="227"/>
  </r>
  <r>
    <n v="61"/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x v="0"/>
    <n v="17"/>
    <x v="1"/>
    <s v="theater/plays"/>
    <n v="179"/>
    <x v="1"/>
    <x v="6"/>
    <x v="15"/>
    <x v="1438"/>
  </r>
  <r>
    <n v="1"/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x v="0"/>
    <n v="1"/>
    <x v="1"/>
    <s v="theater/plays"/>
    <n v="35"/>
    <x v="1"/>
    <x v="6"/>
    <x v="1656"/>
    <x v="1588"/>
  </r>
  <r>
    <n v="34"/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x v="0"/>
    <n v="13"/>
    <x v="1"/>
    <s v="theater/plays"/>
    <n v="33"/>
    <x v="1"/>
    <x v="6"/>
    <x v="163"/>
    <x v="480"/>
  </r>
  <r>
    <n v="17"/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x v="0"/>
    <n v="6"/>
    <x v="1"/>
    <s v="theater/plays"/>
    <n v="28"/>
    <x v="1"/>
    <x v="6"/>
    <x v="47"/>
    <x v="196"/>
  </r>
  <r>
    <n v="0"/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x v="0"/>
    <n v="0"/>
    <x v="1"/>
    <s v="theater/plays"/>
    <e v="#DIV/0!"/>
    <x v="1"/>
    <x v="6"/>
    <x v="1676"/>
    <x v="1589"/>
  </r>
  <r>
    <n v="0"/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x v="0"/>
    <n v="2"/>
    <x v="1"/>
    <s v="theater/plays"/>
    <n v="2"/>
    <x v="1"/>
    <x v="6"/>
    <x v="30"/>
    <x v="28"/>
  </r>
  <r>
    <n v="1"/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x v="0"/>
    <n v="2"/>
    <x v="1"/>
    <s v="theater/plays"/>
    <n v="19"/>
    <x v="1"/>
    <x v="6"/>
    <x v="302"/>
    <x v="316"/>
  </r>
  <r>
    <n v="27"/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x v="0"/>
    <n v="21"/>
    <x v="1"/>
    <s v="theater/plays"/>
    <n v="35"/>
    <x v="1"/>
    <x v="6"/>
    <x v="356"/>
    <x v="467"/>
  </r>
  <r>
    <n v="29"/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x v="0"/>
    <n v="13"/>
    <x v="1"/>
    <s v="theater/plays"/>
    <n v="44"/>
    <x v="1"/>
    <x v="6"/>
    <x v="1430"/>
    <x v="126"/>
  </r>
  <r>
    <n v="0"/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x v="0"/>
    <n v="0"/>
    <x v="1"/>
    <s v="theater/plays"/>
    <e v="#DIV/0!"/>
    <x v="1"/>
    <x v="6"/>
    <x v="1036"/>
    <x v="128"/>
  </r>
  <r>
    <n v="9"/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x v="0"/>
    <n v="6"/>
    <x v="1"/>
    <s v="theater/plays"/>
    <n v="223"/>
    <x v="1"/>
    <x v="6"/>
    <x v="292"/>
    <x v="670"/>
  </r>
  <r>
    <n v="0"/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x v="0"/>
    <n v="0"/>
    <x v="1"/>
    <s v="theater/plays"/>
    <e v="#DIV/0!"/>
    <x v="1"/>
    <x v="6"/>
    <x v="977"/>
    <x v="946"/>
  </r>
  <r>
    <n v="0"/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x v="0"/>
    <n v="1"/>
    <x v="1"/>
    <s v="theater/plays"/>
    <n v="5"/>
    <x v="1"/>
    <x v="6"/>
    <x v="779"/>
    <x v="1495"/>
  </r>
  <r>
    <n v="0"/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x v="0"/>
    <n v="0"/>
    <x v="1"/>
    <s v="theater/plays"/>
    <e v="#DIV/0!"/>
    <x v="1"/>
    <x v="6"/>
    <x v="1677"/>
    <x v="1495"/>
  </r>
  <r>
    <n v="16"/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x v="0"/>
    <n v="12"/>
    <x v="1"/>
    <s v="theater/plays"/>
    <n v="29"/>
    <x v="1"/>
    <x v="6"/>
    <x v="516"/>
    <x v="1369"/>
  </r>
  <r>
    <n v="2"/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x v="0"/>
    <n v="2"/>
    <x v="1"/>
    <s v="theater/plays"/>
    <n v="2"/>
    <x v="1"/>
    <x v="6"/>
    <x v="474"/>
    <x v="508"/>
  </r>
  <r>
    <n v="22"/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x v="0"/>
    <n v="6"/>
    <x v="1"/>
    <s v="theater/plays"/>
    <n v="127"/>
    <x v="1"/>
    <x v="6"/>
    <x v="845"/>
    <x v="817"/>
  </r>
  <r>
    <n v="0"/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x v="0"/>
    <n v="1"/>
    <x v="1"/>
    <s v="theater/plays"/>
    <n v="10"/>
    <x v="1"/>
    <x v="6"/>
    <x v="1017"/>
    <x v="982"/>
  </r>
  <r>
    <n v="0"/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x v="0"/>
    <n v="1"/>
    <x v="1"/>
    <s v="theater/plays"/>
    <n v="10"/>
    <x v="1"/>
    <x v="6"/>
    <x v="166"/>
    <x v="293"/>
  </r>
  <r>
    <n v="5"/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x v="0"/>
    <n v="5"/>
    <x v="1"/>
    <s v="theater/plays"/>
    <n v="9"/>
    <x v="1"/>
    <x v="6"/>
    <x v="802"/>
    <x v="162"/>
  </r>
  <r>
    <n v="0"/>
    <n v="4087"/>
    <s v="Stage Production &quot;The Nail Shop&quot;"/>
    <s v="Comedy Stage Play"/>
    <n v="9600"/>
    <x v="117"/>
    <x v="2"/>
    <x v="0"/>
    <x v="0"/>
    <n v="1468777786"/>
    <n v="1466185786"/>
    <x v="0"/>
    <n v="0"/>
    <x v="1"/>
    <s v="theater/plays"/>
    <e v="#DIV/0!"/>
    <x v="1"/>
    <x v="6"/>
    <x v="1659"/>
    <x v="767"/>
  </r>
  <r>
    <n v="11"/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x v="0"/>
    <n v="3"/>
    <x v="1"/>
    <s v="theater/plays"/>
    <n v="72"/>
    <x v="1"/>
    <x v="6"/>
    <x v="560"/>
    <x v="22"/>
  </r>
  <r>
    <n v="5"/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x v="0"/>
    <n v="8"/>
    <x v="1"/>
    <s v="theater/plays"/>
    <n v="30"/>
    <x v="1"/>
    <x v="6"/>
    <x v="108"/>
    <x v="521"/>
  </r>
  <r>
    <n v="3"/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x v="0"/>
    <n v="3"/>
    <x v="1"/>
    <s v="theater/plays"/>
    <n v="11"/>
    <x v="1"/>
    <x v="6"/>
    <x v="461"/>
    <x v="542"/>
  </r>
  <r>
    <n v="13"/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x v="0"/>
    <n v="8"/>
    <x v="1"/>
    <s v="theater/plays"/>
    <n v="26"/>
    <x v="1"/>
    <x v="6"/>
    <x v="560"/>
    <x v="22"/>
  </r>
  <r>
    <n v="0"/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x v="0"/>
    <n v="1"/>
    <x v="1"/>
    <s v="theater/plays"/>
    <n v="20"/>
    <x v="1"/>
    <x v="6"/>
    <x v="810"/>
    <x v="927"/>
  </r>
  <r>
    <n v="2"/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x v="0"/>
    <n v="4"/>
    <x v="1"/>
    <s v="theater/plays"/>
    <n v="15"/>
    <x v="1"/>
    <x v="6"/>
    <x v="1007"/>
    <x v="366"/>
  </r>
  <r>
    <n v="37"/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x v="0"/>
    <n v="8"/>
    <x v="1"/>
    <s v="theater/plays"/>
    <n v="91"/>
    <x v="1"/>
    <x v="6"/>
    <x v="150"/>
    <x v="312"/>
  </r>
  <r>
    <n v="3"/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x v="0"/>
    <n v="1"/>
    <x v="1"/>
    <s v="theater/plays"/>
    <n v="800"/>
    <x v="1"/>
    <x v="6"/>
    <x v="1431"/>
    <x v="140"/>
  </r>
  <r>
    <n v="11"/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x v="0"/>
    <n v="5"/>
    <x v="1"/>
    <s v="theater/plays"/>
    <n v="80"/>
    <x v="1"/>
    <x v="6"/>
    <x v="593"/>
    <x v="1590"/>
  </r>
  <r>
    <n v="0"/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x v="0"/>
    <n v="0"/>
    <x v="1"/>
    <s v="theater/plays"/>
    <e v="#DIV/0!"/>
    <x v="1"/>
    <x v="6"/>
    <x v="1245"/>
    <x v="1099"/>
  </r>
  <r>
    <n v="0"/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x v="0"/>
    <n v="0"/>
    <x v="1"/>
    <s v="theater/plays"/>
    <e v="#DIV/0!"/>
    <x v="1"/>
    <x v="6"/>
    <x v="760"/>
    <x v="1473"/>
  </r>
  <r>
    <n v="1"/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x v="0"/>
    <n v="1"/>
    <x v="1"/>
    <s v="theater/plays"/>
    <n v="50"/>
    <x v="1"/>
    <x v="6"/>
    <x v="138"/>
    <x v="167"/>
  </r>
  <r>
    <n v="0"/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x v="0"/>
    <n v="0"/>
    <x v="1"/>
    <s v="theater/plays"/>
    <e v="#DIV/0!"/>
    <x v="1"/>
    <x v="6"/>
    <x v="1188"/>
    <x v="472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x v="0"/>
    <n v="0"/>
    <x v="1"/>
    <s v="theater/plays"/>
    <e v="#DIV/0!"/>
    <x v="1"/>
    <x v="6"/>
    <x v="1678"/>
    <x v="881"/>
  </r>
  <r>
    <n v="27"/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x v="0"/>
    <n v="6"/>
    <x v="1"/>
    <s v="theater/plays"/>
    <n v="23"/>
    <x v="1"/>
    <x v="6"/>
    <x v="465"/>
    <x v="1591"/>
  </r>
  <r>
    <n v="10"/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x v="0"/>
    <n v="6"/>
    <x v="1"/>
    <s v="theater/plays"/>
    <n v="17"/>
    <x v="1"/>
    <x v="6"/>
    <x v="1439"/>
    <x v="134"/>
  </r>
  <r>
    <n v="21"/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x v="0"/>
    <n v="14"/>
    <x v="1"/>
    <s v="theater/plays"/>
    <n v="46"/>
    <x v="1"/>
    <x v="6"/>
    <x v="1679"/>
    <x v="1592"/>
  </r>
  <r>
    <n v="7"/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x v="0"/>
    <n v="6"/>
    <x v="1"/>
    <s v="theater/plays"/>
    <n v="383"/>
    <x v="1"/>
    <x v="6"/>
    <x v="1676"/>
    <x v="289"/>
  </r>
  <r>
    <n v="71"/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x v="0"/>
    <n v="33"/>
    <x v="1"/>
    <s v="theater/plays"/>
    <n v="107"/>
    <x v="1"/>
    <x v="6"/>
    <x v="418"/>
    <x v="135"/>
  </r>
  <r>
    <n v="2"/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x v="0"/>
    <n v="4"/>
    <x v="1"/>
    <s v="theater/plays"/>
    <n v="10"/>
    <x v="1"/>
    <x v="6"/>
    <x v="886"/>
    <x v="1552"/>
  </r>
  <r>
    <n v="2"/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x v="0"/>
    <n v="1"/>
    <x v="1"/>
    <s v="theater/plays"/>
    <n v="59"/>
    <x v="1"/>
    <x v="6"/>
    <x v="728"/>
    <x v="168"/>
  </r>
  <r>
    <n v="0"/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x v="0"/>
    <n v="0"/>
    <x v="1"/>
    <s v="theater/plays"/>
    <e v="#DIV/0!"/>
    <x v="1"/>
    <x v="6"/>
    <x v="523"/>
    <x v="508"/>
  </r>
  <r>
    <n v="29"/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x v="0"/>
    <n v="6"/>
    <x v="1"/>
    <s v="theater/plays"/>
    <n v="14"/>
    <x v="1"/>
    <x v="6"/>
    <x v="965"/>
    <x v="1441"/>
  </r>
  <r>
    <n v="3"/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x v="0"/>
    <n v="6"/>
    <x v="1"/>
    <s v="theater/plays"/>
    <n v="16"/>
    <x v="1"/>
    <x v="6"/>
    <x v="882"/>
    <x v="853"/>
  </r>
  <r>
    <n v="0"/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x v="0"/>
    <n v="1"/>
    <x v="1"/>
    <s v="theater/plays"/>
    <n v="1"/>
    <x v="1"/>
    <x v="6"/>
    <x v="1451"/>
    <x v="970"/>
  </r>
  <r>
    <n v="0"/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x v="0"/>
    <n v="3"/>
    <x v="1"/>
    <s v="theater/plays"/>
    <n v="1"/>
    <x v="1"/>
    <x v="6"/>
    <x v="867"/>
    <x v="158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C0110-63EE-4314-9FA4-83B64D7F8C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tate">
  <location ref="A3:F14" firstHeaderRow="1" firstDataRow="2" firstDataCol="1" rowPageCount="1" colPageCount="1"/>
  <pivotFields count="18">
    <pivotField showAll="0"/>
    <pivotField showAll="0"/>
    <pivotField dataField="1" showAll="0"/>
    <pivotField showAll="0"/>
    <pivotField showAll="0"/>
    <pivotField showAll="0"/>
    <pivotField axis="axisCol" showAll="0" nonAutoSortDefault="1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7">
        <item m="1" x="21"/>
        <item x="0"/>
        <item x="7"/>
        <item m="1" x="38"/>
        <item m="1" x="17"/>
        <item m="1" x="24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3"/>
        <item m="1" x="9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16"/>
        <item m="1" x="30"/>
        <item x="2"/>
        <item m="1" x="15"/>
        <item m="1" x="25"/>
        <item m="1" x="20"/>
        <item m="1" x="12"/>
        <item m="1" x="13"/>
        <item m="1" x="22"/>
        <item x="1"/>
        <item m="1" x="29"/>
        <item m="1" x="26"/>
        <item m="1" x="18"/>
        <item m="1" x="10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ampaign Category" fld="2" subtotal="count" baseField="6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F444C-D295-49AB-9B4C-3330C337101D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9:F52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  <pivotField showAll="0" defaultSubtotal="0"/>
    <pivotField showAll="0" defaultSubtotal="0"/>
  </pivotFields>
  <rowFields count="1">
    <field x="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7" subtotal="count" baseField="7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6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7" type="button" dataOnly="0" labelOnly="1" outline="0" axis="axisRow" fieldPosition="0"/>
    </format>
    <format dxfId="3">
      <pivotArea dataOnly="0" labelOnly="1" fieldPosition="0">
        <references count="1">
          <reference field="7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6" count="0"/>
        </references>
      </pivotArea>
    </format>
    <format dxfId="0">
      <pivotArea dataOnly="0" labelOnly="1" grandCol="1" outline="0" fieldPosition="0"/>
    </format>
  </formats>
  <chartFormats count="8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2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4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5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6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7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8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9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1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2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3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4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5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6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7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8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9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4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5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6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7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8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9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1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2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3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4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5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6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7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8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9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0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4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5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7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8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9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0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1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2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3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4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5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6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7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8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9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20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6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7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8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9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0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1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2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3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4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5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6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7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8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9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15EBD-391C-4C7F-89BA-48B9A1E8430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tate">
  <location ref="A3:F46" firstHeaderRow="1" firstDataRow="2" firstDataCol="1" rowPageCount="1" colPageCount="1"/>
  <pivotFields count="18">
    <pivotField showAll="0"/>
    <pivotField showAll="0"/>
    <pivotField dataField="1" showAll="0"/>
    <pivotField showAll="0"/>
    <pivotField showAll="0"/>
    <pivotField showAll="0"/>
    <pivotField axis="axisCol" showAll="0" nonAutoSortDefault="1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0">
        <item m="1" x="45"/>
        <item m="1" x="46"/>
        <item m="1" x="44"/>
        <item m="1" x="48"/>
        <item m="1" x="43"/>
        <item m="1" x="47"/>
        <item m="1" x="42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1"/>
        <item t="default"/>
      </items>
    </pivotField>
  </pivotFields>
  <rowFields count="1">
    <field x="17"/>
  </rowFields>
  <rowItems count="42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ampaigns" fld="2" subtotal="count" baseField="6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047CC-C874-4651-983D-BE003A1BA3EA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showAll="0"/>
    <pivotField axis="axisCol" dataField="1" showAll="0" nonAutoSortDefault="1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7E8D2-EB87-44CB-88DC-6F3919C1C89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K4:N17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B11" sqref="B1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1093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20.5546875" customWidth="1"/>
    <col min="12" max="12" width="24.5546875" customWidth="1"/>
    <col min="13" max="13" width="36.44140625" customWidth="1"/>
    <col min="14" max="14" width="19" customWidth="1"/>
    <col min="15" max="15" width="41.109375" customWidth="1"/>
    <col min="16" max="16" width="16.88671875" bestFit="1" customWidth="1"/>
    <col min="17" max="17" width="20.21875" customWidth="1"/>
    <col min="18" max="18" width="14.33203125" customWidth="1"/>
    <col min="19" max="19" width="22.88671875" style="11" bestFit="1" customWidth="1"/>
    <col min="20" max="20" width="21.21875" style="1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8264</v>
      </c>
      <c r="P1" s="1" t="s">
        <v>8307</v>
      </c>
      <c r="Q1" s="1" t="s">
        <v>8367</v>
      </c>
      <c r="R1" s="1" t="s">
        <v>8308</v>
      </c>
      <c r="S1" s="10" t="s">
        <v>8366</v>
      </c>
      <c r="T1" s="10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ROUND(($E2/$D2)*100,0)</f>
        <v>137</v>
      </c>
      <c r="O2" t="s">
        <v>8265</v>
      </c>
      <c r="P2">
        <f t="shared" ref="P2:P65" si="1">ROUND($E2/$L2,0)</f>
        <v>64</v>
      </c>
      <c r="Q2" s="9" t="s">
        <v>8315</v>
      </c>
      <c r="R2" t="s">
        <v>8316</v>
      </c>
      <c r="S2" s="11">
        <f>ROUND((((($I2/60)/60)/24)+DATE(1970,1,1))-(8/24),0)</f>
        <v>42208</v>
      </c>
      <c r="T2" s="11">
        <f>ROUND((((($J2/60)/60)/24)+DATE(1970,1,1))-(8/24),0)</f>
        <v>42177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 t="s">
        <v>8265</v>
      </c>
      <c r="P3">
        <f t="shared" si="1"/>
        <v>185</v>
      </c>
      <c r="Q3" s="9" t="s">
        <v>8315</v>
      </c>
      <c r="R3" t="s">
        <v>8316</v>
      </c>
      <c r="S3" s="11">
        <f t="shared" ref="S3:S66" si="2">ROUND((((($I3/60)/60)/24)+DATE(1970,1,1))-(8/24),0)</f>
        <v>42796</v>
      </c>
      <c r="T3" s="11">
        <f t="shared" ref="T3:T66" si="3">ROUND((((($J3/60)/60)/24)+DATE(1970,1,1))-(8/24),0)</f>
        <v>42766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 t="s">
        <v>8265</v>
      </c>
      <c r="P4">
        <f t="shared" si="1"/>
        <v>15</v>
      </c>
      <c r="Q4" s="9" t="s">
        <v>8315</v>
      </c>
      <c r="R4" t="s">
        <v>8316</v>
      </c>
      <c r="S4" s="11">
        <f t="shared" si="2"/>
        <v>42415</v>
      </c>
      <c r="T4" s="11">
        <f t="shared" si="3"/>
        <v>42405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 t="s">
        <v>8265</v>
      </c>
      <c r="P5">
        <f t="shared" si="1"/>
        <v>69</v>
      </c>
      <c r="Q5" s="9" t="s">
        <v>8315</v>
      </c>
      <c r="R5" t="s">
        <v>8316</v>
      </c>
      <c r="S5" s="11">
        <f t="shared" si="2"/>
        <v>41858</v>
      </c>
      <c r="T5" s="11">
        <f t="shared" si="3"/>
        <v>41828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 t="s">
        <v>8265</v>
      </c>
      <c r="P6">
        <f t="shared" si="1"/>
        <v>191</v>
      </c>
      <c r="Q6" s="9" t="s">
        <v>8315</v>
      </c>
      <c r="R6" t="s">
        <v>8316</v>
      </c>
      <c r="S6" s="11">
        <f t="shared" si="2"/>
        <v>42358</v>
      </c>
      <c r="T6" s="11">
        <f t="shared" si="3"/>
        <v>42328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 t="s">
        <v>8265</v>
      </c>
      <c r="P7">
        <f t="shared" si="1"/>
        <v>93</v>
      </c>
      <c r="Q7" s="9" t="s">
        <v>8315</v>
      </c>
      <c r="R7" t="s">
        <v>8316</v>
      </c>
      <c r="S7" s="11">
        <f t="shared" si="2"/>
        <v>42580</v>
      </c>
      <c r="T7" s="11">
        <f t="shared" si="3"/>
        <v>42564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 t="s">
        <v>8265</v>
      </c>
      <c r="P8">
        <f t="shared" si="1"/>
        <v>147</v>
      </c>
      <c r="Q8" s="9" t="s">
        <v>8315</v>
      </c>
      <c r="R8" t="s">
        <v>8316</v>
      </c>
      <c r="S8" s="11">
        <f t="shared" si="2"/>
        <v>41804</v>
      </c>
      <c r="T8" s="11">
        <f t="shared" si="3"/>
        <v>41794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 t="s">
        <v>8265</v>
      </c>
      <c r="P9">
        <f t="shared" si="1"/>
        <v>160</v>
      </c>
      <c r="Q9" s="9" t="s">
        <v>8315</v>
      </c>
      <c r="R9" t="s">
        <v>8316</v>
      </c>
      <c r="S9" s="11">
        <f t="shared" si="2"/>
        <v>42556</v>
      </c>
      <c r="T9" s="11">
        <f t="shared" si="3"/>
        <v>42516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 t="s">
        <v>8265</v>
      </c>
      <c r="P10">
        <f t="shared" si="1"/>
        <v>292</v>
      </c>
      <c r="Q10" s="9" t="s">
        <v>8315</v>
      </c>
      <c r="R10" t="s">
        <v>8316</v>
      </c>
      <c r="S10" s="11">
        <f t="shared" si="2"/>
        <v>42476</v>
      </c>
      <c r="T10" s="11">
        <f t="shared" si="3"/>
        <v>42469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 t="s">
        <v>8265</v>
      </c>
      <c r="P11">
        <f t="shared" si="1"/>
        <v>31</v>
      </c>
      <c r="Q11" s="9" t="s">
        <v>8315</v>
      </c>
      <c r="R11" t="s">
        <v>8316</v>
      </c>
      <c r="S11" s="11">
        <f t="shared" si="2"/>
        <v>42477</v>
      </c>
      <c r="T11" s="11">
        <f t="shared" si="3"/>
        <v>42447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 t="s">
        <v>8265</v>
      </c>
      <c r="P12">
        <f t="shared" si="1"/>
        <v>159</v>
      </c>
      <c r="Q12" s="9" t="s">
        <v>8315</v>
      </c>
      <c r="R12" t="s">
        <v>8316</v>
      </c>
      <c r="S12" s="11">
        <f t="shared" si="2"/>
        <v>41815</v>
      </c>
      <c r="T12" s="11">
        <f t="shared" si="3"/>
        <v>41780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 t="s">
        <v>8265</v>
      </c>
      <c r="P13">
        <f t="shared" si="1"/>
        <v>80</v>
      </c>
      <c r="Q13" s="9" t="s">
        <v>8315</v>
      </c>
      <c r="R13" t="s">
        <v>8316</v>
      </c>
      <c r="S13" s="11">
        <f t="shared" si="2"/>
        <v>42604</v>
      </c>
      <c r="T13" s="11">
        <f t="shared" si="3"/>
        <v>42572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 t="s">
        <v>8265</v>
      </c>
      <c r="P14">
        <f t="shared" si="1"/>
        <v>60</v>
      </c>
      <c r="Q14" s="9" t="s">
        <v>8315</v>
      </c>
      <c r="R14" t="s">
        <v>8316</v>
      </c>
      <c r="S14" s="11">
        <f t="shared" si="2"/>
        <v>41836</v>
      </c>
      <c r="T14" s="11">
        <f t="shared" si="3"/>
        <v>41791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 t="s">
        <v>8265</v>
      </c>
      <c r="P15">
        <f t="shared" si="1"/>
        <v>110</v>
      </c>
      <c r="Q15" s="9" t="s">
        <v>8315</v>
      </c>
      <c r="R15" t="s">
        <v>8316</v>
      </c>
      <c r="S15" s="11">
        <f t="shared" si="2"/>
        <v>42545</v>
      </c>
      <c r="T15" s="11">
        <f t="shared" si="3"/>
        <v>42508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 t="s">
        <v>8265</v>
      </c>
      <c r="P16">
        <f t="shared" si="1"/>
        <v>148</v>
      </c>
      <c r="Q16" s="9" t="s">
        <v>8315</v>
      </c>
      <c r="R16" t="s">
        <v>8316</v>
      </c>
      <c r="S16" s="11">
        <f t="shared" si="2"/>
        <v>41833</v>
      </c>
      <c r="T16" s="11">
        <f t="shared" si="3"/>
        <v>41808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 t="s">
        <v>8265</v>
      </c>
      <c r="P17">
        <f t="shared" si="1"/>
        <v>22</v>
      </c>
      <c r="Q17" s="9" t="s">
        <v>8315</v>
      </c>
      <c r="R17" t="s">
        <v>8316</v>
      </c>
      <c r="S17" s="11">
        <f t="shared" si="2"/>
        <v>42275</v>
      </c>
      <c r="T17" s="11">
        <f t="shared" si="3"/>
        <v>42256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 t="s">
        <v>8265</v>
      </c>
      <c r="P18">
        <f t="shared" si="1"/>
        <v>172</v>
      </c>
      <c r="Q18" s="9" t="s">
        <v>8315</v>
      </c>
      <c r="R18" t="s">
        <v>8316</v>
      </c>
      <c r="S18" s="11">
        <f t="shared" si="2"/>
        <v>41806</v>
      </c>
      <c r="T18" s="11">
        <f t="shared" si="3"/>
        <v>41760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 t="s">
        <v>8265</v>
      </c>
      <c r="P19">
        <f t="shared" si="1"/>
        <v>42</v>
      </c>
      <c r="Q19" s="9" t="s">
        <v>8315</v>
      </c>
      <c r="R19" t="s">
        <v>8316</v>
      </c>
      <c r="S19" s="11">
        <f t="shared" si="2"/>
        <v>41947</v>
      </c>
      <c r="T19" s="11">
        <f t="shared" si="3"/>
        <v>41917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 t="s">
        <v>8265</v>
      </c>
      <c r="P20">
        <f t="shared" si="1"/>
        <v>93</v>
      </c>
      <c r="Q20" s="9" t="s">
        <v>8315</v>
      </c>
      <c r="R20" t="s">
        <v>8316</v>
      </c>
      <c r="S20" s="11">
        <f t="shared" si="2"/>
        <v>41899</v>
      </c>
      <c r="T20" s="11">
        <f t="shared" si="3"/>
        <v>41869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 t="s">
        <v>8265</v>
      </c>
      <c r="P21">
        <f t="shared" si="1"/>
        <v>56</v>
      </c>
      <c r="Q21" s="9" t="s">
        <v>8315</v>
      </c>
      <c r="R21" t="s">
        <v>8316</v>
      </c>
      <c r="S21" s="11">
        <f t="shared" si="2"/>
        <v>42205</v>
      </c>
      <c r="T21" s="11">
        <f t="shared" si="3"/>
        <v>42175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 t="s">
        <v>8265</v>
      </c>
      <c r="P22">
        <f t="shared" si="1"/>
        <v>80</v>
      </c>
      <c r="Q22" s="9" t="s">
        <v>8315</v>
      </c>
      <c r="R22" t="s">
        <v>8316</v>
      </c>
      <c r="S22" s="11">
        <f t="shared" si="2"/>
        <v>42260</v>
      </c>
      <c r="T22" s="11">
        <f t="shared" si="3"/>
        <v>42200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 t="s">
        <v>8265</v>
      </c>
      <c r="P23">
        <f t="shared" si="1"/>
        <v>200</v>
      </c>
      <c r="Q23" s="9" t="s">
        <v>8315</v>
      </c>
      <c r="R23" t="s">
        <v>8316</v>
      </c>
      <c r="S23" s="11">
        <f t="shared" si="2"/>
        <v>41908</v>
      </c>
      <c r="T23" s="11">
        <f t="shared" si="3"/>
        <v>41878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 t="s">
        <v>8265</v>
      </c>
      <c r="P24">
        <f t="shared" si="1"/>
        <v>51</v>
      </c>
      <c r="Q24" s="9" t="s">
        <v>8315</v>
      </c>
      <c r="R24" t="s">
        <v>8316</v>
      </c>
      <c r="S24" s="11">
        <f t="shared" si="2"/>
        <v>42005</v>
      </c>
      <c r="T24" s="11">
        <f t="shared" si="3"/>
        <v>41990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 t="s">
        <v>8265</v>
      </c>
      <c r="P25">
        <f t="shared" si="1"/>
        <v>103</v>
      </c>
      <c r="Q25" s="9" t="s">
        <v>8315</v>
      </c>
      <c r="R25" t="s">
        <v>8316</v>
      </c>
      <c r="S25" s="11">
        <f t="shared" si="2"/>
        <v>42124</v>
      </c>
      <c r="T25" s="11">
        <f t="shared" si="3"/>
        <v>42097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 t="s">
        <v>8265</v>
      </c>
      <c r="P26">
        <f t="shared" si="1"/>
        <v>66</v>
      </c>
      <c r="Q26" s="9" t="s">
        <v>8315</v>
      </c>
      <c r="R26" t="s">
        <v>8316</v>
      </c>
      <c r="S26" s="11">
        <f t="shared" si="2"/>
        <v>42262</v>
      </c>
      <c r="T26" s="11">
        <f t="shared" si="3"/>
        <v>42229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 t="s">
        <v>8265</v>
      </c>
      <c r="P27">
        <f t="shared" si="1"/>
        <v>57</v>
      </c>
      <c r="Q27" s="9" t="s">
        <v>8315</v>
      </c>
      <c r="R27" t="s">
        <v>8316</v>
      </c>
      <c r="S27" s="11">
        <f t="shared" si="2"/>
        <v>42378</v>
      </c>
      <c r="T27" s="11">
        <f t="shared" si="3"/>
        <v>42318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 t="s">
        <v>8265</v>
      </c>
      <c r="P28">
        <f t="shared" si="1"/>
        <v>102</v>
      </c>
      <c r="Q28" s="9" t="s">
        <v>8315</v>
      </c>
      <c r="R28" t="s">
        <v>8316</v>
      </c>
      <c r="S28" s="11">
        <f t="shared" si="2"/>
        <v>41868</v>
      </c>
      <c r="T28" s="11">
        <f t="shared" si="3"/>
        <v>41828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 t="s">
        <v>8265</v>
      </c>
      <c r="P29">
        <f t="shared" si="1"/>
        <v>149</v>
      </c>
      <c r="Q29" s="9" t="s">
        <v>8315</v>
      </c>
      <c r="R29" t="s">
        <v>8316</v>
      </c>
      <c r="S29" s="11">
        <f t="shared" si="2"/>
        <v>41959</v>
      </c>
      <c r="T29" s="11">
        <f t="shared" si="3"/>
        <v>41929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 t="s">
        <v>8265</v>
      </c>
      <c r="P30">
        <f t="shared" si="1"/>
        <v>170</v>
      </c>
      <c r="Q30" s="9" t="s">
        <v>8315</v>
      </c>
      <c r="R30" t="s">
        <v>8316</v>
      </c>
      <c r="S30" s="11">
        <f t="shared" si="2"/>
        <v>42355</v>
      </c>
      <c r="T30" s="11">
        <f t="shared" si="3"/>
        <v>42325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 t="s">
        <v>8265</v>
      </c>
      <c r="P31">
        <f t="shared" si="1"/>
        <v>32</v>
      </c>
      <c r="Q31" s="9" t="s">
        <v>8315</v>
      </c>
      <c r="R31" t="s">
        <v>8316</v>
      </c>
      <c r="S31" s="11">
        <f t="shared" si="2"/>
        <v>41842</v>
      </c>
      <c r="T31" s="11">
        <f t="shared" si="3"/>
        <v>41812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 t="s">
        <v>8265</v>
      </c>
      <c r="P32">
        <f t="shared" si="1"/>
        <v>76</v>
      </c>
      <c r="Q32" s="9" t="s">
        <v>8315</v>
      </c>
      <c r="R32" t="s">
        <v>8316</v>
      </c>
      <c r="S32" s="11">
        <f t="shared" si="2"/>
        <v>41872</v>
      </c>
      <c r="T32" s="11">
        <f t="shared" si="3"/>
        <v>41842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 t="s">
        <v>8265</v>
      </c>
      <c r="P33">
        <f t="shared" si="1"/>
        <v>13</v>
      </c>
      <c r="Q33" s="9" t="s">
        <v>8315</v>
      </c>
      <c r="R33" t="s">
        <v>8316</v>
      </c>
      <c r="S33" s="11">
        <f t="shared" si="2"/>
        <v>42394</v>
      </c>
      <c r="T33" s="11">
        <f t="shared" si="3"/>
        <v>42376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 t="s">
        <v>8265</v>
      </c>
      <c r="P34">
        <f t="shared" si="1"/>
        <v>320</v>
      </c>
      <c r="Q34" s="9" t="s">
        <v>8315</v>
      </c>
      <c r="R34" t="s">
        <v>8316</v>
      </c>
      <c r="S34" s="11">
        <f t="shared" si="2"/>
        <v>42503</v>
      </c>
      <c r="T34" s="11">
        <f t="shared" si="3"/>
        <v>42461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 t="s">
        <v>8265</v>
      </c>
      <c r="P35">
        <f t="shared" si="1"/>
        <v>84</v>
      </c>
      <c r="Q35" s="9" t="s">
        <v>8315</v>
      </c>
      <c r="R35" t="s">
        <v>8316</v>
      </c>
      <c r="S35" s="11">
        <f t="shared" si="2"/>
        <v>42316</v>
      </c>
      <c r="T35" s="11">
        <f t="shared" si="3"/>
        <v>42286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 t="s">
        <v>8265</v>
      </c>
      <c r="P36">
        <f t="shared" si="1"/>
        <v>50</v>
      </c>
      <c r="Q36" s="9" t="s">
        <v>8315</v>
      </c>
      <c r="R36" t="s">
        <v>8316</v>
      </c>
      <c r="S36" s="11">
        <f t="shared" si="2"/>
        <v>41856</v>
      </c>
      <c r="T36" s="11">
        <f t="shared" si="3"/>
        <v>41841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 t="s">
        <v>8265</v>
      </c>
      <c r="P37">
        <f t="shared" si="1"/>
        <v>59</v>
      </c>
      <c r="Q37" s="9" t="s">
        <v>8315</v>
      </c>
      <c r="R37" t="s">
        <v>8316</v>
      </c>
      <c r="S37" s="11">
        <f t="shared" si="2"/>
        <v>42122</v>
      </c>
      <c r="T37" s="11">
        <f t="shared" si="3"/>
        <v>42098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 t="s">
        <v>8265</v>
      </c>
      <c r="P38">
        <f t="shared" si="1"/>
        <v>194</v>
      </c>
      <c r="Q38" s="9" t="s">
        <v>8315</v>
      </c>
      <c r="R38" t="s">
        <v>8316</v>
      </c>
      <c r="S38" s="11">
        <f t="shared" si="2"/>
        <v>42098</v>
      </c>
      <c r="T38" s="11">
        <f t="shared" si="3"/>
        <v>42068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 t="s">
        <v>8265</v>
      </c>
      <c r="P39">
        <f t="shared" si="1"/>
        <v>160</v>
      </c>
      <c r="Q39" s="9" t="s">
        <v>8315</v>
      </c>
      <c r="R39" t="s">
        <v>8316</v>
      </c>
      <c r="S39" s="11">
        <f t="shared" si="2"/>
        <v>42062</v>
      </c>
      <c r="T39" s="11">
        <f t="shared" si="3"/>
        <v>42032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 t="s">
        <v>8265</v>
      </c>
      <c r="P40">
        <f t="shared" si="1"/>
        <v>42</v>
      </c>
      <c r="Q40" s="9" t="s">
        <v>8315</v>
      </c>
      <c r="R40" t="s">
        <v>8316</v>
      </c>
      <c r="S40" s="11">
        <f t="shared" si="2"/>
        <v>41405</v>
      </c>
      <c r="T40" s="11">
        <f t="shared" si="3"/>
        <v>41375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 t="s">
        <v>8265</v>
      </c>
      <c r="P41">
        <f t="shared" si="1"/>
        <v>151</v>
      </c>
      <c r="Q41" s="9" t="s">
        <v>8315</v>
      </c>
      <c r="R41" t="s">
        <v>8316</v>
      </c>
      <c r="S41" s="11">
        <f t="shared" si="2"/>
        <v>41785</v>
      </c>
      <c r="T41" s="11">
        <f t="shared" si="3"/>
        <v>41754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 t="s">
        <v>8265</v>
      </c>
      <c r="P42">
        <f t="shared" si="1"/>
        <v>127</v>
      </c>
      <c r="Q42" s="9" t="s">
        <v>8315</v>
      </c>
      <c r="R42" t="s">
        <v>8316</v>
      </c>
      <c r="S42" s="11">
        <f t="shared" si="2"/>
        <v>41809</v>
      </c>
      <c r="T42" s="11">
        <f t="shared" si="3"/>
        <v>41789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 t="s">
        <v>8265</v>
      </c>
      <c r="P43">
        <f t="shared" si="1"/>
        <v>105</v>
      </c>
      <c r="Q43" s="9" t="s">
        <v>8315</v>
      </c>
      <c r="R43" t="s">
        <v>8316</v>
      </c>
      <c r="S43" s="11">
        <f t="shared" si="2"/>
        <v>41917</v>
      </c>
      <c r="T43" s="11">
        <f t="shared" si="3"/>
        <v>41887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 t="s">
        <v>8265</v>
      </c>
      <c r="P44">
        <f t="shared" si="1"/>
        <v>118</v>
      </c>
      <c r="Q44" s="9" t="s">
        <v>8315</v>
      </c>
      <c r="R44" t="s">
        <v>8316</v>
      </c>
      <c r="S44" s="11">
        <f t="shared" si="2"/>
        <v>42001</v>
      </c>
      <c r="T44" s="11">
        <f t="shared" si="3"/>
        <v>41971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 t="s">
        <v>8265</v>
      </c>
      <c r="P45">
        <f t="shared" si="1"/>
        <v>117</v>
      </c>
      <c r="Q45" s="9" t="s">
        <v>8315</v>
      </c>
      <c r="R45" t="s">
        <v>8316</v>
      </c>
      <c r="S45" s="11">
        <f t="shared" si="2"/>
        <v>41833</v>
      </c>
      <c r="T45" s="11">
        <f t="shared" si="3"/>
        <v>41802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 t="s">
        <v>8265</v>
      </c>
      <c r="P46">
        <f t="shared" si="1"/>
        <v>133</v>
      </c>
      <c r="Q46" s="9" t="s">
        <v>8315</v>
      </c>
      <c r="R46" t="s">
        <v>8316</v>
      </c>
      <c r="S46" s="11">
        <f t="shared" si="2"/>
        <v>41919</v>
      </c>
      <c r="T46" s="11">
        <f t="shared" si="3"/>
        <v>41874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 t="s">
        <v>8265</v>
      </c>
      <c r="P47">
        <f t="shared" si="1"/>
        <v>98</v>
      </c>
      <c r="Q47" s="9" t="s">
        <v>8315</v>
      </c>
      <c r="R47" t="s">
        <v>8316</v>
      </c>
      <c r="S47" s="11">
        <f t="shared" si="2"/>
        <v>42487</v>
      </c>
      <c r="T47" s="11">
        <f t="shared" si="3"/>
        <v>42457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 t="s">
        <v>8265</v>
      </c>
      <c r="P48">
        <f t="shared" si="1"/>
        <v>194</v>
      </c>
      <c r="Q48" s="9" t="s">
        <v>8315</v>
      </c>
      <c r="R48" t="s">
        <v>8316</v>
      </c>
      <c r="S48" s="11">
        <f t="shared" si="2"/>
        <v>42354</v>
      </c>
      <c r="T48" s="11">
        <f t="shared" si="3"/>
        <v>42324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 t="s">
        <v>8265</v>
      </c>
      <c r="P49">
        <f t="shared" si="1"/>
        <v>77</v>
      </c>
      <c r="Q49" s="9" t="s">
        <v>8315</v>
      </c>
      <c r="R49" t="s">
        <v>8316</v>
      </c>
      <c r="S49" s="11">
        <f t="shared" si="2"/>
        <v>41993</v>
      </c>
      <c r="T49" s="11">
        <f t="shared" si="3"/>
        <v>41932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 t="s">
        <v>8265</v>
      </c>
      <c r="P50">
        <f t="shared" si="1"/>
        <v>57</v>
      </c>
      <c r="Q50" s="9" t="s">
        <v>8315</v>
      </c>
      <c r="R50" t="s">
        <v>8316</v>
      </c>
      <c r="S50" s="11">
        <f t="shared" si="2"/>
        <v>42064</v>
      </c>
      <c r="T50" s="11">
        <f t="shared" si="3"/>
        <v>42033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 t="s">
        <v>8265</v>
      </c>
      <c r="P51">
        <f t="shared" si="1"/>
        <v>138</v>
      </c>
      <c r="Q51" s="9" t="s">
        <v>8315</v>
      </c>
      <c r="R51" t="s">
        <v>8316</v>
      </c>
      <c r="S51" s="11">
        <f t="shared" si="2"/>
        <v>42301</v>
      </c>
      <c r="T51" s="11">
        <f t="shared" si="3"/>
        <v>42271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 t="s">
        <v>8265</v>
      </c>
      <c r="P52">
        <f t="shared" si="1"/>
        <v>27</v>
      </c>
      <c r="Q52" s="9" t="s">
        <v>8315</v>
      </c>
      <c r="R52" t="s">
        <v>8316</v>
      </c>
      <c r="S52" s="11">
        <f t="shared" si="2"/>
        <v>42034</v>
      </c>
      <c r="T52" s="11">
        <f t="shared" si="3"/>
        <v>41995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 t="s">
        <v>8265</v>
      </c>
      <c r="P53">
        <f t="shared" si="1"/>
        <v>118</v>
      </c>
      <c r="Q53" s="9" t="s">
        <v>8315</v>
      </c>
      <c r="R53" t="s">
        <v>8316</v>
      </c>
      <c r="S53" s="11">
        <f t="shared" si="2"/>
        <v>42227</v>
      </c>
      <c r="T53" s="11">
        <f t="shared" si="3"/>
        <v>42197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 t="s">
        <v>8265</v>
      </c>
      <c r="P54">
        <f t="shared" si="1"/>
        <v>223</v>
      </c>
      <c r="Q54" s="9" t="s">
        <v>8315</v>
      </c>
      <c r="R54" t="s">
        <v>8316</v>
      </c>
      <c r="S54" s="11">
        <f t="shared" si="2"/>
        <v>41837</v>
      </c>
      <c r="T54" s="11">
        <f t="shared" si="3"/>
        <v>41807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 t="s">
        <v>8265</v>
      </c>
      <c r="P55">
        <f t="shared" si="1"/>
        <v>28</v>
      </c>
      <c r="Q55" s="9" t="s">
        <v>8315</v>
      </c>
      <c r="R55" t="s">
        <v>8316</v>
      </c>
      <c r="S55" s="11">
        <f t="shared" si="2"/>
        <v>41734</v>
      </c>
      <c r="T55" s="11">
        <f t="shared" si="3"/>
        <v>41719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 t="s">
        <v>8265</v>
      </c>
      <c r="P56">
        <f t="shared" si="1"/>
        <v>194</v>
      </c>
      <c r="Q56" s="9" t="s">
        <v>8315</v>
      </c>
      <c r="R56" t="s">
        <v>8316</v>
      </c>
      <c r="S56" s="11">
        <f t="shared" si="2"/>
        <v>42363</v>
      </c>
      <c r="T56" s="11">
        <f t="shared" si="3"/>
        <v>42333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 t="s">
        <v>8265</v>
      </c>
      <c r="P57">
        <f t="shared" si="1"/>
        <v>129</v>
      </c>
      <c r="Q57" s="9" t="s">
        <v>8315</v>
      </c>
      <c r="R57" t="s">
        <v>8316</v>
      </c>
      <c r="S57" s="11">
        <f t="shared" si="2"/>
        <v>42518</v>
      </c>
      <c r="T57" s="11">
        <f t="shared" si="3"/>
        <v>42497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 t="s">
        <v>8265</v>
      </c>
      <c r="P58">
        <f t="shared" si="1"/>
        <v>49</v>
      </c>
      <c r="Q58" s="9" t="s">
        <v>8315</v>
      </c>
      <c r="R58" t="s">
        <v>8316</v>
      </c>
      <c r="S58" s="11">
        <f t="shared" si="2"/>
        <v>42163</v>
      </c>
      <c r="T58" s="11">
        <f t="shared" si="3"/>
        <v>42149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 t="s">
        <v>8265</v>
      </c>
      <c r="P59">
        <f t="shared" si="1"/>
        <v>222</v>
      </c>
      <c r="Q59" s="9" t="s">
        <v>8315</v>
      </c>
      <c r="R59" t="s">
        <v>8316</v>
      </c>
      <c r="S59" s="11">
        <f t="shared" si="2"/>
        <v>42119</v>
      </c>
      <c r="T59" s="11">
        <f t="shared" si="3"/>
        <v>42089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 t="s">
        <v>8265</v>
      </c>
      <c r="P60">
        <f t="shared" si="1"/>
        <v>137</v>
      </c>
      <c r="Q60" s="9" t="s">
        <v>8315</v>
      </c>
      <c r="R60" t="s">
        <v>8316</v>
      </c>
      <c r="S60" s="11">
        <f t="shared" si="2"/>
        <v>41962</v>
      </c>
      <c r="T60" s="11">
        <f t="shared" si="3"/>
        <v>41932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 t="s">
        <v>8265</v>
      </c>
      <c r="P61">
        <f t="shared" si="1"/>
        <v>607</v>
      </c>
      <c r="Q61" s="9" t="s">
        <v>8315</v>
      </c>
      <c r="R61" t="s">
        <v>8316</v>
      </c>
      <c r="S61" s="11">
        <f t="shared" si="2"/>
        <v>42262</v>
      </c>
      <c r="T61" s="11">
        <f t="shared" si="3"/>
        <v>42230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 t="s">
        <v>8266</v>
      </c>
      <c r="P62">
        <f t="shared" si="1"/>
        <v>43</v>
      </c>
      <c r="Q62" s="9" t="s">
        <v>8315</v>
      </c>
      <c r="R62" t="s">
        <v>8317</v>
      </c>
      <c r="S62" s="11">
        <f t="shared" si="2"/>
        <v>41721</v>
      </c>
      <c r="T62" s="11">
        <f t="shared" si="3"/>
        <v>41702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 t="s">
        <v>8266</v>
      </c>
      <c r="P63">
        <f t="shared" si="1"/>
        <v>322</v>
      </c>
      <c r="Q63" s="9" t="s">
        <v>8315</v>
      </c>
      <c r="R63" t="s">
        <v>8317</v>
      </c>
      <c r="S63" s="11">
        <f t="shared" si="2"/>
        <v>41431</v>
      </c>
      <c r="T63" s="11">
        <f t="shared" si="3"/>
        <v>41409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 t="s">
        <v>8266</v>
      </c>
      <c r="P64">
        <f t="shared" si="1"/>
        <v>97</v>
      </c>
      <c r="Q64" s="9" t="s">
        <v>8315</v>
      </c>
      <c r="R64" t="s">
        <v>8317</v>
      </c>
      <c r="S64" s="11">
        <f t="shared" si="2"/>
        <v>41336</v>
      </c>
      <c r="T64" s="11">
        <f t="shared" si="3"/>
        <v>41311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 t="s">
        <v>8266</v>
      </c>
      <c r="P65">
        <f t="shared" si="1"/>
        <v>35</v>
      </c>
      <c r="Q65" s="9" t="s">
        <v>8315</v>
      </c>
      <c r="R65" t="s">
        <v>8317</v>
      </c>
      <c r="S65" s="11">
        <f t="shared" si="2"/>
        <v>41636</v>
      </c>
      <c r="T65" s="11">
        <f t="shared" si="3"/>
        <v>41613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4">ROUND(($E66/$D66)*100,0)</f>
        <v>173</v>
      </c>
      <c r="O66" t="s">
        <v>8266</v>
      </c>
      <c r="P66">
        <f t="shared" ref="P66:P129" si="5">ROUND($E66/$L66,0)</f>
        <v>87</v>
      </c>
      <c r="Q66" s="9" t="s">
        <v>8315</v>
      </c>
      <c r="R66" t="s">
        <v>8317</v>
      </c>
      <c r="S66" s="11">
        <f t="shared" si="2"/>
        <v>41463</v>
      </c>
      <c r="T66" s="11">
        <f t="shared" si="3"/>
        <v>41433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4"/>
        <v>108</v>
      </c>
      <c r="O67" t="s">
        <v>8266</v>
      </c>
      <c r="P67">
        <f t="shared" si="5"/>
        <v>132</v>
      </c>
      <c r="Q67" s="9" t="s">
        <v>8315</v>
      </c>
      <c r="R67" t="s">
        <v>8317</v>
      </c>
      <c r="S67" s="11">
        <f t="shared" ref="S67:S130" si="6">ROUND((((($I67/60)/60)/24)+DATE(1970,1,1))-(8/24),0)</f>
        <v>41862</v>
      </c>
      <c r="T67" s="11">
        <f t="shared" ref="T67:T130" si="7">ROUND((((($J67/60)/60)/24)+DATE(1970,1,1))-(8/24),0)</f>
        <v>41835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 t="s">
        <v>8266</v>
      </c>
      <c r="P68">
        <f t="shared" si="5"/>
        <v>91</v>
      </c>
      <c r="Q68" s="9" t="s">
        <v>8315</v>
      </c>
      <c r="R68" t="s">
        <v>8317</v>
      </c>
      <c r="S68" s="11">
        <f t="shared" si="6"/>
        <v>42570</v>
      </c>
      <c r="T68" s="11">
        <f t="shared" si="7"/>
        <v>42540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</v>
      </c>
      <c r="O69" t="s">
        <v>8266</v>
      </c>
      <c r="P69">
        <f t="shared" si="5"/>
        <v>116</v>
      </c>
      <c r="Q69" s="9" t="s">
        <v>8315</v>
      </c>
      <c r="R69" t="s">
        <v>8317</v>
      </c>
      <c r="S69" s="11">
        <f t="shared" si="6"/>
        <v>41105</v>
      </c>
      <c r="T69" s="11">
        <f t="shared" si="7"/>
        <v>41075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</v>
      </c>
      <c r="O70" t="s">
        <v>8266</v>
      </c>
      <c r="P70">
        <f t="shared" si="5"/>
        <v>21</v>
      </c>
      <c r="Q70" s="9" t="s">
        <v>8315</v>
      </c>
      <c r="R70" t="s">
        <v>8317</v>
      </c>
      <c r="S70" s="11">
        <f t="shared" si="6"/>
        <v>41693</v>
      </c>
      <c r="T70" s="11">
        <f t="shared" si="7"/>
        <v>41663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 t="s">
        <v>8266</v>
      </c>
      <c r="P71">
        <f t="shared" si="5"/>
        <v>62</v>
      </c>
      <c r="Q71" s="9" t="s">
        <v>8315</v>
      </c>
      <c r="R71" t="s">
        <v>8317</v>
      </c>
      <c r="S71" s="11">
        <f t="shared" si="6"/>
        <v>40818</v>
      </c>
      <c r="T71" s="11">
        <f t="shared" si="7"/>
        <v>40786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</v>
      </c>
      <c r="O72" t="s">
        <v>8266</v>
      </c>
      <c r="P72">
        <f t="shared" si="5"/>
        <v>37</v>
      </c>
      <c r="Q72" s="9" t="s">
        <v>8315</v>
      </c>
      <c r="R72" t="s">
        <v>8317</v>
      </c>
      <c r="S72" s="11">
        <f t="shared" si="6"/>
        <v>40791</v>
      </c>
      <c r="T72" s="11">
        <f t="shared" si="7"/>
        <v>40731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 t="s">
        <v>8266</v>
      </c>
      <c r="P73">
        <f t="shared" si="5"/>
        <v>70</v>
      </c>
      <c r="Q73" s="9" t="s">
        <v>8315</v>
      </c>
      <c r="R73" t="s">
        <v>8317</v>
      </c>
      <c r="S73" s="11">
        <f t="shared" si="6"/>
        <v>41057</v>
      </c>
      <c r="T73" s="11">
        <f t="shared" si="7"/>
        <v>40997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</v>
      </c>
      <c r="O74" t="s">
        <v>8266</v>
      </c>
      <c r="P74">
        <f t="shared" si="5"/>
        <v>58</v>
      </c>
      <c r="Q74" s="9" t="s">
        <v>8315</v>
      </c>
      <c r="R74" t="s">
        <v>8317</v>
      </c>
      <c r="S74" s="11">
        <f t="shared" si="6"/>
        <v>41228</v>
      </c>
      <c r="T74" s="11">
        <f t="shared" si="7"/>
        <v>41208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 t="s">
        <v>8266</v>
      </c>
      <c r="P75">
        <f t="shared" si="5"/>
        <v>50</v>
      </c>
      <c r="Q75" s="9" t="s">
        <v>8315</v>
      </c>
      <c r="R75" t="s">
        <v>8317</v>
      </c>
      <c r="S75" s="11">
        <f t="shared" si="6"/>
        <v>40666</v>
      </c>
      <c r="T75" s="11">
        <f t="shared" si="7"/>
        <v>40587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 t="s">
        <v>8266</v>
      </c>
      <c r="P76">
        <f t="shared" si="5"/>
        <v>19</v>
      </c>
      <c r="Q76" s="9" t="s">
        <v>8315</v>
      </c>
      <c r="R76" t="s">
        <v>8317</v>
      </c>
      <c r="S76" s="11">
        <f t="shared" si="6"/>
        <v>42390</v>
      </c>
      <c r="T76" s="11">
        <f t="shared" si="7"/>
        <v>42360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</v>
      </c>
      <c r="O77" t="s">
        <v>8266</v>
      </c>
      <c r="P77">
        <f t="shared" si="5"/>
        <v>86</v>
      </c>
      <c r="Q77" s="9" t="s">
        <v>8315</v>
      </c>
      <c r="R77" t="s">
        <v>8317</v>
      </c>
      <c r="S77" s="11">
        <f t="shared" si="6"/>
        <v>41387</v>
      </c>
      <c r="T77" s="11">
        <f t="shared" si="7"/>
        <v>41357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</v>
      </c>
      <c r="O78" t="s">
        <v>8266</v>
      </c>
      <c r="P78">
        <f t="shared" si="5"/>
        <v>31</v>
      </c>
      <c r="Q78" s="9" t="s">
        <v>8315</v>
      </c>
      <c r="R78" t="s">
        <v>8317</v>
      </c>
      <c r="S78" s="11">
        <f t="shared" si="6"/>
        <v>40904</v>
      </c>
      <c r="T78" s="11">
        <f t="shared" si="7"/>
        <v>40844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 t="s">
        <v>8266</v>
      </c>
      <c r="P79">
        <f t="shared" si="5"/>
        <v>60</v>
      </c>
      <c r="Q79" s="9" t="s">
        <v>8315</v>
      </c>
      <c r="R79" t="s">
        <v>8317</v>
      </c>
      <c r="S79" s="11">
        <f t="shared" si="6"/>
        <v>41050</v>
      </c>
      <c r="T79" s="11">
        <f t="shared" si="7"/>
        <v>40997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 t="s">
        <v>8266</v>
      </c>
      <c r="P80">
        <f t="shared" si="5"/>
        <v>39</v>
      </c>
      <c r="Q80" s="9" t="s">
        <v>8315</v>
      </c>
      <c r="R80" t="s">
        <v>8317</v>
      </c>
      <c r="S80" s="11">
        <f t="shared" si="6"/>
        <v>42614</v>
      </c>
      <c r="T80" s="11">
        <f t="shared" si="7"/>
        <v>42604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 t="s">
        <v>8266</v>
      </c>
      <c r="P81">
        <f t="shared" si="5"/>
        <v>40</v>
      </c>
      <c r="Q81" s="9" t="s">
        <v>8315</v>
      </c>
      <c r="R81" t="s">
        <v>8317</v>
      </c>
      <c r="S81" s="11">
        <f t="shared" si="6"/>
        <v>41754</v>
      </c>
      <c r="T81" s="11">
        <f t="shared" si="7"/>
        <v>41724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</v>
      </c>
      <c r="O82" t="s">
        <v>8266</v>
      </c>
      <c r="P82">
        <f t="shared" si="5"/>
        <v>274</v>
      </c>
      <c r="Q82" s="9" t="s">
        <v>8315</v>
      </c>
      <c r="R82" t="s">
        <v>8317</v>
      </c>
      <c r="S82" s="11">
        <f t="shared" si="6"/>
        <v>41618</v>
      </c>
      <c r="T82" s="11">
        <f t="shared" si="7"/>
        <v>41583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 t="s">
        <v>8266</v>
      </c>
      <c r="P83">
        <f t="shared" si="5"/>
        <v>53</v>
      </c>
      <c r="Q83" s="9" t="s">
        <v>8315</v>
      </c>
      <c r="R83" t="s">
        <v>8317</v>
      </c>
      <c r="S83" s="11">
        <f t="shared" si="6"/>
        <v>41104</v>
      </c>
      <c r="T83" s="11">
        <f t="shared" si="7"/>
        <v>41100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</v>
      </c>
      <c r="O84" t="s">
        <v>8266</v>
      </c>
      <c r="P84">
        <f t="shared" si="5"/>
        <v>40</v>
      </c>
      <c r="Q84" s="9" t="s">
        <v>8315</v>
      </c>
      <c r="R84" t="s">
        <v>8317</v>
      </c>
      <c r="S84" s="11">
        <f t="shared" si="6"/>
        <v>40825</v>
      </c>
      <c r="T84" s="11">
        <f t="shared" si="7"/>
        <v>40795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 t="s">
        <v>8266</v>
      </c>
      <c r="P85">
        <f t="shared" si="5"/>
        <v>16</v>
      </c>
      <c r="Q85" s="9" t="s">
        <v>8315</v>
      </c>
      <c r="R85" t="s">
        <v>8317</v>
      </c>
      <c r="S85" s="11">
        <f t="shared" si="6"/>
        <v>42057</v>
      </c>
      <c r="T85" s="11">
        <f t="shared" si="7"/>
        <v>42042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 t="s">
        <v>8266</v>
      </c>
      <c r="P86">
        <f t="shared" si="5"/>
        <v>71</v>
      </c>
      <c r="Q86" s="9" t="s">
        <v>8315</v>
      </c>
      <c r="R86" t="s">
        <v>8317</v>
      </c>
      <c r="S86" s="11">
        <f t="shared" si="6"/>
        <v>40678</v>
      </c>
      <c r="T86" s="11">
        <f t="shared" si="7"/>
        <v>40648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 t="s">
        <v>8266</v>
      </c>
      <c r="P87">
        <f t="shared" si="5"/>
        <v>72</v>
      </c>
      <c r="Q87" s="9" t="s">
        <v>8315</v>
      </c>
      <c r="R87" t="s">
        <v>8317</v>
      </c>
      <c r="S87" s="11">
        <f t="shared" si="6"/>
        <v>40809</v>
      </c>
      <c r="T87" s="11">
        <f t="shared" si="7"/>
        <v>40779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</v>
      </c>
      <c r="O88" t="s">
        <v>8266</v>
      </c>
      <c r="P88">
        <f t="shared" si="5"/>
        <v>376</v>
      </c>
      <c r="Q88" s="9" t="s">
        <v>8315</v>
      </c>
      <c r="R88" t="s">
        <v>8317</v>
      </c>
      <c r="S88" s="11">
        <f t="shared" si="6"/>
        <v>42365</v>
      </c>
      <c r="T88" s="11">
        <f t="shared" si="7"/>
        <v>42291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 t="s">
        <v>8266</v>
      </c>
      <c r="P89">
        <f t="shared" si="5"/>
        <v>105</v>
      </c>
      <c r="Q89" s="9" t="s">
        <v>8315</v>
      </c>
      <c r="R89" t="s">
        <v>8317</v>
      </c>
      <c r="S89" s="11">
        <f t="shared" si="6"/>
        <v>40332</v>
      </c>
      <c r="T89" s="11">
        <f t="shared" si="7"/>
        <v>40322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 t="s">
        <v>8266</v>
      </c>
      <c r="P90">
        <f t="shared" si="5"/>
        <v>60</v>
      </c>
      <c r="Q90" s="9" t="s">
        <v>8315</v>
      </c>
      <c r="R90" t="s">
        <v>8317</v>
      </c>
      <c r="S90" s="11">
        <f t="shared" si="6"/>
        <v>41812</v>
      </c>
      <c r="T90" s="11">
        <f t="shared" si="7"/>
        <v>41786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</v>
      </c>
      <c r="O91" t="s">
        <v>8266</v>
      </c>
      <c r="P91">
        <f t="shared" si="5"/>
        <v>123</v>
      </c>
      <c r="Q91" s="9" t="s">
        <v>8315</v>
      </c>
      <c r="R91" t="s">
        <v>8317</v>
      </c>
      <c r="S91" s="11">
        <f t="shared" si="6"/>
        <v>41427</v>
      </c>
      <c r="T91" s="11">
        <f t="shared" si="7"/>
        <v>41402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</v>
      </c>
      <c r="O92" t="s">
        <v>8266</v>
      </c>
      <c r="P92">
        <f t="shared" si="5"/>
        <v>31</v>
      </c>
      <c r="Q92" s="9" t="s">
        <v>8315</v>
      </c>
      <c r="R92" t="s">
        <v>8317</v>
      </c>
      <c r="S92" s="11">
        <f t="shared" si="6"/>
        <v>40736</v>
      </c>
      <c r="T92" s="11">
        <f t="shared" si="7"/>
        <v>40706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 t="s">
        <v>8266</v>
      </c>
      <c r="P93">
        <f t="shared" si="5"/>
        <v>78</v>
      </c>
      <c r="Q93" s="9" t="s">
        <v>8315</v>
      </c>
      <c r="R93" t="s">
        <v>8317</v>
      </c>
      <c r="S93" s="11">
        <f t="shared" si="6"/>
        <v>40680</v>
      </c>
      <c r="T93" s="11">
        <f t="shared" si="7"/>
        <v>40619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</v>
      </c>
      <c r="O94" t="s">
        <v>8266</v>
      </c>
      <c r="P94">
        <f t="shared" si="5"/>
        <v>122</v>
      </c>
      <c r="Q94" s="9" t="s">
        <v>8315</v>
      </c>
      <c r="R94" t="s">
        <v>8317</v>
      </c>
      <c r="S94" s="11">
        <f t="shared" si="6"/>
        <v>42767</v>
      </c>
      <c r="T94" s="11">
        <f t="shared" si="7"/>
        <v>42721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 t="s">
        <v>8266</v>
      </c>
      <c r="P95">
        <f t="shared" si="5"/>
        <v>74</v>
      </c>
      <c r="Q95" s="9" t="s">
        <v>8315</v>
      </c>
      <c r="R95" t="s">
        <v>8317</v>
      </c>
      <c r="S95" s="11">
        <f t="shared" si="6"/>
        <v>41094</v>
      </c>
      <c r="T95" s="11">
        <f t="shared" si="7"/>
        <v>41066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 t="s">
        <v>8266</v>
      </c>
      <c r="P96">
        <f t="shared" si="5"/>
        <v>22</v>
      </c>
      <c r="Q96" s="9" t="s">
        <v>8315</v>
      </c>
      <c r="R96" t="s">
        <v>8317</v>
      </c>
      <c r="S96" s="11">
        <f t="shared" si="6"/>
        <v>41736</v>
      </c>
      <c r="T96" s="11">
        <f t="shared" si="7"/>
        <v>41716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</v>
      </c>
      <c r="O97" t="s">
        <v>8266</v>
      </c>
      <c r="P97">
        <f t="shared" si="5"/>
        <v>22</v>
      </c>
      <c r="Q97" s="9" t="s">
        <v>8315</v>
      </c>
      <c r="R97" t="s">
        <v>8317</v>
      </c>
      <c r="S97" s="11">
        <f t="shared" si="6"/>
        <v>40965</v>
      </c>
      <c r="T97" s="11">
        <f t="shared" si="7"/>
        <v>40935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 t="s">
        <v>8266</v>
      </c>
      <c r="P98">
        <f t="shared" si="5"/>
        <v>51</v>
      </c>
      <c r="Q98" s="9" t="s">
        <v>8315</v>
      </c>
      <c r="R98" t="s">
        <v>8317</v>
      </c>
      <c r="S98" s="11">
        <f t="shared" si="6"/>
        <v>40391</v>
      </c>
      <c r="T98" s="11">
        <f t="shared" si="7"/>
        <v>40324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</v>
      </c>
      <c r="O99" t="s">
        <v>8266</v>
      </c>
      <c r="P99">
        <f t="shared" si="5"/>
        <v>53</v>
      </c>
      <c r="Q99" s="9" t="s">
        <v>8315</v>
      </c>
      <c r="R99" t="s">
        <v>8317</v>
      </c>
      <c r="S99" s="11">
        <f t="shared" si="6"/>
        <v>40736</v>
      </c>
      <c r="T99" s="11">
        <f t="shared" si="7"/>
        <v>40706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</v>
      </c>
      <c r="O100" t="s">
        <v>8266</v>
      </c>
      <c r="P100">
        <f t="shared" si="5"/>
        <v>57</v>
      </c>
      <c r="Q100" s="9" t="s">
        <v>8315</v>
      </c>
      <c r="R100" t="s">
        <v>8317</v>
      </c>
      <c r="S100" s="11">
        <f t="shared" si="6"/>
        <v>41251</v>
      </c>
      <c r="T100" s="11">
        <f t="shared" si="7"/>
        <v>41214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</v>
      </c>
      <c r="O101" t="s">
        <v>8266</v>
      </c>
      <c r="P101">
        <f t="shared" si="5"/>
        <v>41</v>
      </c>
      <c r="Q101" s="9" t="s">
        <v>8315</v>
      </c>
      <c r="R101" t="s">
        <v>8317</v>
      </c>
      <c r="S101" s="11">
        <f t="shared" si="6"/>
        <v>41662</v>
      </c>
      <c r="T101" s="11">
        <f t="shared" si="7"/>
        <v>41632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 t="s">
        <v>8266</v>
      </c>
      <c r="P102">
        <f t="shared" si="5"/>
        <v>192</v>
      </c>
      <c r="Q102" s="9" t="s">
        <v>8315</v>
      </c>
      <c r="R102" t="s">
        <v>8317</v>
      </c>
      <c r="S102" s="11">
        <f t="shared" si="6"/>
        <v>41217</v>
      </c>
      <c r="T102" s="11">
        <f t="shared" si="7"/>
        <v>41197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 t="s">
        <v>8266</v>
      </c>
      <c r="P103">
        <f t="shared" si="5"/>
        <v>100</v>
      </c>
      <c r="Q103" s="9" t="s">
        <v>8315</v>
      </c>
      <c r="R103" t="s">
        <v>8317</v>
      </c>
      <c r="S103" s="11">
        <f t="shared" si="6"/>
        <v>41298</v>
      </c>
      <c r="T103" s="11">
        <f t="shared" si="7"/>
        <v>41274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 t="s">
        <v>8266</v>
      </c>
      <c r="P104">
        <f t="shared" si="5"/>
        <v>118</v>
      </c>
      <c r="Q104" s="9" t="s">
        <v>8315</v>
      </c>
      <c r="R104" t="s">
        <v>8317</v>
      </c>
      <c r="S104" s="11">
        <f t="shared" si="6"/>
        <v>40535</v>
      </c>
      <c r="T104" s="11">
        <f t="shared" si="7"/>
        <v>40505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</v>
      </c>
      <c r="O105" t="s">
        <v>8266</v>
      </c>
      <c r="P105">
        <f t="shared" si="5"/>
        <v>28</v>
      </c>
      <c r="Q105" s="9" t="s">
        <v>8315</v>
      </c>
      <c r="R105" t="s">
        <v>8317</v>
      </c>
      <c r="S105" s="11">
        <f t="shared" si="6"/>
        <v>41705</v>
      </c>
      <c r="T105" s="11">
        <f t="shared" si="7"/>
        <v>41682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 t="s">
        <v>8266</v>
      </c>
      <c r="P106">
        <f t="shared" si="5"/>
        <v>60</v>
      </c>
      <c r="Q106" s="9" t="s">
        <v>8315</v>
      </c>
      <c r="R106" t="s">
        <v>8317</v>
      </c>
      <c r="S106" s="11">
        <f t="shared" si="6"/>
        <v>40636</v>
      </c>
      <c r="T106" s="11">
        <f t="shared" si="7"/>
        <v>40612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</v>
      </c>
      <c r="O107" t="s">
        <v>8266</v>
      </c>
      <c r="P107">
        <f t="shared" si="5"/>
        <v>39</v>
      </c>
      <c r="Q107" s="9" t="s">
        <v>8315</v>
      </c>
      <c r="R107" t="s">
        <v>8317</v>
      </c>
      <c r="S107" s="11">
        <f t="shared" si="6"/>
        <v>42504</v>
      </c>
      <c r="T107" s="11">
        <f t="shared" si="7"/>
        <v>42485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 t="s">
        <v>8266</v>
      </c>
      <c r="P108">
        <f t="shared" si="5"/>
        <v>186</v>
      </c>
      <c r="Q108" s="9" t="s">
        <v>8315</v>
      </c>
      <c r="R108" t="s">
        <v>8317</v>
      </c>
      <c r="S108" s="11">
        <f t="shared" si="6"/>
        <v>41001</v>
      </c>
      <c r="T108" s="11">
        <f t="shared" si="7"/>
        <v>40987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</v>
      </c>
      <c r="O109" t="s">
        <v>8266</v>
      </c>
      <c r="P109">
        <f t="shared" si="5"/>
        <v>111</v>
      </c>
      <c r="Q109" s="9" t="s">
        <v>8315</v>
      </c>
      <c r="R109" t="s">
        <v>8317</v>
      </c>
      <c r="S109" s="11">
        <f t="shared" si="6"/>
        <v>40658</v>
      </c>
      <c r="T109" s="11">
        <f t="shared" si="7"/>
        <v>40636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 t="s">
        <v>8266</v>
      </c>
      <c r="P110">
        <f t="shared" si="5"/>
        <v>79</v>
      </c>
      <c r="Q110" s="9" t="s">
        <v>8315</v>
      </c>
      <c r="R110" t="s">
        <v>8317</v>
      </c>
      <c r="S110" s="11">
        <f t="shared" si="6"/>
        <v>41425</v>
      </c>
      <c r="T110" s="11">
        <f t="shared" si="7"/>
        <v>41365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 t="s">
        <v>8266</v>
      </c>
      <c r="P111">
        <f t="shared" si="5"/>
        <v>47</v>
      </c>
      <c r="Q111" s="9" t="s">
        <v>8315</v>
      </c>
      <c r="R111" t="s">
        <v>8317</v>
      </c>
      <c r="S111" s="11">
        <f t="shared" si="6"/>
        <v>40600</v>
      </c>
      <c r="T111" s="11">
        <f t="shared" si="7"/>
        <v>40570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 t="s">
        <v>8266</v>
      </c>
      <c r="P112">
        <f t="shared" si="5"/>
        <v>65</v>
      </c>
      <c r="Q112" s="9" t="s">
        <v>8315</v>
      </c>
      <c r="R112" t="s">
        <v>8317</v>
      </c>
      <c r="S112" s="11">
        <f t="shared" si="6"/>
        <v>41592</v>
      </c>
      <c r="T112" s="11">
        <f t="shared" si="7"/>
        <v>41558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 t="s">
        <v>8266</v>
      </c>
      <c r="P113">
        <f t="shared" si="5"/>
        <v>102</v>
      </c>
      <c r="Q113" s="9" t="s">
        <v>8315</v>
      </c>
      <c r="R113" t="s">
        <v>8317</v>
      </c>
      <c r="S113" s="11">
        <f t="shared" si="6"/>
        <v>42155</v>
      </c>
      <c r="T113" s="11">
        <f t="shared" si="7"/>
        <v>42125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 t="s">
        <v>8266</v>
      </c>
      <c r="P114">
        <f t="shared" si="5"/>
        <v>64</v>
      </c>
      <c r="Q114" s="9" t="s">
        <v>8315</v>
      </c>
      <c r="R114" t="s">
        <v>8317</v>
      </c>
      <c r="S114" s="11">
        <f t="shared" si="6"/>
        <v>41742</v>
      </c>
      <c r="T114" s="11">
        <f t="shared" si="7"/>
        <v>41718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 t="s">
        <v>8266</v>
      </c>
      <c r="P115">
        <f t="shared" si="5"/>
        <v>90</v>
      </c>
      <c r="Q115" s="9" t="s">
        <v>8315</v>
      </c>
      <c r="R115" t="s">
        <v>8317</v>
      </c>
      <c r="S115" s="11">
        <f t="shared" si="6"/>
        <v>40761</v>
      </c>
      <c r="T115" s="11">
        <f t="shared" si="7"/>
        <v>40753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</v>
      </c>
      <c r="O116" t="s">
        <v>8266</v>
      </c>
      <c r="P116">
        <f t="shared" si="5"/>
        <v>89</v>
      </c>
      <c r="Q116" s="9" t="s">
        <v>8315</v>
      </c>
      <c r="R116" t="s">
        <v>8317</v>
      </c>
      <c r="S116" s="11">
        <f t="shared" si="6"/>
        <v>40921</v>
      </c>
      <c r="T116" s="11">
        <f t="shared" si="7"/>
        <v>40861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</v>
      </c>
      <c r="O117" t="s">
        <v>8266</v>
      </c>
      <c r="P117">
        <f t="shared" si="5"/>
        <v>29</v>
      </c>
      <c r="Q117" s="9" t="s">
        <v>8315</v>
      </c>
      <c r="R117" t="s">
        <v>8317</v>
      </c>
      <c r="S117" s="11">
        <f t="shared" si="6"/>
        <v>40943</v>
      </c>
      <c r="T117" s="11">
        <f t="shared" si="7"/>
        <v>40918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 t="s">
        <v>8266</v>
      </c>
      <c r="P118">
        <f t="shared" si="5"/>
        <v>70</v>
      </c>
      <c r="Q118" s="9" t="s">
        <v>8315</v>
      </c>
      <c r="R118" t="s">
        <v>8317</v>
      </c>
      <c r="S118" s="11">
        <f t="shared" si="6"/>
        <v>40641</v>
      </c>
      <c r="T118" s="11">
        <f t="shared" si="7"/>
        <v>40595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</v>
      </c>
      <c r="O119" t="s">
        <v>8266</v>
      </c>
      <c r="P119">
        <f t="shared" si="5"/>
        <v>167</v>
      </c>
      <c r="Q119" s="9" t="s">
        <v>8315</v>
      </c>
      <c r="R119" t="s">
        <v>8317</v>
      </c>
      <c r="S119" s="11">
        <f t="shared" si="6"/>
        <v>40338</v>
      </c>
      <c r="T119" s="11">
        <f t="shared" si="7"/>
        <v>40249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</v>
      </c>
      <c r="O120" t="s">
        <v>8266</v>
      </c>
      <c r="P120">
        <f t="shared" si="5"/>
        <v>145</v>
      </c>
      <c r="Q120" s="9" t="s">
        <v>8315</v>
      </c>
      <c r="R120" t="s">
        <v>8317</v>
      </c>
      <c r="S120" s="11">
        <f t="shared" si="6"/>
        <v>40753</v>
      </c>
      <c r="T120" s="11">
        <f t="shared" si="7"/>
        <v>40723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 t="s">
        <v>8266</v>
      </c>
      <c r="P121">
        <f t="shared" si="5"/>
        <v>92</v>
      </c>
      <c r="Q121" s="9" t="s">
        <v>8315</v>
      </c>
      <c r="R121" t="s">
        <v>8317</v>
      </c>
      <c r="S121" s="11">
        <f t="shared" si="6"/>
        <v>40769</v>
      </c>
      <c r="T121" s="11">
        <f t="shared" si="7"/>
        <v>40739</v>
      </c>
    </row>
    <row r="122" spans="1:20" ht="57.6" x14ac:dyDescent="0.3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>
        <f t="shared" si="4"/>
        <v>108</v>
      </c>
      <c r="O122" t="s">
        <v>8269</v>
      </c>
      <c r="P122">
        <f t="shared" si="5"/>
        <v>118</v>
      </c>
      <c r="Q122" s="9" t="s">
        <v>8315</v>
      </c>
      <c r="R122" t="s">
        <v>8320</v>
      </c>
      <c r="S122" s="11">
        <f t="shared" si="6"/>
        <v>41399</v>
      </c>
      <c r="T122" s="11">
        <f t="shared" si="7"/>
        <v>41354</v>
      </c>
    </row>
    <row r="123" spans="1:20" ht="43.2" x14ac:dyDescent="0.3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>
        <f t="shared" si="4"/>
        <v>113</v>
      </c>
      <c r="O123" t="s">
        <v>8269</v>
      </c>
      <c r="P123">
        <f t="shared" si="5"/>
        <v>109</v>
      </c>
      <c r="Q123" s="9" t="s">
        <v>8315</v>
      </c>
      <c r="R123" t="s">
        <v>8320</v>
      </c>
      <c r="S123" s="11">
        <f t="shared" si="6"/>
        <v>41994</v>
      </c>
      <c r="T123" s="11">
        <f t="shared" si="7"/>
        <v>41949</v>
      </c>
    </row>
    <row r="124" spans="1:20" ht="43.2" x14ac:dyDescent="0.3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>
        <f t="shared" si="4"/>
        <v>113</v>
      </c>
      <c r="O124" t="s">
        <v>8269</v>
      </c>
      <c r="P124">
        <f t="shared" si="5"/>
        <v>73</v>
      </c>
      <c r="Q124" s="9" t="s">
        <v>8315</v>
      </c>
      <c r="R124" t="s">
        <v>8320</v>
      </c>
      <c r="S124" s="11">
        <f t="shared" si="6"/>
        <v>40897</v>
      </c>
      <c r="T124" s="11">
        <f t="shared" si="7"/>
        <v>40862</v>
      </c>
    </row>
    <row r="125" spans="1:20" ht="43.2" x14ac:dyDescent="0.3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>
        <f t="shared" si="4"/>
        <v>103</v>
      </c>
      <c r="O125" t="s">
        <v>8269</v>
      </c>
      <c r="P125">
        <f t="shared" si="5"/>
        <v>78</v>
      </c>
      <c r="Q125" s="9" t="s">
        <v>8315</v>
      </c>
      <c r="R125" t="s">
        <v>8320</v>
      </c>
      <c r="S125" s="11">
        <f t="shared" si="6"/>
        <v>41692</v>
      </c>
      <c r="T125" s="11">
        <f t="shared" si="7"/>
        <v>41662</v>
      </c>
    </row>
    <row r="126" spans="1:20" ht="57.6" x14ac:dyDescent="0.3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>
        <f t="shared" si="4"/>
        <v>114</v>
      </c>
      <c r="O126" t="s">
        <v>8269</v>
      </c>
      <c r="P126">
        <f t="shared" si="5"/>
        <v>47</v>
      </c>
      <c r="Q126" s="9" t="s">
        <v>8315</v>
      </c>
      <c r="R126" t="s">
        <v>8320</v>
      </c>
      <c r="S126" s="11">
        <f t="shared" si="6"/>
        <v>40253</v>
      </c>
      <c r="T126" s="11">
        <f t="shared" si="7"/>
        <v>40213</v>
      </c>
    </row>
    <row r="127" spans="1:20" ht="43.2" x14ac:dyDescent="0.3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>
        <f t="shared" si="4"/>
        <v>104</v>
      </c>
      <c r="O127" t="s">
        <v>8269</v>
      </c>
      <c r="P127">
        <f t="shared" si="5"/>
        <v>54</v>
      </c>
      <c r="Q127" s="9" t="s">
        <v>8315</v>
      </c>
      <c r="R127" t="s">
        <v>8320</v>
      </c>
      <c r="S127" s="11">
        <f t="shared" si="6"/>
        <v>41137</v>
      </c>
      <c r="T127" s="11">
        <f t="shared" si="7"/>
        <v>41107</v>
      </c>
    </row>
    <row r="128" spans="1:20" ht="43.2" x14ac:dyDescent="0.3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>
        <f t="shared" si="4"/>
        <v>305</v>
      </c>
      <c r="O128" t="s">
        <v>8269</v>
      </c>
      <c r="P128">
        <f t="shared" si="5"/>
        <v>68</v>
      </c>
      <c r="Q128" s="9" t="s">
        <v>8315</v>
      </c>
      <c r="R128" t="s">
        <v>8320</v>
      </c>
      <c r="S128" s="11">
        <f t="shared" si="6"/>
        <v>40530</v>
      </c>
      <c r="T128" s="11">
        <f t="shared" si="7"/>
        <v>40480</v>
      </c>
    </row>
    <row r="129" spans="1:20" ht="57.6" x14ac:dyDescent="0.3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>
        <f t="shared" si="4"/>
        <v>134</v>
      </c>
      <c r="O129" t="s">
        <v>8269</v>
      </c>
      <c r="P129">
        <f t="shared" si="5"/>
        <v>108</v>
      </c>
      <c r="Q129" s="9" t="s">
        <v>8315</v>
      </c>
      <c r="R129" t="s">
        <v>8320</v>
      </c>
      <c r="S129" s="11">
        <f t="shared" si="6"/>
        <v>40467</v>
      </c>
      <c r="T129" s="11">
        <f t="shared" si="7"/>
        <v>40430</v>
      </c>
    </row>
    <row r="130" spans="1:20" ht="43.2" x14ac:dyDescent="0.3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>
        <f t="shared" ref="N130:N193" si="8">ROUND(($E130/$D130)*100,0)</f>
        <v>101</v>
      </c>
      <c r="O130" t="s">
        <v>8269</v>
      </c>
      <c r="P130">
        <f t="shared" ref="P130:P193" si="9">ROUND($E130/$L130,0)</f>
        <v>590</v>
      </c>
      <c r="Q130" s="9" t="s">
        <v>8315</v>
      </c>
      <c r="R130" t="s">
        <v>8320</v>
      </c>
      <c r="S130" s="11">
        <f t="shared" si="6"/>
        <v>40915</v>
      </c>
      <c r="T130" s="11">
        <f t="shared" si="7"/>
        <v>40870</v>
      </c>
    </row>
    <row r="131" spans="1:20" ht="57.6" x14ac:dyDescent="0.3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>
        <f t="shared" si="8"/>
        <v>113</v>
      </c>
      <c r="O131" t="s">
        <v>8269</v>
      </c>
      <c r="P131">
        <f t="shared" si="9"/>
        <v>48</v>
      </c>
      <c r="Q131" s="9" t="s">
        <v>8315</v>
      </c>
      <c r="R131" t="s">
        <v>8320</v>
      </c>
      <c r="S131" s="11">
        <f t="shared" ref="S131:S194" si="10">ROUND((((($I131/60)/60)/24)+DATE(1970,1,1))-(8/24),0)</f>
        <v>40412</v>
      </c>
      <c r="T131" s="11">
        <f t="shared" ref="T131:T194" si="11">ROUND((((($J131/60)/60)/24)+DATE(1970,1,1))-(8/24),0)</f>
        <v>40333</v>
      </c>
    </row>
    <row r="132" spans="1:20" ht="43.2" x14ac:dyDescent="0.3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>
        <f t="shared" si="8"/>
        <v>106</v>
      </c>
      <c r="O132" t="s">
        <v>8269</v>
      </c>
      <c r="P132">
        <f t="shared" si="9"/>
        <v>72</v>
      </c>
      <c r="Q132" s="9" t="s">
        <v>8315</v>
      </c>
      <c r="R132" t="s">
        <v>8320</v>
      </c>
      <c r="S132" s="11">
        <f t="shared" si="10"/>
        <v>41431</v>
      </c>
      <c r="T132" s="11">
        <f t="shared" si="11"/>
        <v>41401</v>
      </c>
    </row>
    <row r="133" spans="1:20" ht="43.2" x14ac:dyDescent="0.3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>
        <f t="shared" si="8"/>
        <v>126</v>
      </c>
      <c r="O133" t="s">
        <v>8269</v>
      </c>
      <c r="P133">
        <f t="shared" si="9"/>
        <v>57</v>
      </c>
      <c r="Q133" s="9" t="s">
        <v>8315</v>
      </c>
      <c r="R133" t="s">
        <v>8320</v>
      </c>
      <c r="S133" s="11">
        <f t="shared" si="10"/>
        <v>41045</v>
      </c>
      <c r="T133" s="11">
        <f t="shared" si="11"/>
        <v>41013</v>
      </c>
    </row>
    <row r="134" spans="1:20" ht="43.2" x14ac:dyDescent="0.3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>
        <f t="shared" si="8"/>
        <v>185</v>
      </c>
      <c r="O134" t="s">
        <v>8269</v>
      </c>
      <c r="P134">
        <f t="shared" si="9"/>
        <v>85</v>
      </c>
      <c r="Q134" s="9" t="s">
        <v>8315</v>
      </c>
      <c r="R134" t="s">
        <v>8320</v>
      </c>
      <c r="S134" s="11">
        <f t="shared" si="10"/>
        <v>40330</v>
      </c>
      <c r="T134" s="11">
        <f t="shared" si="11"/>
        <v>40266</v>
      </c>
    </row>
    <row r="135" spans="1:20" ht="57.6" x14ac:dyDescent="0.3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>
        <f t="shared" si="8"/>
        <v>101</v>
      </c>
      <c r="O135" t="s">
        <v>8269</v>
      </c>
      <c r="P135">
        <f t="shared" si="9"/>
        <v>216</v>
      </c>
      <c r="Q135" s="9" t="s">
        <v>8315</v>
      </c>
      <c r="R135" t="s">
        <v>8320</v>
      </c>
      <c r="S135" s="11">
        <f t="shared" si="10"/>
        <v>40954</v>
      </c>
      <c r="T135" s="11">
        <f t="shared" si="11"/>
        <v>40924</v>
      </c>
    </row>
    <row r="136" spans="1:20" ht="43.2" x14ac:dyDescent="0.3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>
        <f t="shared" si="8"/>
        <v>117</v>
      </c>
      <c r="O136" t="s">
        <v>8269</v>
      </c>
      <c r="P136">
        <f t="shared" si="9"/>
        <v>89</v>
      </c>
      <c r="Q136" s="9" t="s">
        <v>8315</v>
      </c>
      <c r="R136" t="s">
        <v>8320</v>
      </c>
      <c r="S136" s="11">
        <f t="shared" si="10"/>
        <v>42294</v>
      </c>
      <c r="T136" s="11">
        <f t="shared" si="11"/>
        <v>42264</v>
      </c>
    </row>
    <row r="137" spans="1:20" ht="28.8" x14ac:dyDescent="0.3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>
        <f t="shared" si="8"/>
        <v>107</v>
      </c>
      <c r="O137" t="s">
        <v>8269</v>
      </c>
      <c r="P137">
        <f t="shared" si="9"/>
        <v>45</v>
      </c>
      <c r="Q137" s="9" t="s">
        <v>8315</v>
      </c>
      <c r="R137" t="s">
        <v>8320</v>
      </c>
      <c r="S137" s="11">
        <f t="shared" si="10"/>
        <v>40618</v>
      </c>
      <c r="T137" s="11">
        <f t="shared" si="11"/>
        <v>40588</v>
      </c>
    </row>
    <row r="138" spans="1:20" ht="43.2" x14ac:dyDescent="0.3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>
        <f t="shared" si="8"/>
        <v>139</v>
      </c>
      <c r="O138" t="s">
        <v>8269</v>
      </c>
      <c r="P138">
        <f t="shared" si="9"/>
        <v>66</v>
      </c>
      <c r="Q138" s="9" t="s">
        <v>8315</v>
      </c>
      <c r="R138" t="s">
        <v>8320</v>
      </c>
      <c r="S138" s="11">
        <f t="shared" si="10"/>
        <v>41349</v>
      </c>
      <c r="T138" s="11">
        <f t="shared" si="11"/>
        <v>41319</v>
      </c>
    </row>
    <row r="139" spans="1:20" ht="43.2" x14ac:dyDescent="0.3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>
        <f t="shared" si="8"/>
        <v>107</v>
      </c>
      <c r="O139" t="s">
        <v>8269</v>
      </c>
      <c r="P139">
        <f t="shared" si="9"/>
        <v>67</v>
      </c>
      <c r="Q139" s="9" t="s">
        <v>8315</v>
      </c>
      <c r="R139" t="s">
        <v>8320</v>
      </c>
      <c r="S139" s="11">
        <f t="shared" si="10"/>
        <v>42509</v>
      </c>
      <c r="T139" s="11">
        <f t="shared" si="11"/>
        <v>42479</v>
      </c>
    </row>
    <row r="140" spans="1:20" ht="43.2" x14ac:dyDescent="0.3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>
        <f t="shared" si="8"/>
        <v>191</v>
      </c>
      <c r="O140" t="s">
        <v>8269</v>
      </c>
      <c r="P140">
        <f t="shared" si="9"/>
        <v>83</v>
      </c>
      <c r="Q140" s="9" t="s">
        <v>8315</v>
      </c>
      <c r="R140" t="s">
        <v>8320</v>
      </c>
      <c r="S140" s="11">
        <f t="shared" si="10"/>
        <v>40712</v>
      </c>
      <c r="T140" s="11">
        <f t="shared" si="11"/>
        <v>40682</v>
      </c>
    </row>
    <row r="141" spans="1:20" ht="57.6" x14ac:dyDescent="0.3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>
        <f t="shared" si="8"/>
        <v>132</v>
      </c>
      <c r="O141" t="s">
        <v>8269</v>
      </c>
      <c r="P141">
        <f t="shared" si="9"/>
        <v>105</v>
      </c>
      <c r="Q141" s="9" t="s">
        <v>8315</v>
      </c>
      <c r="R141" t="s">
        <v>8320</v>
      </c>
      <c r="S141" s="11">
        <f t="shared" si="10"/>
        <v>42102</v>
      </c>
      <c r="T141" s="11">
        <f t="shared" si="11"/>
        <v>42072</v>
      </c>
    </row>
    <row r="142" spans="1:20" ht="43.2" x14ac:dyDescent="0.3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>
        <f t="shared" si="8"/>
        <v>106</v>
      </c>
      <c r="O142" t="s">
        <v>8269</v>
      </c>
      <c r="P142">
        <f t="shared" si="9"/>
        <v>121</v>
      </c>
      <c r="Q142" s="9" t="s">
        <v>8315</v>
      </c>
      <c r="R142" t="s">
        <v>8320</v>
      </c>
      <c r="S142" s="11">
        <f t="shared" si="10"/>
        <v>40376</v>
      </c>
      <c r="T142" s="11">
        <f t="shared" si="11"/>
        <v>40330</v>
      </c>
    </row>
    <row r="143" spans="1:20" ht="28.8" x14ac:dyDescent="0.3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>
        <f t="shared" si="8"/>
        <v>107</v>
      </c>
      <c r="O143" t="s">
        <v>8269</v>
      </c>
      <c r="P143">
        <f t="shared" si="9"/>
        <v>98</v>
      </c>
      <c r="Q143" s="9" t="s">
        <v>8315</v>
      </c>
      <c r="R143" t="s">
        <v>8320</v>
      </c>
      <c r="S143" s="11">
        <f t="shared" si="10"/>
        <v>41067</v>
      </c>
      <c r="T143" s="11">
        <f t="shared" si="11"/>
        <v>41018</v>
      </c>
    </row>
    <row r="144" spans="1:20" ht="28.8" x14ac:dyDescent="0.3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>
        <f t="shared" si="8"/>
        <v>240</v>
      </c>
      <c r="O144" t="s">
        <v>8269</v>
      </c>
      <c r="P144">
        <f t="shared" si="9"/>
        <v>41</v>
      </c>
      <c r="Q144" s="9" t="s">
        <v>8315</v>
      </c>
      <c r="R144" t="s">
        <v>8320</v>
      </c>
      <c r="S144" s="11">
        <f t="shared" si="10"/>
        <v>40600</v>
      </c>
      <c r="T144" s="11">
        <f t="shared" si="11"/>
        <v>40555</v>
      </c>
    </row>
    <row r="145" spans="1:20" ht="57.6" x14ac:dyDescent="0.3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>
        <f t="shared" si="8"/>
        <v>118</v>
      </c>
      <c r="O145" t="s">
        <v>8269</v>
      </c>
      <c r="P145">
        <f t="shared" si="9"/>
        <v>31</v>
      </c>
      <c r="Q145" s="9" t="s">
        <v>8315</v>
      </c>
      <c r="R145" t="s">
        <v>8320</v>
      </c>
      <c r="S145" s="11">
        <f t="shared" si="10"/>
        <v>41180</v>
      </c>
      <c r="T145" s="11">
        <f t="shared" si="11"/>
        <v>41150</v>
      </c>
    </row>
    <row r="146" spans="1:20" ht="57.6" x14ac:dyDescent="0.3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>
        <f t="shared" si="8"/>
        <v>118</v>
      </c>
      <c r="O146" t="s">
        <v>8269</v>
      </c>
      <c r="P146">
        <f t="shared" si="9"/>
        <v>65</v>
      </c>
      <c r="Q146" s="9" t="s">
        <v>8315</v>
      </c>
      <c r="R146" t="s">
        <v>8320</v>
      </c>
      <c r="S146" s="11">
        <f t="shared" si="10"/>
        <v>41040</v>
      </c>
      <c r="T146" s="11">
        <f t="shared" si="11"/>
        <v>41010</v>
      </c>
    </row>
    <row r="147" spans="1:20" ht="57.6" x14ac:dyDescent="0.3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>
        <f t="shared" si="8"/>
        <v>111</v>
      </c>
      <c r="O147" t="s">
        <v>8269</v>
      </c>
      <c r="P147">
        <f t="shared" si="9"/>
        <v>96</v>
      </c>
      <c r="Q147" s="9" t="s">
        <v>8315</v>
      </c>
      <c r="R147" t="s">
        <v>8320</v>
      </c>
      <c r="S147" s="11">
        <f t="shared" si="10"/>
        <v>40309</v>
      </c>
      <c r="T147" s="11">
        <f t="shared" si="11"/>
        <v>40267</v>
      </c>
    </row>
    <row r="148" spans="1:20" ht="57.6" x14ac:dyDescent="0.3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>
        <f t="shared" si="8"/>
        <v>146</v>
      </c>
      <c r="O148" t="s">
        <v>8269</v>
      </c>
      <c r="P148">
        <f t="shared" si="9"/>
        <v>40</v>
      </c>
      <c r="Q148" s="9" t="s">
        <v>8315</v>
      </c>
      <c r="R148" t="s">
        <v>8320</v>
      </c>
      <c r="S148" s="11">
        <f t="shared" si="10"/>
        <v>40291</v>
      </c>
      <c r="T148" s="11">
        <f t="shared" si="11"/>
        <v>40205</v>
      </c>
    </row>
    <row r="149" spans="1:20" ht="43.2" x14ac:dyDescent="0.3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>
        <f t="shared" si="8"/>
        <v>132</v>
      </c>
      <c r="O149" t="s">
        <v>8269</v>
      </c>
      <c r="P149">
        <f t="shared" si="9"/>
        <v>79</v>
      </c>
      <c r="Q149" s="9" t="s">
        <v>8315</v>
      </c>
      <c r="R149" t="s">
        <v>8320</v>
      </c>
      <c r="S149" s="11">
        <f t="shared" si="10"/>
        <v>41815</v>
      </c>
      <c r="T149" s="11">
        <f t="shared" si="11"/>
        <v>41785</v>
      </c>
    </row>
    <row r="150" spans="1:20" ht="43.2" x14ac:dyDescent="0.3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>
        <f t="shared" si="8"/>
        <v>111</v>
      </c>
      <c r="O150" t="s">
        <v>8269</v>
      </c>
      <c r="P150">
        <f t="shared" si="9"/>
        <v>50</v>
      </c>
      <c r="Q150" s="9" t="s">
        <v>8315</v>
      </c>
      <c r="R150" t="s">
        <v>8320</v>
      </c>
      <c r="S150" s="11">
        <f t="shared" si="10"/>
        <v>40854</v>
      </c>
      <c r="T150" s="11">
        <f t="shared" si="11"/>
        <v>40809</v>
      </c>
    </row>
    <row r="151" spans="1:20" ht="43.2" x14ac:dyDescent="0.3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>
        <f t="shared" si="8"/>
        <v>147</v>
      </c>
      <c r="O151" t="s">
        <v>8269</v>
      </c>
      <c r="P151">
        <f t="shared" si="9"/>
        <v>92</v>
      </c>
      <c r="Q151" s="9" t="s">
        <v>8315</v>
      </c>
      <c r="R151" t="s">
        <v>8320</v>
      </c>
      <c r="S151" s="11">
        <f t="shared" si="10"/>
        <v>42788</v>
      </c>
      <c r="T151" s="11">
        <f t="shared" si="11"/>
        <v>42758</v>
      </c>
    </row>
    <row r="152" spans="1:20" ht="43.2" x14ac:dyDescent="0.3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>
        <f t="shared" si="8"/>
        <v>153</v>
      </c>
      <c r="O152" t="s">
        <v>8269</v>
      </c>
      <c r="P152">
        <f t="shared" si="9"/>
        <v>58</v>
      </c>
      <c r="Q152" s="9" t="s">
        <v>8315</v>
      </c>
      <c r="R152" t="s">
        <v>8320</v>
      </c>
      <c r="S152" s="11">
        <f t="shared" si="10"/>
        <v>40688</v>
      </c>
      <c r="T152" s="11">
        <f t="shared" si="11"/>
        <v>40638</v>
      </c>
    </row>
    <row r="153" spans="1:20" ht="43.2" x14ac:dyDescent="0.3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>
        <f t="shared" si="8"/>
        <v>105</v>
      </c>
      <c r="O153" t="s">
        <v>8269</v>
      </c>
      <c r="P153">
        <f t="shared" si="9"/>
        <v>109</v>
      </c>
      <c r="Q153" s="9" t="s">
        <v>8315</v>
      </c>
      <c r="R153" t="s">
        <v>8320</v>
      </c>
      <c r="S153" s="11">
        <f t="shared" si="10"/>
        <v>41641</v>
      </c>
      <c r="T153" s="11">
        <f t="shared" si="11"/>
        <v>41612</v>
      </c>
    </row>
    <row r="154" spans="1:20" ht="43.2" x14ac:dyDescent="0.3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>
        <f t="shared" si="8"/>
        <v>177</v>
      </c>
      <c r="O154" t="s">
        <v>8269</v>
      </c>
      <c r="P154">
        <f t="shared" si="9"/>
        <v>82</v>
      </c>
      <c r="Q154" s="9" t="s">
        <v>8315</v>
      </c>
      <c r="R154" t="s">
        <v>8320</v>
      </c>
      <c r="S154" s="11">
        <f t="shared" si="10"/>
        <v>40296</v>
      </c>
      <c r="T154" s="11">
        <f t="shared" si="11"/>
        <v>40236</v>
      </c>
    </row>
    <row r="155" spans="1:20" ht="43.2" x14ac:dyDescent="0.3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>
        <f t="shared" si="8"/>
        <v>108</v>
      </c>
      <c r="O155" t="s">
        <v>8269</v>
      </c>
      <c r="P155">
        <f t="shared" si="9"/>
        <v>46</v>
      </c>
      <c r="Q155" s="9" t="s">
        <v>8315</v>
      </c>
      <c r="R155" t="s">
        <v>8320</v>
      </c>
      <c r="S155" s="11">
        <f t="shared" si="10"/>
        <v>40727</v>
      </c>
      <c r="T155" s="11">
        <f t="shared" si="11"/>
        <v>40697</v>
      </c>
    </row>
    <row r="156" spans="1:20" ht="43.2" x14ac:dyDescent="0.3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>
        <f t="shared" si="8"/>
        <v>156</v>
      </c>
      <c r="O156" t="s">
        <v>8269</v>
      </c>
      <c r="P156">
        <f t="shared" si="9"/>
        <v>55</v>
      </c>
      <c r="Q156" s="9" t="s">
        <v>8315</v>
      </c>
      <c r="R156" t="s">
        <v>8320</v>
      </c>
      <c r="S156" s="11">
        <f t="shared" si="10"/>
        <v>41004</v>
      </c>
      <c r="T156" s="11">
        <f t="shared" si="11"/>
        <v>40970</v>
      </c>
    </row>
    <row r="157" spans="1:20" ht="43.2" x14ac:dyDescent="0.3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>
        <f t="shared" si="8"/>
        <v>108</v>
      </c>
      <c r="O157" t="s">
        <v>8269</v>
      </c>
      <c r="P157">
        <f t="shared" si="9"/>
        <v>65</v>
      </c>
      <c r="Q157" s="9" t="s">
        <v>8315</v>
      </c>
      <c r="R157" t="s">
        <v>8320</v>
      </c>
      <c r="S157" s="11">
        <f t="shared" si="10"/>
        <v>41223</v>
      </c>
      <c r="T157" s="11">
        <f t="shared" si="11"/>
        <v>41193</v>
      </c>
    </row>
    <row r="158" spans="1:20" ht="43.2" x14ac:dyDescent="0.3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>
        <f t="shared" si="8"/>
        <v>148</v>
      </c>
      <c r="O158" t="s">
        <v>8269</v>
      </c>
      <c r="P158">
        <f t="shared" si="9"/>
        <v>95</v>
      </c>
      <c r="Q158" s="9" t="s">
        <v>8315</v>
      </c>
      <c r="R158" t="s">
        <v>8320</v>
      </c>
      <c r="S158" s="11">
        <f t="shared" si="10"/>
        <v>41027</v>
      </c>
      <c r="T158" s="11">
        <f t="shared" si="11"/>
        <v>40967</v>
      </c>
    </row>
    <row r="159" spans="1:20" ht="43.2" x14ac:dyDescent="0.3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>
        <f t="shared" si="8"/>
        <v>110</v>
      </c>
      <c r="O159" t="s">
        <v>8269</v>
      </c>
      <c r="P159">
        <f t="shared" si="9"/>
        <v>75</v>
      </c>
      <c r="Q159" s="9" t="s">
        <v>8315</v>
      </c>
      <c r="R159" t="s">
        <v>8320</v>
      </c>
      <c r="S159" s="11">
        <f t="shared" si="10"/>
        <v>42148</v>
      </c>
      <c r="T159" s="11">
        <f t="shared" si="11"/>
        <v>42118</v>
      </c>
    </row>
    <row r="160" spans="1:20" ht="28.8" x14ac:dyDescent="0.3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>
        <f t="shared" si="8"/>
        <v>150</v>
      </c>
      <c r="O160" t="s">
        <v>8269</v>
      </c>
      <c r="P160">
        <f t="shared" si="9"/>
        <v>98</v>
      </c>
      <c r="Q160" s="9" t="s">
        <v>8315</v>
      </c>
      <c r="R160" t="s">
        <v>8320</v>
      </c>
      <c r="S160" s="11">
        <f t="shared" si="10"/>
        <v>41194</v>
      </c>
      <c r="T160" s="11">
        <f t="shared" si="11"/>
        <v>41164</v>
      </c>
    </row>
    <row r="161" spans="1:20" ht="43.2" x14ac:dyDescent="0.3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>
        <f t="shared" si="8"/>
        <v>157</v>
      </c>
      <c r="O161" t="s">
        <v>8269</v>
      </c>
      <c r="P161">
        <f t="shared" si="9"/>
        <v>88</v>
      </c>
      <c r="Q161" s="9" t="s">
        <v>8315</v>
      </c>
      <c r="R161" t="s">
        <v>8320</v>
      </c>
      <c r="S161" s="11">
        <f t="shared" si="10"/>
        <v>42793</v>
      </c>
      <c r="T161" s="11">
        <f t="shared" si="11"/>
        <v>42759</v>
      </c>
    </row>
    <row r="162" spans="1:20" ht="43.2" x14ac:dyDescent="0.3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>
        <f t="shared" si="8"/>
        <v>156</v>
      </c>
      <c r="O162" t="s">
        <v>8269</v>
      </c>
      <c r="P162">
        <f t="shared" si="9"/>
        <v>55</v>
      </c>
      <c r="Q162" s="9" t="s">
        <v>8315</v>
      </c>
      <c r="R162" t="s">
        <v>8320</v>
      </c>
      <c r="S162" s="11">
        <f t="shared" si="10"/>
        <v>41789</v>
      </c>
      <c r="T162" s="11">
        <f t="shared" si="11"/>
        <v>41744</v>
      </c>
    </row>
    <row r="163" spans="1:20" ht="43.2" x14ac:dyDescent="0.3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>
        <f t="shared" si="8"/>
        <v>121</v>
      </c>
      <c r="O163" t="s">
        <v>8269</v>
      </c>
      <c r="P163">
        <f t="shared" si="9"/>
        <v>84</v>
      </c>
      <c r="Q163" s="9" t="s">
        <v>8315</v>
      </c>
      <c r="R163" t="s">
        <v>8320</v>
      </c>
      <c r="S163" s="11">
        <f t="shared" si="10"/>
        <v>40035</v>
      </c>
      <c r="T163" s="11">
        <f t="shared" si="11"/>
        <v>39950</v>
      </c>
    </row>
    <row r="164" spans="1:20" ht="43.2" x14ac:dyDescent="0.3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>
        <f t="shared" si="8"/>
        <v>101</v>
      </c>
      <c r="O164" t="s">
        <v>8269</v>
      </c>
      <c r="P164">
        <f t="shared" si="9"/>
        <v>254</v>
      </c>
      <c r="Q164" s="9" t="s">
        <v>8315</v>
      </c>
      <c r="R164" t="s">
        <v>8320</v>
      </c>
      <c r="S164" s="11">
        <f t="shared" si="10"/>
        <v>40232</v>
      </c>
      <c r="T164" s="11">
        <f t="shared" si="11"/>
        <v>40195</v>
      </c>
    </row>
    <row r="165" spans="1:20" ht="28.8" x14ac:dyDescent="0.3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>
        <f t="shared" si="8"/>
        <v>114</v>
      </c>
      <c r="O165" t="s">
        <v>8269</v>
      </c>
      <c r="P165">
        <f t="shared" si="9"/>
        <v>102</v>
      </c>
      <c r="Q165" s="9" t="s">
        <v>8315</v>
      </c>
      <c r="R165" t="s">
        <v>8320</v>
      </c>
      <c r="S165" s="11">
        <f t="shared" si="10"/>
        <v>40695</v>
      </c>
      <c r="T165" s="11">
        <f t="shared" si="11"/>
        <v>40675</v>
      </c>
    </row>
    <row r="166" spans="1:20" ht="43.2" x14ac:dyDescent="0.3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>
        <f t="shared" si="8"/>
        <v>105</v>
      </c>
      <c r="O166" t="s">
        <v>8269</v>
      </c>
      <c r="P166">
        <f t="shared" si="9"/>
        <v>55</v>
      </c>
      <c r="Q166" s="9" t="s">
        <v>8315</v>
      </c>
      <c r="R166" t="s">
        <v>8320</v>
      </c>
      <c r="S166" s="11">
        <f t="shared" si="10"/>
        <v>40929</v>
      </c>
      <c r="T166" s="11">
        <f t="shared" si="11"/>
        <v>40904</v>
      </c>
    </row>
    <row r="167" spans="1:20" ht="43.2" x14ac:dyDescent="0.3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>
        <f t="shared" si="8"/>
        <v>229</v>
      </c>
      <c r="O167" t="s">
        <v>8269</v>
      </c>
      <c r="P167">
        <f t="shared" si="9"/>
        <v>57</v>
      </c>
      <c r="Q167" s="9" t="s">
        <v>8315</v>
      </c>
      <c r="R167" t="s">
        <v>8320</v>
      </c>
      <c r="S167" s="11">
        <f t="shared" si="10"/>
        <v>41536</v>
      </c>
      <c r="T167" s="11">
        <f t="shared" si="11"/>
        <v>41506</v>
      </c>
    </row>
    <row r="168" spans="1:20" ht="43.2" x14ac:dyDescent="0.3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>
        <f t="shared" si="8"/>
        <v>109</v>
      </c>
      <c r="O168" t="s">
        <v>8269</v>
      </c>
      <c r="P168">
        <f t="shared" si="9"/>
        <v>121</v>
      </c>
      <c r="Q168" s="9" t="s">
        <v>8315</v>
      </c>
      <c r="R168" t="s">
        <v>8320</v>
      </c>
      <c r="S168" s="11">
        <f t="shared" si="10"/>
        <v>41358</v>
      </c>
      <c r="T168" s="11">
        <f t="shared" si="11"/>
        <v>41313</v>
      </c>
    </row>
    <row r="169" spans="1:20" ht="28.8" x14ac:dyDescent="0.3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>
        <f t="shared" si="8"/>
        <v>176</v>
      </c>
      <c r="O169" t="s">
        <v>8269</v>
      </c>
      <c r="P169">
        <f t="shared" si="9"/>
        <v>91</v>
      </c>
      <c r="Q169" s="9" t="s">
        <v>8315</v>
      </c>
      <c r="R169" t="s">
        <v>8320</v>
      </c>
      <c r="S169" s="11">
        <f t="shared" si="10"/>
        <v>41215</v>
      </c>
      <c r="T169" s="11">
        <f t="shared" si="11"/>
        <v>41184</v>
      </c>
    </row>
    <row r="170" spans="1:20" ht="57.6" x14ac:dyDescent="0.3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>
        <f t="shared" si="8"/>
        <v>103</v>
      </c>
      <c r="O170" t="s">
        <v>8269</v>
      </c>
      <c r="P170">
        <f t="shared" si="9"/>
        <v>115</v>
      </c>
      <c r="Q170" s="9" t="s">
        <v>8315</v>
      </c>
      <c r="R170" t="s">
        <v>8320</v>
      </c>
      <c r="S170" s="11">
        <f t="shared" si="10"/>
        <v>41086</v>
      </c>
      <c r="T170" s="11">
        <f t="shared" si="11"/>
        <v>41051</v>
      </c>
    </row>
    <row r="171" spans="1:20" ht="43.2" x14ac:dyDescent="0.3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>
        <f t="shared" si="8"/>
        <v>105</v>
      </c>
      <c r="O171" t="s">
        <v>8269</v>
      </c>
      <c r="P171">
        <f t="shared" si="9"/>
        <v>68</v>
      </c>
      <c r="Q171" s="9" t="s">
        <v>8315</v>
      </c>
      <c r="R171" t="s">
        <v>8320</v>
      </c>
      <c r="S171" s="11">
        <f t="shared" si="10"/>
        <v>41580</v>
      </c>
      <c r="T171" s="11">
        <f t="shared" si="11"/>
        <v>41550</v>
      </c>
    </row>
    <row r="172" spans="1:20" ht="28.8" x14ac:dyDescent="0.3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>
        <f t="shared" si="8"/>
        <v>107</v>
      </c>
      <c r="O172" t="s">
        <v>8269</v>
      </c>
      <c r="P172">
        <f t="shared" si="9"/>
        <v>29</v>
      </c>
      <c r="Q172" s="9" t="s">
        <v>8315</v>
      </c>
      <c r="R172" t="s">
        <v>8320</v>
      </c>
      <c r="S172" s="11">
        <f t="shared" si="10"/>
        <v>40576</v>
      </c>
      <c r="T172" s="11">
        <f t="shared" si="11"/>
        <v>40526</v>
      </c>
    </row>
    <row r="173" spans="1:20" ht="43.2" x14ac:dyDescent="0.3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>
        <f t="shared" si="8"/>
        <v>120</v>
      </c>
      <c r="O173" t="s">
        <v>8269</v>
      </c>
      <c r="P173">
        <f t="shared" si="9"/>
        <v>47</v>
      </c>
      <c r="Q173" s="9" t="s">
        <v>8315</v>
      </c>
      <c r="R173" t="s">
        <v>8320</v>
      </c>
      <c r="S173" s="11">
        <f t="shared" si="10"/>
        <v>41395</v>
      </c>
      <c r="T173" s="11">
        <f t="shared" si="11"/>
        <v>41376</v>
      </c>
    </row>
    <row r="174" spans="1:20" ht="57.6" x14ac:dyDescent="0.3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>
        <f t="shared" si="8"/>
        <v>102</v>
      </c>
      <c r="O174" t="s">
        <v>8269</v>
      </c>
      <c r="P174">
        <f t="shared" si="9"/>
        <v>154</v>
      </c>
      <c r="Q174" s="9" t="s">
        <v>8315</v>
      </c>
      <c r="R174" t="s">
        <v>8320</v>
      </c>
      <c r="S174" s="11">
        <f t="shared" si="10"/>
        <v>40845</v>
      </c>
      <c r="T174" s="11">
        <f t="shared" si="11"/>
        <v>40812</v>
      </c>
    </row>
    <row r="175" spans="1:20" ht="43.2" x14ac:dyDescent="0.3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>
        <f t="shared" si="8"/>
        <v>101</v>
      </c>
      <c r="O175" t="s">
        <v>8269</v>
      </c>
      <c r="P175">
        <f t="shared" si="9"/>
        <v>201</v>
      </c>
      <c r="Q175" s="9" t="s">
        <v>8315</v>
      </c>
      <c r="R175" t="s">
        <v>8320</v>
      </c>
      <c r="S175" s="11">
        <f t="shared" si="10"/>
        <v>41749</v>
      </c>
      <c r="T175" s="11">
        <f t="shared" si="11"/>
        <v>41719</v>
      </c>
    </row>
    <row r="176" spans="1:20" ht="72" x14ac:dyDescent="0.3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>
        <f t="shared" si="8"/>
        <v>100</v>
      </c>
      <c r="O176" t="s">
        <v>8269</v>
      </c>
      <c r="P176">
        <f t="shared" si="9"/>
        <v>100</v>
      </c>
      <c r="Q176" s="9" t="s">
        <v>8315</v>
      </c>
      <c r="R176" t="s">
        <v>8320</v>
      </c>
      <c r="S176" s="11">
        <f t="shared" si="10"/>
        <v>40378</v>
      </c>
      <c r="T176" s="11">
        <f t="shared" si="11"/>
        <v>40343</v>
      </c>
    </row>
    <row r="177" spans="1:20" ht="43.2" x14ac:dyDescent="0.3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>
        <f t="shared" si="8"/>
        <v>133</v>
      </c>
      <c r="O177" t="s">
        <v>8269</v>
      </c>
      <c r="P177">
        <f t="shared" si="9"/>
        <v>100</v>
      </c>
      <c r="Q177" s="9" t="s">
        <v>8315</v>
      </c>
      <c r="R177" t="s">
        <v>8320</v>
      </c>
      <c r="S177" s="11">
        <f t="shared" si="10"/>
        <v>41579</v>
      </c>
      <c r="T177" s="11">
        <f t="shared" si="11"/>
        <v>41519</v>
      </c>
    </row>
    <row r="178" spans="1:20" ht="43.2" x14ac:dyDescent="0.3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>
        <f t="shared" si="8"/>
        <v>119</v>
      </c>
      <c r="O178" t="s">
        <v>8269</v>
      </c>
      <c r="P178">
        <f t="shared" si="9"/>
        <v>230</v>
      </c>
      <c r="Q178" s="9" t="s">
        <v>8315</v>
      </c>
      <c r="R178" t="s">
        <v>8320</v>
      </c>
      <c r="S178" s="11">
        <f t="shared" si="10"/>
        <v>41159</v>
      </c>
      <c r="T178" s="11">
        <f t="shared" si="11"/>
        <v>41134</v>
      </c>
    </row>
    <row r="179" spans="1:20" ht="43.2" x14ac:dyDescent="0.3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>
        <f t="shared" si="8"/>
        <v>101</v>
      </c>
      <c r="O179" t="s">
        <v>8269</v>
      </c>
      <c r="P179">
        <f t="shared" si="9"/>
        <v>142</v>
      </c>
      <c r="Q179" s="9" t="s">
        <v>8315</v>
      </c>
      <c r="R179" t="s">
        <v>8320</v>
      </c>
      <c r="S179" s="11">
        <f t="shared" si="10"/>
        <v>42125</v>
      </c>
      <c r="T179" s="11">
        <f t="shared" si="11"/>
        <v>42089</v>
      </c>
    </row>
    <row r="180" spans="1:20" ht="28.8" x14ac:dyDescent="0.3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>
        <f t="shared" si="8"/>
        <v>109</v>
      </c>
      <c r="O180" t="s">
        <v>8269</v>
      </c>
      <c r="P180">
        <f t="shared" si="9"/>
        <v>56</v>
      </c>
      <c r="Q180" s="9" t="s">
        <v>8315</v>
      </c>
      <c r="R180" t="s">
        <v>8320</v>
      </c>
      <c r="S180" s="11">
        <f t="shared" si="10"/>
        <v>41769</v>
      </c>
      <c r="T180" s="11">
        <f t="shared" si="11"/>
        <v>41709</v>
      </c>
    </row>
    <row r="181" spans="1:20" ht="57.6" x14ac:dyDescent="0.3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>
        <f t="shared" si="8"/>
        <v>179</v>
      </c>
      <c r="O181" t="s">
        <v>8269</v>
      </c>
      <c r="P181">
        <f t="shared" si="9"/>
        <v>73</v>
      </c>
      <c r="Q181" s="9" t="s">
        <v>8315</v>
      </c>
      <c r="R181" t="s">
        <v>8320</v>
      </c>
      <c r="S181" s="11">
        <f t="shared" si="10"/>
        <v>40499</v>
      </c>
      <c r="T181" s="11">
        <f t="shared" si="11"/>
        <v>40469</v>
      </c>
    </row>
    <row r="182" spans="1:20" ht="43.2" x14ac:dyDescent="0.3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>
        <f t="shared" si="8"/>
        <v>102</v>
      </c>
      <c r="O182" t="s">
        <v>8269</v>
      </c>
      <c r="P182">
        <f t="shared" si="9"/>
        <v>85</v>
      </c>
      <c r="Q182" s="9" t="s">
        <v>8315</v>
      </c>
      <c r="R182" t="s">
        <v>8320</v>
      </c>
      <c r="S182" s="11">
        <f t="shared" si="10"/>
        <v>40658</v>
      </c>
      <c r="T182" s="11">
        <f t="shared" si="11"/>
        <v>40627</v>
      </c>
    </row>
    <row r="183" spans="1:20" ht="43.2" x14ac:dyDescent="0.3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>
        <f t="shared" si="8"/>
        <v>119</v>
      </c>
      <c r="O183" t="s">
        <v>8269</v>
      </c>
      <c r="P183">
        <f t="shared" si="9"/>
        <v>61</v>
      </c>
      <c r="Q183" s="9" t="s">
        <v>8315</v>
      </c>
      <c r="R183" t="s">
        <v>8320</v>
      </c>
      <c r="S183" s="11">
        <f t="shared" si="10"/>
        <v>41352</v>
      </c>
      <c r="T183" s="11">
        <f t="shared" si="11"/>
        <v>41312</v>
      </c>
    </row>
    <row r="184" spans="1:20" ht="57.6" x14ac:dyDescent="0.3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>
        <f t="shared" si="8"/>
        <v>100</v>
      </c>
      <c r="O184" t="s">
        <v>8269</v>
      </c>
      <c r="P184">
        <f t="shared" si="9"/>
        <v>93</v>
      </c>
      <c r="Q184" s="9" t="s">
        <v>8315</v>
      </c>
      <c r="R184" t="s">
        <v>8320</v>
      </c>
      <c r="S184" s="11">
        <f t="shared" si="10"/>
        <v>40964</v>
      </c>
      <c r="T184" s="11">
        <f t="shared" si="11"/>
        <v>40934</v>
      </c>
    </row>
    <row r="185" spans="1:20" ht="43.2" x14ac:dyDescent="0.3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>
        <f t="shared" si="8"/>
        <v>137</v>
      </c>
      <c r="O185" t="s">
        <v>8269</v>
      </c>
      <c r="P185">
        <f t="shared" si="9"/>
        <v>50</v>
      </c>
      <c r="Q185" s="9" t="s">
        <v>8315</v>
      </c>
      <c r="R185" t="s">
        <v>8320</v>
      </c>
      <c r="S185" s="11">
        <f t="shared" si="10"/>
        <v>41062</v>
      </c>
      <c r="T185" s="11">
        <f t="shared" si="11"/>
        <v>41032</v>
      </c>
    </row>
    <row r="186" spans="1:20" ht="28.8" x14ac:dyDescent="0.3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>
        <f t="shared" si="8"/>
        <v>232</v>
      </c>
      <c r="O186" t="s">
        <v>8269</v>
      </c>
      <c r="P186">
        <f t="shared" si="9"/>
        <v>106</v>
      </c>
      <c r="Q186" s="9" t="s">
        <v>8315</v>
      </c>
      <c r="R186" t="s">
        <v>8320</v>
      </c>
      <c r="S186" s="11">
        <f t="shared" si="10"/>
        <v>41153</v>
      </c>
      <c r="T186" s="11">
        <f t="shared" si="11"/>
        <v>41114</v>
      </c>
    </row>
    <row r="187" spans="1:20" ht="43.2" x14ac:dyDescent="0.3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>
        <f t="shared" si="8"/>
        <v>130</v>
      </c>
      <c r="O187" t="s">
        <v>8269</v>
      </c>
      <c r="P187">
        <f t="shared" si="9"/>
        <v>52</v>
      </c>
      <c r="Q187" s="9" t="s">
        <v>8315</v>
      </c>
      <c r="R187" t="s">
        <v>8320</v>
      </c>
      <c r="S187" s="11">
        <f t="shared" si="10"/>
        <v>40978</v>
      </c>
      <c r="T187" s="11">
        <f t="shared" si="11"/>
        <v>40948</v>
      </c>
    </row>
    <row r="188" spans="1:20" ht="28.8" x14ac:dyDescent="0.3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>
        <f t="shared" si="8"/>
        <v>293</v>
      </c>
      <c r="O188" t="s">
        <v>8269</v>
      </c>
      <c r="P188">
        <f t="shared" si="9"/>
        <v>37</v>
      </c>
      <c r="Q188" s="9" t="s">
        <v>8315</v>
      </c>
      <c r="R188" t="s">
        <v>8320</v>
      </c>
      <c r="S188" s="11">
        <f t="shared" si="10"/>
        <v>41353</v>
      </c>
      <c r="T188" s="11">
        <f t="shared" si="11"/>
        <v>41334</v>
      </c>
    </row>
    <row r="189" spans="1:20" x14ac:dyDescent="0.3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>
        <f t="shared" si="8"/>
        <v>111</v>
      </c>
      <c r="O189" t="s">
        <v>8269</v>
      </c>
      <c r="P189">
        <f t="shared" si="9"/>
        <v>43</v>
      </c>
      <c r="Q189" s="9" t="s">
        <v>8315</v>
      </c>
      <c r="R189" t="s">
        <v>8320</v>
      </c>
      <c r="S189" s="11">
        <f t="shared" si="10"/>
        <v>41313</v>
      </c>
      <c r="T189" s="11">
        <f t="shared" si="11"/>
        <v>41283</v>
      </c>
    </row>
    <row r="190" spans="1:20" ht="43.2" x14ac:dyDescent="0.3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>
        <f t="shared" si="8"/>
        <v>106</v>
      </c>
      <c r="O190" t="s">
        <v>8269</v>
      </c>
      <c r="P190">
        <f t="shared" si="9"/>
        <v>63</v>
      </c>
      <c r="Q190" s="9" t="s">
        <v>8315</v>
      </c>
      <c r="R190" t="s">
        <v>8320</v>
      </c>
      <c r="S190" s="11">
        <f t="shared" si="10"/>
        <v>40612</v>
      </c>
      <c r="T190" s="11">
        <f t="shared" si="11"/>
        <v>40567</v>
      </c>
    </row>
    <row r="191" spans="1:20" ht="43.2" x14ac:dyDescent="0.3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>
        <f t="shared" si="8"/>
        <v>119</v>
      </c>
      <c r="O191" t="s">
        <v>8269</v>
      </c>
      <c r="P191">
        <f t="shared" si="9"/>
        <v>90</v>
      </c>
      <c r="Q191" s="9" t="s">
        <v>8315</v>
      </c>
      <c r="R191" t="s">
        <v>8320</v>
      </c>
      <c r="S191" s="11">
        <f t="shared" si="10"/>
        <v>41155</v>
      </c>
      <c r="T191" s="11">
        <f t="shared" si="11"/>
        <v>41134</v>
      </c>
    </row>
    <row r="192" spans="1:20" ht="43.2" x14ac:dyDescent="0.3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>
        <f t="shared" si="8"/>
        <v>104</v>
      </c>
      <c r="O192" t="s">
        <v>8269</v>
      </c>
      <c r="P192">
        <f t="shared" si="9"/>
        <v>29</v>
      </c>
      <c r="Q192" s="9" t="s">
        <v>8315</v>
      </c>
      <c r="R192" t="s">
        <v>8320</v>
      </c>
      <c r="S192" s="11">
        <f t="shared" si="10"/>
        <v>40836</v>
      </c>
      <c r="T192" s="11">
        <f t="shared" si="11"/>
        <v>40821</v>
      </c>
    </row>
    <row r="193" spans="1:20" ht="43.2" x14ac:dyDescent="0.3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>
        <f t="shared" si="8"/>
        <v>104</v>
      </c>
      <c r="O193" t="s">
        <v>8269</v>
      </c>
      <c r="P193">
        <f t="shared" si="9"/>
        <v>139</v>
      </c>
      <c r="Q193" s="9" t="s">
        <v>8315</v>
      </c>
      <c r="R193" t="s">
        <v>8320</v>
      </c>
      <c r="S193" s="11">
        <f t="shared" si="10"/>
        <v>40909</v>
      </c>
      <c r="T193" s="11">
        <f t="shared" si="11"/>
        <v>40868</v>
      </c>
    </row>
    <row r="194" spans="1:20" ht="57.6" x14ac:dyDescent="0.3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>
        <f t="shared" ref="N194:N257" si="12">ROUND(($E194/$D194)*100,0)</f>
        <v>112</v>
      </c>
      <c r="O194" t="s">
        <v>8269</v>
      </c>
      <c r="P194">
        <f t="shared" ref="P194:P257" si="13">ROUND($E194/$L194,0)</f>
        <v>61</v>
      </c>
      <c r="Q194" s="9" t="s">
        <v>8315</v>
      </c>
      <c r="R194" t="s">
        <v>8320</v>
      </c>
      <c r="S194" s="11">
        <f t="shared" si="10"/>
        <v>41379</v>
      </c>
      <c r="T194" s="11">
        <f t="shared" si="11"/>
        <v>41349</v>
      </c>
    </row>
    <row r="195" spans="1:20" ht="57.6" x14ac:dyDescent="0.3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>
        <f t="shared" si="12"/>
        <v>105</v>
      </c>
      <c r="O195" t="s">
        <v>8269</v>
      </c>
      <c r="P195">
        <f t="shared" si="13"/>
        <v>80</v>
      </c>
      <c r="Q195" s="9" t="s">
        <v>8315</v>
      </c>
      <c r="R195" t="s">
        <v>8320</v>
      </c>
      <c r="S195" s="11">
        <f t="shared" ref="S195:S258" si="14">ROUND((((($I195/60)/60)/24)+DATE(1970,1,1))-(8/24),0)</f>
        <v>40401</v>
      </c>
      <c r="T195" s="11">
        <f t="shared" ref="T195:T258" si="15">ROUND((((($J195/60)/60)/24)+DATE(1970,1,1))-(8/24),0)</f>
        <v>40357</v>
      </c>
    </row>
    <row r="196" spans="1:20" ht="43.2" x14ac:dyDescent="0.3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>
        <f t="shared" si="12"/>
        <v>385</v>
      </c>
      <c r="O196" t="s">
        <v>8269</v>
      </c>
      <c r="P196">
        <f t="shared" si="13"/>
        <v>32</v>
      </c>
      <c r="Q196" s="9" t="s">
        <v>8315</v>
      </c>
      <c r="R196" t="s">
        <v>8320</v>
      </c>
      <c r="S196" s="11">
        <f t="shared" si="14"/>
        <v>41334</v>
      </c>
      <c r="T196" s="11">
        <f t="shared" si="15"/>
        <v>41304</v>
      </c>
    </row>
    <row r="197" spans="1:20" ht="43.2" x14ac:dyDescent="0.3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>
        <f t="shared" si="12"/>
        <v>101</v>
      </c>
      <c r="O197" t="s">
        <v>8269</v>
      </c>
      <c r="P197">
        <f t="shared" si="13"/>
        <v>201</v>
      </c>
      <c r="Q197" s="9" t="s">
        <v>8315</v>
      </c>
      <c r="R197" t="s">
        <v>8320</v>
      </c>
      <c r="S197" s="11">
        <f t="shared" si="14"/>
        <v>41143</v>
      </c>
      <c r="T197" s="11">
        <f t="shared" si="15"/>
        <v>41113</v>
      </c>
    </row>
    <row r="198" spans="1:20" ht="28.8" x14ac:dyDescent="0.3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>
        <f t="shared" si="12"/>
        <v>114</v>
      </c>
      <c r="O198" t="s">
        <v>8269</v>
      </c>
      <c r="P198">
        <f t="shared" si="13"/>
        <v>108</v>
      </c>
      <c r="Q198" s="9" t="s">
        <v>8315</v>
      </c>
      <c r="R198" t="s">
        <v>8320</v>
      </c>
      <c r="S198" s="11">
        <f t="shared" si="14"/>
        <v>41984</v>
      </c>
      <c r="T198" s="11">
        <f t="shared" si="15"/>
        <v>41951</v>
      </c>
    </row>
    <row r="199" spans="1:20" ht="43.2" x14ac:dyDescent="0.3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>
        <f t="shared" si="12"/>
        <v>101</v>
      </c>
      <c r="O199" t="s">
        <v>8269</v>
      </c>
      <c r="P199">
        <f t="shared" si="13"/>
        <v>96</v>
      </c>
      <c r="Q199" s="9" t="s">
        <v>8315</v>
      </c>
      <c r="R199" t="s">
        <v>8320</v>
      </c>
      <c r="S199" s="11">
        <f t="shared" si="14"/>
        <v>41619</v>
      </c>
      <c r="T199" s="11">
        <f t="shared" si="15"/>
        <v>41589</v>
      </c>
    </row>
    <row r="200" spans="1:20" ht="43.2" x14ac:dyDescent="0.3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>
        <f t="shared" si="12"/>
        <v>283</v>
      </c>
      <c r="O200" t="s">
        <v>8269</v>
      </c>
      <c r="P200">
        <f t="shared" si="13"/>
        <v>50</v>
      </c>
      <c r="Q200" s="9" t="s">
        <v>8315</v>
      </c>
      <c r="R200" t="s">
        <v>8320</v>
      </c>
      <c r="S200" s="11">
        <f t="shared" si="14"/>
        <v>41360</v>
      </c>
      <c r="T200" s="11">
        <f t="shared" si="15"/>
        <v>41330</v>
      </c>
    </row>
    <row r="201" spans="1:20" ht="57.6" x14ac:dyDescent="0.3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>
        <f t="shared" si="12"/>
        <v>113</v>
      </c>
      <c r="O201" t="s">
        <v>8269</v>
      </c>
      <c r="P201">
        <f t="shared" si="13"/>
        <v>110</v>
      </c>
      <c r="Q201" s="9" t="s">
        <v>8315</v>
      </c>
      <c r="R201" t="s">
        <v>8320</v>
      </c>
      <c r="S201" s="11">
        <f t="shared" si="14"/>
        <v>40211</v>
      </c>
      <c r="T201" s="11">
        <f t="shared" si="15"/>
        <v>40124</v>
      </c>
    </row>
    <row r="202" spans="1:20" ht="43.2" x14ac:dyDescent="0.3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>
        <f t="shared" si="12"/>
        <v>107</v>
      </c>
      <c r="O202" t="s">
        <v>8269</v>
      </c>
      <c r="P202">
        <f t="shared" si="13"/>
        <v>135</v>
      </c>
      <c r="Q202" s="9" t="s">
        <v>8315</v>
      </c>
      <c r="R202" t="s">
        <v>8320</v>
      </c>
      <c r="S202" s="11">
        <f t="shared" si="14"/>
        <v>42361</v>
      </c>
      <c r="T202" s="11">
        <f t="shared" si="15"/>
        <v>42331</v>
      </c>
    </row>
    <row r="203" spans="1:20" ht="43.2" x14ac:dyDescent="0.3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>
        <f t="shared" si="12"/>
        <v>103</v>
      </c>
      <c r="O203" t="s">
        <v>8269</v>
      </c>
      <c r="P203">
        <f t="shared" si="13"/>
        <v>107</v>
      </c>
      <c r="Q203" s="9" t="s">
        <v>8315</v>
      </c>
      <c r="R203" t="s">
        <v>8320</v>
      </c>
      <c r="S203" s="11">
        <f t="shared" si="14"/>
        <v>42682</v>
      </c>
      <c r="T203" s="11">
        <f t="shared" si="15"/>
        <v>42647</v>
      </c>
    </row>
    <row r="204" spans="1:20" ht="43.2" x14ac:dyDescent="0.3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>
        <f t="shared" si="12"/>
        <v>108</v>
      </c>
      <c r="O204" t="s">
        <v>8269</v>
      </c>
      <c r="P204">
        <f t="shared" si="13"/>
        <v>145</v>
      </c>
      <c r="Q204" s="9" t="s">
        <v>8315</v>
      </c>
      <c r="R204" t="s">
        <v>8320</v>
      </c>
      <c r="S204" s="11">
        <f t="shared" si="14"/>
        <v>42503</v>
      </c>
      <c r="T204" s="11">
        <f t="shared" si="15"/>
        <v>42473</v>
      </c>
    </row>
    <row r="205" spans="1:20" ht="43.2" x14ac:dyDescent="0.3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>
        <f t="shared" si="12"/>
        <v>123</v>
      </c>
      <c r="O205" t="s">
        <v>8269</v>
      </c>
      <c r="P205">
        <f t="shared" si="13"/>
        <v>115</v>
      </c>
      <c r="Q205" s="9" t="s">
        <v>8315</v>
      </c>
      <c r="R205" t="s">
        <v>8320</v>
      </c>
      <c r="S205" s="11">
        <f t="shared" si="14"/>
        <v>42725</v>
      </c>
      <c r="T205" s="11">
        <f t="shared" si="15"/>
        <v>42697</v>
      </c>
    </row>
    <row r="206" spans="1:20" ht="43.2" x14ac:dyDescent="0.3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>
        <f t="shared" si="12"/>
        <v>102</v>
      </c>
      <c r="O206" t="s">
        <v>8269</v>
      </c>
      <c r="P206">
        <f t="shared" si="13"/>
        <v>105</v>
      </c>
      <c r="Q206" s="9" t="s">
        <v>8315</v>
      </c>
      <c r="R206" t="s">
        <v>8320</v>
      </c>
      <c r="S206" s="11">
        <f t="shared" si="14"/>
        <v>42217</v>
      </c>
      <c r="T206" s="11">
        <f t="shared" si="15"/>
        <v>42184</v>
      </c>
    </row>
    <row r="207" spans="1:20" ht="43.2" x14ac:dyDescent="0.3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>
        <f t="shared" si="12"/>
        <v>104</v>
      </c>
      <c r="O207" t="s">
        <v>8269</v>
      </c>
      <c r="P207">
        <f t="shared" si="13"/>
        <v>71</v>
      </c>
      <c r="Q207" s="9" t="s">
        <v>8315</v>
      </c>
      <c r="R207" t="s">
        <v>8320</v>
      </c>
      <c r="S207" s="11">
        <f t="shared" si="14"/>
        <v>42724</v>
      </c>
      <c r="T207" s="11">
        <f t="shared" si="15"/>
        <v>42689</v>
      </c>
    </row>
    <row r="208" spans="1:20" ht="43.2" x14ac:dyDescent="0.3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>
        <f t="shared" si="12"/>
        <v>113</v>
      </c>
      <c r="O208" t="s">
        <v>8269</v>
      </c>
      <c r="P208">
        <f t="shared" si="13"/>
        <v>147</v>
      </c>
      <c r="Q208" s="9" t="s">
        <v>8315</v>
      </c>
      <c r="R208" t="s">
        <v>8320</v>
      </c>
      <c r="S208" s="11">
        <f t="shared" si="14"/>
        <v>42809</v>
      </c>
      <c r="T208" s="11">
        <f t="shared" si="15"/>
        <v>42775</v>
      </c>
    </row>
    <row r="209" spans="1:20" ht="43.2" x14ac:dyDescent="0.3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>
        <f t="shared" si="12"/>
        <v>136</v>
      </c>
      <c r="O209" t="s">
        <v>8269</v>
      </c>
      <c r="P209">
        <f t="shared" si="13"/>
        <v>160</v>
      </c>
      <c r="Q209" s="9" t="s">
        <v>8315</v>
      </c>
      <c r="R209" t="s">
        <v>8320</v>
      </c>
      <c r="S209" s="11">
        <f t="shared" si="14"/>
        <v>42085</v>
      </c>
      <c r="T209" s="11">
        <f t="shared" si="15"/>
        <v>42058</v>
      </c>
    </row>
    <row r="210" spans="1:20" ht="43.2" x14ac:dyDescent="0.3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>
        <f t="shared" si="12"/>
        <v>104</v>
      </c>
      <c r="O210" t="s">
        <v>8269</v>
      </c>
      <c r="P210">
        <f t="shared" si="13"/>
        <v>156</v>
      </c>
      <c r="Q210" s="9" t="s">
        <v>8315</v>
      </c>
      <c r="R210" t="s">
        <v>8320</v>
      </c>
      <c r="S210" s="11">
        <f t="shared" si="14"/>
        <v>42309</v>
      </c>
      <c r="T210" s="11">
        <f t="shared" si="15"/>
        <v>42279</v>
      </c>
    </row>
    <row r="211" spans="1:20" ht="43.2" x14ac:dyDescent="0.3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>
        <f t="shared" si="12"/>
        <v>106</v>
      </c>
      <c r="O211" t="s">
        <v>8269</v>
      </c>
      <c r="P211">
        <f t="shared" si="13"/>
        <v>63</v>
      </c>
      <c r="Q211" s="9" t="s">
        <v>8315</v>
      </c>
      <c r="R211" t="s">
        <v>8320</v>
      </c>
      <c r="S211" s="11">
        <f t="shared" si="14"/>
        <v>42315</v>
      </c>
      <c r="T211" s="11">
        <f t="shared" si="15"/>
        <v>42291</v>
      </c>
    </row>
    <row r="212" spans="1:20" ht="43.2" x14ac:dyDescent="0.3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>
        <f t="shared" si="12"/>
        <v>102</v>
      </c>
      <c r="O212" t="s">
        <v>8269</v>
      </c>
      <c r="P212">
        <f t="shared" si="13"/>
        <v>105</v>
      </c>
      <c r="Q212" s="9" t="s">
        <v>8315</v>
      </c>
      <c r="R212" t="s">
        <v>8320</v>
      </c>
      <c r="S212" s="11">
        <f t="shared" si="14"/>
        <v>41411</v>
      </c>
      <c r="T212" s="11">
        <f t="shared" si="15"/>
        <v>41379</v>
      </c>
    </row>
    <row r="213" spans="1:20" ht="43.2" x14ac:dyDescent="0.3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>
        <f t="shared" si="12"/>
        <v>107</v>
      </c>
      <c r="O213" t="s">
        <v>8269</v>
      </c>
      <c r="P213">
        <f t="shared" si="13"/>
        <v>97</v>
      </c>
      <c r="Q213" s="9" t="s">
        <v>8315</v>
      </c>
      <c r="R213" t="s">
        <v>8320</v>
      </c>
      <c r="S213" s="11">
        <f t="shared" si="14"/>
        <v>42538</v>
      </c>
      <c r="T213" s="11">
        <f t="shared" si="15"/>
        <v>42507</v>
      </c>
    </row>
    <row r="214" spans="1:20" ht="43.2" x14ac:dyDescent="0.3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>
        <f t="shared" si="12"/>
        <v>113</v>
      </c>
      <c r="O214" t="s">
        <v>8269</v>
      </c>
      <c r="P214">
        <f t="shared" si="13"/>
        <v>204</v>
      </c>
      <c r="Q214" s="9" t="s">
        <v>8315</v>
      </c>
      <c r="R214" t="s">
        <v>8320</v>
      </c>
      <c r="S214" s="11">
        <f t="shared" si="14"/>
        <v>42305</v>
      </c>
      <c r="T214" s="11">
        <f t="shared" si="15"/>
        <v>42263</v>
      </c>
    </row>
    <row r="215" spans="1:20" ht="43.2" x14ac:dyDescent="0.3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>
        <f t="shared" si="12"/>
        <v>125</v>
      </c>
      <c r="O215" t="s">
        <v>8269</v>
      </c>
      <c r="P215">
        <f t="shared" si="13"/>
        <v>188</v>
      </c>
      <c r="Q215" s="9" t="s">
        <v>8315</v>
      </c>
      <c r="R215" t="s">
        <v>8320</v>
      </c>
      <c r="S215" s="11">
        <f t="shared" si="14"/>
        <v>42467</v>
      </c>
      <c r="T215" s="11">
        <f t="shared" si="15"/>
        <v>42437</v>
      </c>
    </row>
    <row r="216" spans="1:20" ht="57.6" x14ac:dyDescent="0.3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>
        <f t="shared" si="12"/>
        <v>101</v>
      </c>
      <c r="O216" t="s">
        <v>8269</v>
      </c>
      <c r="P216">
        <f t="shared" si="13"/>
        <v>147</v>
      </c>
      <c r="Q216" s="9" t="s">
        <v>8315</v>
      </c>
      <c r="R216" t="s">
        <v>8320</v>
      </c>
      <c r="S216" s="11">
        <f t="shared" si="14"/>
        <v>42139</v>
      </c>
      <c r="T216" s="11">
        <f t="shared" si="15"/>
        <v>42101</v>
      </c>
    </row>
    <row r="217" spans="1:20" ht="43.2" x14ac:dyDescent="0.3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>
        <f t="shared" si="12"/>
        <v>103</v>
      </c>
      <c r="O217" t="s">
        <v>8269</v>
      </c>
      <c r="P217">
        <f t="shared" si="13"/>
        <v>109</v>
      </c>
      <c r="Q217" s="9" t="s">
        <v>8315</v>
      </c>
      <c r="R217" t="s">
        <v>8320</v>
      </c>
      <c r="S217" s="11">
        <f t="shared" si="14"/>
        <v>42133</v>
      </c>
      <c r="T217" s="11">
        <f t="shared" si="15"/>
        <v>42101</v>
      </c>
    </row>
    <row r="218" spans="1:20" ht="43.2" x14ac:dyDescent="0.3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>
        <f t="shared" si="12"/>
        <v>117</v>
      </c>
      <c r="O218" t="s">
        <v>8269</v>
      </c>
      <c r="P218">
        <f t="shared" si="13"/>
        <v>59</v>
      </c>
      <c r="Q218" s="9" t="s">
        <v>8315</v>
      </c>
      <c r="R218" t="s">
        <v>8320</v>
      </c>
      <c r="S218" s="11">
        <f t="shared" si="14"/>
        <v>42321</v>
      </c>
      <c r="T218" s="11">
        <f t="shared" si="15"/>
        <v>42291</v>
      </c>
    </row>
    <row r="219" spans="1:20" ht="43.2" x14ac:dyDescent="0.3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>
        <f t="shared" si="12"/>
        <v>101</v>
      </c>
      <c r="O219" t="s">
        <v>8269</v>
      </c>
      <c r="P219">
        <f t="shared" si="13"/>
        <v>98</v>
      </c>
      <c r="Q219" s="9" t="s">
        <v>8315</v>
      </c>
      <c r="R219" t="s">
        <v>8320</v>
      </c>
      <c r="S219" s="11">
        <f t="shared" si="14"/>
        <v>42077</v>
      </c>
      <c r="T219" s="11">
        <f t="shared" si="15"/>
        <v>42047</v>
      </c>
    </row>
    <row r="220" spans="1:20" ht="43.2" x14ac:dyDescent="0.3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>
        <f t="shared" si="12"/>
        <v>110</v>
      </c>
      <c r="O220" t="s">
        <v>8269</v>
      </c>
      <c r="P220">
        <f t="shared" si="13"/>
        <v>70</v>
      </c>
      <c r="Q220" s="9" t="s">
        <v>8315</v>
      </c>
      <c r="R220" t="s">
        <v>8320</v>
      </c>
      <c r="S220" s="11">
        <f t="shared" si="14"/>
        <v>42616</v>
      </c>
      <c r="T220" s="11">
        <f t="shared" si="15"/>
        <v>42559</v>
      </c>
    </row>
    <row r="221" spans="1:20" ht="43.2" x14ac:dyDescent="0.3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>
        <f t="shared" si="12"/>
        <v>108</v>
      </c>
      <c r="O221" t="s">
        <v>8269</v>
      </c>
      <c r="P221">
        <f t="shared" si="13"/>
        <v>73</v>
      </c>
      <c r="Q221" s="9" t="s">
        <v>8315</v>
      </c>
      <c r="R221" t="s">
        <v>8320</v>
      </c>
      <c r="S221" s="11">
        <f t="shared" si="14"/>
        <v>42123</v>
      </c>
      <c r="T221" s="11">
        <f t="shared" si="15"/>
        <v>42093</v>
      </c>
    </row>
    <row r="222" spans="1:20" ht="43.2" x14ac:dyDescent="0.3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>
        <f t="shared" si="12"/>
        <v>125</v>
      </c>
      <c r="O222" t="s">
        <v>8269</v>
      </c>
      <c r="P222">
        <f t="shared" si="13"/>
        <v>146</v>
      </c>
      <c r="Q222" s="9" t="s">
        <v>8315</v>
      </c>
      <c r="R222" t="s">
        <v>8320</v>
      </c>
      <c r="S222" s="11">
        <f t="shared" si="14"/>
        <v>42803</v>
      </c>
      <c r="T222" s="11">
        <f t="shared" si="15"/>
        <v>42772</v>
      </c>
    </row>
    <row r="223" spans="1:20" ht="43.2" x14ac:dyDescent="0.3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>
        <f t="shared" si="12"/>
        <v>107</v>
      </c>
      <c r="O223" t="s">
        <v>8269</v>
      </c>
      <c r="P223">
        <f t="shared" si="13"/>
        <v>68</v>
      </c>
      <c r="Q223" s="9" t="s">
        <v>8315</v>
      </c>
      <c r="R223" t="s">
        <v>8320</v>
      </c>
      <c r="S223" s="11">
        <f t="shared" si="14"/>
        <v>41913</v>
      </c>
      <c r="T223" s="11">
        <f t="shared" si="15"/>
        <v>41895</v>
      </c>
    </row>
    <row r="224" spans="1:20" ht="28.8" x14ac:dyDescent="0.3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>
        <f t="shared" si="12"/>
        <v>100</v>
      </c>
      <c r="O224" t="s">
        <v>8269</v>
      </c>
      <c r="P224">
        <f t="shared" si="13"/>
        <v>170</v>
      </c>
      <c r="Q224" s="9" t="s">
        <v>8315</v>
      </c>
      <c r="R224" t="s">
        <v>8320</v>
      </c>
      <c r="S224" s="11">
        <f t="shared" si="14"/>
        <v>42489</v>
      </c>
      <c r="T224" s="11">
        <f t="shared" si="15"/>
        <v>42459</v>
      </c>
    </row>
    <row r="225" spans="1:20" ht="43.2" x14ac:dyDescent="0.3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>
        <f t="shared" si="12"/>
        <v>102</v>
      </c>
      <c r="O225" t="s">
        <v>8269</v>
      </c>
      <c r="P225">
        <f t="shared" si="13"/>
        <v>58</v>
      </c>
      <c r="Q225" s="9" t="s">
        <v>8315</v>
      </c>
      <c r="R225" t="s">
        <v>8320</v>
      </c>
      <c r="S225" s="11">
        <f t="shared" si="14"/>
        <v>41957</v>
      </c>
      <c r="T225" s="11">
        <f t="shared" si="15"/>
        <v>41926</v>
      </c>
    </row>
    <row r="226" spans="1:20" ht="43.2" x14ac:dyDescent="0.3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>
        <f t="shared" si="12"/>
        <v>102</v>
      </c>
      <c r="O226" t="s">
        <v>8269</v>
      </c>
      <c r="P226">
        <f t="shared" si="13"/>
        <v>120</v>
      </c>
      <c r="Q226" s="9" t="s">
        <v>8315</v>
      </c>
      <c r="R226" t="s">
        <v>8320</v>
      </c>
      <c r="S226" s="11">
        <f t="shared" si="14"/>
        <v>42156</v>
      </c>
      <c r="T226" s="11">
        <f t="shared" si="15"/>
        <v>42112</v>
      </c>
    </row>
    <row r="227" spans="1:20" ht="43.2" x14ac:dyDescent="0.3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>
        <f t="shared" si="12"/>
        <v>123</v>
      </c>
      <c r="O227" t="s">
        <v>8269</v>
      </c>
      <c r="P227">
        <f t="shared" si="13"/>
        <v>100</v>
      </c>
      <c r="Q227" s="9" t="s">
        <v>8315</v>
      </c>
      <c r="R227" t="s">
        <v>8320</v>
      </c>
      <c r="S227" s="11">
        <f t="shared" si="14"/>
        <v>42145</v>
      </c>
      <c r="T227" s="11">
        <f t="shared" si="15"/>
        <v>42115</v>
      </c>
    </row>
    <row r="228" spans="1:20" ht="43.2" x14ac:dyDescent="0.3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>
        <f t="shared" si="12"/>
        <v>170</v>
      </c>
      <c r="O228" t="s">
        <v>8269</v>
      </c>
      <c r="P228">
        <f t="shared" si="13"/>
        <v>91</v>
      </c>
      <c r="Q228" s="9" t="s">
        <v>8315</v>
      </c>
      <c r="R228" t="s">
        <v>8320</v>
      </c>
      <c r="S228" s="11">
        <f t="shared" si="14"/>
        <v>42291</v>
      </c>
      <c r="T228" s="11">
        <f t="shared" si="15"/>
        <v>42261</v>
      </c>
    </row>
    <row r="229" spans="1:20" ht="43.2" x14ac:dyDescent="0.3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>
        <f t="shared" si="12"/>
        <v>112</v>
      </c>
      <c r="O229" t="s">
        <v>8269</v>
      </c>
      <c r="P229">
        <f t="shared" si="13"/>
        <v>118</v>
      </c>
      <c r="Q229" s="9" t="s">
        <v>8315</v>
      </c>
      <c r="R229" t="s">
        <v>8320</v>
      </c>
      <c r="S229" s="11">
        <f t="shared" si="14"/>
        <v>42322</v>
      </c>
      <c r="T229" s="11">
        <f t="shared" si="15"/>
        <v>42292</v>
      </c>
    </row>
    <row r="230" spans="1:20" ht="43.2" x14ac:dyDescent="0.3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>
        <f t="shared" si="12"/>
        <v>103</v>
      </c>
      <c r="O230" t="s">
        <v>8269</v>
      </c>
      <c r="P230">
        <f t="shared" si="13"/>
        <v>87</v>
      </c>
      <c r="Q230" s="9" t="s">
        <v>8315</v>
      </c>
      <c r="R230" t="s">
        <v>8320</v>
      </c>
      <c r="S230" s="11">
        <f t="shared" si="14"/>
        <v>42237</v>
      </c>
      <c r="T230" s="11">
        <f t="shared" si="15"/>
        <v>42207</v>
      </c>
    </row>
    <row r="231" spans="1:20" ht="43.2" x14ac:dyDescent="0.3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>
        <f t="shared" si="12"/>
        <v>107</v>
      </c>
      <c r="O231" t="s">
        <v>8269</v>
      </c>
      <c r="P231">
        <f t="shared" si="13"/>
        <v>72</v>
      </c>
      <c r="Q231" s="9" t="s">
        <v>8315</v>
      </c>
      <c r="R231" t="s">
        <v>8320</v>
      </c>
      <c r="S231" s="11">
        <f t="shared" si="14"/>
        <v>42790</v>
      </c>
      <c r="T231" s="11">
        <f t="shared" si="15"/>
        <v>42760</v>
      </c>
    </row>
    <row r="232" spans="1:20" ht="43.2" x14ac:dyDescent="0.3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>
        <f t="shared" si="12"/>
        <v>115</v>
      </c>
      <c r="O232" t="s">
        <v>8269</v>
      </c>
      <c r="P232">
        <f t="shared" si="13"/>
        <v>130</v>
      </c>
      <c r="Q232" s="9" t="s">
        <v>8315</v>
      </c>
      <c r="R232" t="s">
        <v>8320</v>
      </c>
      <c r="S232" s="11">
        <f t="shared" si="14"/>
        <v>42624</v>
      </c>
      <c r="T232" s="11">
        <f t="shared" si="15"/>
        <v>42586</v>
      </c>
    </row>
    <row r="233" spans="1:20" ht="43.2" x14ac:dyDescent="0.3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>
        <f t="shared" si="12"/>
        <v>127</v>
      </c>
      <c r="O233" t="s">
        <v>8269</v>
      </c>
      <c r="P233">
        <f t="shared" si="13"/>
        <v>45</v>
      </c>
      <c r="Q233" s="9" t="s">
        <v>8315</v>
      </c>
      <c r="R233" t="s">
        <v>8320</v>
      </c>
      <c r="S233" s="11">
        <f t="shared" si="14"/>
        <v>42468</v>
      </c>
      <c r="T233" s="11">
        <f t="shared" si="15"/>
        <v>42428</v>
      </c>
    </row>
    <row r="234" spans="1:20" ht="43.2" x14ac:dyDescent="0.3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>
        <f t="shared" si="12"/>
        <v>117</v>
      </c>
      <c r="O234" t="s">
        <v>8269</v>
      </c>
      <c r="P234">
        <f t="shared" si="13"/>
        <v>41</v>
      </c>
      <c r="Q234" s="9" t="s">
        <v>8315</v>
      </c>
      <c r="R234" t="s">
        <v>8320</v>
      </c>
      <c r="S234" s="11">
        <f t="shared" si="14"/>
        <v>41920</v>
      </c>
      <c r="T234" s="11">
        <f t="shared" si="15"/>
        <v>41890</v>
      </c>
    </row>
    <row r="235" spans="1:20" ht="43.2" x14ac:dyDescent="0.3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>
        <f t="shared" si="12"/>
        <v>109</v>
      </c>
      <c r="O235" t="s">
        <v>8269</v>
      </c>
      <c r="P235">
        <f t="shared" si="13"/>
        <v>104</v>
      </c>
      <c r="Q235" s="9" t="s">
        <v>8315</v>
      </c>
      <c r="R235" t="s">
        <v>8320</v>
      </c>
      <c r="S235" s="11">
        <f t="shared" si="14"/>
        <v>42328</v>
      </c>
      <c r="T235" s="11">
        <f t="shared" si="15"/>
        <v>42297</v>
      </c>
    </row>
    <row r="236" spans="1:20" ht="43.2" x14ac:dyDescent="0.3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>
        <f t="shared" si="12"/>
        <v>104</v>
      </c>
      <c r="O236" t="s">
        <v>8269</v>
      </c>
      <c r="P236">
        <f t="shared" si="13"/>
        <v>125</v>
      </c>
      <c r="Q236" s="9" t="s">
        <v>8315</v>
      </c>
      <c r="R236" t="s">
        <v>8320</v>
      </c>
      <c r="S236" s="11">
        <f t="shared" si="14"/>
        <v>42468</v>
      </c>
      <c r="T236" s="11">
        <f t="shared" si="15"/>
        <v>42438</v>
      </c>
    </row>
    <row r="237" spans="1:20" ht="43.2" x14ac:dyDescent="0.3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>
        <f t="shared" si="12"/>
        <v>116</v>
      </c>
      <c r="O237" t="s">
        <v>8269</v>
      </c>
      <c r="P237">
        <f t="shared" si="13"/>
        <v>247</v>
      </c>
      <c r="Q237" s="9" t="s">
        <v>8315</v>
      </c>
      <c r="R237" t="s">
        <v>8320</v>
      </c>
      <c r="S237" s="11">
        <f t="shared" si="14"/>
        <v>41974</v>
      </c>
      <c r="T237" s="11">
        <f t="shared" si="15"/>
        <v>41943</v>
      </c>
    </row>
    <row r="238" spans="1:20" ht="43.2" x14ac:dyDescent="0.3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>
        <f t="shared" si="12"/>
        <v>103</v>
      </c>
      <c r="O238" t="s">
        <v>8269</v>
      </c>
      <c r="P238">
        <f t="shared" si="13"/>
        <v>79</v>
      </c>
      <c r="Q238" s="9" t="s">
        <v>8315</v>
      </c>
      <c r="R238" t="s">
        <v>8320</v>
      </c>
      <c r="S238" s="11">
        <f t="shared" si="14"/>
        <v>42445</v>
      </c>
      <c r="T238" s="11">
        <f t="shared" si="15"/>
        <v>42415</v>
      </c>
    </row>
    <row r="239" spans="1:20" ht="43.2" x14ac:dyDescent="0.3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>
        <f t="shared" si="12"/>
        <v>174</v>
      </c>
      <c r="O239" t="s">
        <v>8269</v>
      </c>
      <c r="P239">
        <f t="shared" si="13"/>
        <v>86</v>
      </c>
      <c r="Q239" s="9" t="s">
        <v>8315</v>
      </c>
      <c r="R239" t="s">
        <v>8320</v>
      </c>
      <c r="S239" s="11">
        <f t="shared" si="14"/>
        <v>42118</v>
      </c>
      <c r="T239" s="11">
        <f t="shared" si="15"/>
        <v>42078</v>
      </c>
    </row>
    <row r="240" spans="1:20" ht="43.2" x14ac:dyDescent="0.3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>
        <f t="shared" si="12"/>
        <v>103</v>
      </c>
      <c r="O240" t="s">
        <v>8269</v>
      </c>
      <c r="P240">
        <f t="shared" si="13"/>
        <v>193</v>
      </c>
      <c r="Q240" s="9" t="s">
        <v>8315</v>
      </c>
      <c r="R240" t="s">
        <v>8320</v>
      </c>
      <c r="S240" s="11">
        <f t="shared" si="14"/>
        <v>42536</v>
      </c>
      <c r="T240" s="11">
        <f t="shared" si="15"/>
        <v>42508</v>
      </c>
    </row>
    <row r="241" spans="1:20" ht="43.2" x14ac:dyDescent="0.3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>
        <f t="shared" si="12"/>
        <v>105</v>
      </c>
      <c r="O241" t="s">
        <v>8269</v>
      </c>
      <c r="P241">
        <f t="shared" si="13"/>
        <v>84</v>
      </c>
      <c r="Q241" s="9" t="s">
        <v>8315</v>
      </c>
      <c r="R241" t="s">
        <v>8320</v>
      </c>
      <c r="S241" s="11">
        <f t="shared" si="14"/>
        <v>41957</v>
      </c>
      <c r="T241" s="11">
        <f t="shared" si="15"/>
        <v>41935</v>
      </c>
    </row>
    <row r="242" spans="1:20" ht="43.2" x14ac:dyDescent="0.3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>
        <f t="shared" si="12"/>
        <v>101</v>
      </c>
      <c r="O242" t="s">
        <v>8269</v>
      </c>
      <c r="P242">
        <f t="shared" si="13"/>
        <v>140</v>
      </c>
      <c r="Q242" s="9" t="s">
        <v>8315</v>
      </c>
      <c r="R242" t="s">
        <v>8320</v>
      </c>
      <c r="S242" s="11">
        <f t="shared" si="14"/>
        <v>42208</v>
      </c>
      <c r="T242" s="11">
        <f t="shared" si="15"/>
        <v>42164</v>
      </c>
    </row>
    <row r="243" spans="1:20" ht="43.2" x14ac:dyDescent="0.3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>
        <f t="shared" si="12"/>
        <v>111</v>
      </c>
      <c r="O243" t="s">
        <v>8269</v>
      </c>
      <c r="P243">
        <f t="shared" si="13"/>
        <v>110</v>
      </c>
      <c r="Q243" s="9" t="s">
        <v>8315</v>
      </c>
      <c r="R243" t="s">
        <v>8320</v>
      </c>
      <c r="S243" s="11">
        <f t="shared" si="14"/>
        <v>41966</v>
      </c>
      <c r="T243" s="11">
        <f t="shared" si="15"/>
        <v>41936</v>
      </c>
    </row>
    <row r="244" spans="1:20" ht="57.6" x14ac:dyDescent="0.3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>
        <f t="shared" si="12"/>
        <v>124</v>
      </c>
      <c r="O244" t="s">
        <v>8269</v>
      </c>
      <c r="P244">
        <f t="shared" si="13"/>
        <v>140</v>
      </c>
      <c r="Q244" s="9" t="s">
        <v>8315</v>
      </c>
      <c r="R244" t="s">
        <v>8320</v>
      </c>
      <c r="S244" s="11">
        <f t="shared" si="14"/>
        <v>41859</v>
      </c>
      <c r="T244" s="11">
        <f t="shared" si="15"/>
        <v>41837</v>
      </c>
    </row>
    <row r="245" spans="1:20" ht="57.6" x14ac:dyDescent="0.3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>
        <f t="shared" si="12"/>
        <v>101</v>
      </c>
      <c r="O245" t="s">
        <v>8269</v>
      </c>
      <c r="P245">
        <f t="shared" si="13"/>
        <v>348</v>
      </c>
      <c r="Q245" s="9" t="s">
        <v>8315</v>
      </c>
      <c r="R245" t="s">
        <v>8320</v>
      </c>
      <c r="S245" s="11">
        <f t="shared" si="14"/>
        <v>40300</v>
      </c>
      <c r="T245" s="11">
        <f t="shared" si="15"/>
        <v>40255</v>
      </c>
    </row>
    <row r="246" spans="1:20" ht="43.2" x14ac:dyDescent="0.3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>
        <f t="shared" si="12"/>
        <v>110</v>
      </c>
      <c r="O246" t="s">
        <v>8269</v>
      </c>
      <c r="P246">
        <f t="shared" si="13"/>
        <v>68</v>
      </c>
      <c r="Q246" s="9" t="s">
        <v>8315</v>
      </c>
      <c r="R246" t="s">
        <v>8320</v>
      </c>
      <c r="S246" s="11">
        <f t="shared" si="14"/>
        <v>41811</v>
      </c>
      <c r="T246" s="11">
        <f t="shared" si="15"/>
        <v>41781</v>
      </c>
    </row>
    <row r="247" spans="1:20" ht="43.2" x14ac:dyDescent="0.3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>
        <f t="shared" si="12"/>
        <v>104</v>
      </c>
      <c r="O247" t="s">
        <v>8269</v>
      </c>
      <c r="P247">
        <f t="shared" si="13"/>
        <v>240</v>
      </c>
      <c r="Q247" s="9" t="s">
        <v>8315</v>
      </c>
      <c r="R247" t="s">
        <v>8320</v>
      </c>
      <c r="S247" s="11">
        <f t="shared" si="14"/>
        <v>41698</v>
      </c>
      <c r="T247" s="11">
        <f t="shared" si="15"/>
        <v>41668</v>
      </c>
    </row>
    <row r="248" spans="1:20" ht="43.2" x14ac:dyDescent="0.3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>
        <f t="shared" si="12"/>
        <v>101</v>
      </c>
      <c r="O248" t="s">
        <v>8269</v>
      </c>
      <c r="P248">
        <f t="shared" si="13"/>
        <v>287</v>
      </c>
      <c r="Q248" s="9" t="s">
        <v>8315</v>
      </c>
      <c r="R248" t="s">
        <v>8320</v>
      </c>
      <c r="S248" s="11">
        <f t="shared" si="14"/>
        <v>41049</v>
      </c>
      <c r="T248" s="11">
        <f t="shared" si="15"/>
        <v>41019</v>
      </c>
    </row>
    <row r="249" spans="1:20" ht="43.2" x14ac:dyDescent="0.3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>
        <f t="shared" si="12"/>
        <v>103</v>
      </c>
      <c r="O249" t="s">
        <v>8269</v>
      </c>
      <c r="P249">
        <f t="shared" si="13"/>
        <v>87</v>
      </c>
      <c r="Q249" s="9" t="s">
        <v>8315</v>
      </c>
      <c r="R249" t="s">
        <v>8320</v>
      </c>
      <c r="S249" s="11">
        <f t="shared" si="14"/>
        <v>41395</v>
      </c>
      <c r="T249" s="11">
        <f t="shared" si="15"/>
        <v>41355</v>
      </c>
    </row>
    <row r="250" spans="1:20" ht="43.2" x14ac:dyDescent="0.3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>
        <f t="shared" si="12"/>
        <v>104</v>
      </c>
      <c r="O250" t="s">
        <v>8269</v>
      </c>
      <c r="P250">
        <f t="shared" si="13"/>
        <v>82</v>
      </c>
      <c r="Q250" s="9" t="s">
        <v>8315</v>
      </c>
      <c r="R250" t="s">
        <v>8320</v>
      </c>
      <c r="S250" s="11">
        <f t="shared" si="14"/>
        <v>42078</v>
      </c>
      <c r="T250" s="11">
        <f t="shared" si="15"/>
        <v>42043</v>
      </c>
    </row>
    <row r="251" spans="1:20" ht="43.2" x14ac:dyDescent="0.3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>
        <f t="shared" si="12"/>
        <v>110</v>
      </c>
      <c r="O251" t="s">
        <v>8269</v>
      </c>
      <c r="P251">
        <f t="shared" si="13"/>
        <v>43</v>
      </c>
      <c r="Q251" s="9" t="s">
        <v>8315</v>
      </c>
      <c r="R251" t="s">
        <v>8320</v>
      </c>
      <c r="S251" s="11">
        <f t="shared" si="14"/>
        <v>40923</v>
      </c>
      <c r="T251" s="11">
        <f t="shared" si="15"/>
        <v>40893</v>
      </c>
    </row>
    <row r="252" spans="1:20" ht="43.2" x14ac:dyDescent="0.3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>
        <f t="shared" si="12"/>
        <v>122</v>
      </c>
      <c r="O252" t="s">
        <v>8269</v>
      </c>
      <c r="P252">
        <f t="shared" si="13"/>
        <v>709</v>
      </c>
      <c r="Q252" s="9" t="s">
        <v>8315</v>
      </c>
      <c r="R252" t="s">
        <v>8320</v>
      </c>
      <c r="S252" s="11">
        <f t="shared" si="14"/>
        <v>42741</v>
      </c>
      <c r="T252" s="11">
        <f t="shared" si="15"/>
        <v>42711</v>
      </c>
    </row>
    <row r="253" spans="1:20" ht="43.2" x14ac:dyDescent="0.3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>
        <f t="shared" si="12"/>
        <v>114</v>
      </c>
      <c r="O253" t="s">
        <v>8269</v>
      </c>
      <c r="P253">
        <f t="shared" si="13"/>
        <v>161</v>
      </c>
      <c r="Q253" s="9" t="s">
        <v>8315</v>
      </c>
      <c r="R253" t="s">
        <v>8320</v>
      </c>
      <c r="S253" s="11">
        <f t="shared" si="14"/>
        <v>41306</v>
      </c>
      <c r="T253" s="11">
        <f t="shared" si="15"/>
        <v>41261</v>
      </c>
    </row>
    <row r="254" spans="1:20" ht="28.8" x14ac:dyDescent="0.3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>
        <f t="shared" si="12"/>
        <v>125</v>
      </c>
      <c r="O254" t="s">
        <v>8269</v>
      </c>
      <c r="P254">
        <f t="shared" si="13"/>
        <v>42</v>
      </c>
      <c r="Q254" s="9" t="s">
        <v>8315</v>
      </c>
      <c r="R254" t="s">
        <v>8320</v>
      </c>
      <c r="S254" s="11">
        <f t="shared" si="14"/>
        <v>42465</v>
      </c>
      <c r="T254" s="11">
        <f t="shared" si="15"/>
        <v>42425</v>
      </c>
    </row>
    <row r="255" spans="1:20" ht="43.2" x14ac:dyDescent="0.3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>
        <f t="shared" si="12"/>
        <v>107</v>
      </c>
      <c r="O255" t="s">
        <v>8269</v>
      </c>
      <c r="P255">
        <f t="shared" si="13"/>
        <v>90</v>
      </c>
      <c r="Q255" s="9" t="s">
        <v>8315</v>
      </c>
      <c r="R255" t="s">
        <v>8320</v>
      </c>
      <c r="S255" s="11">
        <f t="shared" si="14"/>
        <v>41109</v>
      </c>
      <c r="T255" s="11">
        <f t="shared" si="15"/>
        <v>41079</v>
      </c>
    </row>
    <row r="256" spans="1:20" ht="43.2" x14ac:dyDescent="0.3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>
        <f t="shared" si="12"/>
        <v>131</v>
      </c>
      <c r="O256" t="s">
        <v>8269</v>
      </c>
      <c r="P256">
        <f t="shared" si="13"/>
        <v>45</v>
      </c>
      <c r="Q256" s="9" t="s">
        <v>8315</v>
      </c>
      <c r="R256" t="s">
        <v>8320</v>
      </c>
      <c r="S256" s="11">
        <f t="shared" si="14"/>
        <v>40803</v>
      </c>
      <c r="T256" s="11">
        <f t="shared" si="15"/>
        <v>40758</v>
      </c>
    </row>
    <row r="257" spans="1:20" ht="43.2" x14ac:dyDescent="0.3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>
        <f t="shared" si="12"/>
        <v>120</v>
      </c>
      <c r="O257" t="s">
        <v>8269</v>
      </c>
      <c r="P257">
        <f t="shared" si="13"/>
        <v>43</v>
      </c>
      <c r="Q257" s="9" t="s">
        <v>8315</v>
      </c>
      <c r="R257" t="s">
        <v>8320</v>
      </c>
      <c r="S257" s="11">
        <f t="shared" si="14"/>
        <v>41699</v>
      </c>
      <c r="T257" s="11">
        <f t="shared" si="15"/>
        <v>41658</v>
      </c>
    </row>
    <row r="258" spans="1:20" ht="43.2" x14ac:dyDescent="0.3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>
        <f t="shared" ref="N258:N321" si="16">ROUND(($E258/$D258)*100,0)</f>
        <v>106</v>
      </c>
      <c r="O258" t="s">
        <v>8269</v>
      </c>
      <c r="P258">
        <f t="shared" ref="P258:P321" si="17">ROUND($E258/$L258,0)</f>
        <v>54</v>
      </c>
      <c r="Q258" s="9" t="s">
        <v>8315</v>
      </c>
      <c r="R258" t="s">
        <v>8320</v>
      </c>
      <c r="S258" s="11">
        <f t="shared" si="14"/>
        <v>42607</v>
      </c>
      <c r="T258" s="11">
        <f t="shared" si="15"/>
        <v>42576</v>
      </c>
    </row>
    <row r="259" spans="1:20" ht="43.2" x14ac:dyDescent="0.3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>
        <f t="shared" si="16"/>
        <v>114</v>
      </c>
      <c r="O259" t="s">
        <v>8269</v>
      </c>
      <c r="P259">
        <f t="shared" si="17"/>
        <v>103</v>
      </c>
      <c r="Q259" s="9" t="s">
        <v>8315</v>
      </c>
      <c r="R259" t="s">
        <v>8320</v>
      </c>
      <c r="S259" s="11">
        <f t="shared" ref="S259:S322" si="18">ROUND((((($I259/60)/60)/24)+DATE(1970,1,1))-(8/24),0)</f>
        <v>42322</v>
      </c>
      <c r="T259" s="11">
        <f t="shared" ref="T259:T322" si="19">ROUND((((($J259/60)/60)/24)+DATE(1970,1,1))-(8/24),0)</f>
        <v>42292</v>
      </c>
    </row>
    <row r="260" spans="1:20" ht="57.6" x14ac:dyDescent="0.3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>
        <f t="shared" si="16"/>
        <v>112</v>
      </c>
      <c r="O260" t="s">
        <v>8269</v>
      </c>
      <c r="P260">
        <f t="shared" si="17"/>
        <v>40</v>
      </c>
      <c r="Q260" s="9" t="s">
        <v>8315</v>
      </c>
      <c r="R260" t="s">
        <v>8320</v>
      </c>
      <c r="S260" s="11">
        <f t="shared" si="18"/>
        <v>42395</v>
      </c>
      <c r="T260" s="11">
        <f t="shared" si="19"/>
        <v>42370</v>
      </c>
    </row>
    <row r="261" spans="1:20" ht="43.2" x14ac:dyDescent="0.3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>
        <f t="shared" si="16"/>
        <v>116</v>
      </c>
      <c r="O261" t="s">
        <v>8269</v>
      </c>
      <c r="P261">
        <f t="shared" si="17"/>
        <v>117</v>
      </c>
      <c r="Q261" s="9" t="s">
        <v>8315</v>
      </c>
      <c r="R261" t="s">
        <v>8320</v>
      </c>
      <c r="S261" s="11">
        <f t="shared" si="18"/>
        <v>41032</v>
      </c>
      <c r="T261" s="11">
        <f t="shared" si="19"/>
        <v>40987</v>
      </c>
    </row>
    <row r="262" spans="1:20" ht="57.6" x14ac:dyDescent="0.3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>
        <f t="shared" si="16"/>
        <v>142</v>
      </c>
      <c r="O262" t="s">
        <v>8269</v>
      </c>
      <c r="P262">
        <f t="shared" si="17"/>
        <v>116</v>
      </c>
      <c r="Q262" s="9" t="s">
        <v>8315</v>
      </c>
      <c r="R262" t="s">
        <v>8320</v>
      </c>
      <c r="S262" s="11">
        <f t="shared" si="18"/>
        <v>42392</v>
      </c>
      <c r="T262" s="11">
        <f t="shared" si="19"/>
        <v>42367</v>
      </c>
    </row>
    <row r="263" spans="1:20" ht="43.2" x14ac:dyDescent="0.3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>
        <f t="shared" si="16"/>
        <v>105</v>
      </c>
      <c r="O263" t="s">
        <v>8269</v>
      </c>
      <c r="P263">
        <f t="shared" si="17"/>
        <v>104</v>
      </c>
      <c r="Q263" s="9" t="s">
        <v>8315</v>
      </c>
      <c r="R263" t="s">
        <v>8320</v>
      </c>
      <c r="S263" s="11">
        <f t="shared" si="18"/>
        <v>41120</v>
      </c>
      <c r="T263" s="11">
        <f t="shared" si="19"/>
        <v>41085</v>
      </c>
    </row>
    <row r="264" spans="1:20" ht="57.6" x14ac:dyDescent="0.3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>
        <f t="shared" si="16"/>
        <v>256</v>
      </c>
      <c r="O264" t="s">
        <v>8269</v>
      </c>
      <c r="P264">
        <f t="shared" si="17"/>
        <v>70</v>
      </c>
      <c r="Q264" s="9" t="s">
        <v>8315</v>
      </c>
      <c r="R264" t="s">
        <v>8320</v>
      </c>
      <c r="S264" s="11">
        <f t="shared" si="18"/>
        <v>41158</v>
      </c>
      <c r="T264" s="11">
        <f t="shared" si="19"/>
        <v>41144</v>
      </c>
    </row>
    <row r="265" spans="1:20" ht="43.2" x14ac:dyDescent="0.3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>
        <f t="shared" si="16"/>
        <v>207</v>
      </c>
      <c r="O265" t="s">
        <v>8269</v>
      </c>
      <c r="P265">
        <f t="shared" si="17"/>
        <v>43</v>
      </c>
      <c r="Q265" s="9" t="s">
        <v>8315</v>
      </c>
      <c r="R265" t="s">
        <v>8320</v>
      </c>
      <c r="S265" s="11">
        <f t="shared" si="18"/>
        <v>41778</v>
      </c>
      <c r="T265" s="11">
        <f t="shared" si="19"/>
        <v>41755</v>
      </c>
    </row>
    <row r="266" spans="1:20" ht="43.2" x14ac:dyDescent="0.3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>
        <f t="shared" si="16"/>
        <v>112</v>
      </c>
      <c r="O266" t="s">
        <v>8269</v>
      </c>
      <c r="P266">
        <f t="shared" si="17"/>
        <v>59</v>
      </c>
      <c r="Q266" s="9" t="s">
        <v>8315</v>
      </c>
      <c r="R266" t="s">
        <v>8320</v>
      </c>
      <c r="S266" s="11">
        <f t="shared" si="18"/>
        <v>42010</v>
      </c>
      <c r="T266" s="11">
        <f t="shared" si="19"/>
        <v>41980</v>
      </c>
    </row>
    <row r="267" spans="1:20" ht="43.2" x14ac:dyDescent="0.3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>
        <f t="shared" si="16"/>
        <v>106</v>
      </c>
      <c r="O267" t="s">
        <v>8269</v>
      </c>
      <c r="P267">
        <f t="shared" si="17"/>
        <v>112</v>
      </c>
      <c r="Q267" s="9" t="s">
        <v>8315</v>
      </c>
      <c r="R267" t="s">
        <v>8320</v>
      </c>
      <c r="S267" s="11">
        <f t="shared" si="18"/>
        <v>41964</v>
      </c>
      <c r="T267" s="11">
        <f t="shared" si="19"/>
        <v>41934</v>
      </c>
    </row>
    <row r="268" spans="1:20" ht="43.2" x14ac:dyDescent="0.3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>
        <f t="shared" si="16"/>
        <v>100</v>
      </c>
      <c r="O268" t="s">
        <v>8269</v>
      </c>
      <c r="P268">
        <f t="shared" si="17"/>
        <v>46</v>
      </c>
      <c r="Q268" s="9" t="s">
        <v>8315</v>
      </c>
      <c r="R268" t="s">
        <v>8320</v>
      </c>
      <c r="S268" s="11">
        <f t="shared" si="18"/>
        <v>42227</v>
      </c>
      <c r="T268" s="11">
        <f t="shared" si="19"/>
        <v>42212</v>
      </c>
    </row>
    <row r="269" spans="1:20" ht="57.6" x14ac:dyDescent="0.3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>
        <f t="shared" si="16"/>
        <v>214</v>
      </c>
      <c r="O269" t="s">
        <v>8269</v>
      </c>
      <c r="P269">
        <f t="shared" si="17"/>
        <v>145</v>
      </c>
      <c r="Q269" s="9" t="s">
        <v>8315</v>
      </c>
      <c r="R269" t="s">
        <v>8320</v>
      </c>
      <c r="S269" s="11">
        <f t="shared" si="18"/>
        <v>42231</v>
      </c>
      <c r="T269" s="11">
        <f t="shared" si="19"/>
        <v>42200</v>
      </c>
    </row>
    <row r="270" spans="1:20" ht="43.2" x14ac:dyDescent="0.3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>
        <f t="shared" si="16"/>
        <v>126</v>
      </c>
      <c r="O270" t="s">
        <v>8269</v>
      </c>
      <c r="P270">
        <f t="shared" si="17"/>
        <v>89</v>
      </c>
      <c r="Q270" s="9" t="s">
        <v>8315</v>
      </c>
      <c r="R270" t="s">
        <v>8320</v>
      </c>
      <c r="S270" s="11">
        <f t="shared" si="18"/>
        <v>42579</v>
      </c>
      <c r="T270" s="11">
        <f t="shared" si="19"/>
        <v>42549</v>
      </c>
    </row>
    <row r="271" spans="1:20" ht="57.6" x14ac:dyDescent="0.3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>
        <f t="shared" si="16"/>
        <v>182</v>
      </c>
      <c r="O271" t="s">
        <v>8269</v>
      </c>
      <c r="P271">
        <f t="shared" si="17"/>
        <v>82</v>
      </c>
      <c r="Q271" s="9" t="s">
        <v>8315</v>
      </c>
      <c r="R271" t="s">
        <v>8320</v>
      </c>
      <c r="S271" s="11">
        <f t="shared" si="18"/>
        <v>41706</v>
      </c>
      <c r="T271" s="11">
        <f t="shared" si="19"/>
        <v>41674</v>
      </c>
    </row>
    <row r="272" spans="1:20" ht="43.2" x14ac:dyDescent="0.3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>
        <f t="shared" si="16"/>
        <v>100</v>
      </c>
      <c r="O272" t="s">
        <v>8269</v>
      </c>
      <c r="P272">
        <f t="shared" si="17"/>
        <v>71</v>
      </c>
      <c r="Q272" s="9" t="s">
        <v>8315</v>
      </c>
      <c r="R272" t="s">
        <v>8320</v>
      </c>
      <c r="S272" s="11">
        <f t="shared" si="18"/>
        <v>42132</v>
      </c>
      <c r="T272" s="11">
        <f t="shared" si="19"/>
        <v>42112</v>
      </c>
    </row>
    <row r="273" spans="1:20" ht="43.2" x14ac:dyDescent="0.3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>
        <f t="shared" si="16"/>
        <v>101</v>
      </c>
      <c r="O273" t="s">
        <v>8269</v>
      </c>
      <c r="P273">
        <f t="shared" si="17"/>
        <v>104</v>
      </c>
      <c r="Q273" s="9" t="s">
        <v>8315</v>
      </c>
      <c r="R273" t="s">
        <v>8320</v>
      </c>
      <c r="S273" s="11">
        <f t="shared" si="18"/>
        <v>40895</v>
      </c>
      <c r="T273" s="11">
        <f t="shared" si="19"/>
        <v>40865</v>
      </c>
    </row>
    <row r="274" spans="1:20" ht="43.2" x14ac:dyDescent="0.3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>
        <f t="shared" si="16"/>
        <v>101</v>
      </c>
      <c r="O274" t="s">
        <v>8269</v>
      </c>
      <c r="P274">
        <f t="shared" si="17"/>
        <v>91</v>
      </c>
      <c r="Q274" s="9" t="s">
        <v>8315</v>
      </c>
      <c r="R274" t="s">
        <v>8320</v>
      </c>
      <c r="S274" s="11">
        <f t="shared" si="18"/>
        <v>40794</v>
      </c>
      <c r="T274" s="11">
        <f t="shared" si="19"/>
        <v>40763</v>
      </c>
    </row>
    <row r="275" spans="1:20" ht="43.2" x14ac:dyDescent="0.3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>
        <f t="shared" si="16"/>
        <v>110</v>
      </c>
      <c r="O275" t="s">
        <v>8269</v>
      </c>
      <c r="P275">
        <f t="shared" si="17"/>
        <v>157</v>
      </c>
      <c r="Q275" s="9" t="s">
        <v>8315</v>
      </c>
      <c r="R275" t="s">
        <v>8320</v>
      </c>
      <c r="S275" s="11">
        <f t="shared" si="18"/>
        <v>41557</v>
      </c>
      <c r="T275" s="11">
        <f t="shared" si="19"/>
        <v>41526</v>
      </c>
    </row>
    <row r="276" spans="1:20" ht="43.2" x14ac:dyDescent="0.3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>
        <f t="shared" si="16"/>
        <v>112</v>
      </c>
      <c r="O276" t="s">
        <v>8269</v>
      </c>
      <c r="P276">
        <f t="shared" si="17"/>
        <v>105</v>
      </c>
      <c r="Q276" s="9" t="s">
        <v>8315</v>
      </c>
      <c r="R276" t="s">
        <v>8320</v>
      </c>
      <c r="S276" s="11">
        <f t="shared" si="18"/>
        <v>42477</v>
      </c>
      <c r="T276" s="11">
        <f t="shared" si="19"/>
        <v>42417</v>
      </c>
    </row>
    <row r="277" spans="1:20" ht="43.2" x14ac:dyDescent="0.3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>
        <f t="shared" si="16"/>
        <v>108</v>
      </c>
      <c r="O277" t="s">
        <v>8269</v>
      </c>
      <c r="P277">
        <f t="shared" si="17"/>
        <v>59</v>
      </c>
      <c r="Q277" s="9" t="s">
        <v>8315</v>
      </c>
      <c r="R277" t="s">
        <v>8320</v>
      </c>
      <c r="S277" s="11">
        <f t="shared" si="18"/>
        <v>41027</v>
      </c>
      <c r="T277" s="11">
        <f t="shared" si="19"/>
        <v>40991</v>
      </c>
    </row>
    <row r="278" spans="1:20" ht="43.2" x14ac:dyDescent="0.3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>
        <f t="shared" si="16"/>
        <v>107</v>
      </c>
      <c r="O278" t="s">
        <v>8269</v>
      </c>
      <c r="P278">
        <f t="shared" si="17"/>
        <v>82</v>
      </c>
      <c r="Q278" s="9" t="s">
        <v>8315</v>
      </c>
      <c r="R278" t="s">
        <v>8320</v>
      </c>
      <c r="S278" s="11">
        <f t="shared" si="18"/>
        <v>41097</v>
      </c>
      <c r="T278" s="11">
        <f t="shared" si="19"/>
        <v>41082</v>
      </c>
    </row>
    <row r="279" spans="1:20" ht="57.6" x14ac:dyDescent="0.3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>
        <f t="shared" si="16"/>
        <v>104</v>
      </c>
      <c r="O279" t="s">
        <v>8269</v>
      </c>
      <c r="P279">
        <f t="shared" si="17"/>
        <v>56</v>
      </c>
      <c r="Q279" s="9" t="s">
        <v>8315</v>
      </c>
      <c r="R279" t="s">
        <v>8320</v>
      </c>
      <c r="S279" s="11">
        <f t="shared" si="18"/>
        <v>40422</v>
      </c>
      <c r="T279" s="11">
        <f t="shared" si="19"/>
        <v>40379</v>
      </c>
    </row>
    <row r="280" spans="1:20" ht="43.2" x14ac:dyDescent="0.3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>
        <f t="shared" si="16"/>
        <v>125</v>
      </c>
      <c r="O280" t="s">
        <v>8269</v>
      </c>
      <c r="P280">
        <f t="shared" si="17"/>
        <v>140</v>
      </c>
      <c r="Q280" s="9" t="s">
        <v>8315</v>
      </c>
      <c r="R280" t="s">
        <v>8320</v>
      </c>
      <c r="S280" s="11">
        <f t="shared" si="18"/>
        <v>42123</v>
      </c>
      <c r="T280" s="11">
        <f t="shared" si="19"/>
        <v>42078</v>
      </c>
    </row>
    <row r="281" spans="1:20" ht="43.2" x14ac:dyDescent="0.3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>
        <f t="shared" si="16"/>
        <v>107</v>
      </c>
      <c r="O281" t="s">
        <v>8269</v>
      </c>
      <c r="P281">
        <f t="shared" si="17"/>
        <v>225</v>
      </c>
      <c r="Q281" s="9" t="s">
        <v>8315</v>
      </c>
      <c r="R281" t="s">
        <v>8320</v>
      </c>
      <c r="S281" s="11">
        <f t="shared" si="18"/>
        <v>42718</v>
      </c>
      <c r="T281" s="11">
        <f t="shared" si="19"/>
        <v>42688</v>
      </c>
    </row>
    <row r="282" spans="1:20" ht="43.2" x14ac:dyDescent="0.3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>
        <f t="shared" si="16"/>
        <v>112</v>
      </c>
      <c r="O282" t="s">
        <v>8269</v>
      </c>
      <c r="P282">
        <f t="shared" si="17"/>
        <v>181</v>
      </c>
      <c r="Q282" s="9" t="s">
        <v>8315</v>
      </c>
      <c r="R282" t="s">
        <v>8320</v>
      </c>
      <c r="S282" s="11">
        <f t="shared" si="18"/>
        <v>41776</v>
      </c>
      <c r="T282" s="11">
        <f t="shared" si="19"/>
        <v>41745</v>
      </c>
    </row>
    <row r="283" spans="1:20" ht="43.2" x14ac:dyDescent="0.3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>
        <f t="shared" si="16"/>
        <v>104</v>
      </c>
      <c r="O283" t="s">
        <v>8269</v>
      </c>
      <c r="P283">
        <f t="shared" si="17"/>
        <v>711</v>
      </c>
      <c r="Q283" s="9" t="s">
        <v>8315</v>
      </c>
      <c r="R283" t="s">
        <v>8320</v>
      </c>
      <c r="S283" s="11">
        <f t="shared" si="18"/>
        <v>40763</v>
      </c>
      <c r="T283" s="11">
        <f t="shared" si="19"/>
        <v>40733</v>
      </c>
    </row>
    <row r="284" spans="1:20" ht="43.2" x14ac:dyDescent="0.3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>
        <f t="shared" si="16"/>
        <v>142</v>
      </c>
      <c r="O284" t="s">
        <v>8269</v>
      </c>
      <c r="P284">
        <f t="shared" si="17"/>
        <v>66</v>
      </c>
      <c r="Q284" s="9" t="s">
        <v>8315</v>
      </c>
      <c r="R284" t="s">
        <v>8320</v>
      </c>
      <c r="S284" s="11">
        <f t="shared" si="18"/>
        <v>42313</v>
      </c>
      <c r="T284" s="11">
        <f t="shared" si="19"/>
        <v>42292</v>
      </c>
    </row>
    <row r="285" spans="1:20" ht="43.2" x14ac:dyDescent="0.3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>
        <f t="shared" si="16"/>
        <v>105</v>
      </c>
      <c r="O285" t="s">
        <v>8269</v>
      </c>
      <c r="P285">
        <f t="shared" si="17"/>
        <v>75</v>
      </c>
      <c r="Q285" s="9" t="s">
        <v>8315</v>
      </c>
      <c r="R285" t="s">
        <v>8320</v>
      </c>
      <c r="S285" s="11">
        <f t="shared" si="18"/>
        <v>40765</v>
      </c>
      <c r="T285" s="11">
        <f t="shared" si="19"/>
        <v>40718</v>
      </c>
    </row>
    <row r="286" spans="1:20" ht="43.2" x14ac:dyDescent="0.3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>
        <f t="shared" si="16"/>
        <v>103</v>
      </c>
      <c r="O286" t="s">
        <v>8269</v>
      </c>
      <c r="P286">
        <f t="shared" si="17"/>
        <v>133</v>
      </c>
      <c r="Q286" s="9" t="s">
        <v>8315</v>
      </c>
      <c r="R286" t="s">
        <v>8320</v>
      </c>
      <c r="S286" s="11">
        <f t="shared" si="18"/>
        <v>41676</v>
      </c>
      <c r="T286" s="11">
        <f t="shared" si="19"/>
        <v>41646</v>
      </c>
    </row>
    <row r="287" spans="1:20" ht="28.8" x14ac:dyDescent="0.3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>
        <f t="shared" si="16"/>
        <v>108</v>
      </c>
      <c r="O287" t="s">
        <v>8269</v>
      </c>
      <c r="P287">
        <f t="shared" si="17"/>
        <v>55</v>
      </c>
      <c r="Q287" s="9" t="s">
        <v>8315</v>
      </c>
      <c r="R287" t="s">
        <v>8320</v>
      </c>
      <c r="S287" s="11">
        <f t="shared" si="18"/>
        <v>41704</v>
      </c>
      <c r="T287" s="11">
        <f t="shared" si="19"/>
        <v>41674</v>
      </c>
    </row>
    <row r="288" spans="1:20" ht="43.2" x14ac:dyDescent="0.3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>
        <f t="shared" si="16"/>
        <v>108</v>
      </c>
      <c r="O288" t="s">
        <v>8269</v>
      </c>
      <c r="P288">
        <f t="shared" si="17"/>
        <v>86</v>
      </c>
      <c r="Q288" s="9" t="s">
        <v>8315</v>
      </c>
      <c r="R288" t="s">
        <v>8320</v>
      </c>
      <c r="S288" s="11">
        <f t="shared" si="18"/>
        <v>40672</v>
      </c>
      <c r="T288" s="11">
        <f t="shared" si="19"/>
        <v>40638</v>
      </c>
    </row>
    <row r="289" spans="1:20" ht="43.2" x14ac:dyDescent="0.3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>
        <f t="shared" si="16"/>
        <v>102</v>
      </c>
      <c r="O289" t="s">
        <v>8269</v>
      </c>
      <c r="P289">
        <f t="shared" si="17"/>
        <v>92</v>
      </c>
      <c r="Q289" s="9" t="s">
        <v>8315</v>
      </c>
      <c r="R289" t="s">
        <v>8320</v>
      </c>
      <c r="S289" s="11">
        <f t="shared" si="18"/>
        <v>40867</v>
      </c>
      <c r="T289" s="11">
        <f t="shared" si="19"/>
        <v>40807</v>
      </c>
    </row>
    <row r="290" spans="1:20" ht="43.2" x14ac:dyDescent="0.3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>
        <f t="shared" si="16"/>
        <v>101</v>
      </c>
      <c r="O290" t="s">
        <v>8269</v>
      </c>
      <c r="P290">
        <f t="shared" si="17"/>
        <v>160</v>
      </c>
      <c r="Q290" s="9" t="s">
        <v>8315</v>
      </c>
      <c r="R290" t="s">
        <v>8320</v>
      </c>
      <c r="S290" s="11">
        <f t="shared" si="18"/>
        <v>41583</v>
      </c>
      <c r="T290" s="11">
        <f t="shared" si="19"/>
        <v>41543</v>
      </c>
    </row>
    <row r="291" spans="1:20" ht="43.2" x14ac:dyDescent="0.3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>
        <f t="shared" si="16"/>
        <v>137</v>
      </c>
      <c r="O291" t="s">
        <v>8269</v>
      </c>
      <c r="P291">
        <f t="shared" si="17"/>
        <v>46</v>
      </c>
      <c r="Q291" s="9" t="s">
        <v>8315</v>
      </c>
      <c r="R291" t="s">
        <v>8320</v>
      </c>
      <c r="S291" s="11">
        <f t="shared" si="18"/>
        <v>42574</v>
      </c>
      <c r="T291" s="11">
        <f t="shared" si="19"/>
        <v>42544</v>
      </c>
    </row>
    <row r="292" spans="1:20" ht="43.2" x14ac:dyDescent="0.3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>
        <f t="shared" si="16"/>
        <v>128</v>
      </c>
      <c r="O292" t="s">
        <v>8269</v>
      </c>
      <c r="P292">
        <f t="shared" si="17"/>
        <v>183</v>
      </c>
      <c r="Q292" s="9" t="s">
        <v>8315</v>
      </c>
      <c r="R292" t="s">
        <v>8320</v>
      </c>
      <c r="S292" s="11">
        <f t="shared" si="18"/>
        <v>42174</v>
      </c>
      <c r="T292" s="11">
        <f t="shared" si="19"/>
        <v>42114</v>
      </c>
    </row>
    <row r="293" spans="1:20" ht="43.2" x14ac:dyDescent="0.3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>
        <f t="shared" si="16"/>
        <v>101</v>
      </c>
      <c r="O293" t="s">
        <v>8269</v>
      </c>
      <c r="P293">
        <f t="shared" si="17"/>
        <v>126</v>
      </c>
      <c r="Q293" s="9" t="s">
        <v>8315</v>
      </c>
      <c r="R293" t="s">
        <v>8320</v>
      </c>
      <c r="S293" s="11">
        <f t="shared" si="18"/>
        <v>41630</v>
      </c>
      <c r="T293" s="11">
        <f t="shared" si="19"/>
        <v>41598</v>
      </c>
    </row>
    <row r="294" spans="1:20" ht="43.2" x14ac:dyDescent="0.3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>
        <f t="shared" si="16"/>
        <v>127</v>
      </c>
      <c r="O294" t="s">
        <v>8269</v>
      </c>
      <c r="P294">
        <f t="shared" si="17"/>
        <v>58</v>
      </c>
      <c r="Q294" s="9" t="s">
        <v>8315</v>
      </c>
      <c r="R294" t="s">
        <v>8320</v>
      </c>
      <c r="S294" s="11">
        <f t="shared" si="18"/>
        <v>41115</v>
      </c>
      <c r="T294" s="11">
        <f t="shared" si="19"/>
        <v>41099</v>
      </c>
    </row>
    <row r="295" spans="1:20" ht="43.2" x14ac:dyDescent="0.3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>
        <f t="shared" si="16"/>
        <v>105</v>
      </c>
      <c r="O295" t="s">
        <v>8269</v>
      </c>
      <c r="P295">
        <f t="shared" si="17"/>
        <v>79</v>
      </c>
      <c r="Q295" s="9" t="s">
        <v>8315</v>
      </c>
      <c r="R295" t="s">
        <v>8320</v>
      </c>
      <c r="S295" s="11">
        <f t="shared" si="18"/>
        <v>41110</v>
      </c>
      <c r="T295" s="11">
        <f t="shared" si="19"/>
        <v>41080</v>
      </c>
    </row>
    <row r="296" spans="1:20" ht="43.2" x14ac:dyDescent="0.3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>
        <f t="shared" si="16"/>
        <v>103</v>
      </c>
      <c r="O296" t="s">
        <v>8269</v>
      </c>
      <c r="P296">
        <f t="shared" si="17"/>
        <v>91</v>
      </c>
      <c r="Q296" s="9" t="s">
        <v>8315</v>
      </c>
      <c r="R296" t="s">
        <v>8320</v>
      </c>
      <c r="S296" s="11">
        <f t="shared" si="18"/>
        <v>41559</v>
      </c>
      <c r="T296" s="11">
        <f t="shared" si="19"/>
        <v>41529</v>
      </c>
    </row>
    <row r="297" spans="1:20" ht="57.6" x14ac:dyDescent="0.3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>
        <f t="shared" si="16"/>
        <v>102</v>
      </c>
      <c r="O297" t="s">
        <v>8269</v>
      </c>
      <c r="P297">
        <f t="shared" si="17"/>
        <v>68</v>
      </c>
      <c r="Q297" s="9" t="s">
        <v>8315</v>
      </c>
      <c r="R297" t="s">
        <v>8320</v>
      </c>
      <c r="S297" s="11">
        <f t="shared" si="18"/>
        <v>41929</v>
      </c>
      <c r="T297" s="11">
        <f t="shared" si="19"/>
        <v>41905</v>
      </c>
    </row>
    <row r="298" spans="1:20" ht="43.2" x14ac:dyDescent="0.3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>
        <f t="shared" si="16"/>
        <v>120</v>
      </c>
      <c r="O298" t="s">
        <v>8269</v>
      </c>
      <c r="P298">
        <f t="shared" si="17"/>
        <v>48</v>
      </c>
      <c r="Q298" s="9" t="s">
        <v>8315</v>
      </c>
      <c r="R298" t="s">
        <v>8320</v>
      </c>
      <c r="S298" s="11">
        <f t="shared" si="18"/>
        <v>41678</v>
      </c>
      <c r="T298" s="11">
        <f t="shared" si="19"/>
        <v>41648</v>
      </c>
    </row>
    <row r="299" spans="1:20" ht="43.2" x14ac:dyDescent="0.3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>
        <f t="shared" si="16"/>
        <v>100</v>
      </c>
      <c r="O299" t="s">
        <v>8269</v>
      </c>
      <c r="P299">
        <f t="shared" si="17"/>
        <v>202</v>
      </c>
      <c r="Q299" s="9" t="s">
        <v>8315</v>
      </c>
      <c r="R299" t="s">
        <v>8320</v>
      </c>
      <c r="S299" s="11">
        <f t="shared" si="18"/>
        <v>41372</v>
      </c>
      <c r="T299" s="11">
        <f t="shared" si="19"/>
        <v>41361</v>
      </c>
    </row>
    <row r="300" spans="1:20" ht="43.2" x14ac:dyDescent="0.3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>
        <f t="shared" si="16"/>
        <v>101</v>
      </c>
      <c r="O300" t="s">
        <v>8269</v>
      </c>
      <c r="P300">
        <f t="shared" si="17"/>
        <v>217</v>
      </c>
      <c r="Q300" s="9" t="s">
        <v>8315</v>
      </c>
      <c r="R300" t="s">
        <v>8320</v>
      </c>
      <c r="S300" s="11">
        <f t="shared" si="18"/>
        <v>42208</v>
      </c>
      <c r="T300" s="11">
        <f t="shared" si="19"/>
        <v>42178</v>
      </c>
    </row>
    <row r="301" spans="1:20" ht="43.2" x14ac:dyDescent="0.3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>
        <f t="shared" si="16"/>
        <v>100</v>
      </c>
      <c r="O301" t="s">
        <v>8269</v>
      </c>
      <c r="P301">
        <f t="shared" si="17"/>
        <v>110</v>
      </c>
      <c r="Q301" s="9" t="s">
        <v>8315</v>
      </c>
      <c r="R301" t="s">
        <v>8320</v>
      </c>
      <c r="S301" s="11">
        <f t="shared" si="18"/>
        <v>41455</v>
      </c>
      <c r="T301" s="11">
        <f t="shared" si="19"/>
        <v>41395</v>
      </c>
    </row>
    <row r="302" spans="1:20" ht="43.2" x14ac:dyDescent="0.3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>
        <f t="shared" si="16"/>
        <v>102</v>
      </c>
      <c r="O302" t="s">
        <v>8271</v>
      </c>
      <c r="P302">
        <f t="shared" si="17"/>
        <v>150</v>
      </c>
      <c r="Q302" s="9" t="s">
        <v>8322</v>
      </c>
      <c r="R302" t="s">
        <v>8323</v>
      </c>
      <c r="S302" s="11">
        <f t="shared" si="18"/>
        <v>42348</v>
      </c>
      <c r="T302" s="11">
        <f t="shared" si="19"/>
        <v>42318</v>
      </c>
    </row>
    <row r="303" spans="1:20" ht="43.2" x14ac:dyDescent="0.3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>
        <f t="shared" si="16"/>
        <v>105</v>
      </c>
      <c r="O303" t="s">
        <v>8271</v>
      </c>
      <c r="P303">
        <f t="shared" si="17"/>
        <v>93</v>
      </c>
      <c r="Q303" s="9" t="s">
        <v>8322</v>
      </c>
      <c r="R303" t="s">
        <v>8323</v>
      </c>
      <c r="S303" s="11">
        <f t="shared" si="18"/>
        <v>42675</v>
      </c>
      <c r="T303" s="11">
        <f t="shared" si="19"/>
        <v>42646</v>
      </c>
    </row>
    <row r="304" spans="1:20" ht="43.2" x14ac:dyDescent="0.3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>
        <f t="shared" si="16"/>
        <v>115</v>
      </c>
      <c r="O304" t="s">
        <v>8271</v>
      </c>
      <c r="P304">
        <f t="shared" si="17"/>
        <v>111</v>
      </c>
      <c r="Q304" s="9" t="s">
        <v>8322</v>
      </c>
      <c r="R304" t="s">
        <v>8323</v>
      </c>
      <c r="S304" s="11">
        <f t="shared" si="18"/>
        <v>42450</v>
      </c>
      <c r="T304" s="11">
        <f t="shared" si="19"/>
        <v>42430</v>
      </c>
    </row>
    <row r="305" spans="1:20" ht="43.2" x14ac:dyDescent="0.3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>
        <f t="shared" si="16"/>
        <v>121</v>
      </c>
      <c r="O305" t="s">
        <v>8271</v>
      </c>
      <c r="P305">
        <f t="shared" si="17"/>
        <v>72</v>
      </c>
      <c r="Q305" s="9" t="s">
        <v>8322</v>
      </c>
      <c r="R305" t="s">
        <v>8323</v>
      </c>
      <c r="S305" s="11">
        <f t="shared" si="18"/>
        <v>42268</v>
      </c>
      <c r="T305" s="11">
        <f t="shared" si="19"/>
        <v>42238</v>
      </c>
    </row>
    <row r="306" spans="1:20" ht="43.2" x14ac:dyDescent="0.3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>
        <f t="shared" si="16"/>
        <v>109</v>
      </c>
      <c r="O306" t="s">
        <v>8271</v>
      </c>
      <c r="P306">
        <f t="shared" si="17"/>
        <v>29</v>
      </c>
      <c r="Q306" s="9" t="s">
        <v>8322</v>
      </c>
      <c r="R306" t="s">
        <v>8323</v>
      </c>
      <c r="S306" s="11">
        <f t="shared" si="18"/>
        <v>42522</v>
      </c>
      <c r="T306" s="11">
        <f t="shared" si="19"/>
        <v>42492</v>
      </c>
    </row>
    <row r="307" spans="1:20" ht="57.6" x14ac:dyDescent="0.3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>
        <f t="shared" si="16"/>
        <v>100</v>
      </c>
      <c r="O307" t="s">
        <v>8271</v>
      </c>
      <c r="P307">
        <f t="shared" si="17"/>
        <v>1000</v>
      </c>
      <c r="Q307" s="9" t="s">
        <v>8322</v>
      </c>
      <c r="R307" t="s">
        <v>8323</v>
      </c>
      <c r="S307" s="11">
        <f t="shared" si="18"/>
        <v>41895</v>
      </c>
      <c r="T307" s="11">
        <f t="shared" si="19"/>
        <v>41850</v>
      </c>
    </row>
    <row r="308" spans="1:20" ht="43.2" x14ac:dyDescent="0.3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>
        <f t="shared" si="16"/>
        <v>114</v>
      </c>
      <c r="O308" t="s">
        <v>8271</v>
      </c>
      <c r="P308">
        <f t="shared" si="17"/>
        <v>74</v>
      </c>
      <c r="Q308" s="9" t="s">
        <v>8322</v>
      </c>
      <c r="R308" t="s">
        <v>8323</v>
      </c>
      <c r="S308" s="11">
        <f t="shared" si="18"/>
        <v>42223</v>
      </c>
      <c r="T308" s="11">
        <f t="shared" si="19"/>
        <v>42192</v>
      </c>
    </row>
    <row r="309" spans="1:20" ht="57.6" x14ac:dyDescent="0.3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>
        <f t="shared" si="16"/>
        <v>101</v>
      </c>
      <c r="O309" t="s">
        <v>8271</v>
      </c>
      <c r="P309">
        <f t="shared" si="17"/>
        <v>64</v>
      </c>
      <c r="Q309" s="9" t="s">
        <v>8322</v>
      </c>
      <c r="R309" t="s">
        <v>8323</v>
      </c>
      <c r="S309" s="11">
        <f t="shared" si="18"/>
        <v>42783</v>
      </c>
      <c r="T309" s="11">
        <f t="shared" si="19"/>
        <v>42753</v>
      </c>
    </row>
    <row r="310" spans="1:20" ht="28.8" x14ac:dyDescent="0.3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>
        <f t="shared" si="16"/>
        <v>116</v>
      </c>
      <c r="O310" t="s">
        <v>8271</v>
      </c>
      <c r="P310">
        <f t="shared" si="17"/>
        <v>44</v>
      </c>
      <c r="Q310" s="9" t="s">
        <v>8322</v>
      </c>
      <c r="R310" t="s">
        <v>8323</v>
      </c>
      <c r="S310" s="11">
        <f t="shared" si="18"/>
        <v>42177</v>
      </c>
      <c r="T310" s="11">
        <f t="shared" si="19"/>
        <v>42156</v>
      </c>
    </row>
    <row r="311" spans="1:20" ht="43.2" x14ac:dyDescent="0.3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>
        <f t="shared" si="16"/>
        <v>130</v>
      </c>
      <c r="O311" t="s">
        <v>8271</v>
      </c>
      <c r="P311">
        <f t="shared" si="17"/>
        <v>87</v>
      </c>
      <c r="Q311" s="9" t="s">
        <v>8322</v>
      </c>
      <c r="R311" t="s">
        <v>8323</v>
      </c>
      <c r="S311" s="11">
        <f t="shared" si="18"/>
        <v>42746</v>
      </c>
      <c r="T311" s="11">
        <f t="shared" si="19"/>
        <v>42725</v>
      </c>
    </row>
    <row r="312" spans="1:20" ht="43.2" x14ac:dyDescent="0.3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>
        <f t="shared" si="16"/>
        <v>108</v>
      </c>
      <c r="O312" t="s">
        <v>8271</v>
      </c>
      <c r="P312">
        <f t="shared" si="17"/>
        <v>127</v>
      </c>
      <c r="Q312" s="9" t="s">
        <v>8322</v>
      </c>
      <c r="R312" t="s">
        <v>8323</v>
      </c>
      <c r="S312" s="11">
        <f t="shared" si="18"/>
        <v>42179</v>
      </c>
      <c r="T312" s="11">
        <f t="shared" si="19"/>
        <v>42157</v>
      </c>
    </row>
    <row r="313" spans="1:20" ht="43.2" x14ac:dyDescent="0.3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>
        <f t="shared" si="16"/>
        <v>100</v>
      </c>
      <c r="O313" t="s">
        <v>8271</v>
      </c>
      <c r="P313">
        <f t="shared" si="17"/>
        <v>129</v>
      </c>
      <c r="Q313" s="9" t="s">
        <v>8322</v>
      </c>
      <c r="R313" t="s">
        <v>8323</v>
      </c>
      <c r="S313" s="11">
        <f t="shared" si="18"/>
        <v>42721</v>
      </c>
      <c r="T313" s="11">
        <f t="shared" si="19"/>
        <v>42676</v>
      </c>
    </row>
    <row r="314" spans="1:20" ht="43.2" x14ac:dyDescent="0.3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>
        <f t="shared" si="16"/>
        <v>123</v>
      </c>
      <c r="O314" t="s">
        <v>8271</v>
      </c>
      <c r="P314">
        <f t="shared" si="17"/>
        <v>71</v>
      </c>
      <c r="Q314" s="9" t="s">
        <v>8322</v>
      </c>
      <c r="R314" t="s">
        <v>8323</v>
      </c>
      <c r="S314" s="11">
        <f t="shared" si="18"/>
        <v>42503</v>
      </c>
      <c r="T314" s="11">
        <f t="shared" si="19"/>
        <v>42473</v>
      </c>
    </row>
    <row r="315" spans="1:20" ht="43.2" x14ac:dyDescent="0.3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>
        <f t="shared" si="16"/>
        <v>100</v>
      </c>
      <c r="O315" t="s">
        <v>8271</v>
      </c>
      <c r="P315">
        <f t="shared" si="17"/>
        <v>118</v>
      </c>
      <c r="Q315" s="9" t="s">
        <v>8322</v>
      </c>
      <c r="R315" t="s">
        <v>8323</v>
      </c>
      <c r="S315" s="11">
        <f t="shared" si="18"/>
        <v>42506</v>
      </c>
      <c r="T315" s="11">
        <f t="shared" si="19"/>
        <v>42482</v>
      </c>
    </row>
    <row r="316" spans="1:20" ht="43.2" x14ac:dyDescent="0.3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>
        <f t="shared" si="16"/>
        <v>105</v>
      </c>
      <c r="O316" t="s">
        <v>8271</v>
      </c>
      <c r="P316">
        <f t="shared" si="17"/>
        <v>327</v>
      </c>
      <c r="Q316" s="9" t="s">
        <v>8322</v>
      </c>
      <c r="R316" t="s">
        <v>8323</v>
      </c>
      <c r="S316" s="11">
        <f t="shared" si="18"/>
        <v>42310</v>
      </c>
      <c r="T316" s="11">
        <f t="shared" si="19"/>
        <v>42270</v>
      </c>
    </row>
    <row r="317" spans="1:20" ht="43.2" x14ac:dyDescent="0.3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>
        <f t="shared" si="16"/>
        <v>103</v>
      </c>
      <c r="O317" t="s">
        <v>8271</v>
      </c>
      <c r="P317">
        <f t="shared" si="17"/>
        <v>35</v>
      </c>
      <c r="Q317" s="9" t="s">
        <v>8322</v>
      </c>
      <c r="R317" t="s">
        <v>8323</v>
      </c>
      <c r="S317" s="11">
        <f t="shared" si="18"/>
        <v>42741</v>
      </c>
      <c r="T317" s="11">
        <f t="shared" si="19"/>
        <v>42711</v>
      </c>
    </row>
    <row r="318" spans="1:20" ht="57.6" x14ac:dyDescent="0.3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>
        <f t="shared" si="16"/>
        <v>118</v>
      </c>
      <c r="O318" t="s">
        <v>8271</v>
      </c>
      <c r="P318">
        <f t="shared" si="17"/>
        <v>100</v>
      </c>
      <c r="Q318" s="9" t="s">
        <v>8322</v>
      </c>
      <c r="R318" t="s">
        <v>8323</v>
      </c>
      <c r="S318" s="11">
        <f t="shared" si="18"/>
        <v>42219</v>
      </c>
      <c r="T318" s="11">
        <f t="shared" si="19"/>
        <v>42179</v>
      </c>
    </row>
    <row r="319" spans="1:20" ht="43.2" x14ac:dyDescent="0.3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>
        <f t="shared" si="16"/>
        <v>121</v>
      </c>
      <c r="O319" t="s">
        <v>8271</v>
      </c>
      <c r="P319">
        <f t="shared" si="17"/>
        <v>41</v>
      </c>
      <c r="Q319" s="9" t="s">
        <v>8322</v>
      </c>
      <c r="R319" t="s">
        <v>8323</v>
      </c>
      <c r="S319" s="11">
        <f t="shared" si="18"/>
        <v>42312</v>
      </c>
      <c r="T319" s="11">
        <f t="shared" si="19"/>
        <v>42282</v>
      </c>
    </row>
    <row r="320" spans="1:20" ht="43.2" x14ac:dyDescent="0.3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>
        <f t="shared" si="16"/>
        <v>302</v>
      </c>
      <c r="O320" t="s">
        <v>8271</v>
      </c>
      <c r="P320">
        <f t="shared" si="17"/>
        <v>252</v>
      </c>
      <c r="Q320" s="9" t="s">
        <v>8322</v>
      </c>
      <c r="R320" t="s">
        <v>8323</v>
      </c>
      <c r="S320" s="11">
        <f t="shared" si="18"/>
        <v>42503</v>
      </c>
      <c r="T320" s="11">
        <f t="shared" si="19"/>
        <v>42473</v>
      </c>
    </row>
    <row r="321" spans="1:20" ht="43.2" x14ac:dyDescent="0.3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>
        <f t="shared" si="16"/>
        <v>101</v>
      </c>
      <c r="O321" t="s">
        <v>8271</v>
      </c>
      <c r="P321">
        <f t="shared" si="17"/>
        <v>25</v>
      </c>
      <c r="Q321" s="9" t="s">
        <v>8322</v>
      </c>
      <c r="R321" t="s">
        <v>8323</v>
      </c>
      <c r="S321" s="11">
        <f t="shared" si="18"/>
        <v>42556</v>
      </c>
      <c r="T321" s="11">
        <f t="shared" si="19"/>
        <v>42535</v>
      </c>
    </row>
    <row r="322" spans="1:20" ht="43.2" x14ac:dyDescent="0.3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>
        <f t="shared" ref="N322:N385" si="20">ROUND(($E322/$D322)*100,0)</f>
        <v>144</v>
      </c>
      <c r="O322" t="s">
        <v>8273</v>
      </c>
      <c r="P322">
        <f t="shared" ref="P322:P385" si="21">ROUND($E322/$L322,0)</f>
        <v>51</v>
      </c>
      <c r="Q322" s="9" t="s">
        <v>8324</v>
      </c>
      <c r="R322" t="s">
        <v>8326</v>
      </c>
      <c r="S322" s="11">
        <f t="shared" si="18"/>
        <v>42699</v>
      </c>
      <c r="T322" s="11">
        <f t="shared" si="19"/>
        <v>42683</v>
      </c>
    </row>
    <row r="323" spans="1:20" ht="43.2" x14ac:dyDescent="0.3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>
        <f t="shared" si="20"/>
        <v>119</v>
      </c>
      <c r="O323" t="s">
        <v>8273</v>
      </c>
      <c r="P323">
        <f t="shared" si="21"/>
        <v>151</v>
      </c>
      <c r="Q323" s="9" t="s">
        <v>8324</v>
      </c>
      <c r="R323" t="s">
        <v>8326</v>
      </c>
      <c r="S323" s="11">
        <f t="shared" ref="S323:S386" si="22">ROUND((((($I323/60)/60)/24)+DATE(1970,1,1))-(8/24),0)</f>
        <v>42229</v>
      </c>
      <c r="T323" s="11">
        <f t="shared" ref="T323:T386" si="23">ROUND((((($J323/60)/60)/24)+DATE(1970,1,1))-(8/24),0)</f>
        <v>42199</v>
      </c>
    </row>
    <row r="324" spans="1:20" ht="43.2" x14ac:dyDescent="0.3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>
        <f t="shared" si="20"/>
        <v>1460</v>
      </c>
      <c r="O324" t="s">
        <v>8273</v>
      </c>
      <c r="P324">
        <f t="shared" si="21"/>
        <v>134</v>
      </c>
      <c r="Q324" s="9" t="s">
        <v>8324</v>
      </c>
      <c r="R324" t="s">
        <v>8326</v>
      </c>
      <c r="S324" s="11">
        <f t="shared" si="22"/>
        <v>42235</v>
      </c>
      <c r="T324" s="11">
        <f t="shared" si="23"/>
        <v>42199</v>
      </c>
    </row>
    <row r="325" spans="1:20" ht="43.2" x14ac:dyDescent="0.3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>
        <f t="shared" si="20"/>
        <v>106</v>
      </c>
      <c r="O325" t="s">
        <v>8273</v>
      </c>
      <c r="P325">
        <f t="shared" si="21"/>
        <v>174</v>
      </c>
      <c r="Q325" s="9" t="s">
        <v>8324</v>
      </c>
      <c r="R325" t="s">
        <v>8326</v>
      </c>
      <c r="S325" s="11">
        <f t="shared" si="22"/>
        <v>42155</v>
      </c>
      <c r="T325" s="11">
        <f t="shared" si="23"/>
        <v>42100</v>
      </c>
    </row>
    <row r="326" spans="1:20" ht="43.2" x14ac:dyDescent="0.3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>
        <f t="shared" si="20"/>
        <v>300</v>
      </c>
      <c r="O326" t="s">
        <v>8273</v>
      </c>
      <c r="P326">
        <f t="shared" si="21"/>
        <v>73</v>
      </c>
      <c r="Q326" s="9" t="s">
        <v>8324</v>
      </c>
      <c r="R326" t="s">
        <v>8326</v>
      </c>
      <c r="S326" s="11">
        <f t="shared" si="22"/>
        <v>41941</v>
      </c>
      <c r="T326" s="11">
        <f t="shared" si="23"/>
        <v>41898</v>
      </c>
    </row>
    <row r="327" spans="1:20" ht="28.8" x14ac:dyDescent="0.3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>
        <f t="shared" si="20"/>
        <v>279</v>
      </c>
      <c r="O327" t="s">
        <v>8273</v>
      </c>
      <c r="P327">
        <f t="shared" si="21"/>
        <v>24</v>
      </c>
      <c r="Q327" s="9" t="s">
        <v>8324</v>
      </c>
      <c r="R327" t="s">
        <v>8326</v>
      </c>
      <c r="S327" s="11">
        <f t="shared" si="22"/>
        <v>42594</v>
      </c>
      <c r="T327" s="11">
        <f t="shared" si="23"/>
        <v>42564</v>
      </c>
    </row>
    <row r="328" spans="1:20" ht="43.2" x14ac:dyDescent="0.3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>
        <f t="shared" si="20"/>
        <v>132</v>
      </c>
      <c r="O328" t="s">
        <v>8273</v>
      </c>
      <c r="P328">
        <f t="shared" si="21"/>
        <v>39</v>
      </c>
      <c r="Q328" s="9" t="s">
        <v>8324</v>
      </c>
      <c r="R328" t="s">
        <v>8326</v>
      </c>
      <c r="S328" s="11">
        <f t="shared" si="22"/>
        <v>41863</v>
      </c>
      <c r="T328" s="11">
        <f t="shared" si="23"/>
        <v>41833</v>
      </c>
    </row>
    <row r="329" spans="1:20" ht="43.2" x14ac:dyDescent="0.3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>
        <f t="shared" si="20"/>
        <v>107</v>
      </c>
      <c r="O329" t="s">
        <v>8273</v>
      </c>
      <c r="P329">
        <f t="shared" si="21"/>
        <v>126</v>
      </c>
      <c r="Q329" s="9" t="s">
        <v>8324</v>
      </c>
      <c r="R329" t="s">
        <v>8326</v>
      </c>
      <c r="S329" s="11">
        <f t="shared" si="22"/>
        <v>42446</v>
      </c>
      <c r="T329" s="11">
        <f t="shared" si="23"/>
        <v>42416</v>
      </c>
    </row>
    <row r="330" spans="1:20" ht="28.8" x14ac:dyDescent="0.3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>
        <f t="shared" si="20"/>
        <v>127</v>
      </c>
      <c r="O330" t="s">
        <v>8273</v>
      </c>
      <c r="P330">
        <f t="shared" si="21"/>
        <v>1644</v>
      </c>
      <c r="Q330" s="9" t="s">
        <v>8324</v>
      </c>
      <c r="R330" t="s">
        <v>8326</v>
      </c>
      <c r="S330" s="11">
        <f t="shared" si="22"/>
        <v>41926</v>
      </c>
      <c r="T330" s="11">
        <f t="shared" si="23"/>
        <v>41891</v>
      </c>
    </row>
    <row r="331" spans="1:20" ht="43.2" x14ac:dyDescent="0.3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>
        <f t="shared" si="20"/>
        <v>140</v>
      </c>
      <c r="O331" t="s">
        <v>8273</v>
      </c>
      <c r="P331">
        <f t="shared" si="21"/>
        <v>43</v>
      </c>
      <c r="Q331" s="9" t="s">
        <v>8324</v>
      </c>
      <c r="R331" t="s">
        <v>8326</v>
      </c>
      <c r="S331" s="11">
        <f t="shared" si="22"/>
        <v>41899</v>
      </c>
      <c r="T331" s="11">
        <f t="shared" si="23"/>
        <v>41878</v>
      </c>
    </row>
    <row r="332" spans="1:20" ht="43.2" x14ac:dyDescent="0.3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>
        <f t="shared" si="20"/>
        <v>112</v>
      </c>
      <c r="O332" t="s">
        <v>8273</v>
      </c>
      <c r="P332">
        <f t="shared" si="21"/>
        <v>35</v>
      </c>
      <c r="Q332" s="9" t="s">
        <v>8324</v>
      </c>
      <c r="R332" t="s">
        <v>8326</v>
      </c>
      <c r="S332" s="11">
        <f t="shared" si="22"/>
        <v>41992</v>
      </c>
      <c r="T332" s="11">
        <f t="shared" si="23"/>
        <v>41932</v>
      </c>
    </row>
    <row r="333" spans="1:20" ht="43.2" x14ac:dyDescent="0.3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>
        <f t="shared" si="20"/>
        <v>101</v>
      </c>
      <c r="O333" t="s">
        <v>8273</v>
      </c>
      <c r="P333">
        <f t="shared" si="21"/>
        <v>239</v>
      </c>
      <c r="Q333" s="9" t="s">
        <v>8324</v>
      </c>
      <c r="R333" t="s">
        <v>8326</v>
      </c>
      <c r="S333" s="11">
        <f t="shared" si="22"/>
        <v>41986</v>
      </c>
      <c r="T333" s="11">
        <f t="shared" si="23"/>
        <v>41956</v>
      </c>
    </row>
    <row r="334" spans="1:20" ht="57.6" x14ac:dyDescent="0.3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>
        <f t="shared" si="20"/>
        <v>100</v>
      </c>
      <c r="O334" t="s">
        <v>8273</v>
      </c>
      <c r="P334">
        <f t="shared" si="21"/>
        <v>108</v>
      </c>
      <c r="Q334" s="9" t="s">
        <v>8324</v>
      </c>
      <c r="R334" t="s">
        <v>8326</v>
      </c>
      <c r="S334" s="11">
        <f t="shared" si="22"/>
        <v>42705</v>
      </c>
      <c r="T334" s="11">
        <f t="shared" si="23"/>
        <v>42675</v>
      </c>
    </row>
    <row r="335" spans="1:20" ht="57.6" x14ac:dyDescent="0.3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>
        <f t="shared" si="20"/>
        <v>141</v>
      </c>
      <c r="O335" t="s">
        <v>8273</v>
      </c>
      <c r="P335">
        <f t="shared" si="21"/>
        <v>96</v>
      </c>
      <c r="Q335" s="9" t="s">
        <v>8324</v>
      </c>
      <c r="R335" t="s">
        <v>8326</v>
      </c>
      <c r="S335" s="11">
        <f t="shared" si="22"/>
        <v>42236</v>
      </c>
      <c r="T335" s="11">
        <f t="shared" si="23"/>
        <v>42199</v>
      </c>
    </row>
    <row r="336" spans="1:20" ht="43.2" x14ac:dyDescent="0.3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>
        <f t="shared" si="20"/>
        <v>267</v>
      </c>
      <c r="O336" t="s">
        <v>8273</v>
      </c>
      <c r="P336">
        <f t="shared" si="21"/>
        <v>32</v>
      </c>
      <c r="Q336" s="9" t="s">
        <v>8324</v>
      </c>
      <c r="R336" t="s">
        <v>8326</v>
      </c>
      <c r="S336" s="11">
        <f t="shared" si="22"/>
        <v>42194</v>
      </c>
      <c r="T336" s="11">
        <f t="shared" si="23"/>
        <v>42164</v>
      </c>
    </row>
    <row r="337" spans="1:20" ht="43.2" x14ac:dyDescent="0.3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>
        <f t="shared" si="20"/>
        <v>147</v>
      </c>
      <c r="O337" t="s">
        <v>8273</v>
      </c>
      <c r="P337">
        <f t="shared" si="21"/>
        <v>43</v>
      </c>
      <c r="Q337" s="9" t="s">
        <v>8324</v>
      </c>
      <c r="R337" t="s">
        <v>8326</v>
      </c>
      <c r="S337" s="11">
        <f t="shared" si="22"/>
        <v>42076</v>
      </c>
      <c r="T337" s="11">
        <f t="shared" si="23"/>
        <v>42046</v>
      </c>
    </row>
    <row r="338" spans="1:20" ht="43.2" x14ac:dyDescent="0.3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>
        <f t="shared" si="20"/>
        <v>214</v>
      </c>
      <c r="O338" t="s">
        <v>8273</v>
      </c>
      <c r="P338">
        <f t="shared" si="21"/>
        <v>123</v>
      </c>
      <c r="Q338" s="9" t="s">
        <v>8324</v>
      </c>
      <c r="R338" t="s">
        <v>8326</v>
      </c>
      <c r="S338" s="11">
        <f t="shared" si="22"/>
        <v>42477</v>
      </c>
      <c r="T338" s="11">
        <f t="shared" si="23"/>
        <v>42417</v>
      </c>
    </row>
    <row r="339" spans="1:20" ht="43.2" x14ac:dyDescent="0.3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>
        <f t="shared" si="20"/>
        <v>126</v>
      </c>
      <c r="O339" t="s">
        <v>8273</v>
      </c>
      <c r="P339">
        <f t="shared" si="21"/>
        <v>190</v>
      </c>
      <c r="Q339" s="9" t="s">
        <v>8324</v>
      </c>
      <c r="R339" t="s">
        <v>8326</v>
      </c>
      <c r="S339" s="11">
        <f t="shared" si="22"/>
        <v>42362</v>
      </c>
      <c r="T339" s="11">
        <f t="shared" si="23"/>
        <v>42332</v>
      </c>
    </row>
    <row r="340" spans="1:20" ht="43.2" x14ac:dyDescent="0.3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>
        <f t="shared" si="20"/>
        <v>104</v>
      </c>
      <c r="O340" t="s">
        <v>8273</v>
      </c>
      <c r="P340">
        <f t="shared" si="21"/>
        <v>109</v>
      </c>
      <c r="Q340" s="9" t="s">
        <v>8324</v>
      </c>
      <c r="R340" t="s">
        <v>8326</v>
      </c>
      <c r="S340" s="11">
        <f t="shared" si="22"/>
        <v>42211</v>
      </c>
      <c r="T340" s="11">
        <f t="shared" si="23"/>
        <v>42179</v>
      </c>
    </row>
    <row r="341" spans="1:20" x14ac:dyDescent="0.3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>
        <f t="shared" si="20"/>
        <v>101</v>
      </c>
      <c r="O341" t="s">
        <v>8273</v>
      </c>
      <c r="P341">
        <f t="shared" si="21"/>
        <v>144</v>
      </c>
      <c r="Q341" s="9" t="s">
        <v>8324</v>
      </c>
      <c r="R341" t="s">
        <v>8326</v>
      </c>
      <c r="S341" s="11">
        <f t="shared" si="22"/>
        <v>42239</v>
      </c>
      <c r="T341" s="11">
        <f t="shared" si="23"/>
        <v>42209</v>
      </c>
    </row>
    <row r="342" spans="1:20" ht="43.2" x14ac:dyDescent="0.3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>
        <f t="shared" si="20"/>
        <v>144</v>
      </c>
      <c r="O342" t="s">
        <v>8274</v>
      </c>
      <c r="P342">
        <f t="shared" si="21"/>
        <v>67</v>
      </c>
      <c r="Q342" s="9" t="s">
        <v>8327</v>
      </c>
      <c r="R342" t="s">
        <v>8328</v>
      </c>
      <c r="S342" s="11">
        <f t="shared" si="22"/>
        <v>40937</v>
      </c>
      <c r="T342" s="11">
        <f t="shared" si="23"/>
        <v>40909</v>
      </c>
    </row>
    <row r="343" spans="1:20" ht="57.6" x14ac:dyDescent="0.3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>
        <f t="shared" si="20"/>
        <v>122</v>
      </c>
      <c r="O343" t="s">
        <v>8274</v>
      </c>
      <c r="P343">
        <f t="shared" si="21"/>
        <v>84</v>
      </c>
      <c r="Q343" s="9" t="s">
        <v>8327</v>
      </c>
      <c r="R343" t="s">
        <v>8328</v>
      </c>
      <c r="S343" s="11">
        <f t="shared" si="22"/>
        <v>41852</v>
      </c>
      <c r="T343" s="11">
        <f t="shared" si="23"/>
        <v>41807</v>
      </c>
    </row>
    <row r="344" spans="1:20" ht="43.2" x14ac:dyDescent="0.3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>
        <f t="shared" si="20"/>
        <v>132</v>
      </c>
      <c r="O344" t="s">
        <v>8274</v>
      </c>
      <c r="P344">
        <f t="shared" si="21"/>
        <v>216</v>
      </c>
      <c r="Q344" s="9" t="s">
        <v>8327</v>
      </c>
      <c r="R344" t="s">
        <v>8328</v>
      </c>
      <c r="S344" s="11">
        <f t="shared" si="22"/>
        <v>41007</v>
      </c>
      <c r="T344" s="11">
        <f t="shared" si="23"/>
        <v>40977</v>
      </c>
    </row>
    <row r="345" spans="1:20" ht="28.8" x14ac:dyDescent="0.3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>
        <f t="shared" si="20"/>
        <v>109</v>
      </c>
      <c r="O345" t="s">
        <v>8274</v>
      </c>
      <c r="P345">
        <f t="shared" si="21"/>
        <v>55</v>
      </c>
      <c r="Q345" s="9" t="s">
        <v>8327</v>
      </c>
      <c r="R345" t="s">
        <v>8328</v>
      </c>
      <c r="S345" s="11">
        <f t="shared" si="22"/>
        <v>42215</v>
      </c>
      <c r="T345" s="11">
        <f t="shared" si="23"/>
        <v>42184</v>
      </c>
    </row>
    <row r="346" spans="1:20" ht="43.2" x14ac:dyDescent="0.3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>
        <f t="shared" si="20"/>
        <v>105</v>
      </c>
      <c r="O346" t="s">
        <v>8274</v>
      </c>
      <c r="P346">
        <f t="shared" si="21"/>
        <v>52</v>
      </c>
      <c r="Q346" s="9" t="s">
        <v>8327</v>
      </c>
      <c r="R346" t="s">
        <v>8328</v>
      </c>
      <c r="S346" s="11">
        <f t="shared" si="22"/>
        <v>40724</v>
      </c>
      <c r="T346" s="11">
        <f t="shared" si="23"/>
        <v>40694</v>
      </c>
    </row>
    <row r="347" spans="1:20" ht="43.2" x14ac:dyDescent="0.3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>
        <f t="shared" si="20"/>
        <v>100</v>
      </c>
      <c r="O347" t="s">
        <v>8274</v>
      </c>
      <c r="P347">
        <f t="shared" si="21"/>
        <v>143</v>
      </c>
      <c r="Q347" s="9" t="s">
        <v>8327</v>
      </c>
      <c r="R347" t="s">
        <v>8328</v>
      </c>
      <c r="S347" s="11">
        <f t="shared" si="22"/>
        <v>42351</v>
      </c>
      <c r="T347" s="11">
        <f t="shared" si="23"/>
        <v>42321</v>
      </c>
    </row>
    <row r="348" spans="1:20" ht="43.2" x14ac:dyDescent="0.3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>
        <f t="shared" si="20"/>
        <v>101</v>
      </c>
      <c r="O348" t="s">
        <v>8274</v>
      </c>
      <c r="P348">
        <f t="shared" si="21"/>
        <v>72</v>
      </c>
      <c r="Q348" s="9" t="s">
        <v>8327</v>
      </c>
      <c r="R348" t="s">
        <v>8328</v>
      </c>
      <c r="S348" s="11">
        <f t="shared" si="22"/>
        <v>41376</v>
      </c>
      <c r="T348" s="11">
        <f t="shared" si="23"/>
        <v>41346</v>
      </c>
    </row>
    <row r="349" spans="1:20" ht="57.6" x14ac:dyDescent="0.3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>
        <f t="shared" si="20"/>
        <v>156</v>
      </c>
      <c r="O349" t="s">
        <v>8274</v>
      </c>
      <c r="P349">
        <f t="shared" si="21"/>
        <v>37</v>
      </c>
      <c r="Q349" s="9" t="s">
        <v>8327</v>
      </c>
      <c r="R349" t="s">
        <v>8328</v>
      </c>
      <c r="S349" s="11">
        <f t="shared" si="22"/>
        <v>41289</v>
      </c>
      <c r="T349" s="11">
        <f t="shared" si="23"/>
        <v>41247</v>
      </c>
    </row>
    <row r="350" spans="1:20" ht="43.2" x14ac:dyDescent="0.3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>
        <f t="shared" si="20"/>
        <v>106</v>
      </c>
      <c r="O350" t="s">
        <v>8274</v>
      </c>
      <c r="P350">
        <f t="shared" si="21"/>
        <v>61</v>
      </c>
      <c r="Q350" s="9" t="s">
        <v>8327</v>
      </c>
      <c r="R350" t="s">
        <v>8328</v>
      </c>
      <c r="S350" s="11">
        <f t="shared" si="22"/>
        <v>40777</v>
      </c>
      <c r="T350" s="11">
        <f t="shared" si="23"/>
        <v>40732</v>
      </c>
    </row>
    <row r="351" spans="1:20" ht="43.2" x14ac:dyDescent="0.3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>
        <f t="shared" si="20"/>
        <v>131</v>
      </c>
      <c r="O351" t="s">
        <v>8274</v>
      </c>
      <c r="P351">
        <f t="shared" si="21"/>
        <v>44</v>
      </c>
      <c r="Q351" s="9" t="s">
        <v>8327</v>
      </c>
      <c r="R351" t="s">
        <v>8328</v>
      </c>
      <c r="S351" s="11">
        <f t="shared" si="22"/>
        <v>41171</v>
      </c>
      <c r="T351" s="11">
        <f t="shared" si="23"/>
        <v>41111</v>
      </c>
    </row>
    <row r="352" spans="1:20" ht="28.8" x14ac:dyDescent="0.3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>
        <f t="shared" si="20"/>
        <v>132</v>
      </c>
      <c r="O352" t="s">
        <v>8274</v>
      </c>
      <c r="P352">
        <f t="shared" si="21"/>
        <v>100</v>
      </c>
      <c r="Q352" s="9" t="s">
        <v>8327</v>
      </c>
      <c r="R352" t="s">
        <v>8328</v>
      </c>
      <c r="S352" s="11">
        <f t="shared" si="22"/>
        <v>40884</v>
      </c>
      <c r="T352" s="11">
        <f t="shared" si="23"/>
        <v>40854</v>
      </c>
    </row>
    <row r="353" spans="1:20" ht="43.2" x14ac:dyDescent="0.3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>
        <f t="shared" si="20"/>
        <v>126</v>
      </c>
      <c r="O353" t="s">
        <v>8274</v>
      </c>
      <c r="P353">
        <f t="shared" si="21"/>
        <v>89</v>
      </c>
      <c r="Q353" s="9" t="s">
        <v>8327</v>
      </c>
      <c r="R353" t="s">
        <v>8328</v>
      </c>
      <c r="S353" s="11">
        <f t="shared" si="22"/>
        <v>40930</v>
      </c>
      <c r="T353" s="11">
        <f t="shared" si="23"/>
        <v>40879</v>
      </c>
    </row>
    <row r="354" spans="1:20" ht="43.2" x14ac:dyDescent="0.3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>
        <f t="shared" si="20"/>
        <v>160</v>
      </c>
      <c r="O354" t="s">
        <v>8274</v>
      </c>
      <c r="P354">
        <f t="shared" si="21"/>
        <v>5</v>
      </c>
      <c r="Q354" s="9" t="s">
        <v>8327</v>
      </c>
      <c r="R354" t="s">
        <v>8328</v>
      </c>
      <c r="S354" s="11">
        <f t="shared" si="22"/>
        <v>41546</v>
      </c>
      <c r="T354" s="11">
        <f t="shared" si="23"/>
        <v>41486</v>
      </c>
    </row>
    <row r="355" spans="1:20" ht="57.6" x14ac:dyDescent="0.3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>
        <f t="shared" si="20"/>
        <v>120</v>
      </c>
      <c r="O355" t="s">
        <v>8274</v>
      </c>
      <c r="P355">
        <f t="shared" si="21"/>
        <v>18</v>
      </c>
      <c r="Q355" s="9" t="s">
        <v>8327</v>
      </c>
      <c r="R355" t="s">
        <v>8328</v>
      </c>
      <c r="S355" s="11">
        <f t="shared" si="22"/>
        <v>41628</v>
      </c>
      <c r="T355" s="11">
        <f t="shared" si="23"/>
        <v>41598</v>
      </c>
    </row>
    <row r="356" spans="1:20" ht="43.2" x14ac:dyDescent="0.3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>
        <f t="shared" si="20"/>
        <v>126</v>
      </c>
      <c r="O356" t="s">
        <v>8274</v>
      </c>
      <c r="P356">
        <f t="shared" si="21"/>
        <v>187</v>
      </c>
      <c r="Q356" s="9" t="s">
        <v>8327</v>
      </c>
      <c r="R356" t="s">
        <v>8328</v>
      </c>
      <c r="S356" s="11">
        <f t="shared" si="22"/>
        <v>42133</v>
      </c>
      <c r="T356" s="11">
        <f t="shared" si="23"/>
        <v>42102</v>
      </c>
    </row>
    <row r="357" spans="1:20" ht="43.2" x14ac:dyDescent="0.3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>
        <f t="shared" si="20"/>
        <v>114</v>
      </c>
      <c r="O357" t="s">
        <v>8274</v>
      </c>
      <c r="P357">
        <f t="shared" si="21"/>
        <v>235</v>
      </c>
      <c r="Q357" s="9" t="s">
        <v>8327</v>
      </c>
      <c r="R357" t="s">
        <v>8328</v>
      </c>
      <c r="S357" s="11">
        <f t="shared" si="22"/>
        <v>41977</v>
      </c>
      <c r="T357" s="11">
        <f t="shared" si="23"/>
        <v>41946</v>
      </c>
    </row>
    <row r="358" spans="1:20" ht="43.2" x14ac:dyDescent="0.3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>
        <f t="shared" si="20"/>
        <v>315</v>
      </c>
      <c r="O358" t="s">
        <v>8274</v>
      </c>
      <c r="P358">
        <f t="shared" si="21"/>
        <v>105</v>
      </c>
      <c r="Q358" s="9" t="s">
        <v>8327</v>
      </c>
      <c r="R358" t="s">
        <v>8328</v>
      </c>
      <c r="S358" s="11">
        <f t="shared" si="22"/>
        <v>41599</v>
      </c>
      <c r="T358" s="11">
        <f t="shared" si="23"/>
        <v>41579</v>
      </c>
    </row>
    <row r="359" spans="1:20" ht="43.2" x14ac:dyDescent="0.3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>
        <f t="shared" si="20"/>
        <v>122</v>
      </c>
      <c r="O359" t="s">
        <v>8274</v>
      </c>
      <c r="P359">
        <f t="shared" si="21"/>
        <v>57</v>
      </c>
      <c r="Q359" s="9" t="s">
        <v>8327</v>
      </c>
      <c r="R359" t="s">
        <v>8328</v>
      </c>
      <c r="S359" s="11">
        <f t="shared" si="22"/>
        <v>41685</v>
      </c>
      <c r="T359" s="11">
        <f t="shared" si="23"/>
        <v>41667</v>
      </c>
    </row>
    <row r="360" spans="1:20" ht="28.8" x14ac:dyDescent="0.3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>
        <f t="shared" si="20"/>
        <v>107</v>
      </c>
      <c r="O360" t="s">
        <v>8274</v>
      </c>
      <c r="P360">
        <f t="shared" si="21"/>
        <v>39</v>
      </c>
      <c r="Q360" s="9" t="s">
        <v>8327</v>
      </c>
      <c r="R360" t="s">
        <v>8328</v>
      </c>
      <c r="S360" s="11">
        <f t="shared" si="22"/>
        <v>41974</v>
      </c>
      <c r="T360" s="11">
        <f t="shared" si="23"/>
        <v>41943</v>
      </c>
    </row>
    <row r="361" spans="1:20" ht="43.2" x14ac:dyDescent="0.3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>
        <f t="shared" si="20"/>
        <v>158</v>
      </c>
      <c r="O361" t="s">
        <v>8274</v>
      </c>
      <c r="P361">
        <f t="shared" si="21"/>
        <v>68</v>
      </c>
      <c r="Q361" s="9" t="s">
        <v>8327</v>
      </c>
      <c r="R361" t="s">
        <v>8328</v>
      </c>
      <c r="S361" s="11">
        <f t="shared" si="22"/>
        <v>41862</v>
      </c>
      <c r="T361" s="11">
        <f t="shared" si="23"/>
        <v>41829</v>
      </c>
    </row>
    <row r="362" spans="1:20" ht="57.6" x14ac:dyDescent="0.3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>
        <f t="shared" si="20"/>
        <v>107</v>
      </c>
      <c r="O362" t="s">
        <v>8274</v>
      </c>
      <c r="P362">
        <f t="shared" si="21"/>
        <v>170</v>
      </c>
      <c r="Q362" s="9" t="s">
        <v>8327</v>
      </c>
      <c r="R362" t="s">
        <v>8328</v>
      </c>
      <c r="S362" s="11">
        <f t="shared" si="22"/>
        <v>42176</v>
      </c>
      <c r="T362" s="11">
        <f t="shared" si="23"/>
        <v>42162</v>
      </c>
    </row>
    <row r="363" spans="1:20" ht="28.8" x14ac:dyDescent="0.3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>
        <f t="shared" si="20"/>
        <v>102</v>
      </c>
      <c r="O363" t="s">
        <v>8274</v>
      </c>
      <c r="P363">
        <f t="shared" si="21"/>
        <v>141</v>
      </c>
      <c r="Q363" s="9" t="s">
        <v>8327</v>
      </c>
      <c r="R363" t="s">
        <v>8328</v>
      </c>
      <c r="S363" s="11">
        <f t="shared" si="22"/>
        <v>41436</v>
      </c>
      <c r="T363" s="11">
        <f t="shared" si="23"/>
        <v>41401</v>
      </c>
    </row>
    <row r="364" spans="1:20" ht="57.6" x14ac:dyDescent="0.3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>
        <f t="shared" si="20"/>
        <v>111</v>
      </c>
      <c r="O364" t="s">
        <v>8274</v>
      </c>
      <c r="P364">
        <f t="shared" si="21"/>
        <v>67</v>
      </c>
      <c r="Q364" s="9" t="s">
        <v>8327</v>
      </c>
      <c r="R364" t="s">
        <v>8328</v>
      </c>
      <c r="S364" s="11">
        <f t="shared" si="22"/>
        <v>41720</v>
      </c>
      <c r="T364" s="11">
        <f t="shared" si="23"/>
        <v>41690</v>
      </c>
    </row>
    <row r="365" spans="1:20" ht="43.2" x14ac:dyDescent="0.3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>
        <f t="shared" si="20"/>
        <v>148</v>
      </c>
      <c r="O365" t="s">
        <v>8274</v>
      </c>
      <c r="P365">
        <f t="shared" si="21"/>
        <v>54</v>
      </c>
      <c r="Q365" s="9" t="s">
        <v>8327</v>
      </c>
      <c r="R365" t="s">
        <v>8328</v>
      </c>
      <c r="S365" s="11">
        <f t="shared" si="22"/>
        <v>41016</v>
      </c>
      <c r="T365" s="11">
        <f t="shared" si="23"/>
        <v>40990</v>
      </c>
    </row>
    <row r="366" spans="1:20" ht="43.2" x14ac:dyDescent="0.3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>
        <f t="shared" si="20"/>
        <v>102</v>
      </c>
      <c r="O366" t="s">
        <v>8274</v>
      </c>
      <c r="P366">
        <f t="shared" si="21"/>
        <v>83</v>
      </c>
      <c r="Q366" s="9" t="s">
        <v>8327</v>
      </c>
      <c r="R366" t="s">
        <v>8328</v>
      </c>
      <c r="S366" s="11">
        <f t="shared" si="22"/>
        <v>41257</v>
      </c>
      <c r="T366" s="11">
        <f t="shared" si="23"/>
        <v>41227</v>
      </c>
    </row>
    <row r="367" spans="1:20" ht="43.2" x14ac:dyDescent="0.3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>
        <f t="shared" si="20"/>
        <v>179</v>
      </c>
      <c r="O367" t="s">
        <v>8274</v>
      </c>
      <c r="P367">
        <f t="shared" si="21"/>
        <v>54</v>
      </c>
      <c r="Q367" s="9" t="s">
        <v>8327</v>
      </c>
      <c r="R367" t="s">
        <v>8328</v>
      </c>
      <c r="S367" s="11">
        <f t="shared" si="22"/>
        <v>41397</v>
      </c>
      <c r="T367" s="11">
        <f t="shared" si="23"/>
        <v>41367</v>
      </c>
    </row>
    <row r="368" spans="1:20" ht="28.8" x14ac:dyDescent="0.3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>
        <f t="shared" si="20"/>
        <v>111</v>
      </c>
      <c r="O368" t="s">
        <v>8274</v>
      </c>
      <c r="P368">
        <f t="shared" si="21"/>
        <v>34</v>
      </c>
      <c r="Q368" s="9" t="s">
        <v>8327</v>
      </c>
      <c r="R368" t="s">
        <v>8328</v>
      </c>
      <c r="S368" s="11">
        <f t="shared" si="22"/>
        <v>41175</v>
      </c>
      <c r="T368" s="11">
        <f t="shared" si="23"/>
        <v>41157</v>
      </c>
    </row>
    <row r="369" spans="1:20" ht="43.2" x14ac:dyDescent="0.3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>
        <f t="shared" si="20"/>
        <v>100</v>
      </c>
      <c r="O369" t="s">
        <v>8274</v>
      </c>
      <c r="P369">
        <f t="shared" si="21"/>
        <v>127</v>
      </c>
      <c r="Q369" s="9" t="s">
        <v>8327</v>
      </c>
      <c r="R369" t="s">
        <v>8328</v>
      </c>
      <c r="S369" s="11">
        <f t="shared" si="22"/>
        <v>42019</v>
      </c>
      <c r="T369" s="11">
        <f t="shared" si="23"/>
        <v>41988</v>
      </c>
    </row>
    <row r="370" spans="1:20" ht="43.2" x14ac:dyDescent="0.3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>
        <f t="shared" si="20"/>
        <v>100</v>
      </c>
      <c r="O370" t="s">
        <v>8274</v>
      </c>
      <c r="P370">
        <f t="shared" si="21"/>
        <v>46</v>
      </c>
      <c r="Q370" s="9" t="s">
        <v>8327</v>
      </c>
      <c r="R370" t="s">
        <v>8328</v>
      </c>
      <c r="S370" s="11">
        <f t="shared" si="22"/>
        <v>41862</v>
      </c>
      <c r="T370" s="11">
        <f t="shared" si="23"/>
        <v>41832</v>
      </c>
    </row>
    <row r="371" spans="1:20" ht="43.2" x14ac:dyDescent="0.3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>
        <f t="shared" si="20"/>
        <v>106</v>
      </c>
      <c r="O371" t="s">
        <v>8274</v>
      </c>
      <c r="P371">
        <f t="shared" si="21"/>
        <v>96</v>
      </c>
      <c r="Q371" s="9" t="s">
        <v>8327</v>
      </c>
      <c r="R371" t="s">
        <v>8328</v>
      </c>
      <c r="S371" s="11">
        <f t="shared" si="22"/>
        <v>42764</v>
      </c>
      <c r="T371" s="11">
        <f t="shared" si="23"/>
        <v>42734</v>
      </c>
    </row>
    <row r="372" spans="1:20" ht="43.2" x14ac:dyDescent="0.3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>
        <f t="shared" si="20"/>
        <v>103</v>
      </c>
      <c r="O372" t="s">
        <v>8274</v>
      </c>
      <c r="P372">
        <f t="shared" si="21"/>
        <v>77</v>
      </c>
      <c r="Q372" s="9" t="s">
        <v>8327</v>
      </c>
      <c r="R372" t="s">
        <v>8328</v>
      </c>
      <c r="S372" s="11">
        <f t="shared" si="22"/>
        <v>41330</v>
      </c>
      <c r="T372" s="11">
        <f t="shared" si="23"/>
        <v>41300</v>
      </c>
    </row>
    <row r="373" spans="1:20" ht="43.2" x14ac:dyDescent="0.3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>
        <f t="shared" si="20"/>
        <v>119</v>
      </c>
      <c r="O373" t="s">
        <v>8274</v>
      </c>
      <c r="P373">
        <f t="shared" si="21"/>
        <v>57</v>
      </c>
      <c r="Q373" s="9" t="s">
        <v>8327</v>
      </c>
      <c r="R373" t="s">
        <v>8328</v>
      </c>
      <c r="S373" s="11">
        <f t="shared" si="22"/>
        <v>40759</v>
      </c>
      <c r="T373" s="11">
        <f t="shared" si="23"/>
        <v>40713</v>
      </c>
    </row>
    <row r="374" spans="1:20" ht="57.6" x14ac:dyDescent="0.3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>
        <f t="shared" si="20"/>
        <v>112</v>
      </c>
      <c r="O374" t="s">
        <v>8274</v>
      </c>
      <c r="P374">
        <f t="shared" si="21"/>
        <v>53</v>
      </c>
      <c r="Q374" s="9" t="s">
        <v>8327</v>
      </c>
      <c r="R374" t="s">
        <v>8328</v>
      </c>
      <c r="S374" s="11">
        <f t="shared" si="22"/>
        <v>42659</v>
      </c>
      <c r="T374" s="11">
        <f t="shared" si="23"/>
        <v>42639</v>
      </c>
    </row>
    <row r="375" spans="1:20" ht="43.2" x14ac:dyDescent="0.3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>
        <f t="shared" si="20"/>
        <v>128</v>
      </c>
      <c r="O375" t="s">
        <v>8274</v>
      </c>
      <c r="P375">
        <f t="shared" si="21"/>
        <v>492</v>
      </c>
      <c r="Q375" s="9" t="s">
        <v>8327</v>
      </c>
      <c r="R375" t="s">
        <v>8328</v>
      </c>
      <c r="S375" s="11">
        <f t="shared" si="22"/>
        <v>42049</v>
      </c>
      <c r="T375" s="11">
        <f t="shared" si="23"/>
        <v>42019</v>
      </c>
    </row>
    <row r="376" spans="1:20" ht="43.2" x14ac:dyDescent="0.3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>
        <f t="shared" si="20"/>
        <v>104</v>
      </c>
      <c r="O376" t="s">
        <v>8274</v>
      </c>
      <c r="P376">
        <f t="shared" si="21"/>
        <v>42</v>
      </c>
      <c r="Q376" s="9" t="s">
        <v>8327</v>
      </c>
      <c r="R376" t="s">
        <v>8328</v>
      </c>
      <c r="S376" s="11">
        <f t="shared" si="22"/>
        <v>41279</v>
      </c>
      <c r="T376" s="11">
        <f t="shared" si="23"/>
        <v>41249</v>
      </c>
    </row>
    <row r="377" spans="1:20" ht="43.2" x14ac:dyDescent="0.3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>
        <f t="shared" si="20"/>
        <v>102</v>
      </c>
      <c r="O377" t="s">
        <v>8274</v>
      </c>
      <c r="P377">
        <f t="shared" si="21"/>
        <v>37</v>
      </c>
      <c r="Q377" s="9" t="s">
        <v>8327</v>
      </c>
      <c r="R377" t="s">
        <v>8328</v>
      </c>
      <c r="S377" s="11">
        <f t="shared" si="22"/>
        <v>41414</v>
      </c>
      <c r="T377" s="11">
        <f t="shared" si="23"/>
        <v>41383</v>
      </c>
    </row>
    <row r="378" spans="1:20" ht="43.2" x14ac:dyDescent="0.3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>
        <f t="shared" si="20"/>
        <v>118</v>
      </c>
      <c r="O378" t="s">
        <v>8274</v>
      </c>
      <c r="P378">
        <f t="shared" si="21"/>
        <v>37</v>
      </c>
      <c r="Q378" s="9" t="s">
        <v>8327</v>
      </c>
      <c r="R378" t="s">
        <v>8328</v>
      </c>
      <c r="S378" s="11">
        <f t="shared" si="22"/>
        <v>40651</v>
      </c>
      <c r="T378" s="11">
        <f t="shared" si="23"/>
        <v>40590</v>
      </c>
    </row>
    <row r="379" spans="1:20" ht="43.2" x14ac:dyDescent="0.3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>
        <f t="shared" si="20"/>
        <v>238</v>
      </c>
      <c r="O379" t="s">
        <v>8274</v>
      </c>
      <c r="P379">
        <f t="shared" si="21"/>
        <v>33</v>
      </c>
      <c r="Q379" s="9" t="s">
        <v>8327</v>
      </c>
      <c r="R379" t="s">
        <v>8328</v>
      </c>
      <c r="S379" s="11">
        <f t="shared" si="22"/>
        <v>41249</v>
      </c>
      <c r="T379" s="11">
        <f t="shared" si="23"/>
        <v>41235</v>
      </c>
    </row>
    <row r="380" spans="1:20" ht="28.8" x14ac:dyDescent="0.3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>
        <f t="shared" si="20"/>
        <v>102</v>
      </c>
      <c r="O380" t="s">
        <v>8274</v>
      </c>
      <c r="P380">
        <f t="shared" si="21"/>
        <v>134</v>
      </c>
      <c r="Q380" s="9" t="s">
        <v>8327</v>
      </c>
      <c r="R380" t="s">
        <v>8328</v>
      </c>
      <c r="S380" s="11">
        <f t="shared" si="22"/>
        <v>40460</v>
      </c>
      <c r="T380" s="11">
        <f t="shared" si="23"/>
        <v>40430</v>
      </c>
    </row>
    <row r="381" spans="1:20" ht="43.2" x14ac:dyDescent="0.3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>
        <f t="shared" si="20"/>
        <v>102</v>
      </c>
      <c r="O381" t="s">
        <v>8274</v>
      </c>
      <c r="P381">
        <f t="shared" si="21"/>
        <v>51</v>
      </c>
      <c r="Q381" s="9" t="s">
        <v>8327</v>
      </c>
      <c r="R381" t="s">
        <v>8328</v>
      </c>
      <c r="S381" s="11">
        <f t="shared" si="22"/>
        <v>41829</v>
      </c>
      <c r="T381" s="11">
        <f t="shared" si="23"/>
        <v>41789</v>
      </c>
    </row>
    <row r="382" spans="1:20" ht="43.2" x14ac:dyDescent="0.3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>
        <f t="shared" si="20"/>
        <v>104</v>
      </c>
      <c r="O382" t="s">
        <v>8276</v>
      </c>
      <c r="P382">
        <f t="shared" si="21"/>
        <v>39</v>
      </c>
      <c r="Q382" s="9" t="s">
        <v>8330</v>
      </c>
      <c r="R382" t="s">
        <v>8331</v>
      </c>
      <c r="S382" s="11">
        <f t="shared" si="22"/>
        <v>40666</v>
      </c>
      <c r="T382" s="11">
        <f t="shared" si="23"/>
        <v>40636</v>
      </c>
    </row>
    <row r="383" spans="1:20" ht="43.2" x14ac:dyDescent="0.3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>
        <f t="shared" si="20"/>
        <v>133</v>
      </c>
      <c r="O383" t="s">
        <v>8276</v>
      </c>
      <c r="P383">
        <f t="shared" si="21"/>
        <v>43</v>
      </c>
      <c r="Q383" s="9" t="s">
        <v>8330</v>
      </c>
      <c r="R383" t="s">
        <v>8331</v>
      </c>
      <c r="S383" s="11">
        <f t="shared" si="22"/>
        <v>41433</v>
      </c>
      <c r="T383" s="11">
        <f t="shared" si="23"/>
        <v>41403</v>
      </c>
    </row>
    <row r="384" spans="1:20" ht="43.2" x14ac:dyDescent="0.3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>
        <f t="shared" si="20"/>
        <v>100</v>
      </c>
      <c r="O384" t="s">
        <v>8276</v>
      </c>
      <c r="P384">
        <f t="shared" si="21"/>
        <v>50</v>
      </c>
      <c r="Q384" s="9" t="s">
        <v>8330</v>
      </c>
      <c r="R384" t="s">
        <v>8331</v>
      </c>
      <c r="S384" s="11">
        <f t="shared" si="22"/>
        <v>41146</v>
      </c>
      <c r="T384" s="11">
        <f t="shared" si="23"/>
        <v>41116</v>
      </c>
    </row>
    <row r="385" spans="1:20" ht="43.2" x14ac:dyDescent="0.3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>
        <f t="shared" si="20"/>
        <v>148</v>
      </c>
      <c r="O385" t="s">
        <v>8276</v>
      </c>
      <c r="P385">
        <f t="shared" si="21"/>
        <v>63</v>
      </c>
      <c r="Q385" s="9" t="s">
        <v>8330</v>
      </c>
      <c r="R385" t="s">
        <v>8331</v>
      </c>
      <c r="S385" s="11">
        <f t="shared" si="22"/>
        <v>41027</v>
      </c>
      <c r="T385" s="11">
        <f t="shared" si="23"/>
        <v>40987</v>
      </c>
    </row>
    <row r="386" spans="1:20" ht="43.2" x14ac:dyDescent="0.3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>
        <f t="shared" ref="N386:N449" si="24">ROUND(($E386/$D386)*100,0)</f>
        <v>103</v>
      </c>
      <c r="O386" t="s">
        <v>8276</v>
      </c>
      <c r="P386">
        <f t="shared" ref="P386:P449" si="25">ROUND($E386/$L386,0)</f>
        <v>103</v>
      </c>
      <c r="Q386" s="9" t="s">
        <v>8330</v>
      </c>
      <c r="R386" t="s">
        <v>8331</v>
      </c>
      <c r="S386" s="11">
        <f t="shared" si="22"/>
        <v>41715</v>
      </c>
      <c r="T386" s="11">
        <f t="shared" si="23"/>
        <v>41675</v>
      </c>
    </row>
    <row r="387" spans="1:20" ht="43.2" x14ac:dyDescent="0.3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>
        <f t="shared" si="24"/>
        <v>181</v>
      </c>
      <c r="O387" t="s">
        <v>8276</v>
      </c>
      <c r="P387">
        <f t="shared" si="25"/>
        <v>31</v>
      </c>
      <c r="Q387" s="9" t="s">
        <v>8330</v>
      </c>
      <c r="R387" t="s">
        <v>8331</v>
      </c>
      <c r="S387" s="11">
        <f t="shared" ref="S387:S450" si="26">ROUND((((($I387/60)/60)/24)+DATE(1970,1,1))-(8/24),0)</f>
        <v>41333</v>
      </c>
      <c r="T387" s="11">
        <f t="shared" ref="T387:T450" si="27">ROUND((((($J387/60)/60)/24)+DATE(1970,1,1))-(8/24),0)</f>
        <v>41303</v>
      </c>
    </row>
    <row r="388" spans="1:20" ht="43.2" x14ac:dyDescent="0.3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>
        <f t="shared" si="24"/>
        <v>143</v>
      </c>
      <c r="O388" t="s">
        <v>8276</v>
      </c>
      <c r="P388">
        <f t="shared" si="25"/>
        <v>162</v>
      </c>
      <c r="Q388" s="9" t="s">
        <v>8330</v>
      </c>
      <c r="R388" t="s">
        <v>8331</v>
      </c>
      <c r="S388" s="11">
        <f t="shared" si="26"/>
        <v>41040</v>
      </c>
      <c r="T388" s="11">
        <f t="shared" si="27"/>
        <v>40983</v>
      </c>
    </row>
    <row r="389" spans="1:20" ht="43.2" x14ac:dyDescent="0.3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>
        <f t="shared" si="24"/>
        <v>114</v>
      </c>
      <c r="O389" t="s">
        <v>8276</v>
      </c>
      <c r="P389">
        <f t="shared" si="25"/>
        <v>81</v>
      </c>
      <c r="Q389" s="9" t="s">
        <v>8330</v>
      </c>
      <c r="R389" t="s">
        <v>8331</v>
      </c>
      <c r="S389" s="11">
        <f t="shared" si="26"/>
        <v>41579</v>
      </c>
      <c r="T389" s="11">
        <f t="shared" si="27"/>
        <v>41549</v>
      </c>
    </row>
    <row r="390" spans="1:20" ht="43.2" x14ac:dyDescent="0.3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>
        <f t="shared" si="24"/>
        <v>204</v>
      </c>
      <c r="O390" t="s">
        <v>8276</v>
      </c>
      <c r="P390">
        <f t="shared" si="25"/>
        <v>60</v>
      </c>
      <c r="Q390" s="9" t="s">
        <v>8330</v>
      </c>
      <c r="R390" t="s">
        <v>8331</v>
      </c>
      <c r="S390" s="11">
        <f t="shared" si="26"/>
        <v>41097</v>
      </c>
      <c r="T390" s="11">
        <f t="shared" si="27"/>
        <v>41059</v>
      </c>
    </row>
    <row r="391" spans="1:20" ht="43.2" x14ac:dyDescent="0.3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>
        <f t="shared" si="24"/>
        <v>109</v>
      </c>
      <c r="O391" t="s">
        <v>8276</v>
      </c>
      <c r="P391">
        <f t="shared" si="25"/>
        <v>133</v>
      </c>
      <c r="Q391" s="9" t="s">
        <v>8330</v>
      </c>
      <c r="R391" t="s">
        <v>8331</v>
      </c>
      <c r="S391" s="11">
        <f t="shared" si="26"/>
        <v>41295</v>
      </c>
      <c r="T391" s="11">
        <f t="shared" si="27"/>
        <v>41277</v>
      </c>
    </row>
    <row r="392" spans="1:20" ht="43.2" x14ac:dyDescent="0.3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>
        <f t="shared" si="24"/>
        <v>144</v>
      </c>
      <c r="O392" t="s">
        <v>8276</v>
      </c>
      <c r="P392">
        <f t="shared" si="25"/>
        <v>93</v>
      </c>
      <c r="Q392" s="9" t="s">
        <v>8330</v>
      </c>
      <c r="R392" t="s">
        <v>8331</v>
      </c>
      <c r="S392" s="11">
        <f t="shared" si="26"/>
        <v>41306</v>
      </c>
      <c r="T392" s="11">
        <f t="shared" si="27"/>
        <v>41276</v>
      </c>
    </row>
    <row r="393" spans="1:20" ht="43.2" x14ac:dyDescent="0.3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>
        <f t="shared" si="24"/>
        <v>104</v>
      </c>
      <c r="O393" t="s">
        <v>8276</v>
      </c>
      <c r="P393">
        <f t="shared" si="25"/>
        <v>61</v>
      </c>
      <c r="Q393" s="9" t="s">
        <v>8330</v>
      </c>
      <c r="R393" t="s">
        <v>8331</v>
      </c>
      <c r="S393" s="11">
        <f t="shared" si="26"/>
        <v>41591</v>
      </c>
      <c r="T393" s="11">
        <f t="shared" si="27"/>
        <v>41557</v>
      </c>
    </row>
    <row r="394" spans="1:20" ht="28.8" x14ac:dyDescent="0.3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>
        <f t="shared" si="24"/>
        <v>100</v>
      </c>
      <c r="O394" t="s">
        <v>8276</v>
      </c>
      <c r="P394">
        <f t="shared" si="25"/>
        <v>42</v>
      </c>
      <c r="Q394" s="9" t="s">
        <v>8330</v>
      </c>
      <c r="R394" t="s">
        <v>8331</v>
      </c>
      <c r="S394" s="11">
        <f t="shared" si="26"/>
        <v>41586</v>
      </c>
      <c r="T394" s="11">
        <f t="shared" si="27"/>
        <v>41556</v>
      </c>
    </row>
    <row r="395" spans="1:20" ht="43.2" x14ac:dyDescent="0.3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>
        <f t="shared" si="24"/>
        <v>103</v>
      </c>
      <c r="O395" t="s">
        <v>8276</v>
      </c>
      <c r="P395">
        <f t="shared" si="25"/>
        <v>88</v>
      </c>
      <c r="Q395" s="9" t="s">
        <v>8330</v>
      </c>
      <c r="R395" t="s">
        <v>8331</v>
      </c>
      <c r="S395" s="11">
        <f t="shared" si="26"/>
        <v>41458</v>
      </c>
      <c r="T395" s="11">
        <f t="shared" si="27"/>
        <v>41442</v>
      </c>
    </row>
    <row r="396" spans="1:20" ht="43.2" x14ac:dyDescent="0.3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>
        <f t="shared" si="24"/>
        <v>105</v>
      </c>
      <c r="O396" t="s">
        <v>8276</v>
      </c>
      <c r="P396">
        <f t="shared" si="25"/>
        <v>159</v>
      </c>
      <c r="Q396" s="9" t="s">
        <v>8330</v>
      </c>
      <c r="R396" t="s">
        <v>8331</v>
      </c>
      <c r="S396" s="11">
        <f t="shared" si="26"/>
        <v>40791</v>
      </c>
      <c r="T396" s="11">
        <f t="shared" si="27"/>
        <v>40736</v>
      </c>
    </row>
    <row r="397" spans="1:20" ht="43.2" x14ac:dyDescent="0.3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>
        <f t="shared" si="24"/>
        <v>112</v>
      </c>
      <c r="O397" t="s">
        <v>8276</v>
      </c>
      <c r="P397">
        <f t="shared" si="25"/>
        <v>85</v>
      </c>
      <c r="Q397" s="9" t="s">
        <v>8330</v>
      </c>
      <c r="R397" t="s">
        <v>8331</v>
      </c>
      <c r="S397" s="11">
        <f t="shared" si="26"/>
        <v>41006</v>
      </c>
      <c r="T397" s="11">
        <f t="shared" si="27"/>
        <v>40963</v>
      </c>
    </row>
    <row r="398" spans="1:20" ht="57.6" x14ac:dyDescent="0.3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>
        <f t="shared" si="24"/>
        <v>101</v>
      </c>
      <c r="O398" t="s">
        <v>8276</v>
      </c>
      <c r="P398">
        <f t="shared" si="25"/>
        <v>113</v>
      </c>
      <c r="Q398" s="9" t="s">
        <v>8330</v>
      </c>
      <c r="R398" t="s">
        <v>8331</v>
      </c>
      <c r="S398" s="11">
        <f t="shared" si="26"/>
        <v>41533</v>
      </c>
      <c r="T398" s="11">
        <f t="shared" si="27"/>
        <v>41503</v>
      </c>
    </row>
    <row r="399" spans="1:20" ht="43.2" x14ac:dyDescent="0.3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>
        <f t="shared" si="24"/>
        <v>108</v>
      </c>
      <c r="O399" t="s">
        <v>8276</v>
      </c>
      <c r="P399">
        <f t="shared" si="25"/>
        <v>45</v>
      </c>
      <c r="Q399" s="9" t="s">
        <v>8330</v>
      </c>
      <c r="R399" t="s">
        <v>8331</v>
      </c>
      <c r="S399" s="11">
        <f t="shared" si="26"/>
        <v>41028</v>
      </c>
      <c r="T399" s="11">
        <f t="shared" si="27"/>
        <v>40997</v>
      </c>
    </row>
    <row r="400" spans="1:20" ht="43.2" x14ac:dyDescent="0.3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>
        <f t="shared" si="24"/>
        <v>115</v>
      </c>
      <c r="O400" t="s">
        <v>8276</v>
      </c>
      <c r="P400">
        <f t="shared" si="25"/>
        <v>46</v>
      </c>
      <c r="Q400" s="9" t="s">
        <v>8330</v>
      </c>
      <c r="R400" t="s">
        <v>8331</v>
      </c>
      <c r="S400" s="11">
        <f t="shared" si="26"/>
        <v>41912</v>
      </c>
      <c r="T400" s="11">
        <f t="shared" si="27"/>
        <v>41882</v>
      </c>
    </row>
    <row r="401" spans="1:20" ht="43.2" x14ac:dyDescent="0.3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>
        <f t="shared" si="24"/>
        <v>100</v>
      </c>
      <c r="O401" t="s">
        <v>8276</v>
      </c>
      <c r="P401">
        <f t="shared" si="25"/>
        <v>179</v>
      </c>
      <c r="Q401" s="9" t="s">
        <v>8330</v>
      </c>
      <c r="R401" t="s">
        <v>8331</v>
      </c>
      <c r="S401" s="11">
        <f t="shared" si="26"/>
        <v>41026</v>
      </c>
      <c r="T401" s="11">
        <f t="shared" si="27"/>
        <v>40996</v>
      </c>
    </row>
    <row r="402" spans="1:20" ht="43.2" x14ac:dyDescent="0.3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>
        <f t="shared" si="24"/>
        <v>152</v>
      </c>
      <c r="O402" t="s">
        <v>8276</v>
      </c>
      <c r="P402">
        <f t="shared" si="25"/>
        <v>41</v>
      </c>
      <c r="Q402" s="9" t="s">
        <v>8330</v>
      </c>
      <c r="R402" t="s">
        <v>8331</v>
      </c>
      <c r="S402" s="11">
        <f t="shared" si="26"/>
        <v>41893</v>
      </c>
      <c r="T402" s="11">
        <f t="shared" si="27"/>
        <v>41863</v>
      </c>
    </row>
    <row r="403" spans="1:20" ht="43.2" x14ac:dyDescent="0.3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>
        <f t="shared" si="24"/>
        <v>112</v>
      </c>
      <c r="O403" t="s">
        <v>8276</v>
      </c>
      <c r="P403">
        <f t="shared" si="25"/>
        <v>44</v>
      </c>
      <c r="Q403" s="9" t="s">
        <v>8330</v>
      </c>
      <c r="R403" t="s">
        <v>8331</v>
      </c>
      <c r="S403" s="11">
        <f t="shared" si="26"/>
        <v>40725</v>
      </c>
      <c r="T403" s="11">
        <f t="shared" si="27"/>
        <v>40695</v>
      </c>
    </row>
    <row r="404" spans="1:20" ht="57.6" x14ac:dyDescent="0.3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>
        <f t="shared" si="24"/>
        <v>101</v>
      </c>
      <c r="O404" t="s">
        <v>8276</v>
      </c>
      <c r="P404">
        <f t="shared" si="25"/>
        <v>81</v>
      </c>
      <c r="Q404" s="9" t="s">
        <v>8330</v>
      </c>
      <c r="R404" t="s">
        <v>8331</v>
      </c>
      <c r="S404" s="11">
        <f t="shared" si="26"/>
        <v>41169</v>
      </c>
      <c r="T404" s="11">
        <f t="shared" si="27"/>
        <v>41123</v>
      </c>
    </row>
    <row r="405" spans="1:20" ht="43.2" x14ac:dyDescent="0.3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>
        <f t="shared" si="24"/>
        <v>123</v>
      </c>
      <c r="O405" t="s">
        <v>8276</v>
      </c>
      <c r="P405">
        <f t="shared" si="25"/>
        <v>75</v>
      </c>
      <c r="Q405" s="9" t="s">
        <v>8330</v>
      </c>
      <c r="R405" t="s">
        <v>8331</v>
      </c>
      <c r="S405" s="11">
        <f t="shared" si="26"/>
        <v>40692</v>
      </c>
      <c r="T405" s="11">
        <f t="shared" si="27"/>
        <v>40666</v>
      </c>
    </row>
    <row r="406" spans="1:20" ht="43.2" x14ac:dyDescent="0.3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>
        <f t="shared" si="24"/>
        <v>100</v>
      </c>
      <c r="O406" t="s">
        <v>8276</v>
      </c>
      <c r="P406">
        <f t="shared" si="25"/>
        <v>306</v>
      </c>
      <c r="Q406" s="9" t="s">
        <v>8330</v>
      </c>
      <c r="R406" t="s">
        <v>8331</v>
      </c>
      <c r="S406" s="11">
        <f t="shared" si="26"/>
        <v>40747</v>
      </c>
      <c r="T406" s="11">
        <f t="shared" si="27"/>
        <v>40730</v>
      </c>
    </row>
    <row r="407" spans="1:20" ht="43.2" x14ac:dyDescent="0.3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>
        <f t="shared" si="24"/>
        <v>105</v>
      </c>
      <c r="O407" t="s">
        <v>8276</v>
      </c>
      <c r="P407">
        <f t="shared" si="25"/>
        <v>58</v>
      </c>
      <c r="Q407" s="9" t="s">
        <v>8330</v>
      </c>
      <c r="R407" t="s">
        <v>8331</v>
      </c>
      <c r="S407" s="11">
        <f t="shared" si="26"/>
        <v>40741</v>
      </c>
      <c r="T407" s="11">
        <f t="shared" si="27"/>
        <v>40690</v>
      </c>
    </row>
    <row r="408" spans="1:20" x14ac:dyDescent="0.3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>
        <f t="shared" si="24"/>
        <v>104</v>
      </c>
      <c r="O408" t="s">
        <v>8276</v>
      </c>
      <c r="P408">
        <f t="shared" si="25"/>
        <v>118</v>
      </c>
      <c r="Q408" s="9" t="s">
        <v>8330</v>
      </c>
      <c r="R408" t="s">
        <v>8331</v>
      </c>
      <c r="S408" s="11">
        <f t="shared" si="26"/>
        <v>40793</v>
      </c>
      <c r="T408" s="11">
        <f t="shared" si="27"/>
        <v>40763</v>
      </c>
    </row>
    <row r="409" spans="1:20" ht="28.8" x14ac:dyDescent="0.3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>
        <f t="shared" si="24"/>
        <v>105</v>
      </c>
      <c r="O409" t="s">
        <v>8276</v>
      </c>
      <c r="P409">
        <f t="shared" si="25"/>
        <v>74</v>
      </c>
      <c r="Q409" s="9" t="s">
        <v>8330</v>
      </c>
      <c r="R409" t="s">
        <v>8331</v>
      </c>
      <c r="S409" s="11">
        <f t="shared" si="26"/>
        <v>42795</v>
      </c>
      <c r="T409" s="11">
        <f t="shared" si="27"/>
        <v>42759</v>
      </c>
    </row>
    <row r="410" spans="1:20" ht="43.2" x14ac:dyDescent="0.3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>
        <f t="shared" si="24"/>
        <v>100</v>
      </c>
      <c r="O410" t="s">
        <v>8276</v>
      </c>
      <c r="P410">
        <f t="shared" si="25"/>
        <v>105</v>
      </c>
      <c r="Q410" s="9" t="s">
        <v>8330</v>
      </c>
      <c r="R410" t="s">
        <v>8331</v>
      </c>
      <c r="S410" s="11">
        <f t="shared" si="26"/>
        <v>41995</v>
      </c>
      <c r="T410" s="11">
        <f t="shared" si="27"/>
        <v>41962</v>
      </c>
    </row>
    <row r="411" spans="1:20" ht="43.2" x14ac:dyDescent="0.3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>
        <f t="shared" si="24"/>
        <v>104</v>
      </c>
      <c r="O411" t="s">
        <v>8276</v>
      </c>
      <c r="P411">
        <f t="shared" si="25"/>
        <v>80</v>
      </c>
      <c r="Q411" s="9" t="s">
        <v>8330</v>
      </c>
      <c r="R411" t="s">
        <v>8331</v>
      </c>
      <c r="S411" s="11">
        <f t="shared" si="26"/>
        <v>41659</v>
      </c>
      <c r="T411" s="11">
        <f t="shared" si="27"/>
        <v>41629</v>
      </c>
    </row>
    <row r="412" spans="1:20" ht="43.2" x14ac:dyDescent="0.3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>
        <f t="shared" si="24"/>
        <v>105</v>
      </c>
      <c r="O412" t="s">
        <v>8276</v>
      </c>
      <c r="P412">
        <f t="shared" si="25"/>
        <v>58</v>
      </c>
      <c r="Q412" s="9" t="s">
        <v>8330</v>
      </c>
      <c r="R412" t="s">
        <v>8331</v>
      </c>
      <c r="S412" s="11">
        <f t="shared" si="26"/>
        <v>41153</v>
      </c>
      <c r="T412" s="11">
        <f t="shared" si="27"/>
        <v>41123</v>
      </c>
    </row>
    <row r="413" spans="1:20" ht="28.8" x14ac:dyDescent="0.3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>
        <f t="shared" si="24"/>
        <v>104</v>
      </c>
      <c r="O413" t="s">
        <v>8276</v>
      </c>
      <c r="P413">
        <f t="shared" si="25"/>
        <v>87</v>
      </c>
      <c r="Q413" s="9" t="s">
        <v>8330</v>
      </c>
      <c r="R413" t="s">
        <v>8331</v>
      </c>
      <c r="S413" s="11">
        <f t="shared" si="26"/>
        <v>41465</v>
      </c>
      <c r="T413" s="11">
        <f t="shared" si="27"/>
        <v>41443</v>
      </c>
    </row>
    <row r="414" spans="1:20" ht="43.2" x14ac:dyDescent="0.3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>
        <f t="shared" si="24"/>
        <v>152</v>
      </c>
      <c r="O414" t="s">
        <v>8276</v>
      </c>
      <c r="P414">
        <f t="shared" si="25"/>
        <v>28</v>
      </c>
      <c r="Q414" s="9" t="s">
        <v>8330</v>
      </c>
      <c r="R414" t="s">
        <v>8331</v>
      </c>
      <c r="S414" s="11">
        <f t="shared" si="26"/>
        <v>41334</v>
      </c>
      <c r="T414" s="11">
        <f t="shared" si="27"/>
        <v>41282</v>
      </c>
    </row>
    <row r="415" spans="1:20" ht="28.8" x14ac:dyDescent="0.3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>
        <f t="shared" si="24"/>
        <v>160</v>
      </c>
      <c r="O415" t="s">
        <v>8276</v>
      </c>
      <c r="P415">
        <f t="shared" si="25"/>
        <v>25</v>
      </c>
      <c r="Q415" s="9" t="s">
        <v>8330</v>
      </c>
      <c r="R415" t="s">
        <v>8331</v>
      </c>
      <c r="S415" s="11">
        <f t="shared" si="26"/>
        <v>41111</v>
      </c>
      <c r="T415" s="11">
        <f t="shared" si="27"/>
        <v>41081</v>
      </c>
    </row>
    <row r="416" spans="1:20" ht="43.2" x14ac:dyDescent="0.3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>
        <f t="shared" si="24"/>
        <v>127</v>
      </c>
      <c r="O416" t="s">
        <v>8276</v>
      </c>
      <c r="P416">
        <f t="shared" si="25"/>
        <v>45</v>
      </c>
      <c r="Q416" s="9" t="s">
        <v>8330</v>
      </c>
      <c r="R416" t="s">
        <v>8331</v>
      </c>
      <c r="S416" s="11">
        <f t="shared" si="26"/>
        <v>40694</v>
      </c>
      <c r="T416" s="11">
        <f t="shared" si="27"/>
        <v>40679</v>
      </c>
    </row>
    <row r="417" spans="1:20" ht="28.8" x14ac:dyDescent="0.3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>
        <f t="shared" si="24"/>
        <v>107</v>
      </c>
      <c r="O417" t="s">
        <v>8276</v>
      </c>
      <c r="P417">
        <f t="shared" si="25"/>
        <v>100</v>
      </c>
      <c r="Q417" s="9" t="s">
        <v>8330</v>
      </c>
      <c r="R417" t="s">
        <v>8331</v>
      </c>
      <c r="S417" s="11">
        <f t="shared" si="26"/>
        <v>41945</v>
      </c>
      <c r="T417" s="11">
        <f t="shared" si="27"/>
        <v>41915</v>
      </c>
    </row>
    <row r="418" spans="1:20" ht="28.8" x14ac:dyDescent="0.3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>
        <f t="shared" si="24"/>
        <v>115</v>
      </c>
      <c r="O418" t="s">
        <v>8276</v>
      </c>
      <c r="P418">
        <f t="shared" si="25"/>
        <v>39</v>
      </c>
      <c r="Q418" s="9" t="s">
        <v>8330</v>
      </c>
      <c r="R418" t="s">
        <v>8331</v>
      </c>
      <c r="S418" s="11">
        <f t="shared" si="26"/>
        <v>41373</v>
      </c>
      <c r="T418" s="11">
        <f t="shared" si="27"/>
        <v>41342</v>
      </c>
    </row>
    <row r="419" spans="1:20" ht="43.2" x14ac:dyDescent="0.3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>
        <f t="shared" si="24"/>
        <v>137</v>
      </c>
      <c r="O419" t="s">
        <v>8276</v>
      </c>
      <c r="P419">
        <f t="shared" si="25"/>
        <v>89</v>
      </c>
      <c r="Q419" s="9" t="s">
        <v>8330</v>
      </c>
      <c r="R419" t="s">
        <v>8331</v>
      </c>
      <c r="S419" s="11">
        <f t="shared" si="26"/>
        <v>40979</v>
      </c>
      <c r="T419" s="11">
        <f t="shared" si="27"/>
        <v>40925</v>
      </c>
    </row>
    <row r="420" spans="1:20" ht="43.2" x14ac:dyDescent="0.3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>
        <f t="shared" si="24"/>
        <v>156</v>
      </c>
      <c r="O420" t="s">
        <v>8276</v>
      </c>
      <c r="P420">
        <f t="shared" si="25"/>
        <v>29</v>
      </c>
      <c r="Q420" s="9" t="s">
        <v>8330</v>
      </c>
      <c r="R420" t="s">
        <v>8331</v>
      </c>
      <c r="S420" s="11">
        <f t="shared" si="26"/>
        <v>41128</v>
      </c>
      <c r="T420" s="11">
        <f t="shared" si="27"/>
        <v>41121</v>
      </c>
    </row>
    <row r="421" spans="1:20" ht="28.8" x14ac:dyDescent="0.3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>
        <f t="shared" si="24"/>
        <v>109</v>
      </c>
      <c r="O421" t="s">
        <v>8276</v>
      </c>
      <c r="P421">
        <f t="shared" si="25"/>
        <v>31</v>
      </c>
      <c r="Q421" s="9" t="s">
        <v>8330</v>
      </c>
      <c r="R421" t="s">
        <v>8331</v>
      </c>
      <c r="S421" s="11">
        <f t="shared" si="26"/>
        <v>41629</v>
      </c>
      <c r="T421" s="11">
        <f t="shared" si="27"/>
        <v>41620</v>
      </c>
    </row>
    <row r="422" spans="1:20" ht="43.2" x14ac:dyDescent="0.3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>
        <f t="shared" si="24"/>
        <v>134</v>
      </c>
      <c r="O422" t="s">
        <v>8276</v>
      </c>
      <c r="P422">
        <f t="shared" si="25"/>
        <v>71</v>
      </c>
      <c r="Q422" s="9" t="s">
        <v>8330</v>
      </c>
      <c r="R422" t="s">
        <v>8331</v>
      </c>
      <c r="S422" s="11">
        <f t="shared" si="26"/>
        <v>41799</v>
      </c>
      <c r="T422" s="11">
        <f t="shared" si="27"/>
        <v>41769</v>
      </c>
    </row>
    <row r="423" spans="1:20" ht="43.2" x14ac:dyDescent="0.3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>
        <f t="shared" si="24"/>
        <v>100</v>
      </c>
      <c r="O423" t="s">
        <v>8276</v>
      </c>
      <c r="P423">
        <f t="shared" si="25"/>
        <v>224</v>
      </c>
      <c r="Q423" s="9" t="s">
        <v>8330</v>
      </c>
      <c r="R423" t="s">
        <v>8331</v>
      </c>
      <c r="S423" s="11">
        <f t="shared" si="26"/>
        <v>42128</v>
      </c>
      <c r="T423" s="11">
        <f t="shared" si="27"/>
        <v>42094</v>
      </c>
    </row>
    <row r="424" spans="1:20" ht="43.2" x14ac:dyDescent="0.3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>
        <f t="shared" si="24"/>
        <v>119</v>
      </c>
      <c r="O424" t="s">
        <v>8276</v>
      </c>
      <c r="P424">
        <f t="shared" si="25"/>
        <v>52</v>
      </c>
      <c r="Q424" s="9" t="s">
        <v>8330</v>
      </c>
      <c r="R424" t="s">
        <v>8331</v>
      </c>
      <c r="S424" s="11">
        <f t="shared" si="26"/>
        <v>41188</v>
      </c>
      <c r="T424" s="11">
        <f t="shared" si="27"/>
        <v>41158</v>
      </c>
    </row>
    <row r="425" spans="1:20" ht="43.2" x14ac:dyDescent="0.3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>
        <f t="shared" si="24"/>
        <v>180</v>
      </c>
      <c r="O425" t="s">
        <v>8276</v>
      </c>
      <c r="P425">
        <f t="shared" si="25"/>
        <v>44</v>
      </c>
      <c r="Q425" s="9" t="s">
        <v>8330</v>
      </c>
      <c r="R425" t="s">
        <v>8331</v>
      </c>
      <c r="S425" s="11">
        <f t="shared" si="26"/>
        <v>42086</v>
      </c>
      <c r="T425" s="11">
        <f t="shared" si="27"/>
        <v>42056</v>
      </c>
    </row>
    <row r="426" spans="1:20" ht="57.6" x14ac:dyDescent="0.3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>
        <f t="shared" si="24"/>
        <v>134</v>
      </c>
      <c r="O426" t="s">
        <v>8276</v>
      </c>
      <c r="P426">
        <f t="shared" si="25"/>
        <v>40</v>
      </c>
      <c r="Q426" s="9" t="s">
        <v>8330</v>
      </c>
      <c r="R426" t="s">
        <v>8331</v>
      </c>
      <c r="S426" s="11">
        <f t="shared" si="26"/>
        <v>40286</v>
      </c>
      <c r="T426" s="11">
        <f t="shared" si="27"/>
        <v>40250</v>
      </c>
    </row>
    <row r="427" spans="1:20" ht="28.8" x14ac:dyDescent="0.3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>
        <f t="shared" si="24"/>
        <v>100</v>
      </c>
      <c r="O427" t="s">
        <v>8276</v>
      </c>
      <c r="P427">
        <f t="shared" si="25"/>
        <v>127</v>
      </c>
      <c r="Q427" s="9" t="s">
        <v>8330</v>
      </c>
      <c r="R427" t="s">
        <v>8331</v>
      </c>
      <c r="S427" s="11">
        <f t="shared" si="26"/>
        <v>41211</v>
      </c>
      <c r="T427" s="11">
        <f t="shared" si="27"/>
        <v>41186</v>
      </c>
    </row>
    <row r="428" spans="1:20" ht="43.2" x14ac:dyDescent="0.3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>
        <f t="shared" si="24"/>
        <v>101</v>
      </c>
      <c r="O428" t="s">
        <v>8276</v>
      </c>
      <c r="P428">
        <f t="shared" si="25"/>
        <v>114</v>
      </c>
      <c r="Q428" s="9" t="s">
        <v>8330</v>
      </c>
      <c r="R428" t="s">
        <v>8331</v>
      </c>
      <c r="S428" s="11">
        <f t="shared" si="26"/>
        <v>40994</v>
      </c>
      <c r="T428" s="11">
        <f t="shared" si="27"/>
        <v>40973</v>
      </c>
    </row>
    <row r="429" spans="1:20" ht="57.6" x14ac:dyDescent="0.3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>
        <f t="shared" si="24"/>
        <v>103</v>
      </c>
      <c r="O429" t="s">
        <v>8276</v>
      </c>
      <c r="P429">
        <f t="shared" si="25"/>
        <v>28</v>
      </c>
      <c r="Q429" s="9" t="s">
        <v>8330</v>
      </c>
      <c r="R429" t="s">
        <v>8331</v>
      </c>
      <c r="S429" s="11">
        <f t="shared" si="26"/>
        <v>40953</v>
      </c>
      <c r="T429" s="11">
        <f t="shared" si="27"/>
        <v>40927</v>
      </c>
    </row>
    <row r="430" spans="1:20" ht="57.6" x14ac:dyDescent="0.3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>
        <f t="shared" si="24"/>
        <v>107</v>
      </c>
      <c r="O430" t="s">
        <v>8276</v>
      </c>
      <c r="P430">
        <f t="shared" si="25"/>
        <v>37</v>
      </c>
      <c r="Q430" s="9" t="s">
        <v>8330</v>
      </c>
      <c r="R430" t="s">
        <v>8331</v>
      </c>
      <c r="S430" s="11">
        <f t="shared" si="26"/>
        <v>41085</v>
      </c>
      <c r="T430" s="11">
        <f t="shared" si="27"/>
        <v>41073</v>
      </c>
    </row>
    <row r="431" spans="1:20" ht="57.6" x14ac:dyDescent="0.3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>
        <f t="shared" si="24"/>
        <v>104</v>
      </c>
      <c r="O431" t="s">
        <v>8276</v>
      </c>
      <c r="P431">
        <f t="shared" si="25"/>
        <v>33</v>
      </c>
      <c r="Q431" s="9" t="s">
        <v>8330</v>
      </c>
      <c r="R431" t="s">
        <v>8331</v>
      </c>
      <c r="S431" s="11">
        <f t="shared" si="26"/>
        <v>42564</v>
      </c>
      <c r="T431" s="11">
        <f t="shared" si="27"/>
        <v>42504</v>
      </c>
    </row>
    <row r="432" spans="1:20" ht="43.2" x14ac:dyDescent="0.3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>
        <f t="shared" si="24"/>
        <v>108</v>
      </c>
      <c r="O432" t="s">
        <v>8276</v>
      </c>
      <c r="P432">
        <f t="shared" si="25"/>
        <v>61</v>
      </c>
      <c r="Q432" s="9" t="s">
        <v>8330</v>
      </c>
      <c r="R432" t="s">
        <v>8331</v>
      </c>
      <c r="S432" s="11">
        <f t="shared" si="26"/>
        <v>41355</v>
      </c>
      <c r="T432" s="11">
        <f t="shared" si="27"/>
        <v>41325</v>
      </c>
    </row>
    <row r="433" spans="1:20" ht="28.8" x14ac:dyDescent="0.3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>
        <f t="shared" si="24"/>
        <v>233</v>
      </c>
      <c r="O433" t="s">
        <v>8276</v>
      </c>
      <c r="P433">
        <f t="shared" si="25"/>
        <v>175</v>
      </c>
      <c r="Q433" s="9" t="s">
        <v>8330</v>
      </c>
      <c r="R433" t="s">
        <v>8331</v>
      </c>
      <c r="S433" s="11">
        <f t="shared" si="26"/>
        <v>41026</v>
      </c>
      <c r="T433" s="11">
        <f t="shared" si="27"/>
        <v>40996</v>
      </c>
    </row>
    <row r="434" spans="1:20" ht="43.2" x14ac:dyDescent="0.3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>
        <f t="shared" si="24"/>
        <v>101</v>
      </c>
      <c r="O434" t="s">
        <v>8276</v>
      </c>
      <c r="P434">
        <f t="shared" si="25"/>
        <v>98</v>
      </c>
      <c r="Q434" s="9" t="s">
        <v>8330</v>
      </c>
      <c r="R434" t="s">
        <v>8331</v>
      </c>
      <c r="S434" s="11">
        <f t="shared" si="26"/>
        <v>40929</v>
      </c>
      <c r="T434" s="11">
        <f t="shared" si="27"/>
        <v>40869</v>
      </c>
    </row>
    <row r="435" spans="1:20" x14ac:dyDescent="0.3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>
        <f t="shared" si="24"/>
        <v>102</v>
      </c>
      <c r="O435" t="s">
        <v>8276</v>
      </c>
      <c r="P435">
        <f t="shared" si="25"/>
        <v>149</v>
      </c>
      <c r="Q435" s="9" t="s">
        <v>8330</v>
      </c>
      <c r="R435" t="s">
        <v>8331</v>
      </c>
      <c r="S435" s="11">
        <f t="shared" si="26"/>
        <v>41749</v>
      </c>
      <c r="T435" s="11">
        <f t="shared" si="27"/>
        <v>41719</v>
      </c>
    </row>
    <row r="436" spans="1:20" ht="57.6" x14ac:dyDescent="0.3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>
        <f t="shared" si="24"/>
        <v>131</v>
      </c>
      <c r="O436" t="s">
        <v>8276</v>
      </c>
      <c r="P436">
        <f t="shared" si="25"/>
        <v>96</v>
      </c>
      <c r="Q436" s="9" t="s">
        <v>8330</v>
      </c>
      <c r="R436" t="s">
        <v>8331</v>
      </c>
      <c r="S436" s="11">
        <f t="shared" si="26"/>
        <v>41456</v>
      </c>
      <c r="T436" s="11">
        <f t="shared" si="27"/>
        <v>41422</v>
      </c>
    </row>
    <row r="437" spans="1:20" ht="43.2" x14ac:dyDescent="0.3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>
        <f t="shared" si="24"/>
        <v>117</v>
      </c>
      <c r="O437" t="s">
        <v>8276</v>
      </c>
      <c r="P437">
        <f t="shared" si="25"/>
        <v>59</v>
      </c>
      <c r="Q437" s="9" t="s">
        <v>8330</v>
      </c>
      <c r="R437" t="s">
        <v>8331</v>
      </c>
      <c r="S437" s="11">
        <f t="shared" si="26"/>
        <v>41048</v>
      </c>
      <c r="T437" s="11">
        <f t="shared" si="27"/>
        <v>41005</v>
      </c>
    </row>
    <row r="438" spans="1:20" x14ac:dyDescent="0.3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>
        <f t="shared" si="24"/>
        <v>101</v>
      </c>
      <c r="O438" t="s">
        <v>8276</v>
      </c>
      <c r="P438">
        <f t="shared" si="25"/>
        <v>110</v>
      </c>
      <c r="Q438" s="9" t="s">
        <v>8330</v>
      </c>
      <c r="R438" t="s">
        <v>8331</v>
      </c>
      <c r="S438" s="11">
        <f t="shared" si="26"/>
        <v>41554</v>
      </c>
      <c r="T438" s="11">
        <f t="shared" si="27"/>
        <v>41524</v>
      </c>
    </row>
    <row r="439" spans="1:20" ht="43.2" x14ac:dyDescent="0.3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>
        <f t="shared" si="24"/>
        <v>122</v>
      </c>
      <c r="O439" t="s">
        <v>8276</v>
      </c>
      <c r="P439">
        <f t="shared" si="25"/>
        <v>49</v>
      </c>
      <c r="Q439" s="9" t="s">
        <v>8330</v>
      </c>
      <c r="R439" t="s">
        <v>8331</v>
      </c>
      <c r="S439" s="11">
        <f t="shared" si="26"/>
        <v>41761</v>
      </c>
      <c r="T439" s="11">
        <f t="shared" si="27"/>
        <v>41731</v>
      </c>
    </row>
    <row r="440" spans="1:20" ht="43.2" x14ac:dyDescent="0.3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>
        <f t="shared" si="24"/>
        <v>145</v>
      </c>
      <c r="O440" t="s">
        <v>8276</v>
      </c>
      <c r="P440">
        <f t="shared" si="25"/>
        <v>48</v>
      </c>
      <c r="Q440" s="9" t="s">
        <v>8330</v>
      </c>
      <c r="R440" t="s">
        <v>8331</v>
      </c>
      <c r="S440" s="11">
        <f t="shared" si="26"/>
        <v>40926</v>
      </c>
      <c r="T440" s="11">
        <f t="shared" si="27"/>
        <v>40896</v>
      </c>
    </row>
    <row r="441" spans="1:20" ht="43.2" x14ac:dyDescent="0.3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>
        <f t="shared" si="24"/>
        <v>117</v>
      </c>
      <c r="O441" t="s">
        <v>8276</v>
      </c>
      <c r="P441">
        <f t="shared" si="25"/>
        <v>61</v>
      </c>
      <c r="Q441" s="9" t="s">
        <v>8330</v>
      </c>
      <c r="R441" t="s">
        <v>8331</v>
      </c>
      <c r="S441" s="11">
        <f t="shared" si="26"/>
        <v>41174</v>
      </c>
      <c r="T441" s="11">
        <f t="shared" si="27"/>
        <v>41144</v>
      </c>
    </row>
    <row r="442" spans="1:20" ht="43.2" x14ac:dyDescent="0.3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>
        <f t="shared" si="24"/>
        <v>120</v>
      </c>
      <c r="O442" t="s">
        <v>8277</v>
      </c>
      <c r="P442">
        <f t="shared" si="25"/>
        <v>63</v>
      </c>
      <c r="Q442" s="9" t="s">
        <v>8330</v>
      </c>
      <c r="R442" t="s">
        <v>8332</v>
      </c>
      <c r="S442" s="11">
        <f t="shared" si="26"/>
        <v>42637</v>
      </c>
      <c r="T442" s="11">
        <f t="shared" si="27"/>
        <v>42607</v>
      </c>
    </row>
    <row r="443" spans="1:20" ht="43.2" x14ac:dyDescent="0.3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>
        <f t="shared" si="24"/>
        <v>101</v>
      </c>
      <c r="O443" t="s">
        <v>8277</v>
      </c>
      <c r="P443">
        <f t="shared" si="25"/>
        <v>54</v>
      </c>
      <c r="Q443" s="9" t="s">
        <v>8330</v>
      </c>
      <c r="R443" t="s">
        <v>8332</v>
      </c>
      <c r="S443" s="11">
        <f t="shared" si="26"/>
        <v>41954</v>
      </c>
      <c r="T443" s="11">
        <f t="shared" si="27"/>
        <v>41924</v>
      </c>
    </row>
    <row r="444" spans="1:20" ht="43.2" x14ac:dyDescent="0.3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>
        <f t="shared" si="24"/>
        <v>104</v>
      </c>
      <c r="O444" t="s">
        <v>8277</v>
      </c>
      <c r="P444">
        <f t="shared" si="25"/>
        <v>67</v>
      </c>
      <c r="Q444" s="9" t="s">
        <v>8330</v>
      </c>
      <c r="R444" t="s">
        <v>8332</v>
      </c>
      <c r="S444" s="11">
        <f t="shared" si="26"/>
        <v>41561</v>
      </c>
      <c r="T444" s="11">
        <f t="shared" si="27"/>
        <v>41526</v>
      </c>
    </row>
    <row r="445" spans="1:20" ht="43.2" x14ac:dyDescent="0.3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>
        <f t="shared" si="24"/>
        <v>267</v>
      </c>
      <c r="O445" t="s">
        <v>8277</v>
      </c>
      <c r="P445">
        <f t="shared" si="25"/>
        <v>63</v>
      </c>
      <c r="Q445" s="9" t="s">
        <v>8330</v>
      </c>
      <c r="R445" t="s">
        <v>8332</v>
      </c>
      <c r="S445" s="11">
        <f t="shared" si="26"/>
        <v>42712</v>
      </c>
      <c r="T445" s="11">
        <f t="shared" si="27"/>
        <v>42695</v>
      </c>
    </row>
    <row r="446" spans="1:20" ht="57.6" x14ac:dyDescent="0.3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>
        <f t="shared" si="24"/>
        <v>194</v>
      </c>
      <c r="O446" t="s">
        <v>8277</v>
      </c>
      <c r="P446">
        <f t="shared" si="25"/>
        <v>37</v>
      </c>
      <c r="Q446" s="9" t="s">
        <v>8330</v>
      </c>
      <c r="R446" t="s">
        <v>8332</v>
      </c>
      <c r="S446" s="11">
        <f t="shared" si="26"/>
        <v>41944</v>
      </c>
      <c r="T446" s="11">
        <f t="shared" si="27"/>
        <v>41905</v>
      </c>
    </row>
    <row r="447" spans="1:20" ht="43.2" x14ac:dyDescent="0.3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>
        <f t="shared" si="24"/>
        <v>120</v>
      </c>
      <c r="O447" t="s">
        <v>8277</v>
      </c>
      <c r="P447">
        <f t="shared" si="25"/>
        <v>34</v>
      </c>
      <c r="Q447" s="9" t="s">
        <v>8330</v>
      </c>
      <c r="R447" t="s">
        <v>8332</v>
      </c>
      <c r="S447" s="11">
        <f t="shared" si="26"/>
        <v>42618</v>
      </c>
      <c r="T447" s="11">
        <f t="shared" si="27"/>
        <v>42578</v>
      </c>
    </row>
    <row r="448" spans="1:20" ht="43.2" x14ac:dyDescent="0.3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>
        <f t="shared" si="24"/>
        <v>122</v>
      </c>
      <c r="O448" t="s">
        <v>8277</v>
      </c>
      <c r="P448">
        <f t="shared" si="25"/>
        <v>29</v>
      </c>
      <c r="Q448" s="9" t="s">
        <v>8330</v>
      </c>
      <c r="R448" t="s">
        <v>8332</v>
      </c>
      <c r="S448" s="11">
        <f t="shared" si="26"/>
        <v>41708</v>
      </c>
      <c r="T448" s="11">
        <f t="shared" si="27"/>
        <v>41694</v>
      </c>
    </row>
    <row r="449" spans="1:20" ht="28.8" x14ac:dyDescent="0.3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>
        <f t="shared" si="24"/>
        <v>100</v>
      </c>
      <c r="O449" t="s">
        <v>8277</v>
      </c>
      <c r="P449">
        <f t="shared" si="25"/>
        <v>10</v>
      </c>
      <c r="Q449" s="9" t="s">
        <v>8330</v>
      </c>
      <c r="R449" t="s">
        <v>8332</v>
      </c>
      <c r="S449" s="11">
        <f t="shared" si="26"/>
        <v>42195</v>
      </c>
      <c r="T449" s="11">
        <f t="shared" si="27"/>
        <v>42165</v>
      </c>
    </row>
    <row r="450" spans="1:20" ht="43.2" x14ac:dyDescent="0.3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>
        <f t="shared" ref="N450:N513" si="28">ROUND(($E450/$D450)*100,0)</f>
        <v>100</v>
      </c>
      <c r="O450" t="s">
        <v>8277</v>
      </c>
      <c r="P450">
        <f t="shared" ref="P450:P513" si="29">ROUND($E450/$L450,0)</f>
        <v>19</v>
      </c>
      <c r="Q450" s="9" t="s">
        <v>8330</v>
      </c>
      <c r="R450" t="s">
        <v>8332</v>
      </c>
      <c r="S450" s="11">
        <f t="shared" si="26"/>
        <v>42108</v>
      </c>
      <c r="T450" s="11">
        <f t="shared" si="27"/>
        <v>42078</v>
      </c>
    </row>
    <row r="451" spans="1:20" ht="57.6" x14ac:dyDescent="0.3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>
        <f t="shared" si="28"/>
        <v>120</v>
      </c>
      <c r="O451" t="s">
        <v>8277</v>
      </c>
      <c r="P451">
        <f t="shared" si="29"/>
        <v>42</v>
      </c>
      <c r="Q451" s="9" t="s">
        <v>8330</v>
      </c>
      <c r="R451" t="s">
        <v>8332</v>
      </c>
      <c r="S451" s="11">
        <f t="shared" ref="S451:S514" si="30">ROUND((((($I451/60)/60)/24)+DATE(1970,1,1))-(8/24),0)</f>
        <v>42079</v>
      </c>
      <c r="T451" s="11">
        <f t="shared" ref="T451:T514" si="31">ROUND((((($J451/60)/60)/24)+DATE(1970,1,1))-(8/24),0)</f>
        <v>42051</v>
      </c>
    </row>
    <row r="452" spans="1:20" ht="43.2" x14ac:dyDescent="0.3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>
        <f t="shared" si="28"/>
        <v>155</v>
      </c>
      <c r="O452" t="s">
        <v>8277</v>
      </c>
      <c r="P452">
        <f t="shared" si="29"/>
        <v>47</v>
      </c>
      <c r="Q452" s="9" t="s">
        <v>8330</v>
      </c>
      <c r="R452" t="s">
        <v>8332</v>
      </c>
      <c r="S452" s="11">
        <f t="shared" si="30"/>
        <v>42485</v>
      </c>
      <c r="T452" s="11">
        <f t="shared" si="31"/>
        <v>42452</v>
      </c>
    </row>
    <row r="453" spans="1:20" ht="43.2" x14ac:dyDescent="0.3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>
        <f t="shared" si="28"/>
        <v>130</v>
      </c>
      <c r="O453" t="s">
        <v>8277</v>
      </c>
      <c r="P453">
        <f t="shared" si="29"/>
        <v>37</v>
      </c>
      <c r="Q453" s="9" t="s">
        <v>8330</v>
      </c>
      <c r="R453" t="s">
        <v>8332</v>
      </c>
      <c r="S453" s="11">
        <f t="shared" si="30"/>
        <v>42582</v>
      </c>
      <c r="T453" s="11">
        <f t="shared" si="31"/>
        <v>42523</v>
      </c>
    </row>
    <row r="454" spans="1:20" ht="28.8" x14ac:dyDescent="0.3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>
        <f t="shared" si="28"/>
        <v>105</v>
      </c>
      <c r="O454" t="s">
        <v>8277</v>
      </c>
      <c r="P454">
        <f t="shared" si="29"/>
        <v>59</v>
      </c>
      <c r="Q454" s="9" t="s">
        <v>8330</v>
      </c>
      <c r="R454" t="s">
        <v>8332</v>
      </c>
      <c r="S454" s="11">
        <f t="shared" si="30"/>
        <v>42668</v>
      </c>
      <c r="T454" s="11">
        <f t="shared" si="31"/>
        <v>42656</v>
      </c>
    </row>
    <row r="455" spans="1:20" ht="43.2" x14ac:dyDescent="0.3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>
        <f t="shared" si="28"/>
        <v>100</v>
      </c>
      <c r="O455" t="s">
        <v>8277</v>
      </c>
      <c r="P455">
        <f t="shared" si="29"/>
        <v>30</v>
      </c>
      <c r="Q455" s="9" t="s">
        <v>8330</v>
      </c>
      <c r="R455" t="s">
        <v>8332</v>
      </c>
      <c r="S455" s="11">
        <f t="shared" si="30"/>
        <v>42051</v>
      </c>
      <c r="T455" s="11">
        <f t="shared" si="31"/>
        <v>42021</v>
      </c>
    </row>
    <row r="456" spans="1:20" ht="43.2" x14ac:dyDescent="0.3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>
        <f t="shared" si="28"/>
        <v>118</v>
      </c>
      <c r="O456" t="s">
        <v>8277</v>
      </c>
      <c r="P456">
        <f t="shared" si="29"/>
        <v>66</v>
      </c>
      <c r="Q456" s="9" t="s">
        <v>8330</v>
      </c>
      <c r="R456" t="s">
        <v>8332</v>
      </c>
      <c r="S456" s="11">
        <f t="shared" si="30"/>
        <v>42732</v>
      </c>
      <c r="T456" s="11">
        <f t="shared" si="31"/>
        <v>42702</v>
      </c>
    </row>
    <row r="457" spans="1:20" ht="28.8" x14ac:dyDescent="0.3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>
        <f t="shared" si="28"/>
        <v>103</v>
      </c>
      <c r="O457" t="s">
        <v>8277</v>
      </c>
      <c r="P457">
        <f t="shared" si="29"/>
        <v>32</v>
      </c>
      <c r="Q457" s="9" t="s">
        <v>8330</v>
      </c>
      <c r="R457" t="s">
        <v>8332</v>
      </c>
      <c r="S457" s="11">
        <f t="shared" si="30"/>
        <v>42575</v>
      </c>
      <c r="T457" s="11">
        <f t="shared" si="31"/>
        <v>42545</v>
      </c>
    </row>
    <row r="458" spans="1:20" ht="57.6" x14ac:dyDescent="0.3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>
        <f t="shared" si="28"/>
        <v>218</v>
      </c>
      <c r="O458" t="s">
        <v>8277</v>
      </c>
      <c r="P458">
        <f t="shared" si="29"/>
        <v>19</v>
      </c>
      <c r="Q458" s="9" t="s">
        <v>8330</v>
      </c>
      <c r="R458" t="s">
        <v>8332</v>
      </c>
      <c r="S458" s="11">
        <f t="shared" si="30"/>
        <v>42668</v>
      </c>
      <c r="T458" s="11">
        <f t="shared" si="31"/>
        <v>42609</v>
      </c>
    </row>
    <row r="459" spans="1:20" ht="43.2" x14ac:dyDescent="0.3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>
        <f t="shared" si="28"/>
        <v>100</v>
      </c>
      <c r="O459" t="s">
        <v>8277</v>
      </c>
      <c r="P459">
        <f t="shared" si="29"/>
        <v>50</v>
      </c>
      <c r="Q459" s="9" t="s">
        <v>8330</v>
      </c>
      <c r="R459" t="s">
        <v>8332</v>
      </c>
      <c r="S459" s="11">
        <f t="shared" si="30"/>
        <v>42333</v>
      </c>
      <c r="T459" s="11">
        <f t="shared" si="31"/>
        <v>42291</v>
      </c>
    </row>
    <row r="460" spans="1:20" ht="43.2" x14ac:dyDescent="0.3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>
        <f t="shared" si="28"/>
        <v>144</v>
      </c>
      <c r="O460" t="s">
        <v>8277</v>
      </c>
      <c r="P460">
        <f t="shared" si="29"/>
        <v>23</v>
      </c>
      <c r="Q460" s="9" t="s">
        <v>8330</v>
      </c>
      <c r="R460" t="s">
        <v>8332</v>
      </c>
      <c r="S460" s="11">
        <f t="shared" si="30"/>
        <v>42110</v>
      </c>
      <c r="T460" s="11">
        <f t="shared" si="31"/>
        <v>42079</v>
      </c>
    </row>
    <row r="461" spans="1:20" ht="43.2" x14ac:dyDescent="0.3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>
        <f t="shared" si="28"/>
        <v>105</v>
      </c>
      <c r="O461" t="s">
        <v>8277</v>
      </c>
      <c r="P461">
        <f t="shared" si="29"/>
        <v>43</v>
      </c>
      <c r="Q461" s="9" t="s">
        <v>8330</v>
      </c>
      <c r="R461" t="s">
        <v>8332</v>
      </c>
      <c r="S461" s="11">
        <f t="shared" si="30"/>
        <v>42159</v>
      </c>
      <c r="T461" s="11">
        <f t="shared" si="31"/>
        <v>42128</v>
      </c>
    </row>
    <row r="462" spans="1:20" ht="43.2" x14ac:dyDescent="0.3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>
        <f t="shared" si="28"/>
        <v>206</v>
      </c>
      <c r="O462" t="s">
        <v>8280</v>
      </c>
      <c r="P462">
        <f t="shared" si="29"/>
        <v>106</v>
      </c>
      <c r="Q462" s="9" t="s">
        <v>8330</v>
      </c>
      <c r="R462" t="s">
        <v>8335</v>
      </c>
      <c r="S462" s="11">
        <f t="shared" si="30"/>
        <v>42157</v>
      </c>
      <c r="T462" s="11">
        <f t="shared" si="31"/>
        <v>42127</v>
      </c>
    </row>
    <row r="463" spans="1:20" ht="43.2" x14ac:dyDescent="0.3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>
        <f t="shared" si="28"/>
        <v>352</v>
      </c>
      <c r="O463" t="s">
        <v>8280</v>
      </c>
      <c r="P463">
        <f t="shared" si="29"/>
        <v>22</v>
      </c>
      <c r="Q463" s="9" t="s">
        <v>8330</v>
      </c>
      <c r="R463" t="s">
        <v>8335</v>
      </c>
      <c r="S463" s="11">
        <f t="shared" si="30"/>
        <v>42294</v>
      </c>
      <c r="T463" s="11">
        <f t="shared" si="31"/>
        <v>42271</v>
      </c>
    </row>
    <row r="464" spans="1:20" ht="28.8" x14ac:dyDescent="0.3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>
        <f t="shared" si="28"/>
        <v>115</v>
      </c>
      <c r="O464" t="s">
        <v>8280</v>
      </c>
      <c r="P464">
        <f t="shared" si="29"/>
        <v>31</v>
      </c>
      <c r="Q464" s="9" t="s">
        <v>8330</v>
      </c>
      <c r="R464" t="s">
        <v>8335</v>
      </c>
      <c r="S464" s="11">
        <f t="shared" si="30"/>
        <v>42141</v>
      </c>
      <c r="T464" s="11">
        <f t="shared" si="31"/>
        <v>42111</v>
      </c>
    </row>
    <row r="465" spans="1:20" ht="43.2" x14ac:dyDescent="0.3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>
        <f t="shared" si="28"/>
        <v>237</v>
      </c>
      <c r="O465" t="s">
        <v>8280</v>
      </c>
      <c r="P465">
        <f t="shared" si="29"/>
        <v>36</v>
      </c>
      <c r="Q465" s="9" t="s">
        <v>8330</v>
      </c>
      <c r="R465" t="s">
        <v>8335</v>
      </c>
      <c r="S465" s="11">
        <f t="shared" si="30"/>
        <v>42176</v>
      </c>
      <c r="T465" s="11">
        <f t="shared" si="31"/>
        <v>42146</v>
      </c>
    </row>
    <row r="466" spans="1:20" ht="43.2" x14ac:dyDescent="0.3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>
        <f t="shared" si="28"/>
        <v>119</v>
      </c>
      <c r="O466" t="s">
        <v>8280</v>
      </c>
      <c r="P466">
        <f t="shared" si="29"/>
        <v>389</v>
      </c>
      <c r="Q466" s="9" t="s">
        <v>8330</v>
      </c>
      <c r="R466" t="s">
        <v>8335</v>
      </c>
      <c r="S466" s="11">
        <f t="shared" si="30"/>
        <v>42400</v>
      </c>
      <c r="T466" s="11">
        <f t="shared" si="31"/>
        <v>42370</v>
      </c>
    </row>
    <row r="467" spans="1:20" ht="43.2" x14ac:dyDescent="0.3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>
        <f t="shared" si="28"/>
        <v>110</v>
      </c>
      <c r="O467" t="s">
        <v>8280</v>
      </c>
      <c r="P467">
        <f t="shared" si="29"/>
        <v>72</v>
      </c>
      <c r="Q467" s="9" t="s">
        <v>8330</v>
      </c>
      <c r="R467" t="s">
        <v>8335</v>
      </c>
      <c r="S467" s="11">
        <f t="shared" si="30"/>
        <v>42079</v>
      </c>
      <c r="T467" s="11">
        <f t="shared" si="31"/>
        <v>42050</v>
      </c>
    </row>
    <row r="468" spans="1:20" ht="57.6" x14ac:dyDescent="0.3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>
        <f t="shared" si="28"/>
        <v>100</v>
      </c>
      <c r="O468" t="s">
        <v>8280</v>
      </c>
      <c r="P468">
        <f t="shared" si="29"/>
        <v>57</v>
      </c>
      <c r="Q468" s="9" t="s">
        <v>8330</v>
      </c>
      <c r="R468" t="s">
        <v>8335</v>
      </c>
      <c r="S468" s="11">
        <f t="shared" si="30"/>
        <v>42460</v>
      </c>
      <c r="T468" s="11">
        <f t="shared" si="31"/>
        <v>42426</v>
      </c>
    </row>
    <row r="469" spans="1:20" ht="43.2" x14ac:dyDescent="0.3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>
        <f t="shared" si="28"/>
        <v>103</v>
      </c>
      <c r="O469" t="s">
        <v>8280</v>
      </c>
      <c r="P469">
        <f t="shared" si="29"/>
        <v>70</v>
      </c>
      <c r="Q469" s="9" t="s">
        <v>8330</v>
      </c>
      <c r="R469" t="s">
        <v>8335</v>
      </c>
      <c r="S469" s="11">
        <f t="shared" si="30"/>
        <v>41935</v>
      </c>
      <c r="T469" s="11">
        <f t="shared" si="31"/>
        <v>41905</v>
      </c>
    </row>
    <row r="470" spans="1:20" ht="43.2" x14ac:dyDescent="0.3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>
        <f t="shared" si="28"/>
        <v>117</v>
      </c>
      <c r="O470" t="s">
        <v>8280</v>
      </c>
      <c r="P470">
        <f t="shared" si="29"/>
        <v>46</v>
      </c>
      <c r="Q470" s="9" t="s">
        <v>8330</v>
      </c>
      <c r="R470" t="s">
        <v>8335</v>
      </c>
      <c r="S470" s="11">
        <f t="shared" si="30"/>
        <v>42801</v>
      </c>
      <c r="T470" s="11">
        <f t="shared" si="31"/>
        <v>42755</v>
      </c>
    </row>
    <row r="471" spans="1:20" ht="28.8" x14ac:dyDescent="0.3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>
        <f t="shared" si="28"/>
        <v>112</v>
      </c>
      <c r="O471" t="s">
        <v>8280</v>
      </c>
      <c r="P471">
        <f t="shared" si="29"/>
        <v>79</v>
      </c>
      <c r="Q471" s="9" t="s">
        <v>8330</v>
      </c>
      <c r="R471" t="s">
        <v>8335</v>
      </c>
      <c r="S471" s="11">
        <f t="shared" si="30"/>
        <v>42099</v>
      </c>
      <c r="T471" s="11">
        <f t="shared" si="31"/>
        <v>42044</v>
      </c>
    </row>
    <row r="472" spans="1:20" ht="28.8" x14ac:dyDescent="0.3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>
        <f t="shared" si="28"/>
        <v>342</v>
      </c>
      <c r="O472" t="s">
        <v>8280</v>
      </c>
      <c r="P472">
        <f t="shared" si="29"/>
        <v>43</v>
      </c>
      <c r="Q472" s="9" t="s">
        <v>8330</v>
      </c>
      <c r="R472" t="s">
        <v>8335</v>
      </c>
      <c r="S472" s="11">
        <f t="shared" si="30"/>
        <v>42625</v>
      </c>
      <c r="T472" s="11">
        <f t="shared" si="31"/>
        <v>42611</v>
      </c>
    </row>
    <row r="473" spans="1:20" ht="57.6" x14ac:dyDescent="0.3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>
        <f t="shared" si="28"/>
        <v>107</v>
      </c>
      <c r="O473" t="s">
        <v>8280</v>
      </c>
      <c r="P473">
        <f t="shared" si="29"/>
        <v>108</v>
      </c>
      <c r="Q473" s="9" t="s">
        <v>8330</v>
      </c>
      <c r="R473" t="s">
        <v>8335</v>
      </c>
      <c r="S473" s="11">
        <f t="shared" si="30"/>
        <v>42354</v>
      </c>
      <c r="T473" s="11">
        <f t="shared" si="31"/>
        <v>42324</v>
      </c>
    </row>
    <row r="474" spans="1:20" x14ac:dyDescent="0.3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>
        <f t="shared" si="28"/>
        <v>108</v>
      </c>
      <c r="O474" t="s">
        <v>8280</v>
      </c>
      <c r="P474">
        <f t="shared" si="29"/>
        <v>61</v>
      </c>
      <c r="Q474" s="9" t="s">
        <v>8330</v>
      </c>
      <c r="R474" t="s">
        <v>8335</v>
      </c>
      <c r="S474" s="11">
        <f t="shared" si="30"/>
        <v>42544</v>
      </c>
      <c r="T474" s="11">
        <f t="shared" si="31"/>
        <v>42514</v>
      </c>
    </row>
    <row r="475" spans="1:20" ht="43.2" x14ac:dyDescent="0.3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>
        <f t="shared" si="28"/>
        <v>103</v>
      </c>
      <c r="O475" t="s">
        <v>8280</v>
      </c>
      <c r="P475">
        <f t="shared" si="29"/>
        <v>51</v>
      </c>
      <c r="Q475" s="9" t="s">
        <v>8330</v>
      </c>
      <c r="R475" t="s">
        <v>8335</v>
      </c>
      <c r="S475" s="11">
        <f t="shared" si="30"/>
        <v>42716</v>
      </c>
      <c r="T475" s="11">
        <f t="shared" si="31"/>
        <v>42688</v>
      </c>
    </row>
    <row r="476" spans="1:20" ht="43.2" x14ac:dyDescent="0.3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>
        <f t="shared" si="28"/>
        <v>130</v>
      </c>
      <c r="O476" t="s">
        <v>8280</v>
      </c>
      <c r="P476">
        <f t="shared" si="29"/>
        <v>39</v>
      </c>
      <c r="Q476" s="9" t="s">
        <v>8330</v>
      </c>
      <c r="R476" t="s">
        <v>8335</v>
      </c>
      <c r="S476" s="11">
        <f t="shared" si="30"/>
        <v>42587</v>
      </c>
      <c r="T476" s="11">
        <f t="shared" si="31"/>
        <v>42555</v>
      </c>
    </row>
    <row r="477" spans="1:20" ht="43.2" x14ac:dyDescent="0.3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>
        <f t="shared" si="28"/>
        <v>108</v>
      </c>
      <c r="O477" t="s">
        <v>8280</v>
      </c>
      <c r="P477">
        <f t="shared" si="29"/>
        <v>65</v>
      </c>
      <c r="Q477" s="9" t="s">
        <v>8330</v>
      </c>
      <c r="R477" t="s">
        <v>8335</v>
      </c>
      <c r="S477" s="11">
        <f t="shared" si="30"/>
        <v>42046</v>
      </c>
      <c r="T477" s="11">
        <f t="shared" si="31"/>
        <v>42016</v>
      </c>
    </row>
    <row r="478" spans="1:20" ht="43.2" x14ac:dyDescent="0.3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>
        <f t="shared" si="28"/>
        <v>112</v>
      </c>
      <c r="O478" t="s">
        <v>8280</v>
      </c>
      <c r="P478">
        <f t="shared" si="29"/>
        <v>24</v>
      </c>
      <c r="Q478" s="9" t="s">
        <v>8330</v>
      </c>
      <c r="R478" t="s">
        <v>8335</v>
      </c>
      <c r="S478" s="11">
        <f t="shared" si="30"/>
        <v>41281</v>
      </c>
      <c r="T478" s="11">
        <f t="shared" si="31"/>
        <v>41249</v>
      </c>
    </row>
    <row r="479" spans="1:20" ht="43.2" x14ac:dyDescent="0.3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>
        <f t="shared" si="28"/>
        <v>102</v>
      </c>
      <c r="O479" t="s">
        <v>8280</v>
      </c>
      <c r="P479">
        <f t="shared" si="29"/>
        <v>49</v>
      </c>
      <c r="Q479" s="9" t="s">
        <v>8330</v>
      </c>
      <c r="R479" t="s">
        <v>8335</v>
      </c>
      <c r="S479" s="11">
        <f t="shared" si="30"/>
        <v>42142</v>
      </c>
      <c r="T479" s="11">
        <f t="shared" si="31"/>
        <v>42119</v>
      </c>
    </row>
    <row r="480" spans="1:20" ht="43.2" x14ac:dyDescent="0.3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>
        <f t="shared" si="28"/>
        <v>145</v>
      </c>
      <c r="O480" t="s">
        <v>8280</v>
      </c>
      <c r="P480">
        <f t="shared" si="29"/>
        <v>36</v>
      </c>
      <c r="Q480" s="9" t="s">
        <v>8330</v>
      </c>
      <c r="R480" t="s">
        <v>8335</v>
      </c>
      <c r="S480" s="11">
        <f t="shared" si="30"/>
        <v>42448</v>
      </c>
      <c r="T480" s="11">
        <f t="shared" si="31"/>
        <v>42418</v>
      </c>
    </row>
    <row r="481" spans="1:20" ht="43.2" x14ac:dyDescent="0.3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>
        <f t="shared" si="28"/>
        <v>128</v>
      </c>
      <c r="O481" t="s">
        <v>8280</v>
      </c>
      <c r="P481">
        <f t="shared" si="29"/>
        <v>21</v>
      </c>
      <c r="Q481" s="9" t="s">
        <v>8330</v>
      </c>
      <c r="R481" t="s">
        <v>8335</v>
      </c>
      <c r="S481" s="11">
        <f t="shared" si="30"/>
        <v>42717</v>
      </c>
      <c r="T481" s="11">
        <f t="shared" si="31"/>
        <v>42692</v>
      </c>
    </row>
    <row r="482" spans="1:20" ht="43.2" x14ac:dyDescent="0.3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>
        <f t="shared" si="28"/>
        <v>105</v>
      </c>
      <c r="O482" t="s">
        <v>8285</v>
      </c>
      <c r="P482">
        <f t="shared" si="29"/>
        <v>62</v>
      </c>
      <c r="Q482" s="9" t="s">
        <v>8343</v>
      </c>
      <c r="R482" t="s">
        <v>8344</v>
      </c>
      <c r="S482" s="11">
        <f t="shared" si="30"/>
        <v>42772</v>
      </c>
      <c r="T482" s="11">
        <f t="shared" si="31"/>
        <v>42741</v>
      </c>
    </row>
    <row r="483" spans="1:20" ht="57.6" x14ac:dyDescent="0.3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>
        <f t="shared" si="28"/>
        <v>105</v>
      </c>
      <c r="O483" t="s">
        <v>8285</v>
      </c>
      <c r="P483">
        <f t="shared" si="29"/>
        <v>119</v>
      </c>
      <c r="Q483" s="9" t="s">
        <v>8343</v>
      </c>
      <c r="R483" t="s">
        <v>8344</v>
      </c>
      <c r="S483" s="11">
        <f t="shared" si="30"/>
        <v>42163</v>
      </c>
      <c r="T483" s="11">
        <f t="shared" si="31"/>
        <v>42131</v>
      </c>
    </row>
    <row r="484" spans="1:20" ht="43.2" x14ac:dyDescent="0.3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>
        <f t="shared" si="28"/>
        <v>107</v>
      </c>
      <c r="O484" t="s">
        <v>8285</v>
      </c>
      <c r="P484">
        <f t="shared" si="29"/>
        <v>65</v>
      </c>
      <c r="Q484" s="9" t="s">
        <v>8343</v>
      </c>
      <c r="R484" t="s">
        <v>8344</v>
      </c>
      <c r="S484" s="11">
        <f t="shared" si="30"/>
        <v>42157</v>
      </c>
      <c r="T484" s="11">
        <f t="shared" si="31"/>
        <v>42124</v>
      </c>
    </row>
    <row r="485" spans="1:20" ht="43.2" x14ac:dyDescent="0.3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>
        <f t="shared" si="28"/>
        <v>104</v>
      </c>
      <c r="O485" t="s">
        <v>8285</v>
      </c>
      <c r="P485">
        <f t="shared" si="29"/>
        <v>130</v>
      </c>
      <c r="Q485" s="9" t="s">
        <v>8343</v>
      </c>
      <c r="R485" t="s">
        <v>8344</v>
      </c>
      <c r="S485" s="11">
        <f t="shared" si="30"/>
        <v>42141</v>
      </c>
      <c r="T485" s="11">
        <f t="shared" si="31"/>
        <v>42110</v>
      </c>
    </row>
    <row r="486" spans="1:20" ht="43.2" x14ac:dyDescent="0.3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>
        <f t="shared" si="28"/>
        <v>161</v>
      </c>
      <c r="O486" t="s">
        <v>8285</v>
      </c>
      <c r="P486">
        <f t="shared" si="29"/>
        <v>38</v>
      </c>
      <c r="Q486" s="9" t="s">
        <v>8343</v>
      </c>
      <c r="R486" t="s">
        <v>8344</v>
      </c>
      <c r="S486" s="11">
        <f t="shared" si="30"/>
        <v>42732</v>
      </c>
      <c r="T486" s="11">
        <f t="shared" si="31"/>
        <v>42711</v>
      </c>
    </row>
    <row r="487" spans="1:20" ht="43.2" x14ac:dyDescent="0.3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>
        <f t="shared" si="28"/>
        <v>108</v>
      </c>
      <c r="O487" t="s">
        <v>8285</v>
      </c>
      <c r="P487">
        <f t="shared" si="29"/>
        <v>113</v>
      </c>
      <c r="Q487" s="9" t="s">
        <v>8343</v>
      </c>
      <c r="R487" t="s">
        <v>8344</v>
      </c>
      <c r="S487" s="11">
        <f t="shared" si="30"/>
        <v>42551</v>
      </c>
      <c r="T487" s="11">
        <f t="shared" si="31"/>
        <v>42530</v>
      </c>
    </row>
    <row r="488" spans="1:20" ht="28.8" x14ac:dyDescent="0.3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>
        <f t="shared" si="28"/>
        <v>135</v>
      </c>
      <c r="O488" t="s">
        <v>8285</v>
      </c>
      <c r="P488">
        <f t="shared" si="29"/>
        <v>52</v>
      </c>
      <c r="Q488" s="9" t="s">
        <v>8343</v>
      </c>
      <c r="R488" t="s">
        <v>8344</v>
      </c>
      <c r="S488" s="11">
        <f t="shared" si="30"/>
        <v>41882</v>
      </c>
      <c r="T488" s="11">
        <f t="shared" si="31"/>
        <v>41852</v>
      </c>
    </row>
    <row r="489" spans="1:20" ht="43.2" x14ac:dyDescent="0.3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>
        <f t="shared" si="28"/>
        <v>109</v>
      </c>
      <c r="O489" t="s">
        <v>8285</v>
      </c>
      <c r="P489">
        <f t="shared" si="29"/>
        <v>89</v>
      </c>
      <c r="Q489" s="9" t="s">
        <v>8343</v>
      </c>
      <c r="R489" t="s">
        <v>8344</v>
      </c>
      <c r="S489" s="11">
        <f t="shared" si="30"/>
        <v>42449</v>
      </c>
      <c r="T489" s="11">
        <f t="shared" si="31"/>
        <v>42419</v>
      </c>
    </row>
    <row r="490" spans="1:20" ht="28.8" x14ac:dyDescent="0.3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>
        <f t="shared" si="28"/>
        <v>290</v>
      </c>
      <c r="O490" t="s">
        <v>8285</v>
      </c>
      <c r="P490">
        <f t="shared" si="29"/>
        <v>19</v>
      </c>
      <c r="Q490" s="9" t="s">
        <v>8343</v>
      </c>
      <c r="R490" t="s">
        <v>8344</v>
      </c>
      <c r="S490" s="11">
        <f t="shared" si="30"/>
        <v>42777</v>
      </c>
      <c r="T490" s="11">
        <f t="shared" si="31"/>
        <v>42747</v>
      </c>
    </row>
    <row r="491" spans="1:20" ht="57.6" x14ac:dyDescent="0.3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>
        <f t="shared" si="28"/>
        <v>104</v>
      </c>
      <c r="O491" t="s">
        <v>8285</v>
      </c>
      <c r="P491">
        <f t="shared" si="29"/>
        <v>80</v>
      </c>
      <c r="Q491" s="9" t="s">
        <v>8343</v>
      </c>
      <c r="R491" t="s">
        <v>8344</v>
      </c>
      <c r="S491" s="11">
        <f t="shared" si="30"/>
        <v>42469</v>
      </c>
      <c r="T491" s="11">
        <f t="shared" si="31"/>
        <v>42409</v>
      </c>
    </row>
    <row r="492" spans="1:20" ht="43.2" x14ac:dyDescent="0.3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>
        <f t="shared" si="28"/>
        <v>322</v>
      </c>
      <c r="O492" t="s">
        <v>8285</v>
      </c>
      <c r="P492">
        <f t="shared" si="29"/>
        <v>56</v>
      </c>
      <c r="Q492" s="9" t="s">
        <v>8343</v>
      </c>
      <c r="R492" t="s">
        <v>8344</v>
      </c>
      <c r="S492" s="11">
        <f t="shared" si="30"/>
        <v>42102</v>
      </c>
      <c r="T492" s="11">
        <f t="shared" si="31"/>
        <v>42072</v>
      </c>
    </row>
    <row r="493" spans="1:20" ht="57.6" x14ac:dyDescent="0.3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>
        <f t="shared" si="28"/>
        <v>135</v>
      </c>
      <c r="O493" t="s">
        <v>8285</v>
      </c>
      <c r="P493">
        <f t="shared" si="29"/>
        <v>79</v>
      </c>
      <c r="Q493" s="9" t="s">
        <v>8343</v>
      </c>
      <c r="R493" t="s">
        <v>8344</v>
      </c>
      <c r="S493" s="11">
        <f t="shared" si="30"/>
        <v>42358</v>
      </c>
      <c r="T493" s="11">
        <f t="shared" si="31"/>
        <v>42298</v>
      </c>
    </row>
    <row r="494" spans="1:20" ht="28.8" x14ac:dyDescent="0.3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>
        <f t="shared" si="28"/>
        <v>270</v>
      </c>
      <c r="O494" t="s">
        <v>8285</v>
      </c>
      <c r="P494">
        <f t="shared" si="29"/>
        <v>76</v>
      </c>
      <c r="Q494" s="9" t="s">
        <v>8343</v>
      </c>
      <c r="R494" t="s">
        <v>8344</v>
      </c>
      <c r="S494" s="11">
        <f t="shared" si="30"/>
        <v>42356</v>
      </c>
      <c r="T494" s="11">
        <f t="shared" si="31"/>
        <v>42326</v>
      </c>
    </row>
    <row r="495" spans="1:20" ht="57.6" x14ac:dyDescent="0.3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>
        <f t="shared" si="28"/>
        <v>253</v>
      </c>
      <c r="O495" t="s">
        <v>8285</v>
      </c>
      <c r="P495">
        <f t="shared" si="29"/>
        <v>121</v>
      </c>
      <c r="Q495" s="9" t="s">
        <v>8343</v>
      </c>
      <c r="R495" t="s">
        <v>8344</v>
      </c>
      <c r="S495" s="11">
        <f t="shared" si="30"/>
        <v>42534</v>
      </c>
      <c r="T495" s="11">
        <f t="shared" si="31"/>
        <v>42503</v>
      </c>
    </row>
    <row r="496" spans="1:20" ht="43.2" x14ac:dyDescent="0.3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>
        <f t="shared" si="28"/>
        <v>261</v>
      </c>
      <c r="O496" t="s">
        <v>8285</v>
      </c>
      <c r="P496">
        <f t="shared" si="29"/>
        <v>55</v>
      </c>
      <c r="Q496" s="9" t="s">
        <v>8343</v>
      </c>
      <c r="R496" t="s">
        <v>8344</v>
      </c>
      <c r="S496" s="11">
        <f t="shared" si="30"/>
        <v>42369</v>
      </c>
      <c r="T496" s="11">
        <f t="shared" si="31"/>
        <v>42333</v>
      </c>
    </row>
    <row r="497" spans="1:20" ht="43.2" x14ac:dyDescent="0.3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>
        <f t="shared" si="28"/>
        <v>101</v>
      </c>
      <c r="O497" t="s">
        <v>8285</v>
      </c>
      <c r="P497">
        <f t="shared" si="29"/>
        <v>299</v>
      </c>
      <c r="Q497" s="9" t="s">
        <v>8343</v>
      </c>
      <c r="R497" t="s">
        <v>8344</v>
      </c>
      <c r="S497" s="11">
        <f t="shared" si="30"/>
        <v>42193</v>
      </c>
      <c r="T497" s="11">
        <f t="shared" si="31"/>
        <v>42161</v>
      </c>
    </row>
    <row r="498" spans="1:20" ht="43.2" x14ac:dyDescent="0.3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>
        <f t="shared" si="28"/>
        <v>126</v>
      </c>
      <c r="O498" t="s">
        <v>8285</v>
      </c>
      <c r="P498">
        <f t="shared" si="29"/>
        <v>59</v>
      </c>
      <c r="Q498" s="9" t="s">
        <v>8343</v>
      </c>
      <c r="R498" t="s">
        <v>8344</v>
      </c>
      <c r="S498" s="11">
        <f t="shared" si="30"/>
        <v>42110</v>
      </c>
      <c r="T498" s="11">
        <f t="shared" si="31"/>
        <v>42089</v>
      </c>
    </row>
    <row r="499" spans="1:20" ht="43.2" x14ac:dyDescent="0.3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>
        <f t="shared" si="28"/>
        <v>102</v>
      </c>
      <c r="O499" t="s">
        <v>8285</v>
      </c>
      <c r="P499">
        <f t="shared" si="29"/>
        <v>55</v>
      </c>
      <c r="Q499" s="9" t="s">
        <v>8343</v>
      </c>
      <c r="R499" t="s">
        <v>8344</v>
      </c>
      <c r="S499" s="11">
        <f t="shared" si="30"/>
        <v>42566</v>
      </c>
      <c r="T499" s="11">
        <f t="shared" si="31"/>
        <v>42536</v>
      </c>
    </row>
    <row r="500" spans="1:20" ht="43.2" x14ac:dyDescent="0.3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>
        <f t="shared" si="28"/>
        <v>199</v>
      </c>
      <c r="O500" t="s">
        <v>8285</v>
      </c>
      <c r="P500">
        <f t="shared" si="29"/>
        <v>184</v>
      </c>
      <c r="Q500" s="9" t="s">
        <v>8343</v>
      </c>
      <c r="R500" t="s">
        <v>8344</v>
      </c>
      <c r="S500" s="11">
        <f t="shared" si="30"/>
        <v>42182</v>
      </c>
      <c r="T500" s="11">
        <f t="shared" si="31"/>
        <v>42152</v>
      </c>
    </row>
    <row r="501" spans="1:20" ht="43.2" x14ac:dyDescent="0.3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>
        <f t="shared" si="28"/>
        <v>102</v>
      </c>
      <c r="O501" t="s">
        <v>8285</v>
      </c>
      <c r="P501">
        <f t="shared" si="29"/>
        <v>165</v>
      </c>
      <c r="Q501" s="9" t="s">
        <v>8343</v>
      </c>
      <c r="R501" t="s">
        <v>8344</v>
      </c>
      <c r="S501" s="11">
        <f t="shared" si="30"/>
        <v>42155</v>
      </c>
      <c r="T501" s="11">
        <f t="shared" si="31"/>
        <v>42125</v>
      </c>
    </row>
    <row r="502" spans="1:20" ht="43.2" x14ac:dyDescent="0.3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>
        <f t="shared" si="28"/>
        <v>103</v>
      </c>
      <c r="O502" t="s">
        <v>8285</v>
      </c>
      <c r="P502">
        <f t="shared" si="29"/>
        <v>235</v>
      </c>
      <c r="Q502" s="9" t="s">
        <v>8343</v>
      </c>
      <c r="R502" t="s">
        <v>8344</v>
      </c>
      <c r="S502" s="11">
        <f t="shared" si="30"/>
        <v>42342</v>
      </c>
      <c r="T502" s="11">
        <f t="shared" si="31"/>
        <v>42297</v>
      </c>
    </row>
    <row r="503" spans="1:20" ht="43.2" x14ac:dyDescent="0.3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>
        <f t="shared" si="28"/>
        <v>101</v>
      </c>
      <c r="O503" t="s">
        <v>8285</v>
      </c>
      <c r="P503">
        <f t="shared" si="29"/>
        <v>211</v>
      </c>
      <c r="Q503" s="9" t="s">
        <v>8343</v>
      </c>
      <c r="R503" t="s">
        <v>8344</v>
      </c>
      <c r="S503" s="11">
        <f t="shared" si="30"/>
        <v>42168</v>
      </c>
      <c r="T503" s="11">
        <f t="shared" si="31"/>
        <v>42138</v>
      </c>
    </row>
    <row r="504" spans="1:20" ht="43.2" x14ac:dyDescent="0.3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>
        <f t="shared" si="28"/>
        <v>115</v>
      </c>
      <c r="O504" t="s">
        <v>8285</v>
      </c>
      <c r="P504">
        <f t="shared" si="29"/>
        <v>32</v>
      </c>
      <c r="Q504" s="9" t="s">
        <v>8343</v>
      </c>
      <c r="R504" t="s">
        <v>8344</v>
      </c>
      <c r="S504" s="11">
        <f t="shared" si="30"/>
        <v>42805</v>
      </c>
      <c r="T504" s="11">
        <f t="shared" si="31"/>
        <v>42772</v>
      </c>
    </row>
    <row r="505" spans="1:20" ht="28.8" x14ac:dyDescent="0.3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>
        <f t="shared" si="28"/>
        <v>104</v>
      </c>
      <c r="O505" t="s">
        <v>8285</v>
      </c>
      <c r="P505">
        <f t="shared" si="29"/>
        <v>123</v>
      </c>
      <c r="Q505" s="9" t="s">
        <v>8343</v>
      </c>
      <c r="R505" t="s">
        <v>8344</v>
      </c>
      <c r="S505" s="11">
        <f t="shared" si="30"/>
        <v>42460</v>
      </c>
      <c r="T505" s="11">
        <f t="shared" si="31"/>
        <v>42430</v>
      </c>
    </row>
    <row r="506" spans="1:20" ht="43.2" x14ac:dyDescent="0.3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>
        <f t="shared" si="28"/>
        <v>155</v>
      </c>
      <c r="O506" t="s">
        <v>8285</v>
      </c>
      <c r="P506">
        <f t="shared" si="29"/>
        <v>207</v>
      </c>
      <c r="Q506" s="9" t="s">
        <v>8343</v>
      </c>
      <c r="R506" t="s">
        <v>8344</v>
      </c>
      <c r="S506" s="11">
        <f t="shared" si="30"/>
        <v>42453</v>
      </c>
      <c r="T506" s="11">
        <f t="shared" si="31"/>
        <v>42423</v>
      </c>
    </row>
    <row r="507" spans="1:20" ht="43.2" x14ac:dyDescent="0.3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>
        <f t="shared" si="28"/>
        <v>106</v>
      </c>
      <c r="O507" t="s">
        <v>8285</v>
      </c>
      <c r="P507">
        <f t="shared" si="29"/>
        <v>138</v>
      </c>
      <c r="Q507" s="9" t="s">
        <v>8343</v>
      </c>
      <c r="R507" t="s">
        <v>8344</v>
      </c>
      <c r="S507" s="11">
        <f t="shared" si="30"/>
        <v>42792</v>
      </c>
      <c r="T507" s="11">
        <f t="shared" si="31"/>
        <v>42762</v>
      </c>
    </row>
    <row r="508" spans="1:20" ht="28.8" x14ac:dyDescent="0.3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>
        <f t="shared" si="28"/>
        <v>254</v>
      </c>
      <c r="O508" t="s">
        <v>8285</v>
      </c>
      <c r="P508">
        <f t="shared" si="29"/>
        <v>494</v>
      </c>
      <c r="Q508" s="9" t="s">
        <v>8343</v>
      </c>
      <c r="R508" t="s">
        <v>8344</v>
      </c>
      <c r="S508" s="11">
        <f t="shared" si="30"/>
        <v>42156</v>
      </c>
      <c r="T508" s="11">
        <f t="shared" si="31"/>
        <v>42133</v>
      </c>
    </row>
    <row r="509" spans="1:20" ht="43.2" x14ac:dyDescent="0.3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>
        <f t="shared" si="28"/>
        <v>101</v>
      </c>
      <c r="O509" t="s">
        <v>8285</v>
      </c>
      <c r="P509">
        <f t="shared" si="29"/>
        <v>169</v>
      </c>
      <c r="Q509" s="9" t="s">
        <v>8343</v>
      </c>
      <c r="R509" t="s">
        <v>8344</v>
      </c>
      <c r="S509" s="11">
        <f t="shared" si="30"/>
        <v>42531</v>
      </c>
      <c r="T509" s="11">
        <f t="shared" si="31"/>
        <v>42516</v>
      </c>
    </row>
    <row r="510" spans="1:20" ht="57.6" x14ac:dyDescent="0.3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>
        <f t="shared" si="28"/>
        <v>129</v>
      </c>
      <c r="O510" t="s">
        <v>8285</v>
      </c>
      <c r="P510">
        <f t="shared" si="29"/>
        <v>39</v>
      </c>
      <c r="Q510" s="9" t="s">
        <v>8343</v>
      </c>
      <c r="R510" t="s">
        <v>8344</v>
      </c>
      <c r="S510" s="11">
        <f t="shared" si="30"/>
        <v>42335</v>
      </c>
      <c r="T510" s="11">
        <f t="shared" si="31"/>
        <v>42319</v>
      </c>
    </row>
    <row r="511" spans="1:20" ht="57.6" x14ac:dyDescent="0.3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>
        <f t="shared" si="28"/>
        <v>102</v>
      </c>
      <c r="O511" t="s">
        <v>8285</v>
      </c>
      <c r="P511">
        <f t="shared" si="29"/>
        <v>62</v>
      </c>
      <c r="Q511" s="9" t="s">
        <v>8343</v>
      </c>
      <c r="R511" t="s">
        <v>8344</v>
      </c>
      <c r="S511" s="11">
        <f t="shared" si="30"/>
        <v>42766</v>
      </c>
      <c r="T511" s="11">
        <f t="shared" si="31"/>
        <v>42731</v>
      </c>
    </row>
    <row r="512" spans="1:20" ht="43.2" x14ac:dyDescent="0.3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>
        <f t="shared" si="28"/>
        <v>132</v>
      </c>
      <c r="O512" t="s">
        <v>8285</v>
      </c>
      <c r="P512">
        <f t="shared" si="29"/>
        <v>105</v>
      </c>
      <c r="Q512" s="9" t="s">
        <v>8343</v>
      </c>
      <c r="R512" t="s">
        <v>8344</v>
      </c>
      <c r="S512" s="11">
        <f t="shared" si="30"/>
        <v>42165</v>
      </c>
      <c r="T512" s="11">
        <f t="shared" si="31"/>
        <v>42105</v>
      </c>
    </row>
    <row r="513" spans="1:20" ht="43.2" x14ac:dyDescent="0.3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>
        <f t="shared" si="28"/>
        <v>786</v>
      </c>
      <c r="O513" t="s">
        <v>8285</v>
      </c>
      <c r="P513">
        <f t="shared" si="29"/>
        <v>72</v>
      </c>
      <c r="Q513" s="9" t="s">
        <v>8343</v>
      </c>
      <c r="R513" t="s">
        <v>8344</v>
      </c>
      <c r="S513" s="11">
        <f t="shared" si="30"/>
        <v>41790</v>
      </c>
      <c r="T513" s="11">
        <f t="shared" si="31"/>
        <v>41760</v>
      </c>
    </row>
    <row r="514" spans="1:20" ht="28.8" x14ac:dyDescent="0.3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>
        <f t="shared" ref="N514:N577" si="32">ROUND(($E514/$D514)*100,0)</f>
        <v>146</v>
      </c>
      <c r="O514" t="s">
        <v>8285</v>
      </c>
      <c r="P514">
        <f t="shared" ref="P514:P577" si="33">ROUND($E514/$L514,0)</f>
        <v>92</v>
      </c>
      <c r="Q514" s="9" t="s">
        <v>8343</v>
      </c>
      <c r="R514" t="s">
        <v>8344</v>
      </c>
      <c r="S514" s="11">
        <f t="shared" si="30"/>
        <v>42280</v>
      </c>
      <c r="T514" s="11">
        <f t="shared" si="31"/>
        <v>42247</v>
      </c>
    </row>
    <row r="515" spans="1:20" ht="43.2" x14ac:dyDescent="0.3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>
        <f t="shared" si="32"/>
        <v>103</v>
      </c>
      <c r="O515" t="s">
        <v>8285</v>
      </c>
      <c r="P515">
        <f t="shared" si="33"/>
        <v>149</v>
      </c>
      <c r="Q515" s="9" t="s">
        <v>8343</v>
      </c>
      <c r="R515" t="s">
        <v>8344</v>
      </c>
      <c r="S515" s="11">
        <f t="shared" ref="S515:S578" si="34">ROUND((((($I515/60)/60)/24)+DATE(1970,1,1))-(8/24),0)</f>
        <v>42565</v>
      </c>
      <c r="T515" s="11">
        <f t="shared" ref="T515:T578" si="35">ROUND((((($J515/60)/60)/24)+DATE(1970,1,1))-(8/24),0)</f>
        <v>42535</v>
      </c>
    </row>
    <row r="516" spans="1:20" ht="43.2" x14ac:dyDescent="0.3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>
        <f t="shared" si="32"/>
        <v>172</v>
      </c>
      <c r="O516" t="s">
        <v>8285</v>
      </c>
      <c r="P516">
        <f t="shared" si="33"/>
        <v>174</v>
      </c>
      <c r="Q516" s="9" t="s">
        <v>8343</v>
      </c>
      <c r="R516" t="s">
        <v>8344</v>
      </c>
      <c r="S516" s="11">
        <f t="shared" si="34"/>
        <v>42309</v>
      </c>
      <c r="T516" s="11">
        <f t="shared" si="35"/>
        <v>42278</v>
      </c>
    </row>
    <row r="517" spans="1:20" ht="28.8" x14ac:dyDescent="0.3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>
        <f t="shared" si="32"/>
        <v>159</v>
      </c>
      <c r="O517" t="s">
        <v>8285</v>
      </c>
      <c r="P517">
        <f t="shared" si="33"/>
        <v>103</v>
      </c>
      <c r="Q517" s="9" t="s">
        <v>8343</v>
      </c>
      <c r="R517" t="s">
        <v>8344</v>
      </c>
      <c r="S517" s="11">
        <f t="shared" si="34"/>
        <v>42663</v>
      </c>
      <c r="T517" s="11">
        <f t="shared" si="35"/>
        <v>42633</v>
      </c>
    </row>
    <row r="518" spans="1:20" ht="43.2" x14ac:dyDescent="0.3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>
        <f t="shared" si="32"/>
        <v>104</v>
      </c>
      <c r="O518" t="s">
        <v>8285</v>
      </c>
      <c r="P518">
        <f t="shared" si="33"/>
        <v>111</v>
      </c>
      <c r="Q518" s="9" t="s">
        <v>8343</v>
      </c>
      <c r="R518" t="s">
        <v>8344</v>
      </c>
      <c r="S518" s="11">
        <f t="shared" si="34"/>
        <v>42241</v>
      </c>
      <c r="T518" s="11">
        <f t="shared" si="35"/>
        <v>42211</v>
      </c>
    </row>
    <row r="519" spans="1:20" ht="43.2" x14ac:dyDescent="0.3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>
        <f t="shared" si="32"/>
        <v>111</v>
      </c>
      <c r="O519" t="s">
        <v>8285</v>
      </c>
      <c r="P519">
        <f t="shared" si="33"/>
        <v>24</v>
      </c>
      <c r="Q519" s="9" t="s">
        <v>8343</v>
      </c>
      <c r="R519" t="s">
        <v>8344</v>
      </c>
      <c r="S519" s="11">
        <f t="shared" si="34"/>
        <v>42708</v>
      </c>
      <c r="T519" s="11">
        <f t="shared" si="35"/>
        <v>42680</v>
      </c>
    </row>
    <row r="520" spans="1:20" ht="28.8" x14ac:dyDescent="0.3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>
        <f t="shared" si="32"/>
        <v>280</v>
      </c>
      <c r="O520" t="s">
        <v>8285</v>
      </c>
      <c r="P520">
        <f t="shared" si="33"/>
        <v>81</v>
      </c>
      <c r="Q520" s="9" t="s">
        <v>8343</v>
      </c>
      <c r="R520" t="s">
        <v>8344</v>
      </c>
      <c r="S520" s="11">
        <f t="shared" si="34"/>
        <v>42461</v>
      </c>
      <c r="T520" s="11">
        <f t="shared" si="35"/>
        <v>42430</v>
      </c>
    </row>
    <row r="521" spans="1:20" ht="43.2" x14ac:dyDescent="0.3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>
        <f t="shared" si="32"/>
        <v>112</v>
      </c>
      <c r="O521" t="s">
        <v>8285</v>
      </c>
      <c r="P521">
        <f t="shared" si="33"/>
        <v>116</v>
      </c>
      <c r="Q521" s="9" t="s">
        <v>8343</v>
      </c>
      <c r="R521" t="s">
        <v>8344</v>
      </c>
      <c r="S521" s="11">
        <f t="shared" si="34"/>
        <v>42684</v>
      </c>
      <c r="T521" s="11">
        <f t="shared" si="35"/>
        <v>42654</v>
      </c>
    </row>
    <row r="522" spans="1:20" ht="43.2" x14ac:dyDescent="0.3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>
        <f t="shared" si="32"/>
        <v>104</v>
      </c>
      <c r="O522" t="s">
        <v>8276</v>
      </c>
      <c r="P522">
        <f t="shared" si="33"/>
        <v>46</v>
      </c>
      <c r="Q522" s="9" t="s">
        <v>8330</v>
      </c>
      <c r="R522" t="s">
        <v>8331</v>
      </c>
      <c r="S522" s="11">
        <f t="shared" si="34"/>
        <v>41387</v>
      </c>
      <c r="T522" s="11">
        <f t="shared" si="35"/>
        <v>41355</v>
      </c>
    </row>
    <row r="523" spans="1:20" ht="43.2" x14ac:dyDescent="0.3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>
        <f t="shared" si="32"/>
        <v>120</v>
      </c>
      <c r="O523" t="s">
        <v>8276</v>
      </c>
      <c r="P523">
        <f t="shared" si="33"/>
        <v>141</v>
      </c>
      <c r="Q523" s="9" t="s">
        <v>8330</v>
      </c>
      <c r="R523" t="s">
        <v>8331</v>
      </c>
      <c r="S523" s="11">
        <f t="shared" si="34"/>
        <v>41804</v>
      </c>
      <c r="T523" s="11">
        <f t="shared" si="35"/>
        <v>41774</v>
      </c>
    </row>
    <row r="524" spans="1:20" ht="43.2" x14ac:dyDescent="0.3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>
        <f t="shared" si="32"/>
        <v>117</v>
      </c>
      <c r="O524" t="s">
        <v>8276</v>
      </c>
      <c r="P524">
        <f t="shared" si="33"/>
        <v>75</v>
      </c>
      <c r="Q524" s="9" t="s">
        <v>8330</v>
      </c>
      <c r="R524" t="s">
        <v>8331</v>
      </c>
      <c r="S524" s="11">
        <f t="shared" si="34"/>
        <v>40883</v>
      </c>
      <c r="T524" s="11">
        <f t="shared" si="35"/>
        <v>40838</v>
      </c>
    </row>
    <row r="525" spans="1:20" ht="28.8" x14ac:dyDescent="0.3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>
        <f t="shared" si="32"/>
        <v>122</v>
      </c>
      <c r="O525" t="s">
        <v>8276</v>
      </c>
      <c r="P525">
        <f t="shared" si="33"/>
        <v>86</v>
      </c>
      <c r="Q525" s="9" t="s">
        <v>8330</v>
      </c>
      <c r="R525" t="s">
        <v>8331</v>
      </c>
      <c r="S525" s="11">
        <f t="shared" si="34"/>
        <v>41400</v>
      </c>
      <c r="T525" s="11">
        <f t="shared" si="35"/>
        <v>41370</v>
      </c>
    </row>
    <row r="526" spans="1:20" ht="43.2" x14ac:dyDescent="0.3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>
        <f t="shared" si="32"/>
        <v>152</v>
      </c>
      <c r="O526" t="s">
        <v>8276</v>
      </c>
      <c r="P526">
        <f t="shared" si="33"/>
        <v>64</v>
      </c>
      <c r="Q526" s="9" t="s">
        <v>8330</v>
      </c>
      <c r="R526" t="s">
        <v>8331</v>
      </c>
      <c r="S526" s="11">
        <f t="shared" si="34"/>
        <v>41803</v>
      </c>
      <c r="T526" s="11">
        <f t="shared" si="35"/>
        <v>41767</v>
      </c>
    </row>
    <row r="527" spans="1:20" ht="43.2" x14ac:dyDescent="0.3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>
        <f t="shared" si="32"/>
        <v>104</v>
      </c>
      <c r="O527" t="s">
        <v>8276</v>
      </c>
      <c r="P527">
        <f t="shared" si="33"/>
        <v>64</v>
      </c>
      <c r="Q527" s="9" t="s">
        <v>8330</v>
      </c>
      <c r="R527" t="s">
        <v>8331</v>
      </c>
      <c r="S527" s="11">
        <f t="shared" si="34"/>
        <v>41097</v>
      </c>
      <c r="T527" s="11">
        <f t="shared" si="35"/>
        <v>41067</v>
      </c>
    </row>
    <row r="528" spans="1:20" ht="57.6" x14ac:dyDescent="0.3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>
        <f t="shared" si="32"/>
        <v>200</v>
      </c>
      <c r="O528" t="s">
        <v>8276</v>
      </c>
      <c r="P528">
        <f t="shared" si="33"/>
        <v>118</v>
      </c>
      <c r="Q528" s="9" t="s">
        <v>8330</v>
      </c>
      <c r="R528" t="s">
        <v>8331</v>
      </c>
      <c r="S528" s="11">
        <f t="shared" si="34"/>
        <v>41888</v>
      </c>
      <c r="T528" s="11">
        <f t="shared" si="35"/>
        <v>41843</v>
      </c>
    </row>
    <row r="529" spans="1:20" ht="28.8" x14ac:dyDescent="0.3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>
        <f t="shared" si="32"/>
        <v>102</v>
      </c>
      <c r="O529" t="s">
        <v>8276</v>
      </c>
      <c r="P529">
        <f t="shared" si="33"/>
        <v>83</v>
      </c>
      <c r="Q529" s="9" t="s">
        <v>8330</v>
      </c>
      <c r="R529" t="s">
        <v>8331</v>
      </c>
      <c r="S529" s="11">
        <f t="shared" si="34"/>
        <v>40811</v>
      </c>
      <c r="T529" s="11">
        <f t="shared" si="35"/>
        <v>40751</v>
      </c>
    </row>
    <row r="530" spans="1:20" ht="43.2" x14ac:dyDescent="0.3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>
        <f t="shared" si="32"/>
        <v>138</v>
      </c>
      <c r="O530" t="s">
        <v>8276</v>
      </c>
      <c r="P530">
        <f t="shared" si="33"/>
        <v>34</v>
      </c>
      <c r="Q530" s="9" t="s">
        <v>8330</v>
      </c>
      <c r="R530" t="s">
        <v>8331</v>
      </c>
      <c r="S530" s="11">
        <f t="shared" si="34"/>
        <v>41572</v>
      </c>
      <c r="T530" s="11">
        <f t="shared" si="35"/>
        <v>41544</v>
      </c>
    </row>
    <row r="531" spans="1:20" ht="43.2" x14ac:dyDescent="0.3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>
        <f t="shared" si="32"/>
        <v>303833</v>
      </c>
      <c r="O531" t="s">
        <v>8276</v>
      </c>
      <c r="P531">
        <f t="shared" si="33"/>
        <v>43</v>
      </c>
      <c r="Q531" s="9" t="s">
        <v>8330</v>
      </c>
      <c r="R531" t="s">
        <v>8331</v>
      </c>
      <c r="S531" s="11">
        <f t="shared" si="34"/>
        <v>41885</v>
      </c>
      <c r="T531" s="11">
        <f t="shared" si="35"/>
        <v>41855</v>
      </c>
    </row>
    <row r="532" spans="1:20" ht="43.2" x14ac:dyDescent="0.3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>
        <f t="shared" si="32"/>
        <v>199</v>
      </c>
      <c r="O532" t="s">
        <v>8276</v>
      </c>
      <c r="P532">
        <f t="shared" si="33"/>
        <v>94</v>
      </c>
      <c r="Q532" s="9" t="s">
        <v>8330</v>
      </c>
      <c r="R532" t="s">
        <v>8331</v>
      </c>
      <c r="S532" s="11">
        <f t="shared" si="34"/>
        <v>40544</v>
      </c>
      <c r="T532" s="11">
        <f t="shared" si="35"/>
        <v>40487</v>
      </c>
    </row>
    <row r="533" spans="1:20" ht="43.2" x14ac:dyDescent="0.3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>
        <f t="shared" si="32"/>
        <v>202</v>
      </c>
      <c r="O533" t="s">
        <v>8276</v>
      </c>
      <c r="P533">
        <f t="shared" si="33"/>
        <v>56</v>
      </c>
      <c r="Q533" s="9" t="s">
        <v>8330</v>
      </c>
      <c r="R533" t="s">
        <v>8331</v>
      </c>
      <c r="S533" s="11">
        <f t="shared" si="34"/>
        <v>41610</v>
      </c>
      <c r="T533" s="11">
        <f t="shared" si="35"/>
        <v>41580</v>
      </c>
    </row>
    <row r="534" spans="1:20" ht="43.2" x14ac:dyDescent="0.3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>
        <f t="shared" si="32"/>
        <v>118</v>
      </c>
      <c r="O534" t="s">
        <v>8276</v>
      </c>
      <c r="P534">
        <f t="shared" si="33"/>
        <v>98</v>
      </c>
      <c r="Q534" s="9" t="s">
        <v>8330</v>
      </c>
      <c r="R534" t="s">
        <v>8331</v>
      </c>
      <c r="S534" s="11">
        <f t="shared" si="34"/>
        <v>40952</v>
      </c>
      <c r="T534" s="11">
        <f t="shared" si="35"/>
        <v>40922</v>
      </c>
    </row>
    <row r="535" spans="1:20" ht="43.2" x14ac:dyDescent="0.3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>
        <f t="shared" si="32"/>
        <v>295</v>
      </c>
      <c r="O535" t="s">
        <v>8276</v>
      </c>
      <c r="P535">
        <f t="shared" si="33"/>
        <v>92</v>
      </c>
      <c r="Q535" s="9" t="s">
        <v>8330</v>
      </c>
      <c r="R535" t="s">
        <v>8331</v>
      </c>
      <c r="S535" s="11">
        <f t="shared" si="34"/>
        <v>40636</v>
      </c>
      <c r="T535" s="11">
        <f t="shared" si="35"/>
        <v>40587</v>
      </c>
    </row>
    <row r="536" spans="1:20" ht="43.2" x14ac:dyDescent="0.3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>
        <f t="shared" si="32"/>
        <v>213</v>
      </c>
      <c r="O536" t="s">
        <v>8276</v>
      </c>
      <c r="P536">
        <f t="shared" si="33"/>
        <v>38</v>
      </c>
      <c r="Q536" s="9" t="s">
        <v>8330</v>
      </c>
      <c r="R536" t="s">
        <v>8331</v>
      </c>
      <c r="S536" s="11">
        <f t="shared" si="34"/>
        <v>41517</v>
      </c>
      <c r="T536" s="11">
        <f t="shared" si="35"/>
        <v>41487</v>
      </c>
    </row>
    <row r="537" spans="1:20" ht="43.2" x14ac:dyDescent="0.3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>
        <f t="shared" si="32"/>
        <v>104</v>
      </c>
      <c r="O537" t="s">
        <v>8276</v>
      </c>
      <c r="P537">
        <f t="shared" si="33"/>
        <v>27</v>
      </c>
      <c r="Q537" s="9" t="s">
        <v>8330</v>
      </c>
      <c r="R537" t="s">
        <v>8331</v>
      </c>
      <c r="S537" s="11">
        <f t="shared" si="34"/>
        <v>41799</v>
      </c>
      <c r="T537" s="11">
        <f t="shared" si="35"/>
        <v>41767</v>
      </c>
    </row>
    <row r="538" spans="1:20" ht="43.2" x14ac:dyDescent="0.3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>
        <f t="shared" si="32"/>
        <v>114</v>
      </c>
      <c r="O538" t="s">
        <v>8276</v>
      </c>
      <c r="P538">
        <f t="shared" si="33"/>
        <v>51</v>
      </c>
      <c r="Q538" s="9" t="s">
        <v>8330</v>
      </c>
      <c r="R538" t="s">
        <v>8331</v>
      </c>
      <c r="S538" s="11">
        <f t="shared" si="34"/>
        <v>41697</v>
      </c>
      <c r="T538" s="11">
        <f t="shared" si="35"/>
        <v>41667</v>
      </c>
    </row>
    <row r="539" spans="1:20" ht="43.2" x14ac:dyDescent="0.3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>
        <f t="shared" si="32"/>
        <v>101</v>
      </c>
      <c r="O539" t="s">
        <v>8276</v>
      </c>
      <c r="P539">
        <f t="shared" si="33"/>
        <v>39</v>
      </c>
      <c r="Q539" s="9" t="s">
        <v>8330</v>
      </c>
      <c r="R539" t="s">
        <v>8331</v>
      </c>
      <c r="S539" s="11">
        <f t="shared" si="34"/>
        <v>41668</v>
      </c>
      <c r="T539" s="11">
        <f t="shared" si="35"/>
        <v>41638</v>
      </c>
    </row>
    <row r="540" spans="1:20" ht="43.2" x14ac:dyDescent="0.3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>
        <f t="shared" si="32"/>
        <v>125</v>
      </c>
      <c r="O540" t="s">
        <v>8276</v>
      </c>
      <c r="P540">
        <f t="shared" si="33"/>
        <v>78</v>
      </c>
      <c r="Q540" s="9" t="s">
        <v>8330</v>
      </c>
      <c r="R540" t="s">
        <v>8331</v>
      </c>
      <c r="S540" s="11">
        <f t="shared" si="34"/>
        <v>41686</v>
      </c>
      <c r="T540" s="11">
        <f t="shared" si="35"/>
        <v>41656</v>
      </c>
    </row>
    <row r="541" spans="1:20" ht="28.8" x14ac:dyDescent="0.3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>
        <f t="shared" si="32"/>
        <v>119</v>
      </c>
      <c r="O541" t="s">
        <v>8276</v>
      </c>
      <c r="P541">
        <f t="shared" si="33"/>
        <v>44</v>
      </c>
      <c r="Q541" s="9" t="s">
        <v>8330</v>
      </c>
      <c r="R541" t="s">
        <v>8331</v>
      </c>
      <c r="S541" s="11">
        <f t="shared" si="34"/>
        <v>41727</v>
      </c>
      <c r="T541" s="11">
        <f t="shared" si="35"/>
        <v>41692</v>
      </c>
    </row>
    <row r="542" spans="1:20" ht="43.2" x14ac:dyDescent="0.3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>
        <f t="shared" si="32"/>
        <v>166</v>
      </c>
      <c r="O542" t="s">
        <v>8276</v>
      </c>
      <c r="P542">
        <f t="shared" si="33"/>
        <v>32</v>
      </c>
      <c r="Q542" s="9" t="s">
        <v>8330</v>
      </c>
      <c r="R542" t="s">
        <v>8331</v>
      </c>
      <c r="S542" s="11">
        <f t="shared" si="34"/>
        <v>41576</v>
      </c>
      <c r="T542" s="11">
        <f t="shared" si="35"/>
        <v>41547</v>
      </c>
    </row>
    <row r="543" spans="1:20" ht="57.6" x14ac:dyDescent="0.3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>
        <f t="shared" si="32"/>
        <v>119</v>
      </c>
      <c r="O543" t="s">
        <v>8276</v>
      </c>
      <c r="P543">
        <f t="shared" si="33"/>
        <v>63</v>
      </c>
      <c r="Q543" s="9" t="s">
        <v>8330</v>
      </c>
      <c r="R543" t="s">
        <v>8331</v>
      </c>
      <c r="S543" s="11">
        <f t="shared" si="34"/>
        <v>40512</v>
      </c>
      <c r="T543" s="11">
        <f t="shared" si="35"/>
        <v>40465</v>
      </c>
    </row>
    <row r="544" spans="1:20" ht="28.8" x14ac:dyDescent="0.3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>
        <f t="shared" si="32"/>
        <v>100</v>
      </c>
      <c r="O544" t="s">
        <v>8276</v>
      </c>
      <c r="P544">
        <f t="shared" si="33"/>
        <v>191</v>
      </c>
      <c r="Q544" s="9" t="s">
        <v>8330</v>
      </c>
      <c r="R544" t="s">
        <v>8331</v>
      </c>
      <c r="S544" s="11">
        <f t="shared" si="34"/>
        <v>41651</v>
      </c>
      <c r="T544" s="11">
        <f t="shared" si="35"/>
        <v>41621</v>
      </c>
    </row>
    <row r="545" spans="1:20" ht="43.2" x14ac:dyDescent="0.3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>
        <f t="shared" si="32"/>
        <v>102</v>
      </c>
      <c r="O545" t="s">
        <v>8276</v>
      </c>
      <c r="P545">
        <f t="shared" si="33"/>
        <v>141</v>
      </c>
      <c r="Q545" s="9" t="s">
        <v>8330</v>
      </c>
      <c r="R545" t="s">
        <v>8331</v>
      </c>
      <c r="S545" s="11">
        <f t="shared" si="34"/>
        <v>41479</v>
      </c>
      <c r="T545" s="11">
        <f t="shared" si="35"/>
        <v>41449</v>
      </c>
    </row>
    <row r="546" spans="1:20" ht="28.8" x14ac:dyDescent="0.3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>
        <f t="shared" si="32"/>
        <v>117</v>
      </c>
      <c r="O546" t="s">
        <v>8276</v>
      </c>
      <c r="P546">
        <f t="shared" si="33"/>
        <v>77</v>
      </c>
      <c r="Q546" s="9" t="s">
        <v>8330</v>
      </c>
      <c r="R546" t="s">
        <v>8331</v>
      </c>
      <c r="S546" s="11">
        <f t="shared" si="34"/>
        <v>41538</v>
      </c>
      <c r="T546" s="11">
        <f t="shared" si="35"/>
        <v>41508</v>
      </c>
    </row>
    <row r="547" spans="1:20" ht="43.2" x14ac:dyDescent="0.3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>
        <f t="shared" si="32"/>
        <v>109</v>
      </c>
      <c r="O547" t="s">
        <v>8276</v>
      </c>
      <c r="P547">
        <f t="shared" si="33"/>
        <v>99</v>
      </c>
      <c r="Q547" s="9" t="s">
        <v>8330</v>
      </c>
      <c r="R547" t="s">
        <v>8331</v>
      </c>
      <c r="S547" s="11">
        <f t="shared" si="34"/>
        <v>42476</v>
      </c>
      <c r="T547" s="11">
        <f t="shared" si="35"/>
        <v>42445</v>
      </c>
    </row>
    <row r="548" spans="1:20" ht="28.8" x14ac:dyDescent="0.3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>
        <f t="shared" si="32"/>
        <v>115</v>
      </c>
      <c r="O548" t="s">
        <v>8276</v>
      </c>
      <c r="P548">
        <f t="shared" si="33"/>
        <v>68</v>
      </c>
      <c r="Q548" s="9" t="s">
        <v>8330</v>
      </c>
      <c r="R548" t="s">
        <v>8331</v>
      </c>
      <c r="S548" s="11">
        <f t="shared" si="34"/>
        <v>40993</v>
      </c>
      <c r="T548" s="11">
        <f t="shared" si="35"/>
        <v>40934</v>
      </c>
    </row>
    <row r="549" spans="1:20" ht="43.2" x14ac:dyDescent="0.3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>
        <f t="shared" si="32"/>
        <v>102</v>
      </c>
      <c r="O549" t="s">
        <v>8276</v>
      </c>
      <c r="P549">
        <f t="shared" si="33"/>
        <v>246</v>
      </c>
      <c r="Q549" s="9" t="s">
        <v>8330</v>
      </c>
      <c r="R549" t="s">
        <v>8331</v>
      </c>
      <c r="S549" s="11">
        <f t="shared" si="34"/>
        <v>41591</v>
      </c>
      <c r="T549" s="11">
        <f t="shared" si="35"/>
        <v>41561</v>
      </c>
    </row>
    <row r="550" spans="1:20" ht="57.6" x14ac:dyDescent="0.3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>
        <f t="shared" si="32"/>
        <v>106</v>
      </c>
      <c r="O550" t="s">
        <v>8276</v>
      </c>
      <c r="P550">
        <f t="shared" si="33"/>
        <v>189</v>
      </c>
      <c r="Q550" s="9" t="s">
        <v>8330</v>
      </c>
      <c r="R550" t="s">
        <v>8331</v>
      </c>
      <c r="S550" s="11">
        <f t="shared" si="34"/>
        <v>40344</v>
      </c>
      <c r="T550" s="11">
        <f t="shared" si="35"/>
        <v>40274</v>
      </c>
    </row>
    <row r="551" spans="1:20" ht="43.2" x14ac:dyDescent="0.3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>
        <f t="shared" si="32"/>
        <v>104</v>
      </c>
      <c r="O551" t="s">
        <v>8276</v>
      </c>
      <c r="P551">
        <f t="shared" si="33"/>
        <v>77</v>
      </c>
      <c r="Q551" s="9" t="s">
        <v>8330</v>
      </c>
      <c r="R551" t="s">
        <v>8331</v>
      </c>
      <c r="S551" s="11">
        <f t="shared" si="34"/>
        <v>41882</v>
      </c>
      <c r="T551" s="11">
        <f t="shared" si="35"/>
        <v>41852</v>
      </c>
    </row>
    <row r="552" spans="1:20" ht="43.2" x14ac:dyDescent="0.3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>
        <f t="shared" si="32"/>
        <v>155</v>
      </c>
      <c r="O552" t="s">
        <v>8276</v>
      </c>
      <c r="P552">
        <f t="shared" si="33"/>
        <v>83</v>
      </c>
      <c r="Q552" s="9" t="s">
        <v>8330</v>
      </c>
      <c r="R552" t="s">
        <v>8331</v>
      </c>
      <c r="S552" s="11">
        <f t="shared" si="34"/>
        <v>41151</v>
      </c>
      <c r="T552" s="11">
        <f t="shared" si="35"/>
        <v>41116</v>
      </c>
    </row>
    <row r="553" spans="1:20" ht="43.2" x14ac:dyDescent="0.3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>
        <f t="shared" si="32"/>
        <v>162</v>
      </c>
      <c r="O553" t="s">
        <v>8276</v>
      </c>
      <c r="P553">
        <f t="shared" si="33"/>
        <v>63</v>
      </c>
      <c r="Q553" s="9" t="s">
        <v>8330</v>
      </c>
      <c r="R553" t="s">
        <v>8331</v>
      </c>
      <c r="S553" s="11">
        <f t="shared" si="34"/>
        <v>41494</v>
      </c>
      <c r="T553" s="11">
        <f t="shared" si="35"/>
        <v>41459</v>
      </c>
    </row>
    <row r="554" spans="1:20" ht="28.8" x14ac:dyDescent="0.3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>
        <f t="shared" si="32"/>
        <v>104</v>
      </c>
      <c r="O554" t="s">
        <v>8276</v>
      </c>
      <c r="P554">
        <f t="shared" si="33"/>
        <v>46</v>
      </c>
      <c r="Q554" s="9" t="s">
        <v>8330</v>
      </c>
      <c r="R554" t="s">
        <v>8331</v>
      </c>
      <c r="S554" s="11">
        <f t="shared" si="34"/>
        <v>40057</v>
      </c>
      <c r="T554" s="11">
        <f t="shared" si="35"/>
        <v>40007</v>
      </c>
    </row>
    <row r="555" spans="1:20" ht="43.2" x14ac:dyDescent="0.3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>
        <f t="shared" si="32"/>
        <v>106</v>
      </c>
      <c r="O555" t="s">
        <v>8276</v>
      </c>
      <c r="P555">
        <f t="shared" si="33"/>
        <v>39</v>
      </c>
      <c r="Q555" s="9" t="s">
        <v>8330</v>
      </c>
      <c r="R555" t="s">
        <v>8331</v>
      </c>
      <c r="S555" s="11">
        <f t="shared" si="34"/>
        <v>41156</v>
      </c>
      <c r="T555" s="11">
        <f t="shared" si="35"/>
        <v>41121</v>
      </c>
    </row>
    <row r="556" spans="1:20" ht="43.2" x14ac:dyDescent="0.3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>
        <f t="shared" si="32"/>
        <v>155</v>
      </c>
      <c r="O556" t="s">
        <v>8276</v>
      </c>
      <c r="P556">
        <f t="shared" si="33"/>
        <v>53</v>
      </c>
      <c r="Q556" s="9" t="s">
        <v>8330</v>
      </c>
      <c r="R556" t="s">
        <v>8331</v>
      </c>
      <c r="S556" s="11">
        <f t="shared" si="34"/>
        <v>41815</v>
      </c>
      <c r="T556" s="11">
        <f t="shared" si="35"/>
        <v>41786</v>
      </c>
    </row>
    <row r="557" spans="1:20" ht="43.2" x14ac:dyDescent="0.3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>
        <f t="shared" si="32"/>
        <v>111</v>
      </c>
      <c r="O557" t="s">
        <v>8276</v>
      </c>
      <c r="P557">
        <f t="shared" si="33"/>
        <v>73</v>
      </c>
      <c r="Q557" s="9" t="s">
        <v>8330</v>
      </c>
      <c r="R557" t="s">
        <v>8331</v>
      </c>
      <c r="S557" s="11">
        <f t="shared" si="34"/>
        <v>41722</v>
      </c>
      <c r="T557" s="11">
        <f t="shared" si="35"/>
        <v>41682</v>
      </c>
    </row>
    <row r="558" spans="1:20" ht="43.2" x14ac:dyDescent="0.3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>
        <f t="shared" si="32"/>
        <v>111</v>
      </c>
      <c r="O558" t="s">
        <v>8276</v>
      </c>
      <c r="P558">
        <f t="shared" si="33"/>
        <v>128</v>
      </c>
      <c r="Q558" s="9" t="s">
        <v>8330</v>
      </c>
      <c r="R558" t="s">
        <v>8331</v>
      </c>
      <c r="S558" s="11">
        <f t="shared" si="34"/>
        <v>40603</v>
      </c>
      <c r="T558" s="11">
        <f t="shared" si="35"/>
        <v>40513</v>
      </c>
    </row>
    <row r="559" spans="1:20" ht="43.2" x14ac:dyDescent="0.3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>
        <f t="shared" si="32"/>
        <v>111</v>
      </c>
      <c r="O559" t="s">
        <v>8276</v>
      </c>
      <c r="P559">
        <f t="shared" si="33"/>
        <v>105</v>
      </c>
      <c r="Q559" s="9" t="s">
        <v>8330</v>
      </c>
      <c r="R559" t="s">
        <v>8331</v>
      </c>
      <c r="S559" s="11">
        <f t="shared" si="34"/>
        <v>41483</v>
      </c>
      <c r="T559" s="11">
        <f t="shared" si="35"/>
        <v>41463</v>
      </c>
    </row>
    <row r="560" spans="1:20" ht="43.2" x14ac:dyDescent="0.3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>
        <f t="shared" si="32"/>
        <v>124</v>
      </c>
      <c r="O560" t="s">
        <v>8276</v>
      </c>
      <c r="P560">
        <f t="shared" si="33"/>
        <v>68</v>
      </c>
      <c r="Q560" s="9" t="s">
        <v>8330</v>
      </c>
      <c r="R560" t="s">
        <v>8331</v>
      </c>
      <c r="S560" s="11">
        <f t="shared" si="34"/>
        <v>41617</v>
      </c>
      <c r="T560" s="11">
        <f t="shared" si="35"/>
        <v>41586</v>
      </c>
    </row>
    <row r="561" spans="1:20" ht="43.2" x14ac:dyDescent="0.3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>
        <f t="shared" si="32"/>
        <v>211</v>
      </c>
      <c r="O561" t="s">
        <v>8276</v>
      </c>
      <c r="P561">
        <f t="shared" si="33"/>
        <v>96</v>
      </c>
      <c r="Q561" s="9" t="s">
        <v>8330</v>
      </c>
      <c r="R561" t="s">
        <v>8331</v>
      </c>
      <c r="S561" s="11">
        <f t="shared" si="34"/>
        <v>41344</v>
      </c>
      <c r="T561" s="11">
        <f t="shared" si="35"/>
        <v>41320</v>
      </c>
    </row>
    <row r="562" spans="1:20" ht="43.2" x14ac:dyDescent="0.3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>
        <f t="shared" si="32"/>
        <v>101</v>
      </c>
      <c r="O562" t="s">
        <v>8271</v>
      </c>
      <c r="P562">
        <f t="shared" si="33"/>
        <v>65</v>
      </c>
      <c r="Q562" s="9" t="s">
        <v>8322</v>
      </c>
      <c r="R562" t="s">
        <v>8323</v>
      </c>
      <c r="S562" s="11">
        <f t="shared" si="34"/>
        <v>42735</v>
      </c>
      <c r="T562" s="11">
        <f t="shared" si="35"/>
        <v>42712</v>
      </c>
    </row>
    <row r="563" spans="1:20" ht="43.2" x14ac:dyDescent="0.3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>
        <f t="shared" si="32"/>
        <v>102</v>
      </c>
      <c r="O563" t="s">
        <v>8271</v>
      </c>
      <c r="P563">
        <f t="shared" si="33"/>
        <v>32</v>
      </c>
      <c r="Q563" s="9" t="s">
        <v>8322</v>
      </c>
      <c r="R563" t="s">
        <v>8323</v>
      </c>
      <c r="S563" s="11">
        <f t="shared" si="34"/>
        <v>42175</v>
      </c>
      <c r="T563" s="11">
        <f t="shared" si="35"/>
        <v>42160</v>
      </c>
    </row>
    <row r="564" spans="1:20" ht="43.2" x14ac:dyDescent="0.3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>
        <f t="shared" si="32"/>
        <v>108</v>
      </c>
      <c r="O564" t="s">
        <v>8271</v>
      </c>
      <c r="P564">
        <f t="shared" si="33"/>
        <v>81</v>
      </c>
      <c r="Q564" s="9" t="s">
        <v>8322</v>
      </c>
      <c r="R564" t="s">
        <v>8323</v>
      </c>
      <c r="S564" s="11">
        <f t="shared" si="34"/>
        <v>42052</v>
      </c>
      <c r="T564" s="11">
        <f t="shared" si="35"/>
        <v>42039</v>
      </c>
    </row>
    <row r="565" spans="1:20" ht="72" x14ac:dyDescent="0.3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>
        <f t="shared" si="32"/>
        <v>242</v>
      </c>
      <c r="O565" t="s">
        <v>8271</v>
      </c>
      <c r="P565">
        <f t="shared" si="33"/>
        <v>24</v>
      </c>
      <c r="Q565" s="9" t="s">
        <v>8322</v>
      </c>
      <c r="R565" t="s">
        <v>8323</v>
      </c>
      <c r="S565" s="11">
        <f t="shared" si="34"/>
        <v>42167</v>
      </c>
      <c r="T565" s="11">
        <f t="shared" si="35"/>
        <v>42107</v>
      </c>
    </row>
    <row r="566" spans="1:20" ht="43.2" x14ac:dyDescent="0.3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>
        <f t="shared" si="32"/>
        <v>100</v>
      </c>
      <c r="O566" t="s">
        <v>8271</v>
      </c>
      <c r="P566">
        <f t="shared" si="33"/>
        <v>66</v>
      </c>
      <c r="Q566" s="9" t="s">
        <v>8322</v>
      </c>
      <c r="R566" t="s">
        <v>8323</v>
      </c>
      <c r="S566" s="11">
        <f t="shared" si="34"/>
        <v>42592</v>
      </c>
      <c r="T566" s="11">
        <f t="shared" si="35"/>
        <v>42561</v>
      </c>
    </row>
    <row r="567" spans="1:20" ht="43.2" x14ac:dyDescent="0.3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>
        <f t="shared" si="32"/>
        <v>125</v>
      </c>
      <c r="O567" t="s">
        <v>8271</v>
      </c>
      <c r="P567">
        <f t="shared" si="33"/>
        <v>36</v>
      </c>
      <c r="Q567" s="9" t="s">
        <v>8322</v>
      </c>
      <c r="R567" t="s">
        <v>8323</v>
      </c>
      <c r="S567" s="11">
        <f t="shared" si="34"/>
        <v>42739</v>
      </c>
      <c r="T567" s="11">
        <f t="shared" si="35"/>
        <v>42709</v>
      </c>
    </row>
    <row r="568" spans="1:20" ht="28.8" x14ac:dyDescent="0.3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>
        <f t="shared" si="32"/>
        <v>109</v>
      </c>
      <c r="O568" t="s">
        <v>8271</v>
      </c>
      <c r="P568">
        <f t="shared" si="33"/>
        <v>44</v>
      </c>
      <c r="Q568" s="9" t="s">
        <v>8322</v>
      </c>
      <c r="R568" t="s">
        <v>8323</v>
      </c>
      <c r="S568" s="11">
        <f t="shared" si="34"/>
        <v>42117</v>
      </c>
      <c r="T568" s="11">
        <f t="shared" si="35"/>
        <v>42086</v>
      </c>
    </row>
    <row r="569" spans="1:20" ht="43.2" x14ac:dyDescent="0.3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>
        <f t="shared" si="32"/>
        <v>146</v>
      </c>
      <c r="O569" t="s">
        <v>8271</v>
      </c>
      <c r="P569">
        <f t="shared" si="33"/>
        <v>104</v>
      </c>
      <c r="Q569" s="9" t="s">
        <v>8322</v>
      </c>
      <c r="R569" t="s">
        <v>8323</v>
      </c>
      <c r="S569" s="11">
        <f t="shared" si="34"/>
        <v>42101</v>
      </c>
      <c r="T569" s="11">
        <f t="shared" si="35"/>
        <v>42064</v>
      </c>
    </row>
    <row r="570" spans="1:20" ht="57.6" x14ac:dyDescent="0.3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>
        <f t="shared" si="32"/>
        <v>110</v>
      </c>
      <c r="O570" t="s">
        <v>8271</v>
      </c>
      <c r="P570">
        <f t="shared" si="33"/>
        <v>36</v>
      </c>
      <c r="Q570" s="9" t="s">
        <v>8322</v>
      </c>
      <c r="R570" t="s">
        <v>8323</v>
      </c>
      <c r="S570" s="11">
        <f t="shared" si="34"/>
        <v>42284</v>
      </c>
      <c r="T570" s="11">
        <f t="shared" si="35"/>
        <v>42256</v>
      </c>
    </row>
    <row r="571" spans="1:20" ht="57.6" x14ac:dyDescent="0.3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>
        <f t="shared" si="32"/>
        <v>102</v>
      </c>
      <c r="O571" t="s">
        <v>8271</v>
      </c>
      <c r="P571">
        <f t="shared" si="33"/>
        <v>128</v>
      </c>
      <c r="Q571" s="9" t="s">
        <v>8322</v>
      </c>
      <c r="R571" t="s">
        <v>8323</v>
      </c>
      <c r="S571" s="11">
        <f t="shared" si="34"/>
        <v>42322</v>
      </c>
      <c r="T571" s="11">
        <f t="shared" si="35"/>
        <v>42292</v>
      </c>
    </row>
    <row r="572" spans="1:20" ht="43.2" x14ac:dyDescent="0.3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>
        <f t="shared" si="32"/>
        <v>122</v>
      </c>
      <c r="O572" t="s">
        <v>8271</v>
      </c>
      <c r="P572">
        <f t="shared" si="33"/>
        <v>28</v>
      </c>
      <c r="Q572" s="9" t="s">
        <v>8322</v>
      </c>
      <c r="R572" t="s">
        <v>8323</v>
      </c>
      <c r="S572" s="11">
        <f t="shared" si="34"/>
        <v>42296</v>
      </c>
      <c r="T572" s="11">
        <f t="shared" si="35"/>
        <v>42278</v>
      </c>
    </row>
    <row r="573" spans="1:20" ht="43.2" x14ac:dyDescent="0.3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>
        <f t="shared" si="32"/>
        <v>102</v>
      </c>
      <c r="O573" t="s">
        <v>8271</v>
      </c>
      <c r="P573">
        <f t="shared" si="33"/>
        <v>40</v>
      </c>
      <c r="Q573" s="9" t="s">
        <v>8322</v>
      </c>
      <c r="R573" t="s">
        <v>8323</v>
      </c>
      <c r="S573" s="11">
        <f t="shared" si="34"/>
        <v>42214</v>
      </c>
      <c r="T573" s="11">
        <f t="shared" si="35"/>
        <v>42184</v>
      </c>
    </row>
    <row r="574" spans="1:20" ht="57.6" x14ac:dyDescent="0.3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>
        <f t="shared" si="32"/>
        <v>141</v>
      </c>
      <c r="O574" t="s">
        <v>8271</v>
      </c>
      <c r="P574">
        <f t="shared" si="33"/>
        <v>52</v>
      </c>
      <c r="Q574" s="9" t="s">
        <v>8322</v>
      </c>
      <c r="R574" t="s">
        <v>8323</v>
      </c>
      <c r="S574" s="11">
        <f t="shared" si="34"/>
        <v>42443</v>
      </c>
      <c r="T574" s="11">
        <f t="shared" si="35"/>
        <v>42423</v>
      </c>
    </row>
    <row r="575" spans="1:20" ht="43.2" x14ac:dyDescent="0.3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>
        <f t="shared" si="32"/>
        <v>110</v>
      </c>
      <c r="O575" t="s">
        <v>8271</v>
      </c>
      <c r="P575">
        <f t="shared" si="33"/>
        <v>92</v>
      </c>
      <c r="Q575" s="9" t="s">
        <v>8322</v>
      </c>
      <c r="R575" t="s">
        <v>8323</v>
      </c>
      <c r="S575" s="11">
        <f t="shared" si="34"/>
        <v>42491</v>
      </c>
      <c r="T575" s="11">
        <f t="shared" si="35"/>
        <v>42461</v>
      </c>
    </row>
    <row r="576" spans="1:20" ht="43.2" x14ac:dyDescent="0.3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>
        <f t="shared" si="32"/>
        <v>105</v>
      </c>
      <c r="O576" t="s">
        <v>8271</v>
      </c>
      <c r="P576">
        <f t="shared" si="33"/>
        <v>63</v>
      </c>
      <c r="Q576" s="9" t="s">
        <v>8322</v>
      </c>
      <c r="R576" t="s">
        <v>8323</v>
      </c>
      <c r="S576" s="11">
        <f t="shared" si="34"/>
        <v>42488</v>
      </c>
      <c r="T576" s="11">
        <f t="shared" si="35"/>
        <v>42458</v>
      </c>
    </row>
    <row r="577" spans="1:20" ht="43.2" x14ac:dyDescent="0.3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>
        <f t="shared" si="32"/>
        <v>124</v>
      </c>
      <c r="O577" t="s">
        <v>8271</v>
      </c>
      <c r="P577">
        <f t="shared" si="33"/>
        <v>136</v>
      </c>
      <c r="Q577" s="9" t="s">
        <v>8322</v>
      </c>
      <c r="R577" t="s">
        <v>8323</v>
      </c>
      <c r="S577" s="11">
        <f t="shared" si="34"/>
        <v>42199</v>
      </c>
      <c r="T577" s="11">
        <f t="shared" si="35"/>
        <v>42169</v>
      </c>
    </row>
    <row r="578" spans="1:20" ht="43.2" x14ac:dyDescent="0.3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>
        <f t="shared" ref="N578:N641" si="36">ROUND(($E578/$D578)*100,0)</f>
        <v>135</v>
      </c>
      <c r="O578" t="s">
        <v>8271</v>
      </c>
      <c r="P578">
        <f t="shared" ref="P578:P641" si="37">ROUND($E578/$L578,0)</f>
        <v>169</v>
      </c>
      <c r="Q578" s="9" t="s">
        <v>8322</v>
      </c>
      <c r="R578" t="s">
        <v>8323</v>
      </c>
      <c r="S578" s="11">
        <f t="shared" si="34"/>
        <v>42522</v>
      </c>
      <c r="T578" s="11">
        <f t="shared" si="35"/>
        <v>42483</v>
      </c>
    </row>
    <row r="579" spans="1:20" ht="43.2" x14ac:dyDescent="0.3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>
        <f t="shared" si="36"/>
        <v>103</v>
      </c>
      <c r="O579" t="s">
        <v>8271</v>
      </c>
      <c r="P579">
        <f t="shared" si="37"/>
        <v>71</v>
      </c>
      <c r="Q579" s="9" t="s">
        <v>8322</v>
      </c>
      <c r="R579" t="s">
        <v>8323</v>
      </c>
      <c r="S579" s="11">
        <f t="shared" ref="S579:S642" si="38">ROUND((((($I579/60)/60)/24)+DATE(1970,1,1))-(8/24),0)</f>
        <v>42206</v>
      </c>
      <c r="T579" s="11">
        <f t="shared" ref="T579:T642" si="39">ROUND((((($J579/60)/60)/24)+DATE(1970,1,1))-(8/24),0)</f>
        <v>42195</v>
      </c>
    </row>
    <row r="580" spans="1:20" ht="43.2" x14ac:dyDescent="0.3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>
        <f t="shared" si="36"/>
        <v>100</v>
      </c>
      <c r="O580" t="s">
        <v>8271</v>
      </c>
      <c r="P580">
        <f t="shared" si="37"/>
        <v>50</v>
      </c>
      <c r="Q580" s="9" t="s">
        <v>8322</v>
      </c>
      <c r="R580" t="s">
        <v>8323</v>
      </c>
      <c r="S580" s="11">
        <f t="shared" si="38"/>
        <v>42705</v>
      </c>
      <c r="T580" s="11">
        <f t="shared" si="39"/>
        <v>42675</v>
      </c>
    </row>
    <row r="581" spans="1:20" ht="28.8" x14ac:dyDescent="0.3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>
        <f t="shared" si="36"/>
        <v>130</v>
      </c>
      <c r="O581" t="s">
        <v>8271</v>
      </c>
      <c r="P581">
        <f t="shared" si="37"/>
        <v>42</v>
      </c>
      <c r="Q581" s="9" t="s">
        <v>8322</v>
      </c>
      <c r="R581" t="s">
        <v>8323</v>
      </c>
      <c r="S581" s="11">
        <f t="shared" si="38"/>
        <v>42582</v>
      </c>
      <c r="T581" s="11">
        <f t="shared" si="39"/>
        <v>42566</v>
      </c>
    </row>
    <row r="582" spans="1:20" ht="43.2" x14ac:dyDescent="0.3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>
        <f t="shared" si="36"/>
        <v>378</v>
      </c>
      <c r="O582" t="s">
        <v>8274</v>
      </c>
      <c r="P582">
        <f t="shared" si="37"/>
        <v>41</v>
      </c>
      <c r="Q582" s="9" t="s">
        <v>8327</v>
      </c>
      <c r="R582" t="s">
        <v>8328</v>
      </c>
      <c r="S582" s="11">
        <f t="shared" si="38"/>
        <v>42551</v>
      </c>
      <c r="T582" s="11">
        <f t="shared" si="39"/>
        <v>42522</v>
      </c>
    </row>
    <row r="583" spans="1:20" ht="43.2" x14ac:dyDescent="0.3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>
        <f t="shared" si="36"/>
        <v>125</v>
      </c>
      <c r="O583" t="s">
        <v>8274</v>
      </c>
      <c r="P583">
        <f t="shared" si="37"/>
        <v>54</v>
      </c>
      <c r="Q583" s="9" t="s">
        <v>8327</v>
      </c>
      <c r="R583" t="s">
        <v>8328</v>
      </c>
      <c r="S583" s="11">
        <f t="shared" si="38"/>
        <v>41834</v>
      </c>
      <c r="T583" s="11">
        <f t="shared" si="39"/>
        <v>41799</v>
      </c>
    </row>
    <row r="584" spans="1:20" ht="43.2" x14ac:dyDescent="0.3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>
        <f t="shared" si="36"/>
        <v>147</v>
      </c>
      <c r="O584" t="s">
        <v>8274</v>
      </c>
      <c r="P584">
        <f t="shared" si="37"/>
        <v>48</v>
      </c>
      <c r="Q584" s="9" t="s">
        <v>8327</v>
      </c>
      <c r="R584" t="s">
        <v>8328</v>
      </c>
      <c r="S584" s="11">
        <f t="shared" si="38"/>
        <v>41452</v>
      </c>
      <c r="T584" s="11">
        <f t="shared" si="39"/>
        <v>41422</v>
      </c>
    </row>
    <row r="585" spans="1:20" ht="43.2" x14ac:dyDescent="0.3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>
        <f t="shared" si="36"/>
        <v>102</v>
      </c>
      <c r="O585" t="s">
        <v>8274</v>
      </c>
      <c r="P585">
        <f t="shared" si="37"/>
        <v>82</v>
      </c>
      <c r="Q585" s="9" t="s">
        <v>8327</v>
      </c>
      <c r="R585" t="s">
        <v>8328</v>
      </c>
      <c r="S585" s="11">
        <f t="shared" si="38"/>
        <v>42070</v>
      </c>
      <c r="T585" s="11">
        <f t="shared" si="39"/>
        <v>42040</v>
      </c>
    </row>
    <row r="586" spans="1:20" ht="43.2" x14ac:dyDescent="0.3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>
        <f t="shared" si="36"/>
        <v>102</v>
      </c>
      <c r="O586" t="s">
        <v>8274</v>
      </c>
      <c r="P586">
        <f t="shared" si="37"/>
        <v>230</v>
      </c>
      <c r="Q586" s="9" t="s">
        <v>8327</v>
      </c>
      <c r="R586" t="s">
        <v>8328</v>
      </c>
      <c r="S586" s="11">
        <f t="shared" si="38"/>
        <v>41991</v>
      </c>
      <c r="T586" s="11">
        <f t="shared" si="39"/>
        <v>41963</v>
      </c>
    </row>
    <row r="587" spans="1:20" ht="43.2" x14ac:dyDescent="0.3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>
        <f t="shared" si="36"/>
        <v>204</v>
      </c>
      <c r="O587" t="s">
        <v>8274</v>
      </c>
      <c r="P587">
        <f t="shared" si="37"/>
        <v>59</v>
      </c>
      <c r="Q587" s="9" t="s">
        <v>8327</v>
      </c>
      <c r="R587" t="s">
        <v>8328</v>
      </c>
      <c r="S587" s="11">
        <f t="shared" si="38"/>
        <v>42354</v>
      </c>
      <c r="T587" s="11">
        <f t="shared" si="39"/>
        <v>42317</v>
      </c>
    </row>
    <row r="588" spans="1:20" ht="43.2" x14ac:dyDescent="0.3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>
        <f t="shared" si="36"/>
        <v>104</v>
      </c>
      <c r="O588" t="s">
        <v>8274</v>
      </c>
      <c r="P588">
        <f t="shared" si="37"/>
        <v>67</v>
      </c>
      <c r="Q588" s="9" t="s">
        <v>8327</v>
      </c>
      <c r="R588" t="s">
        <v>8328</v>
      </c>
      <c r="S588" s="11">
        <f t="shared" si="38"/>
        <v>42364</v>
      </c>
      <c r="T588" s="11">
        <f t="shared" si="39"/>
        <v>42334</v>
      </c>
    </row>
    <row r="589" spans="1:20" ht="28.8" x14ac:dyDescent="0.3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>
        <f t="shared" si="36"/>
        <v>101</v>
      </c>
      <c r="O589" t="s">
        <v>8274</v>
      </c>
      <c r="P589">
        <f t="shared" si="37"/>
        <v>169</v>
      </c>
      <c r="Q589" s="9" t="s">
        <v>8327</v>
      </c>
      <c r="R589" t="s">
        <v>8328</v>
      </c>
      <c r="S589" s="11">
        <f t="shared" si="38"/>
        <v>42412</v>
      </c>
      <c r="T589" s="11">
        <f t="shared" si="39"/>
        <v>42382</v>
      </c>
    </row>
    <row r="590" spans="1:20" ht="43.2" x14ac:dyDescent="0.3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>
        <f t="shared" si="36"/>
        <v>136</v>
      </c>
      <c r="O590" t="s">
        <v>8274</v>
      </c>
      <c r="P590">
        <f t="shared" si="37"/>
        <v>60</v>
      </c>
      <c r="Q590" s="9" t="s">
        <v>8327</v>
      </c>
      <c r="R590" t="s">
        <v>8328</v>
      </c>
      <c r="S590" s="11">
        <f t="shared" si="38"/>
        <v>42252</v>
      </c>
      <c r="T590" s="11">
        <f t="shared" si="39"/>
        <v>42200</v>
      </c>
    </row>
    <row r="591" spans="1:20" ht="43.2" x14ac:dyDescent="0.3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>
        <f t="shared" si="36"/>
        <v>134</v>
      </c>
      <c r="O591" t="s">
        <v>8274</v>
      </c>
      <c r="P591">
        <f t="shared" si="37"/>
        <v>32</v>
      </c>
      <c r="Q591" s="9" t="s">
        <v>8327</v>
      </c>
      <c r="R591" t="s">
        <v>8328</v>
      </c>
      <c r="S591" s="11">
        <f t="shared" si="38"/>
        <v>41344</v>
      </c>
      <c r="T591" s="11">
        <f t="shared" si="39"/>
        <v>41309</v>
      </c>
    </row>
    <row r="592" spans="1:20" ht="43.2" x14ac:dyDescent="0.3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>
        <f t="shared" si="36"/>
        <v>130</v>
      </c>
      <c r="O592" t="s">
        <v>8274</v>
      </c>
      <c r="P592">
        <f t="shared" si="37"/>
        <v>24</v>
      </c>
      <c r="Q592" s="9" t="s">
        <v>8327</v>
      </c>
      <c r="R592" t="s">
        <v>8328</v>
      </c>
      <c r="S592" s="11">
        <f t="shared" si="38"/>
        <v>42532</v>
      </c>
      <c r="T592" s="11">
        <f t="shared" si="39"/>
        <v>42502</v>
      </c>
    </row>
    <row r="593" spans="1:20" ht="57.6" x14ac:dyDescent="0.3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>
        <f t="shared" si="36"/>
        <v>123</v>
      </c>
      <c r="O593" t="s">
        <v>8274</v>
      </c>
      <c r="P593">
        <f t="shared" si="37"/>
        <v>25</v>
      </c>
      <c r="Q593" s="9" t="s">
        <v>8327</v>
      </c>
      <c r="R593" t="s">
        <v>8328</v>
      </c>
      <c r="S593" s="11">
        <f t="shared" si="38"/>
        <v>41243</v>
      </c>
      <c r="T593" s="11">
        <f t="shared" si="39"/>
        <v>41213</v>
      </c>
    </row>
    <row r="594" spans="1:20" ht="43.2" x14ac:dyDescent="0.3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>
        <f t="shared" si="36"/>
        <v>183</v>
      </c>
      <c r="O594" t="s">
        <v>8274</v>
      </c>
      <c r="P594">
        <f t="shared" si="37"/>
        <v>71</v>
      </c>
      <c r="Q594" s="9" t="s">
        <v>8327</v>
      </c>
      <c r="R594" t="s">
        <v>8328</v>
      </c>
      <c r="S594" s="11">
        <f t="shared" si="38"/>
        <v>41460</v>
      </c>
      <c r="T594" s="11">
        <f t="shared" si="39"/>
        <v>41430</v>
      </c>
    </row>
    <row r="595" spans="1:20" ht="43.2" x14ac:dyDescent="0.3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>
        <f t="shared" si="36"/>
        <v>125</v>
      </c>
      <c r="O595" t="s">
        <v>8274</v>
      </c>
      <c r="P595">
        <f t="shared" si="37"/>
        <v>39</v>
      </c>
      <c r="Q595" s="9" t="s">
        <v>8327</v>
      </c>
      <c r="R595" t="s">
        <v>8328</v>
      </c>
      <c r="S595" s="11">
        <f t="shared" si="38"/>
        <v>41334</v>
      </c>
      <c r="T595" s="11">
        <f t="shared" si="39"/>
        <v>41305</v>
      </c>
    </row>
    <row r="596" spans="1:20" ht="43.2" x14ac:dyDescent="0.3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>
        <f t="shared" si="36"/>
        <v>112</v>
      </c>
      <c r="O596" t="s">
        <v>8274</v>
      </c>
      <c r="P596">
        <f t="shared" si="37"/>
        <v>68</v>
      </c>
      <c r="Q596" s="9" t="s">
        <v>8327</v>
      </c>
      <c r="R596" t="s">
        <v>8328</v>
      </c>
      <c r="S596" s="11">
        <f t="shared" si="38"/>
        <v>40719</v>
      </c>
      <c r="T596" s="11">
        <f t="shared" si="39"/>
        <v>40689</v>
      </c>
    </row>
    <row r="597" spans="1:20" ht="43.2" x14ac:dyDescent="0.3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>
        <f t="shared" si="36"/>
        <v>116</v>
      </c>
      <c r="O597" t="s">
        <v>8274</v>
      </c>
      <c r="P597">
        <f t="shared" si="37"/>
        <v>40</v>
      </c>
      <c r="Q597" s="9" t="s">
        <v>8327</v>
      </c>
      <c r="R597" t="s">
        <v>8328</v>
      </c>
      <c r="S597" s="11">
        <f t="shared" si="38"/>
        <v>40730</v>
      </c>
      <c r="T597" s="11">
        <f t="shared" si="39"/>
        <v>40668</v>
      </c>
    </row>
    <row r="598" spans="1:20" ht="28.8" x14ac:dyDescent="0.3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>
        <f t="shared" si="36"/>
        <v>173</v>
      </c>
      <c r="O598" t="s">
        <v>8274</v>
      </c>
      <c r="P598">
        <f t="shared" si="37"/>
        <v>32</v>
      </c>
      <c r="Q598" s="9" t="s">
        <v>8327</v>
      </c>
      <c r="R598" t="s">
        <v>8328</v>
      </c>
      <c r="S598" s="11">
        <f t="shared" si="38"/>
        <v>41124</v>
      </c>
      <c r="T598" s="11">
        <f t="shared" si="39"/>
        <v>41096</v>
      </c>
    </row>
    <row r="599" spans="1:20" ht="43.2" x14ac:dyDescent="0.3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>
        <f t="shared" si="36"/>
        <v>126</v>
      </c>
      <c r="O599" t="s">
        <v>8274</v>
      </c>
      <c r="P599">
        <f t="shared" si="37"/>
        <v>29</v>
      </c>
      <c r="Q599" s="9" t="s">
        <v>8327</v>
      </c>
      <c r="R599" t="s">
        <v>8328</v>
      </c>
      <c r="S599" s="11">
        <f t="shared" si="38"/>
        <v>41811</v>
      </c>
      <c r="T599" s="11">
        <f t="shared" si="39"/>
        <v>41781</v>
      </c>
    </row>
    <row r="600" spans="1:20" ht="43.2" x14ac:dyDescent="0.3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>
        <f t="shared" si="36"/>
        <v>109</v>
      </c>
      <c r="O600" t="s">
        <v>8274</v>
      </c>
      <c r="P600">
        <f t="shared" si="37"/>
        <v>44</v>
      </c>
      <c r="Q600" s="9" t="s">
        <v>8327</v>
      </c>
      <c r="R600" t="s">
        <v>8328</v>
      </c>
      <c r="S600" s="11">
        <f t="shared" si="38"/>
        <v>41525</v>
      </c>
      <c r="T600" s="11">
        <f t="shared" si="39"/>
        <v>41465</v>
      </c>
    </row>
    <row r="601" spans="1:20" ht="43.2" x14ac:dyDescent="0.3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>
        <f t="shared" si="36"/>
        <v>100</v>
      </c>
      <c r="O601" t="s">
        <v>8274</v>
      </c>
      <c r="P601">
        <f t="shared" si="37"/>
        <v>40</v>
      </c>
      <c r="Q601" s="9" t="s">
        <v>8327</v>
      </c>
      <c r="R601" t="s">
        <v>8328</v>
      </c>
      <c r="S601" s="11">
        <f t="shared" si="38"/>
        <v>42415</v>
      </c>
      <c r="T601" s="11">
        <f t="shared" si="39"/>
        <v>42397</v>
      </c>
    </row>
    <row r="602" spans="1:20" ht="57.6" x14ac:dyDescent="0.3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>
        <f t="shared" si="36"/>
        <v>119</v>
      </c>
      <c r="O602" t="s">
        <v>8276</v>
      </c>
      <c r="P602">
        <f t="shared" si="37"/>
        <v>346</v>
      </c>
      <c r="Q602" s="9" t="s">
        <v>8330</v>
      </c>
      <c r="R602" t="s">
        <v>8331</v>
      </c>
      <c r="S602" s="11">
        <f t="shared" si="38"/>
        <v>42011</v>
      </c>
      <c r="T602" s="11">
        <f t="shared" si="39"/>
        <v>41951</v>
      </c>
    </row>
    <row r="603" spans="1:20" ht="43.2" x14ac:dyDescent="0.3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>
        <f t="shared" si="36"/>
        <v>100</v>
      </c>
      <c r="O603" t="s">
        <v>8276</v>
      </c>
      <c r="P603">
        <f t="shared" si="37"/>
        <v>82</v>
      </c>
      <c r="Q603" s="9" t="s">
        <v>8330</v>
      </c>
      <c r="R603" t="s">
        <v>8331</v>
      </c>
      <c r="S603" s="11">
        <f t="shared" si="38"/>
        <v>42079</v>
      </c>
      <c r="T603" s="11">
        <f t="shared" si="39"/>
        <v>42049</v>
      </c>
    </row>
    <row r="604" spans="1:20" x14ac:dyDescent="0.3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>
        <f t="shared" si="36"/>
        <v>126</v>
      </c>
      <c r="O604" t="s">
        <v>8276</v>
      </c>
      <c r="P604">
        <f t="shared" si="37"/>
        <v>65</v>
      </c>
      <c r="Q604" s="9" t="s">
        <v>8330</v>
      </c>
      <c r="R604" t="s">
        <v>8331</v>
      </c>
      <c r="S604" s="11">
        <f t="shared" si="38"/>
        <v>41970</v>
      </c>
      <c r="T604" s="11">
        <f t="shared" si="39"/>
        <v>41925</v>
      </c>
    </row>
    <row r="605" spans="1:20" ht="43.2" x14ac:dyDescent="0.3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>
        <f t="shared" si="36"/>
        <v>114</v>
      </c>
      <c r="O605" t="s">
        <v>8276</v>
      </c>
      <c r="P605">
        <f t="shared" si="37"/>
        <v>63</v>
      </c>
      <c r="Q605" s="9" t="s">
        <v>8330</v>
      </c>
      <c r="R605" t="s">
        <v>8331</v>
      </c>
      <c r="S605" s="11">
        <f t="shared" si="38"/>
        <v>42322</v>
      </c>
      <c r="T605" s="11">
        <f t="shared" si="39"/>
        <v>42292</v>
      </c>
    </row>
    <row r="606" spans="1:20" ht="43.2" x14ac:dyDescent="0.3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>
        <f t="shared" si="36"/>
        <v>111</v>
      </c>
      <c r="O606" t="s">
        <v>8276</v>
      </c>
      <c r="P606">
        <f t="shared" si="37"/>
        <v>64</v>
      </c>
      <c r="Q606" s="9" t="s">
        <v>8330</v>
      </c>
      <c r="R606" t="s">
        <v>8331</v>
      </c>
      <c r="S606" s="11">
        <f t="shared" si="38"/>
        <v>42170</v>
      </c>
      <c r="T606" s="11">
        <f t="shared" si="39"/>
        <v>42146</v>
      </c>
    </row>
    <row r="607" spans="1:20" ht="43.2" x14ac:dyDescent="0.3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>
        <f t="shared" si="36"/>
        <v>105</v>
      </c>
      <c r="O607" t="s">
        <v>8276</v>
      </c>
      <c r="P607">
        <f t="shared" si="37"/>
        <v>84</v>
      </c>
      <c r="Q607" s="9" t="s">
        <v>8330</v>
      </c>
      <c r="R607" t="s">
        <v>8331</v>
      </c>
      <c r="S607" s="11">
        <f t="shared" si="38"/>
        <v>41740</v>
      </c>
      <c r="T607" s="11">
        <f t="shared" si="39"/>
        <v>41710</v>
      </c>
    </row>
    <row r="608" spans="1:20" ht="28.8" x14ac:dyDescent="0.3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>
        <f t="shared" si="36"/>
        <v>104</v>
      </c>
      <c r="O608" t="s">
        <v>8276</v>
      </c>
      <c r="P608">
        <f t="shared" si="37"/>
        <v>78</v>
      </c>
      <c r="Q608" s="9" t="s">
        <v>8330</v>
      </c>
      <c r="R608" t="s">
        <v>8331</v>
      </c>
      <c r="S608" s="11">
        <f t="shared" si="38"/>
        <v>41563</v>
      </c>
      <c r="T608" s="11">
        <f t="shared" si="39"/>
        <v>41548</v>
      </c>
    </row>
    <row r="609" spans="1:20" ht="43.2" x14ac:dyDescent="0.3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>
        <f t="shared" si="36"/>
        <v>107</v>
      </c>
      <c r="O609" t="s">
        <v>8276</v>
      </c>
      <c r="P609">
        <f t="shared" si="37"/>
        <v>107</v>
      </c>
      <c r="Q609" s="9" t="s">
        <v>8330</v>
      </c>
      <c r="R609" t="s">
        <v>8331</v>
      </c>
      <c r="S609" s="11">
        <f t="shared" si="38"/>
        <v>42131</v>
      </c>
      <c r="T609" s="11">
        <f t="shared" si="39"/>
        <v>42101</v>
      </c>
    </row>
    <row r="610" spans="1:20" x14ac:dyDescent="0.3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>
        <f t="shared" si="36"/>
        <v>124</v>
      </c>
      <c r="O610" t="s">
        <v>8276</v>
      </c>
      <c r="P610">
        <f t="shared" si="37"/>
        <v>39</v>
      </c>
      <c r="Q610" s="9" t="s">
        <v>8330</v>
      </c>
      <c r="R610" t="s">
        <v>8331</v>
      </c>
      <c r="S610" s="11">
        <f t="shared" si="38"/>
        <v>41102</v>
      </c>
      <c r="T610" s="11">
        <f t="shared" si="39"/>
        <v>41072</v>
      </c>
    </row>
    <row r="611" spans="1:20" ht="28.8" x14ac:dyDescent="0.3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>
        <f t="shared" si="36"/>
        <v>105</v>
      </c>
      <c r="O611" t="s">
        <v>8276</v>
      </c>
      <c r="P611">
        <f t="shared" si="37"/>
        <v>202</v>
      </c>
      <c r="Q611" s="9" t="s">
        <v>8330</v>
      </c>
      <c r="R611" t="s">
        <v>8331</v>
      </c>
      <c r="S611" s="11">
        <f t="shared" si="38"/>
        <v>42735</v>
      </c>
      <c r="T611" s="11">
        <f t="shared" si="39"/>
        <v>42705</v>
      </c>
    </row>
    <row r="612" spans="1:20" ht="43.2" x14ac:dyDescent="0.3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>
        <f t="shared" si="36"/>
        <v>189</v>
      </c>
      <c r="O612" t="s">
        <v>8276</v>
      </c>
      <c r="P612">
        <f t="shared" si="37"/>
        <v>43</v>
      </c>
      <c r="Q612" s="9" t="s">
        <v>8330</v>
      </c>
      <c r="R612" t="s">
        <v>8331</v>
      </c>
      <c r="S612" s="11">
        <f t="shared" si="38"/>
        <v>42454</v>
      </c>
      <c r="T612" s="11">
        <f t="shared" si="39"/>
        <v>42424</v>
      </c>
    </row>
    <row r="613" spans="1:20" ht="57.6" x14ac:dyDescent="0.3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>
        <f t="shared" si="36"/>
        <v>171</v>
      </c>
      <c r="O613" t="s">
        <v>8276</v>
      </c>
      <c r="P613">
        <f t="shared" si="37"/>
        <v>63</v>
      </c>
      <c r="Q613" s="9" t="s">
        <v>8330</v>
      </c>
      <c r="R613" t="s">
        <v>8331</v>
      </c>
      <c r="S613" s="11">
        <f t="shared" si="38"/>
        <v>42750</v>
      </c>
      <c r="T613" s="11">
        <f t="shared" si="39"/>
        <v>42720</v>
      </c>
    </row>
    <row r="614" spans="1:20" ht="28.8" x14ac:dyDescent="0.3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>
        <f t="shared" si="36"/>
        <v>252</v>
      </c>
      <c r="O614" t="s">
        <v>8276</v>
      </c>
      <c r="P614">
        <f t="shared" si="37"/>
        <v>56</v>
      </c>
      <c r="Q614" s="9" t="s">
        <v>8330</v>
      </c>
      <c r="R614" t="s">
        <v>8331</v>
      </c>
      <c r="S614" s="11">
        <f t="shared" si="38"/>
        <v>42707</v>
      </c>
      <c r="T614" s="11">
        <f t="shared" si="39"/>
        <v>42677</v>
      </c>
    </row>
    <row r="615" spans="1:20" ht="43.2" x14ac:dyDescent="0.3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>
        <f t="shared" si="36"/>
        <v>116</v>
      </c>
      <c r="O615" t="s">
        <v>8276</v>
      </c>
      <c r="P615">
        <f t="shared" si="37"/>
        <v>49</v>
      </c>
      <c r="Q615" s="9" t="s">
        <v>8330</v>
      </c>
      <c r="R615" t="s">
        <v>8331</v>
      </c>
      <c r="S615" s="11">
        <f t="shared" si="38"/>
        <v>42769</v>
      </c>
      <c r="T615" s="11">
        <f t="shared" si="39"/>
        <v>42747</v>
      </c>
    </row>
    <row r="616" spans="1:20" x14ac:dyDescent="0.3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>
        <f t="shared" si="36"/>
        <v>203</v>
      </c>
      <c r="O616" t="s">
        <v>8276</v>
      </c>
      <c r="P616">
        <f t="shared" si="37"/>
        <v>31</v>
      </c>
      <c r="Q616" s="9" t="s">
        <v>8330</v>
      </c>
      <c r="R616" t="s">
        <v>8331</v>
      </c>
      <c r="S616" s="11">
        <f t="shared" si="38"/>
        <v>42583</v>
      </c>
      <c r="T616" s="11">
        <f t="shared" si="39"/>
        <v>42568</v>
      </c>
    </row>
    <row r="617" spans="1:20" ht="28.8" x14ac:dyDescent="0.3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>
        <f t="shared" si="36"/>
        <v>112</v>
      </c>
      <c r="O617" t="s">
        <v>8276</v>
      </c>
      <c r="P617">
        <f t="shared" si="37"/>
        <v>74</v>
      </c>
      <c r="Q617" s="9" t="s">
        <v>8330</v>
      </c>
      <c r="R617" t="s">
        <v>8331</v>
      </c>
      <c r="S617" s="11">
        <f t="shared" si="38"/>
        <v>42160</v>
      </c>
      <c r="T617" s="11">
        <f t="shared" si="39"/>
        <v>42130</v>
      </c>
    </row>
    <row r="618" spans="1:20" ht="43.2" x14ac:dyDescent="0.3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>
        <f t="shared" si="36"/>
        <v>424</v>
      </c>
      <c r="O618" t="s">
        <v>8276</v>
      </c>
      <c r="P618">
        <f t="shared" si="37"/>
        <v>21</v>
      </c>
      <c r="Q618" s="9" t="s">
        <v>8330</v>
      </c>
      <c r="R618" t="s">
        <v>8331</v>
      </c>
      <c r="S618" s="11">
        <f t="shared" si="38"/>
        <v>42164</v>
      </c>
      <c r="T618" s="11">
        <f t="shared" si="39"/>
        <v>42141</v>
      </c>
    </row>
    <row r="619" spans="1:20" ht="57.6" x14ac:dyDescent="0.3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>
        <f t="shared" si="36"/>
        <v>107</v>
      </c>
      <c r="O619" t="s">
        <v>8276</v>
      </c>
      <c r="P619">
        <f t="shared" si="37"/>
        <v>73</v>
      </c>
      <c r="Q619" s="9" t="s">
        <v>8330</v>
      </c>
      <c r="R619" t="s">
        <v>8331</v>
      </c>
      <c r="S619" s="11">
        <f t="shared" si="38"/>
        <v>42733</v>
      </c>
      <c r="T619" s="11">
        <f t="shared" si="39"/>
        <v>42703</v>
      </c>
    </row>
    <row r="620" spans="1:20" ht="43.2" x14ac:dyDescent="0.3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>
        <f t="shared" si="36"/>
        <v>104</v>
      </c>
      <c r="O620" t="s">
        <v>8276</v>
      </c>
      <c r="P620">
        <f t="shared" si="37"/>
        <v>56</v>
      </c>
      <c r="Q620" s="9" t="s">
        <v>8330</v>
      </c>
      <c r="R620" t="s">
        <v>8331</v>
      </c>
      <c r="S620" s="11">
        <f t="shared" si="38"/>
        <v>41400</v>
      </c>
      <c r="T620" s="11">
        <f t="shared" si="39"/>
        <v>41370</v>
      </c>
    </row>
    <row r="621" spans="1:20" ht="43.2" x14ac:dyDescent="0.3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>
        <f t="shared" si="36"/>
        <v>212</v>
      </c>
      <c r="O621" t="s">
        <v>8276</v>
      </c>
      <c r="P621">
        <f t="shared" si="37"/>
        <v>50</v>
      </c>
      <c r="Q621" s="9" t="s">
        <v>8330</v>
      </c>
      <c r="R621" t="s">
        <v>8331</v>
      </c>
      <c r="S621" s="11">
        <f t="shared" si="38"/>
        <v>42727</v>
      </c>
      <c r="T621" s="11">
        <f t="shared" si="39"/>
        <v>42707</v>
      </c>
    </row>
    <row r="622" spans="1:20" ht="43.2" x14ac:dyDescent="0.3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>
        <f t="shared" si="36"/>
        <v>124</v>
      </c>
      <c r="O622" t="s">
        <v>8276</v>
      </c>
      <c r="P622">
        <f t="shared" si="37"/>
        <v>69</v>
      </c>
      <c r="Q622" s="9" t="s">
        <v>8330</v>
      </c>
      <c r="R622" t="s">
        <v>8331</v>
      </c>
      <c r="S622" s="11">
        <f t="shared" si="38"/>
        <v>42190</v>
      </c>
      <c r="T622" s="11">
        <f t="shared" si="39"/>
        <v>42160</v>
      </c>
    </row>
    <row r="623" spans="1:20" ht="43.2" x14ac:dyDescent="0.3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>
        <f t="shared" si="36"/>
        <v>110</v>
      </c>
      <c r="O623" t="s">
        <v>8276</v>
      </c>
      <c r="P623">
        <f t="shared" si="37"/>
        <v>66</v>
      </c>
      <c r="Q623" s="9" t="s">
        <v>8330</v>
      </c>
      <c r="R623" t="s">
        <v>8331</v>
      </c>
      <c r="S623" s="11">
        <f t="shared" si="38"/>
        <v>42489</v>
      </c>
      <c r="T623" s="11">
        <f t="shared" si="39"/>
        <v>42433</v>
      </c>
    </row>
    <row r="624" spans="1:20" ht="28.8" x14ac:dyDescent="0.3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>
        <f t="shared" si="36"/>
        <v>219</v>
      </c>
      <c r="O624" t="s">
        <v>8276</v>
      </c>
      <c r="P624">
        <f t="shared" si="37"/>
        <v>63</v>
      </c>
      <c r="Q624" s="9" t="s">
        <v>8330</v>
      </c>
      <c r="R624" t="s">
        <v>8331</v>
      </c>
      <c r="S624" s="11">
        <f t="shared" si="38"/>
        <v>42214</v>
      </c>
      <c r="T624" s="11">
        <f t="shared" si="39"/>
        <v>42184</v>
      </c>
    </row>
    <row r="625" spans="1:20" ht="43.2" x14ac:dyDescent="0.3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>
        <f t="shared" si="36"/>
        <v>137</v>
      </c>
      <c r="O625" t="s">
        <v>8276</v>
      </c>
      <c r="P625">
        <f t="shared" si="37"/>
        <v>70</v>
      </c>
      <c r="Q625" s="9" t="s">
        <v>8330</v>
      </c>
      <c r="R625" t="s">
        <v>8331</v>
      </c>
      <c r="S625" s="11">
        <f t="shared" si="38"/>
        <v>42158</v>
      </c>
      <c r="T625" s="11">
        <f t="shared" si="39"/>
        <v>42127</v>
      </c>
    </row>
    <row r="626" spans="1:20" ht="43.2" x14ac:dyDescent="0.3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>
        <f t="shared" si="36"/>
        <v>135</v>
      </c>
      <c r="O626" t="s">
        <v>8276</v>
      </c>
      <c r="P626">
        <f t="shared" si="37"/>
        <v>60</v>
      </c>
      <c r="Q626" s="9" t="s">
        <v>8330</v>
      </c>
      <c r="R626" t="s">
        <v>8331</v>
      </c>
      <c r="S626" s="11">
        <f t="shared" si="38"/>
        <v>42660</v>
      </c>
      <c r="T626" s="11">
        <f t="shared" si="39"/>
        <v>42634</v>
      </c>
    </row>
    <row r="627" spans="1:20" ht="28.8" x14ac:dyDescent="0.3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>
        <f t="shared" si="36"/>
        <v>145</v>
      </c>
      <c r="O627" t="s">
        <v>8276</v>
      </c>
      <c r="P627">
        <f t="shared" si="37"/>
        <v>21</v>
      </c>
      <c r="Q627" s="9" t="s">
        <v>8330</v>
      </c>
      <c r="R627" t="s">
        <v>8331</v>
      </c>
      <c r="S627" s="11">
        <f t="shared" si="38"/>
        <v>42595</v>
      </c>
      <c r="T627" s="11">
        <f t="shared" si="39"/>
        <v>42565</v>
      </c>
    </row>
    <row r="628" spans="1:20" ht="43.2" x14ac:dyDescent="0.3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>
        <f t="shared" si="36"/>
        <v>109</v>
      </c>
      <c r="O628" t="s">
        <v>8276</v>
      </c>
      <c r="P628">
        <f t="shared" si="37"/>
        <v>161</v>
      </c>
      <c r="Q628" s="9" t="s">
        <v>8330</v>
      </c>
      <c r="R628" t="s">
        <v>8331</v>
      </c>
      <c r="S628" s="11">
        <f t="shared" si="38"/>
        <v>42121</v>
      </c>
      <c r="T628" s="11">
        <f t="shared" si="39"/>
        <v>42087</v>
      </c>
    </row>
    <row r="629" spans="1:20" ht="43.2" x14ac:dyDescent="0.3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>
        <f t="shared" si="36"/>
        <v>110</v>
      </c>
      <c r="O629" t="s">
        <v>8276</v>
      </c>
      <c r="P629">
        <f t="shared" si="37"/>
        <v>42</v>
      </c>
      <c r="Q629" s="9" t="s">
        <v>8330</v>
      </c>
      <c r="R629" t="s">
        <v>8331</v>
      </c>
      <c r="S629" s="11">
        <f t="shared" si="38"/>
        <v>42238</v>
      </c>
      <c r="T629" s="11">
        <f t="shared" si="39"/>
        <v>42193</v>
      </c>
    </row>
    <row r="630" spans="1:20" ht="43.2" x14ac:dyDescent="0.3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>
        <f t="shared" si="36"/>
        <v>114</v>
      </c>
      <c r="O630" t="s">
        <v>8276</v>
      </c>
      <c r="P630">
        <f t="shared" si="37"/>
        <v>27</v>
      </c>
      <c r="Q630" s="9" t="s">
        <v>8330</v>
      </c>
      <c r="R630" t="s">
        <v>8331</v>
      </c>
      <c r="S630" s="11">
        <f t="shared" si="38"/>
        <v>42432</v>
      </c>
      <c r="T630" s="11">
        <f t="shared" si="39"/>
        <v>42401</v>
      </c>
    </row>
    <row r="631" spans="1:20" x14ac:dyDescent="0.3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>
        <f t="shared" si="36"/>
        <v>102</v>
      </c>
      <c r="O631" t="s">
        <v>8276</v>
      </c>
      <c r="P631">
        <f t="shared" si="37"/>
        <v>197</v>
      </c>
      <c r="Q631" s="9" t="s">
        <v>8330</v>
      </c>
      <c r="R631" t="s">
        <v>8331</v>
      </c>
      <c r="S631" s="11">
        <f t="shared" si="38"/>
        <v>42583</v>
      </c>
      <c r="T631" s="11">
        <f t="shared" si="39"/>
        <v>42553</v>
      </c>
    </row>
    <row r="632" spans="1:20" ht="43.2" x14ac:dyDescent="0.3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>
        <f t="shared" si="36"/>
        <v>122</v>
      </c>
      <c r="O632" t="s">
        <v>8276</v>
      </c>
      <c r="P632">
        <f t="shared" si="37"/>
        <v>54</v>
      </c>
      <c r="Q632" s="9" t="s">
        <v>8330</v>
      </c>
      <c r="R632" t="s">
        <v>8331</v>
      </c>
      <c r="S632" s="11">
        <f t="shared" si="38"/>
        <v>42795</v>
      </c>
      <c r="T632" s="11">
        <f t="shared" si="39"/>
        <v>42752</v>
      </c>
    </row>
    <row r="633" spans="1:20" x14ac:dyDescent="0.3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>
        <f t="shared" si="36"/>
        <v>112</v>
      </c>
      <c r="O633" t="s">
        <v>8276</v>
      </c>
      <c r="P633">
        <f t="shared" si="37"/>
        <v>48</v>
      </c>
      <c r="Q633" s="9" t="s">
        <v>8330</v>
      </c>
      <c r="R633" t="s">
        <v>8331</v>
      </c>
      <c r="S633" s="11">
        <f t="shared" si="38"/>
        <v>42750</v>
      </c>
      <c r="T633" s="11">
        <f t="shared" si="39"/>
        <v>42720</v>
      </c>
    </row>
    <row r="634" spans="1:20" ht="43.2" x14ac:dyDescent="0.3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>
        <f t="shared" si="36"/>
        <v>107</v>
      </c>
      <c r="O634" t="s">
        <v>8276</v>
      </c>
      <c r="P634">
        <f t="shared" si="37"/>
        <v>88</v>
      </c>
      <c r="Q634" s="9" t="s">
        <v>8330</v>
      </c>
      <c r="R634" t="s">
        <v>8331</v>
      </c>
      <c r="S634" s="11">
        <f t="shared" si="38"/>
        <v>42049</v>
      </c>
      <c r="T634" s="11">
        <f t="shared" si="39"/>
        <v>42019</v>
      </c>
    </row>
    <row r="635" spans="1:20" ht="43.2" x14ac:dyDescent="0.3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>
        <f t="shared" si="36"/>
        <v>114</v>
      </c>
      <c r="O635" t="s">
        <v>8276</v>
      </c>
      <c r="P635">
        <f t="shared" si="37"/>
        <v>72</v>
      </c>
      <c r="Q635" s="9" t="s">
        <v>8330</v>
      </c>
      <c r="R635" t="s">
        <v>8331</v>
      </c>
      <c r="S635" s="11">
        <f t="shared" si="38"/>
        <v>42671</v>
      </c>
      <c r="T635" s="11">
        <f t="shared" si="39"/>
        <v>42641</v>
      </c>
    </row>
    <row r="636" spans="1:20" ht="43.2" x14ac:dyDescent="0.3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>
        <f t="shared" si="36"/>
        <v>110</v>
      </c>
      <c r="O636" t="s">
        <v>8276</v>
      </c>
      <c r="P636">
        <f t="shared" si="37"/>
        <v>74</v>
      </c>
      <c r="Q636" s="9" t="s">
        <v>8330</v>
      </c>
      <c r="R636" t="s">
        <v>8331</v>
      </c>
      <c r="S636" s="11">
        <f t="shared" si="38"/>
        <v>42557</v>
      </c>
      <c r="T636" s="11">
        <f t="shared" si="39"/>
        <v>42527</v>
      </c>
    </row>
    <row r="637" spans="1:20" ht="43.2" x14ac:dyDescent="0.3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>
        <f t="shared" si="36"/>
        <v>126</v>
      </c>
      <c r="O637" t="s">
        <v>8276</v>
      </c>
      <c r="P637">
        <f t="shared" si="37"/>
        <v>62</v>
      </c>
      <c r="Q637" s="9" t="s">
        <v>8330</v>
      </c>
      <c r="R637" t="s">
        <v>8331</v>
      </c>
      <c r="S637" s="11">
        <f t="shared" si="38"/>
        <v>41919</v>
      </c>
      <c r="T637" s="11">
        <f t="shared" si="39"/>
        <v>41889</v>
      </c>
    </row>
    <row r="638" spans="1:20" ht="43.2" x14ac:dyDescent="0.3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>
        <f t="shared" si="36"/>
        <v>167</v>
      </c>
      <c r="O638" t="s">
        <v>8276</v>
      </c>
      <c r="P638">
        <f t="shared" si="37"/>
        <v>17</v>
      </c>
      <c r="Q638" s="9" t="s">
        <v>8330</v>
      </c>
      <c r="R638" t="s">
        <v>8331</v>
      </c>
      <c r="S638" s="11">
        <f t="shared" si="38"/>
        <v>42533</v>
      </c>
      <c r="T638" s="11">
        <f t="shared" si="39"/>
        <v>42498</v>
      </c>
    </row>
    <row r="639" spans="1:20" ht="57.6" x14ac:dyDescent="0.3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>
        <f t="shared" si="36"/>
        <v>497</v>
      </c>
      <c r="O639" t="s">
        <v>8276</v>
      </c>
      <c r="P639">
        <f t="shared" si="37"/>
        <v>52</v>
      </c>
      <c r="Q639" s="9" t="s">
        <v>8330</v>
      </c>
      <c r="R639" t="s">
        <v>8331</v>
      </c>
      <c r="S639" s="11">
        <f t="shared" si="38"/>
        <v>41421</v>
      </c>
      <c r="T639" s="11">
        <f t="shared" si="39"/>
        <v>41400</v>
      </c>
    </row>
    <row r="640" spans="1:20" ht="43.2" x14ac:dyDescent="0.3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>
        <f t="shared" si="36"/>
        <v>109</v>
      </c>
      <c r="O640" t="s">
        <v>8276</v>
      </c>
      <c r="P640">
        <f t="shared" si="37"/>
        <v>24</v>
      </c>
      <c r="Q640" s="9" t="s">
        <v>8330</v>
      </c>
      <c r="R640" t="s">
        <v>8331</v>
      </c>
      <c r="S640" s="11">
        <f t="shared" si="38"/>
        <v>42125</v>
      </c>
      <c r="T640" s="11">
        <f t="shared" si="39"/>
        <v>42065</v>
      </c>
    </row>
    <row r="641" spans="1:20" ht="43.2" x14ac:dyDescent="0.3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>
        <f t="shared" si="36"/>
        <v>103</v>
      </c>
      <c r="O641" t="s">
        <v>8276</v>
      </c>
      <c r="P641">
        <f t="shared" si="37"/>
        <v>62</v>
      </c>
      <c r="Q641" s="9" t="s">
        <v>8330</v>
      </c>
      <c r="R641" t="s">
        <v>8331</v>
      </c>
      <c r="S641" s="11">
        <f t="shared" si="38"/>
        <v>41481</v>
      </c>
      <c r="T641" s="11">
        <f t="shared" si="39"/>
        <v>41451</v>
      </c>
    </row>
    <row r="642" spans="1:20" ht="28.8" x14ac:dyDescent="0.3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>
        <f t="shared" ref="N642:N705" si="40">ROUND(($E642/$D642)*100,0)</f>
        <v>101</v>
      </c>
      <c r="O642" t="s">
        <v>8288</v>
      </c>
      <c r="P642">
        <f t="shared" ref="P642:P705" si="41">ROUND($E642/$L642,0)</f>
        <v>45</v>
      </c>
      <c r="Q642" s="9" t="s">
        <v>8327</v>
      </c>
      <c r="R642" t="s">
        <v>8347</v>
      </c>
      <c r="S642" s="11">
        <f t="shared" si="38"/>
        <v>41933</v>
      </c>
      <c r="T642" s="11">
        <f t="shared" si="39"/>
        <v>41899</v>
      </c>
    </row>
    <row r="643" spans="1:20" ht="28.8" x14ac:dyDescent="0.3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>
        <f t="shared" si="40"/>
        <v>109</v>
      </c>
      <c r="O643" t="s">
        <v>8288</v>
      </c>
      <c r="P643">
        <f t="shared" si="41"/>
        <v>29</v>
      </c>
      <c r="Q643" s="9" t="s">
        <v>8327</v>
      </c>
      <c r="R643" t="s">
        <v>8347</v>
      </c>
      <c r="S643" s="11">
        <f t="shared" ref="S643:S706" si="42">ROUND((((($I643/60)/60)/24)+DATE(1970,1,1))-(8/24),0)</f>
        <v>41374</v>
      </c>
      <c r="T643" s="11">
        <f t="shared" ref="T643:T706" si="43">ROUND((((($J643/60)/60)/24)+DATE(1970,1,1))-(8/24),0)</f>
        <v>41344</v>
      </c>
    </row>
    <row r="644" spans="1:20" ht="43.2" x14ac:dyDescent="0.3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>
        <f t="shared" si="40"/>
        <v>148</v>
      </c>
      <c r="O644" t="s">
        <v>8288</v>
      </c>
      <c r="P644">
        <f t="shared" si="41"/>
        <v>35</v>
      </c>
      <c r="Q644" s="9" t="s">
        <v>8327</v>
      </c>
      <c r="R644" t="s">
        <v>8347</v>
      </c>
      <c r="S644" s="11">
        <f t="shared" si="42"/>
        <v>41372</v>
      </c>
      <c r="T644" s="11">
        <f t="shared" si="43"/>
        <v>41327</v>
      </c>
    </row>
    <row r="645" spans="1:20" x14ac:dyDescent="0.3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>
        <f t="shared" si="40"/>
        <v>163</v>
      </c>
      <c r="O645" t="s">
        <v>8288</v>
      </c>
      <c r="P645">
        <f t="shared" si="41"/>
        <v>35</v>
      </c>
      <c r="Q645" s="9" t="s">
        <v>8327</v>
      </c>
      <c r="R645" t="s">
        <v>8347</v>
      </c>
      <c r="S645" s="11">
        <f t="shared" si="42"/>
        <v>41321</v>
      </c>
      <c r="T645" s="11">
        <f t="shared" si="43"/>
        <v>41291</v>
      </c>
    </row>
    <row r="646" spans="1:20" ht="43.2" x14ac:dyDescent="0.3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>
        <f t="shared" si="40"/>
        <v>456</v>
      </c>
      <c r="O646" t="s">
        <v>8288</v>
      </c>
      <c r="P646">
        <f t="shared" si="41"/>
        <v>53</v>
      </c>
      <c r="Q646" s="9" t="s">
        <v>8327</v>
      </c>
      <c r="R646" t="s">
        <v>8347</v>
      </c>
      <c r="S646" s="11">
        <f t="shared" si="42"/>
        <v>40990</v>
      </c>
      <c r="T646" s="11">
        <f t="shared" si="43"/>
        <v>40959</v>
      </c>
    </row>
    <row r="647" spans="1:20" ht="43.2" x14ac:dyDescent="0.3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>
        <f t="shared" si="40"/>
        <v>108</v>
      </c>
      <c r="O647" t="s">
        <v>8288</v>
      </c>
      <c r="P647">
        <f t="shared" si="41"/>
        <v>70</v>
      </c>
      <c r="Q647" s="9" t="s">
        <v>8327</v>
      </c>
      <c r="R647" t="s">
        <v>8347</v>
      </c>
      <c r="S647" s="11">
        <f t="shared" si="42"/>
        <v>42381</v>
      </c>
      <c r="T647" s="11">
        <f t="shared" si="43"/>
        <v>42340</v>
      </c>
    </row>
    <row r="648" spans="1:20" ht="28.8" x14ac:dyDescent="0.3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>
        <f t="shared" si="40"/>
        <v>115</v>
      </c>
      <c r="O648" t="s">
        <v>8288</v>
      </c>
      <c r="P648">
        <f t="shared" si="41"/>
        <v>77</v>
      </c>
      <c r="Q648" s="9" t="s">
        <v>8327</v>
      </c>
      <c r="R648" t="s">
        <v>8347</v>
      </c>
      <c r="S648" s="11">
        <f t="shared" si="42"/>
        <v>40993</v>
      </c>
      <c r="T648" s="11">
        <f t="shared" si="43"/>
        <v>40933</v>
      </c>
    </row>
    <row r="649" spans="1:20" ht="43.2" x14ac:dyDescent="0.3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>
        <f t="shared" si="40"/>
        <v>102</v>
      </c>
      <c r="O649" t="s">
        <v>8288</v>
      </c>
      <c r="P649">
        <f t="shared" si="41"/>
        <v>33</v>
      </c>
      <c r="Q649" s="9" t="s">
        <v>8327</v>
      </c>
      <c r="R649" t="s">
        <v>8347</v>
      </c>
      <c r="S649" s="11">
        <f t="shared" si="42"/>
        <v>40706</v>
      </c>
      <c r="T649" s="11">
        <f t="shared" si="43"/>
        <v>40646</v>
      </c>
    </row>
    <row r="650" spans="1:20" ht="43.2" x14ac:dyDescent="0.3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>
        <f t="shared" si="40"/>
        <v>108</v>
      </c>
      <c r="O650" t="s">
        <v>8288</v>
      </c>
      <c r="P650">
        <f t="shared" si="41"/>
        <v>149</v>
      </c>
      <c r="Q650" s="9" t="s">
        <v>8327</v>
      </c>
      <c r="R650" t="s">
        <v>8347</v>
      </c>
      <c r="S650" s="11">
        <f t="shared" si="42"/>
        <v>41320</v>
      </c>
      <c r="T650" s="11">
        <f t="shared" si="43"/>
        <v>41290</v>
      </c>
    </row>
    <row r="651" spans="1:20" ht="57.6" x14ac:dyDescent="0.3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>
        <f t="shared" si="40"/>
        <v>125</v>
      </c>
      <c r="O651" t="s">
        <v>8288</v>
      </c>
      <c r="P651">
        <f t="shared" si="41"/>
        <v>23</v>
      </c>
      <c r="Q651" s="9" t="s">
        <v>8327</v>
      </c>
      <c r="R651" t="s">
        <v>8347</v>
      </c>
      <c r="S651" s="11">
        <f t="shared" si="42"/>
        <v>41271</v>
      </c>
      <c r="T651" s="11">
        <f t="shared" si="43"/>
        <v>41250</v>
      </c>
    </row>
    <row r="652" spans="1:20" ht="43.2" x14ac:dyDescent="0.3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>
        <f t="shared" si="40"/>
        <v>104</v>
      </c>
      <c r="O652" t="s">
        <v>8288</v>
      </c>
      <c r="P652">
        <f t="shared" si="41"/>
        <v>97</v>
      </c>
      <c r="Q652" s="9" t="s">
        <v>8327</v>
      </c>
      <c r="R652" t="s">
        <v>8347</v>
      </c>
      <c r="S652" s="11">
        <f t="shared" si="42"/>
        <v>42104</v>
      </c>
      <c r="T652" s="11">
        <f t="shared" si="43"/>
        <v>42074</v>
      </c>
    </row>
    <row r="653" spans="1:20" ht="57.6" x14ac:dyDescent="0.3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>
        <f t="shared" si="40"/>
        <v>139</v>
      </c>
      <c r="O653" t="s">
        <v>8288</v>
      </c>
      <c r="P653">
        <f t="shared" si="41"/>
        <v>103</v>
      </c>
      <c r="Q653" s="9" t="s">
        <v>8327</v>
      </c>
      <c r="R653" t="s">
        <v>8347</v>
      </c>
      <c r="S653" s="11">
        <f t="shared" si="42"/>
        <v>41563</v>
      </c>
      <c r="T653" s="11">
        <f t="shared" si="43"/>
        <v>41533</v>
      </c>
    </row>
    <row r="654" spans="1:20" x14ac:dyDescent="0.3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>
        <f t="shared" si="40"/>
        <v>121</v>
      </c>
      <c r="O654" t="s">
        <v>8288</v>
      </c>
      <c r="P654">
        <f t="shared" si="41"/>
        <v>38</v>
      </c>
      <c r="Q654" s="9" t="s">
        <v>8327</v>
      </c>
      <c r="R654" t="s">
        <v>8347</v>
      </c>
      <c r="S654" s="11">
        <f t="shared" si="42"/>
        <v>40970</v>
      </c>
      <c r="T654" s="11">
        <f t="shared" si="43"/>
        <v>40940</v>
      </c>
    </row>
    <row r="655" spans="1:20" ht="43.2" x14ac:dyDescent="0.3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>
        <f t="shared" si="40"/>
        <v>112</v>
      </c>
      <c r="O655" t="s">
        <v>8288</v>
      </c>
      <c r="P655">
        <f t="shared" si="41"/>
        <v>44</v>
      </c>
      <c r="Q655" s="9" t="s">
        <v>8327</v>
      </c>
      <c r="R655" t="s">
        <v>8347</v>
      </c>
      <c r="S655" s="11">
        <f t="shared" si="42"/>
        <v>41530</v>
      </c>
      <c r="T655" s="11">
        <f t="shared" si="43"/>
        <v>41500</v>
      </c>
    </row>
    <row r="656" spans="1:20" ht="43.2" x14ac:dyDescent="0.3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>
        <f t="shared" si="40"/>
        <v>189</v>
      </c>
      <c r="O656" t="s">
        <v>8288</v>
      </c>
      <c r="P656">
        <f t="shared" si="41"/>
        <v>64</v>
      </c>
      <c r="Q656" s="9" t="s">
        <v>8327</v>
      </c>
      <c r="R656" t="s">
        <v>8347</v>
      </c>
      <c r="S656" s="11">
        <f t="shared" si="42"/>
        <v>41993</v>
      </c>
      <c r="T656" s="11">
        <f t="shared" si="43"/>
        <v>41960</v>
      </c>
    </row>
    <row r="657" spans="1:20" ht="28.8" x14ac:dyDescent="0.3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>
        <f t="shared" si="40"/>
        <v>662</v>
      </c>
      <c r="O657" t="s">
        <v>8288</v>
      </c>
      <c r="P657">
        <f t="shared" si="41"/>
        <v>43</v>
      </c>
      <c r="Q657" s="9" t="s">
        <v>8327</v>
      </c>
      <c r="R657" t="s">
        <v>8347</v>
      </c>
      <c r="S657" s="11">
        <f t="shared" si="42"/>
        <v>40796</v>
      </c>
      <c r="T657" s="11">
        <f t="shared" si="43"/>
        <v>40766</v>
      </c>
    </row>
    <row r="658" spans="1:20" ht="43.2" x14ac:dyDescent="0.3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>
        <f t="shared" si="40"/>
        <v>111</v>
      </c>
      <c r="O658" t="s">
        <v>8288</v>
      </c>
      <c r="P658">
        <f t="shared" si="41"/>
        <v>90</v>
      </c>
      <c r="Q658" s="9" t="s">
        <v>8327</v>
      </c>
      <c r="R658" t="s">
        <v>8347</v>
      </c>
      <c r="S658" s="11">
        <f t="shared" si="42"/>
        <v>40900</v>
      </c>
      <c r="T658" s="11">
        <f t="shared" si="43"/>
        <v>40840</v>
      </c>
    </row>
    <row r="659" spans="1:20" ht="43.2" x14ac:dyDescent="0.3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>
        <f t="shared" si="40"/>
        <v>1182</v>
      </c>
      <c r="O659" t="s">
        <v>8288</v>
      </c>
      <c r="P659">
        <f t="shared" si="41"/>
        <v>29</v>
      </c>
      <c r="Q659" s="9" t="s">
        <v>8327</v>
      </c>
      <c r="R659" t="s">
        <v>8347</v>
      </c>
      <c r="S659" s="11">
        <f t="shared" si="42"/>
        <v>41409</v>
      </c>
      <c r="T659" s="11">
        <f t="shared" si="43"/>
        <v>41395</v>
      </c>
    </row>
    <row r="660" spans="1:20" ht="43.2" x14ac:dyDescent="0.3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>
        <f t="shared" si="40"/>
        <v>137</v>
      </c>
      <c r="O660" t="s">
        <v>8288</v>
      </c>
      <c r="P660">
        <f t="shared" si="41"/>
        <v>31</v>
      </c>
      <c r="Q660" s="9" t="s">
        <v>8327</v>
      </c>
      <c r="R660" t="s">
        <v>8347</v>
      </c>
      <c r="S660" s="11">
        <f t="shared" si="42"/>
        <v>41769</v>
      </c>
      <c r="T660" s="11">
        <f t="shared" si="43"/>
        <v>41754</v>
      </c>
    </row>
    <row r="661" spans="1:20" ht="43.2" x14ac:dyDescent="0.3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>
        <f t="shared" si="40"/>
        <v>117</v>
      </c>
      <c r="O661" t="s">
        <v>8288</v>
      </c>
      <c r="P661">
        <f t="shared" si="41"/>
        <v>92</v>
      </c>
      <c r="Q661" s="9" t="s">
        <v>8327</v>
      </c>
      <c r="R661" t="s">
        <v>8347</v>
      </c>
      <c r="S661" s="11">
        <f t="shared" si="42"/>
        <v>41481</v>
      </c>
      <c r="T661" s="11">
        <f t="shared" si="43"/>
        <v>41465</v>
      </c>
    </row>
    <row r="662" spans="1:20" ht="28.8" x14ac:dyDescent="0.3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>
        <f t="shared" si="40"/>
        <v>166</v>
      </c>
      <c r="O662" t="s">
        <v>8285</v>
      </c>
      <c r="P662">
        <f t="shared" si="41"/>
        <v>98</v>
      </c>
      <c r="Q662" s="9" t="s">
        <v>8343</v>
      </c>
      <c r="R662" t="s">
        <v>8344</v>
      </c>
      <c r="S662" s="11">
        <f t="shared" si="42"/>
        <v>42193</v>
      </c>
      <c r="T662" s="11">
        <f t="shared" si="43"/>
        <v>42163</v>
      </c>
    </row>
    <row r="663" spans="1:20" ht="43.2" x14ac:dyDescent="0.3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>
        <f t="shared" si="40"/>
        <v>101</v>
      </c>
      <c r="O663" t="s">
        <v>8285</v>
      </c>
      <c r="P663">
        <f t="shared" si="41"/>
        <v>68</v>
      </c>
      <c r="Q663" s="9" t="s">
        <v>8343</v>
      </c>
      <c r="R663" t="s">
        <v>8344</v>
      </c>
      <c r="S663" s="11">
        <f t="shared" si="42"/>
        <v>42455</v>
      </c>
      <c r="T663" s="11">
        <f t="shared" si="43"/>
        <v>42426</v>
      </c>
    </row>
    <row r="664" spans="1:20" ht="43.2" x14ac:dyDescent="0.3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>
        <f t="shared" si="40"/>
        <v>108</v>
      </c>
      <c r="O664" t="s">
        <v>8285</v>
      </c>
      <c r="P664">
        <f t="shared" si="41"/>
        <v>57</v>
      </c>
      <c r="Q664" s="9" t="s">
        <v>8343</v>
      </c>
      <c r="R664" t="s">
        <v>8344</v>
      </c>
      <c r="S664" s="11">
        <f t="shared" si="42"/>
        <v>42666</v>
      </c>
      <c r="T664" s="11">
        <f t="shared" si="43"/>
        <v>42606</v>
      </c>
    </row>
    <row r="665" spans="1:20" ht="43.2" x14ac:dyDescent="0.3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>
        <f t="shared" si="40"/>
        <v>278</v>
      </c>
      <c r="O665" t="s">
        <v>8285</v>
      </c>
      <c r="P665">
        <f t="shared" si="41"/>
        <v>67</v>
      </c>
      <c r="Q665" s="9" t="s">
        <v>8343</v>
      </c>
      <c r="R665" t="s">
        <v>8344</v>
      </c>
      <c r="S665" s="11">
        <f t="shared" si="42"/>
        <v>41800</v>
      </c>
      <c r="T665" s="11">
        <f t="shared" si="43"/>
        <v>41772</v>
      </c>
    </row>
    <row r="666" spans="1:20" ht="57.6" x14ac:dyDescent="0.3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>
        <f t="shared" si="40"/>
        <v>104</v>
      </c>
      <c r="O666" t="s">
        <v>8285</v>
      </c>
      <c r="P666">
        <f t="shared" si="41"/>
        <v>48</v>
      </c>
      <c r="Q666" s="9" t="s">
        <v>8343</v>
      </c>
      <c r="R666" t="s">
        <v>8344</v>
      </c>
      <c r="S666" s="11">
        <f t="shared" si="42"/>
        <v>42452</v>
      </c>
      <c r="T666" s="11">
        <f t="shared" si="43"/>
        <v>42414</v>
      </c>
    </row>
    <row r="667" spans="1:20" ht="43.2" x14ac:dyDescent="0.3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>
        <f t="shared" si="40"/>
        <v>111</v>
      </c>
      <c r="O667" t="s">
        <v>8285</v>
      </c>
      <c r="P667">
        <f t="shared" si="41"/>
        <v>39</v>
      </c>
      <c r="Q667" s="9" t="s">
        <v>8343</v>
      </c>
      <c r="R667" t="s">
        <v>8344</v>
      </c>
      <c r="S667" s="11">
        <f t="shared" si="42"/>
        <v>41844</v>
      </c>
      <c r="T667" s="11">
        <f t="shared" si="43"/>
        <v>41814</v>
      </c>
    </row>
    <row r="668" spans="1:20" ht="57.6" x14ac:dyDescent="0.3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>
        <f t="shared" si="40"/>
        <v>215</v>
      </c>
      <c r="O668" t="s">
        <v>8285</v>
      </c>
      <c r="P668">
        <f t="shared" si="41"/>
        <v>78</v>
      </c>
      <c r="Q668" s="9" t="s">
        <v>8343</v>
      </c>
      <c r="R668" t="s">
        <v>8344</v>
      </c>
      <c r="S668" s="11">
        <f t="shared" si="42"/>
        <v>40313</v>
      </c>
      <c r="T668" s="11">
        <f t="shared" si="43"/>
        <v>40254</v>
      </c>
    </row>
    <row r="669" spans="1:20" ht="43.2" x14ac:dyDescent="0.3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>
        <f t="shared" si="40"/>
        <v>111</v>
      </c>
      <c r="O669" t="s">
        <v>8285</v>
      </c>
      <c r="P669">
        <f t="shared" si="41"/>
        <v>97</v>
      </c>
      <c r="Q669" s="9" t="s">
        <v>8343</v>
      </c>
      <c r="R669" t="s">
        <v>8344</v>
      </c>
      <c r="S669" s="11">
        <f t="shared" si="42"/>
        <v>41817</v>
      </c>
      <c r="T669" s="11">
        <f t="shared" si="43"/>
        <v>41786</v>
      </c>
    </row>
    <row r="670" spans="1:20" ht="43.2" x14ac:dyDescent="0.3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>
        <f t="shared" si="40"/>
        <v>124</v>
      </c>
      <c r="O670" t="s">
        <v>8285</v>
      </c>
      <c r="P670">
        <f t="shared" si="41"/>
        <v>110</v>
      </c>
      <c r="Q670" s="9" t="s">
        <v>8343</v>
      </c>
      <c r="R670" t="s">
        <v>8344</v>
      </c>
      <c r="S670" s="11">
        <f t="shared" si="42"/>
        <v>42781</v>
      </c>
      <c r="T670" s="11">
        <f t="shared" si="43"/>
        <v>42751</v>
      </c>
    </row>
    <row r="671" spans="1:20" ht="43.2" x14ac:dyDescent="0.3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>
        <f t="shared" si="40"/>
        <v>101</v>
      </c>
      <c r="O671" t="s">
        <v>8285</v>
      </c>
      <c r="P671">
        <f t="shared" si="41"/>
        <v>40</v>
      </c>
      <c r="Q671" s="9" t="s">
        <v>8343</v>
      </c>
      <c r="R671" t="s">
        <v>8344</v>
      </c>
      <c r="S671" s="11">
        <f t="shared" si="42"/>
        <v>41839</v>
      </c>
      <c r="T671" s="11">
        <f t="shared" si="43"/>
        <v>41809</v>
      </c>
    </row>
    <row r="672" spans="1:20" ht="57.6" x14ac:dyDescent="0.3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>
        <f t="shared" si="40"/>
        <v>112</v>
      </c>
      <c r="O672" t="s">
        <v>8285</v>
      </c>
      <c r="P672">
        <f t="shared" si="41"/>
        <v>76</v>
      </c>
      <c r="Q672" s="9" t="s">
        <v>8343</v>
      </c>
      <c r="R672" t="s">
        <v>8344</v>
      </c>
      <c r="S672" s="11">
        <f t="shared" si="42"/>
        <v>42326</v>
      </c>
      <c r="T672" s="11">
        <f t="shared" si="43"/>
        <v>42296</v>
      </c>
    </row>
    <row r="673" spans="1:20" ht="43.2" x14ac:dyDescent="0.3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>
        <f t="shared" si="40"/>
        <v>559</v>
      </c>
      <c r="O673" t="s">
        <v>8285</v>
      </c>
      <c r="P673">
        <f t="shared" si="41"/>
        <v>58</v>
      </c>
      <c r="Q673" s="9" t="s">
        <v>8343</v>
      </c>
      <c r="R673" t="s">
        <v>8344</v>
      </c>
      <c r="S673" s="11">
        <f t="shared" si="42"/>
        <v>42771</v>
      </c>
      <c r="T673" s="11">
        <f t="shared" si="43"/>
        <v>42741</v>
      </c>
    </row>
    <row r="674" spans="1:20" ht="43.2" x14ac:dyDescent="0.3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>
        <f t="shared" si="40"/>
        <v>150</v>
      </c>
      <c r="O674" t="s">
        <v>8285</v>
      </c>
      <c r="P674">
        <f t="shared" si="41"/>
        <v>56</v>
      </c>
      <c r="Q674" s="9" t="s">
        <v>8343</v>
      </c>
      <c r="R674" t="s">
        <v>8344</v>
      </c>
      <c r="S674" s="11">
        <f t="shared" si="42"/>
        <v>41836</v>
      </c>
      <c r="T674" s="11">
        <f t="shared" si="43"/>
        <v>41806</v>
      </c>
    </row>
    <row r="675" spans="1:20" ht="43.2" x14ac:dyDescent="0.3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>
        <f t="shared" si="40"/>
        <v>106</v>
      </c>
      <c r="O675" t="s">
        <v>8285</v>
      </c>
      <c r="P675">
        <f t="shared" si="41"/>
        <v>151</v>
      </c>
      <c r="Q675" s="9" t="s">
        <v>8343</v>
      </c>
      <c r="R675" t="s">
        <v>8344</v>
      </c>
      <c r="S675" s="11">
        <f t="shared" si="42"/>
        <v>42274</v>
      </c>
      <c r="T675" s="11">
        <f t="shared" si="43"/>
        <v>42234</v>
      </c>
    </row>
    <row r="676" spans="1:20" ht="43.2" x14ac:dyDescent="0.3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>
        <f t="shared" si="40"/>
        <v>157</v>
      </c>
      <c r="O676" t="s">
        <v>8285</v>
      </c>
      <c r="P676">
        <f t="shared" si="41"/>
        <v>850</v>
      </c>
      <c r="Q676" s="9" t="s">
        <v>8343</v>
      </c>
      <c r="R676" t="s">
        <v>8344</v>
      </c>
      <c r="S676" s="11">
        <f t="shared" si="42"/>
        <v>42445</v>
      </c>
      <c r="T676" s="11">
        <f t="shared" si="43"/>
        <v>42415</v>
      </c>
    </row>
    <row r="677" spans="1:20" ht="43.2" x14ac:dyDescent="0.3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>
        <f t="shared" si="40"/>
        <v>109</v>
      </c>
      <c r="O677" t="s">
        <v>8285</v>
      </c>
      <c r="P677">
        <f t="shared" si="41"/>
        <v>159</v>
      </c>
      <c r="Q677" s="9" t="s">
        <v>8343</v>
      </c>
      <c r="R677" t="s">
        <v>8344</v>
      </c>
      <c r="S677" s="11">
        <f t="shared" si="42"/>
        <v>42649</v>
      </c>
      <c r="T677" s="11">
        <f t="shared" si="43"/>
        <v>42619</v>
      </c>
    </row>
    <row r="678" spans="1:20" ht="43.2" x14ac:dyDescent="0.3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>
        <f t="shared" si="40"/>
        <v>162</v>
      </c>
      <c r="O678" t="s">
        <v>8285</v>
      </c>
      <c r="P678">
        <f t="shared" si="41"/>
        <v>40</v>
      </c>
      <c r="Q678" s="9" t="s">
        <v>8343</v>
      </c>
      <c r="R678" t="s">
        <v>8344</v>
      </c>
      <c r="S678" s="11">
        <f t="shared" si="42"/>
        <v>41979</v>
      </c>
      <c r="T678" s="11">
        <f t="shared" si="43"/>
        <v>41948</v>
      </c>
    </row>
    <row r="679" spans="1:20" ht="28.8" x14ac:dyDescent="0.3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>
        <f t="shared" si="40"/>
        <v>205</v>
      </c>
      <c r="O679" t="s">
        <v>8285</v>
      </c>
      <c r="P679">
        <f t="shared" si="41"/>
        <v>131</v>
      </c>
      <c r="Q679" s="9" t="s">
        <v>8343</v>
      </c>
      <c r="R679" t="s">
        <v>8344</v>
      </c>
      <c r="S679" s="11">
        <f t="shared" si="42"/>
        <v>41790</v>
      </c>
      <c r="T679" s="11">
        <f t="shared" si="43"/>
        <v>41760</v>
      </c>
    </row>
    <row r="680" spans="1:20" ht="43.2" x14ac:dyDescent="0.3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>
        <f t="shared" si="40"/>
        <v>103</v>
      </c>
      <c r="O680" t="s">
        <v>8285</v>
      </c>
      <c r="P680">
        <f t="shared" si="41"/>
        <v>64</v>
      </c>
      <c r="Q680" s="9" t="s">
        <v>8343</v>
      </c>
      <c r="R680" t="s">
        <v>8344</v>
      </c>
      <c r="S680" s="11">
        <f t="shared" si="42"/>
        <v>41811</v>
      </c>
      <c r="T680" s="11">
        <f t="shared" si="43"/>
        <v>41782</v>
      </c>
    </row>
    <row r="681" spans="1:20" ht="28.8" x14ac:dyDescent="0.3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>
        <f t="shared" si="40"/>
        <v>103</v>
      </c>
      <c r="O681" t="s">
        <v>8285</v>
      </c>
      <c r="P681">
        <f t="shared" si="41"/>
        <v>112</v>
      </c>
      <c r="Q681" s="9" t="s">
        <v>8343</v>
      </c>
      <c r="R681" t="s">
        <v>8344</v>
      </c>
      <c r="S681" s="11">
        <f t="shared" si="42"/>
        <v>41992</v>
      </c>
      <c r="T681" s="11">
        <f t="shared" si="43"/>
        <v>41956</v>
      </c>
    </row>
    <row r="682" spans="1:20" ht="43.2" x14ac:dyDescent="0.3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>
        <f t="shared" si="40"/>
        <v>107</v>
      </c>
      <c r="O682" t="s">
        <v>8285</v>
      </c>
      <c r="P682">
        <f t="shared" si="41"/>
        <v>170</v>
      </c>
      <c r="Q682" s="9" t="s">
        <v>8343</v>
      </c>
      <c r="R682" t="s">
        <v>8344</v>
      </c>
      <c r="S682" s="11">
        <f t="shared" si="42"/>
        <v>42528</v>
      </c>
      <c r="T682" s="11">
        <f t="shared" si="43"/>
        <v>42493</v>
      </c>
    </row>
    <row r="683" spans="1:20" ht="57.6" x14ac:dyDescent="0.3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>
        <f t="shared" si="40"/>
        <v>139</v>
      </c>
      <c r="O683" t="s">
        <v>8285</v>
      </c>
      <c r="P683">
        <f t="shared" si="41"/>
        <v>134</v>
      </c>
      <c r="Q683" s="9" t="s">
        <v>8343</v>
      </c>
      <c r="R683" t="s">
        <v>8344</v>
      </c>
      <c r="S683" s="11">
        <f t="shared" si="42"/>
        <v>41929</v>
      </c>
      <c r="T683" s="11">
        <f t="shared" si="43"/>
        <v>41899</v>
      </c>
    </row>
    <row r="684" spans="1:20" ht="43.2" x14ac:dyDescent="0.3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>
        <f t="shared" si="40"/>
        <v>125</v>
      </c>
      <c r="O684" t="s">
        <v>8285</v>
      </c>
      <c r="P684">
        <f t="shared" si="41"/>
        <v>96</v>
      </c>
      <c r="Q684" s="9" t="s">
        <v>8343</v>
      </c>
      <c r="R684" t="s">
        <v>8344</v>
      </c>
      <c r="S684" s="11">
        <f t="shared" si="42"/>
        <v>41996</v>
      </c>
      <c r="T684" s="11">
        <f t="shared" si="43"/>
        <v>41964</v>
      </c>
    </row>
    <row r="685" spans="1:20" ht="43.2" x14ac:dyDescent="0.3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>
        <f t="shared" si="40"/>
        <v>207</v>
      </c>
      <c r="O685" t="s">
        <v>8285</v>
      </c>
      <c r="P685">
        <f t="shared" si="41"/>
        <v>222</v>
      </c>
      <c r="Q685" s="9" t="s">
        <v>8343</v>
      </c>
      <c r="R685" t="s">
        <v>8344</v>
      </c>
      <c r="S685" s="11">
        <f t="shared" si="42"/>
        <v>42786</v>
      </c>
      <c r="T685" s="11">
        <f t="shared" si="43"/>
        <v>42756</v>
      </c>
    </row>
    <row r="686" spans="1:20" ht="43.2" x14ac:dyDescent="0.3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>
        <f t="shared" si="40"/>
        <v>174</v>
      </c>
      <c r="O686" t="s">
        <v>8285</v>
      </c>
      <c r="P686">
        <f t="shared" si="41"/>
        <v>32</v>
      </c>
      <c r="Q686" s="9" t="s">
        <v>8343</v>
      </c>
      <c r="R686" t="s">
        <v>8344</v>
      </c>
      <c r="S686" s="11">
        <f t="shared" si="42"/>
        <v>42600</v>
      </c>
      <c r="T686" s="11">
        <f t="shared" si="43"/>
        <v>42570</v>
      </c>
    </row>
    <row r="687" spans="1:20" ht="43.2" x14ac:dyDescent="0.3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>
        <f t="shared" si="40"/>
        <v>120</v>
      </c>
      <c r="O687" t="s">
        <v>8285</v>
      </c>
      <c r="P687">
        <f t="shared" si="41"/>
        <v>99</v>
      </c>
      <c r="Q687" s="9" t="s">
        <v>8343</v>
      </c>
      <c r="R687" t="s">
        <v>8344</v>
      </c>
      <c r="S687" s="11">
        <f t="shared" si="42"/>
        <v>42388</v>
      </c>
      <c r="T687" s="11">
        <f t="shared" si="43"/>
        <v>42339</v>
      </c>
    </row>
    <row r="688" spans="1:20" ht="43.2" x14ac:dyDescent="0.3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>
        <f t="shared" si="40"/>
        <v>110</v>
      </c>
      <c r="O688" t="s">
        <v>8285</v>
      </c>
      <c r="P688">
        <f t="shared" si="41"/>
        <v>55</v>
      </c>
      <c r="Q688" s="9" t="s">
        <v>8343</v>
      </c>
      <c r="R688" t="s">
        <v>8344</v>
      </c>
      <c r="S688" s="11">
        <f t="shared" si="42"/>
        <v>42808</v>
      </c>
      <c r="T688" s="11">
        <f t="shared" si="43"/>
        <v>42780</v>
      </c>
    </row>
    <row r="689" spans="1:20" ht="28.8" x14ac:dyDescent="0.3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>
        <f t="shared" si="40"/>
        <v>282</v>
      </c>
      <c r="O689" t="s">
        <v>8285</v>
      </c>
      <c r="P689">
        <f t="shared" si="41"/>
        <v>53</v>
      </c>
      <c r="Q689" s="9" t="s">
        <v>8343</v>
      </c>
      <c r="R689" t="s">
        <v>8344</v>
      </c>
      <c r="S689" s="11">
        <f t="shared" si="42"/>
        <v>42767</v>
      </c>
      <c r="T689" s="11">
        <f t="shared" si="43"/>
        <v>42736</v>
      </c>
    </row>
    <row r="690" spans="1:20" ht="28.8" x14ac:dyDescent="0.3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>
        <f t="shared" si="40"/>
        <v>101</v>
      </c>
      <c r="O690" t="s">
        <v>8285</v>
      </c>
      <c r="P690">
        <f t="shared" si="41"/>
        <v>136</v>
      </c>
      <c r="Q690" s="9" t="s">
        <v>8343</v>
      </c>
      <c r="R690" t="s">
        <v>8344</v>
      </c>
      <c r="S690" s="11">
        <f t="shared" si="42"/>
        <v>42082</v>
      </c>
      <c r="T690" s="11">
        <f t="shared" si="43"/>
        <v>42052</v>
      </c>
    </row>
    <row r="691" spans="1:20" ht="57.6" x14ac:dyDescent="0.3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>
        <f t="shared" si="40"/>
        <v>135</v>
      </c>
      <c r="O691" t="s">
        <v>8285</v>
      </c>
      <c r="P691">
        <f t="shared" si="41"/>
        <v>54</v>
      </c>
      <c r="Q691" s="9" t="s">
        <v>8343</v>
      </c>
      <c r="R691" t="s">
        <v>8344</v>
      </c>
      <c r="S691" s="11">
        <f t="shared" si="42"/>
        <v>42300</v>
      </c>
      <c r="T691" s="11">
        <f t="shared" si="43"/>
        <v>42275</v>
      </c>
    </row>
    <row r="692" spans="1:20" ht="57.6" x14ac:dyDescent="0.3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>
        <f t="shared" si="40"/>
        <v>176</v>
      </c>
      <c r="O692" t="s">
        <v>8285</v>
      </c>
      <c r="P692">
        <f t="shared" si="41"/>
        <v>57</v>
      </c>
      <c r="Q692" s="9" t="s">
        <v>8343</v>
      </c>
      <c r="R692" t="s">
        <v>8344</v>
      </c>
      <c r="S692" s="11">
        <f t="shared" si="42"/>
        <v>41974</v>
      </c>
      <c r="T692" s="11">
        <f t="shared" si="43"/>
        <v>41941</v>
      </c>
    </row>
    <row r="693" spans="1:20" ht="43.2" x14ac:dyDescent="0.3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>
        <f t="shared" si="40"/>
        <v>484</v>
      </c>
      <c r="O693" t="s">
        <v>8285</v>
      </c>
      <c r="P693">
        <f t="shared" si="41"/>
        <v>82</v>
      </c>
      <c r="Q693" s="9" t="s">
        <v>8343</v>
      </c>
      <c r="R693" t="s">
        <v>8344</v>
      </c>
      <c r="S693" s="11">
        <f t="shared" si="42"/>
        <v>42415</v>
      </c>
      <c r="T693" s="11">
        <f t="shared" si="43"/>
        <v>42391</v>
      </c>
    </row>
    <row r="694" spans="1:20" ht="43.2" x14ac:dyDescent="0.3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>
        <f t="shared" si="40"/>
        <v>145</v>
      </c>
      <c r="O694" t="s">
        <v>8285</v>
      </c>
      <c r="P694">
        <f t="shared" si="41"/>
        <v>88</v>
      </c>
      <c r="Q694" s="9" t="s">
        <v>8343</v>
      </c>
      <c r="R694" t="s">
        <v>8344</v>
      </c>
      <c r="S694" s="11">
        <f t="shared" si="42"/>
        <v>42492</v>
      </c>
      <c r="T694" s="11">
        <f t="shared" si="43"/>
        <v>42443</v>
      </c>
    </row>
    <row r="695" spans="1:20" ht="43.2" x14ac:dyDescent="0.3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>
        <f t="shared" si="40"/>
        <v>418</v>
      </c>
      <c r="O695" t="s">
        <v>8285</v>
      </c>
      <c r="P695">
        <f t="shared" si="41"/>
        <v>85</v>
      </c>
      <c r="Q695" s="9" t="s">
        <v>8343</v>
      </c>
      <c r="R695" t="s">
        <v>8344</v>
      </c>
      <c r="S695" s="11">
        <f t="shared" si="42"/>
        <v>42251</v>
      </c>
      <c r="T695" s="11">
        <f t="shared" si="43"/>
        <v>42221</v>
      </c>
    </row>
    <row r="696" spans="1:20" ht="43.2" x14ac:dyDescent="0.3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>
        <f t="shared" si="40"/>
        <v>132</v>
      </c>
      <c r="O696" t="s">
        <v>8285</v>
      </c>
      <c r="P696">
        <f t="shared" si="41"/>
        <v>48</v>
      </c>
      <c r="Q696" s="9" t="s">
        <v>8343</v>
      </c>
      <c r="R696" t="s">
        <v>8344</v>
      </c>
      <c r="S696" s="11">
        <f t="shared" si="42"/>
        <v>42514</v>
      </c>
      <c r="T696" s="11">
        <f t="shared" si="43"/>
        <v>42484</v>
      </c>
    </row>
    <row r="697" spans="1:20" ht="57.6" x14ac:dyDescent="0.3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>
        <f t="shared" si="40"/>
        <v>250</v>
      </c>
      <c r="O697" t="s">
        <v>8285</v>
      </c>
      <c r="P697">
        <f t="shared" si="41"/>
        <v>66</v>
      </c>
      <c r="Q697" s="9" t="s">
        <v>8343</v>
      </c>
      <c r="R697" t="s">
        <v>8344</v>
      </c>
      <c r="S697" s="11">
        <f t="shared" si="42"/>
        <v>42243</v>
      </c>
      <c r="T697" s="11">
        <f t="shared" si="43"/>
        <v>42213</v>
      </c>
    </row>
    <row r="698" spans="1:20" ht="43.2" x14ac:dyDescent="0.3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>
        <f t="shared" si="40"/>
        <v>180</v>
      </c>
      <c r="O698" t="s">
        <v>8285</v>
      </c>
      <c r="P698">
        <f t="shared" si="41"/>
        <v>96</v>
      </c>
      <c r="Q698" s="9" t="s">
        <v>8343</v>
      </c>
      <c r="R698" t="s">
        <v>8344</v>
      </c>
      <c r="S698" s="11">
        <f t="shared" si="42"/>
        <v>42588</v>
      </c>
      <c r="T698" s="11">
        <f t="shared" si="43"/>
        <v>42552</v>
      </c>
    </row>
    <row r="699" spans="1:20" ht="43.2" x14ac:dyDescent="0.3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>
        <f t="shared" si="40"/>
        <v>103</v>
      </c>
      <c r="O699" t="s">
        <v>8285</v>
      </c>
      <c r="P699">
        <f t="shared" si="41"/>
        <v>156</v>
      </c>
      <c r="Q699" s="9" t="s">
        <v>8343</v>
      </c>
      <c r="R699" t="s">
        <v>8344</v>
      </c>
      <c r="S699" s="11">
        <f t="shared" si="42"/>
        <v>42026</v>
      </c>
      <c r="T699" s="11">
        <f t="shared" si="43"/>
        <v>41981</v>
      </c>
    </row>
    <row r="700" spans="1:20" ht="43.2" x14ac:dyDescent="0.3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>
        <f t="shared" si="40"/>
        <v>136</v>
      </c>
      <c r="O700" t="s">
        <v>8285</v>
      </c>
      <c r="P700">
        <f t="shared" si="41"/>
        <v>96</v>
      </c>
      <c r="Q700" s="9" t="s">
        <v>8343</v>
      </c>
      <c r="R700" t="s">
        <v>8344</v>
      </c>
      <c r="S700" s="11">
        <f t="shared" si="42"/>
        <v>42739</v>
      </c>
      <c r="T700" s="11">
        <f t="shared" si="43"/>
        <v>42706</v>
      </c>
    </row>
    <row r="701" spans="1:20" ht="43.2" x14ac:dyDescent="0.3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>
        <f t="shared" si="40"/>
        <v>118</v>
      </c>
      <c r="O701" t="s">
        <v>8285</v>
      </c>
      <c r="P701">
        <f t="shared" si="41"/>
        <v>180</v>
      </c>
      <c r="Q701" s="9" t="s">
        <v>8343</v>
      </c>
      <c r="R701" t="s">
        <v>8344</v>
      </c>
      <c r="S701" s="11">
        <f t="shared" si="42"/>
        <v>41969</v>
      </c>
      <c r="T701" s="11">
        <f t="shared" si="43"/>
        <v>41939</v>
      </c>
    </row>
    <row r="702" spans="1:20" ht="43.2" x14ac:dyDescent="0.3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>
        <f t="shared" si="40"/>
        <v>108</v>
      </c>
      <c r="O702" t="s">
        <v>8276</v>
      </c>
      <c r="P702">
        <f t="shared" si="41"/>
        <v>48</v>
      </c>
      <c r="Q702" s="9" t="s">
        <v>8330</v>
      </c>
      <c r="R702" t="s">
        <v>8331</v>
      </c>
      <c r="S702" s="11">
        <f t="shared" si="42"/>
        <v>40668</v>
      </c>
      <c r="T702" s="11">
        <f t="shared" si="43"/>
        <v>40638</v>
      </c>
    </row>
    <row r="703" spans="1:20" ht="43.2" x14ac:dyDescent="0.3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>
        <f t="shared" si="40"/>
        <v>100</v>
      </c>
      <c r="O703" t="s">
        <v>8276</v>
      </c>
      <c r="P703">
        <f t="shared" si="41"/>
        <v>47</v>
      </c>
      <c r="Q703" s="9" t="s">
        <v>8330</v>
      </c>
      <c r="R703" t="s">
        <v>8331</v>
      </c>
      <c r="S703" s="11">
        <f t="shared" si="42"/>
        <v>40831</v>
      </c>
      <c r="T703" s="11">
        <f t="shared" si="43"/>
        <v>40788</v>
      </c>
    </row>
    <row r="704" spans="1:20" ht="28.8" x14ac:dyDescent="0.3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>
        <f t="shared" si="40"/>
        <v>100</v>
      </c>
      <c r="O704" t="s">
        <v>8276</v>
      </c>
      <c r="P704">
        <f t="shared" si="41"/>
        <v>67</v>
      </c>
      <c r="Q704" s="9" t="s">
        <v>8330</v>
      </c>
      <c r="R704" t="s">
        <v>8331</v>
      </c>
      <c r="S704" s="11">
        <f t="shared" si="42"/>
        <v>40936</v>
      </c>
      <c r="T704" s="11">
        <f t="shared" si="43"/>
        <v>40876</v>
      </c>
    </row>
    <row r="705" spans="1:20" ht="43.2" x14ac:dyDescent="0.3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>
        <f t="shared" si="40"/>
        <v>122</v>
      </c>
      <c r="O705" t="s">
        <v>8276</v>
      </c>
      <c r="P705">
        <f t="shared" si="41"/>
        <v>49</v>
      </c>
      <c r="Q705" s="9" t="s">
        <v>8330</v>
      </c>
      <c r="R705" t="s">
        <v>8331</v>
      </c>
      <c r="S705" s="11">
        <f t="shared" si="42"/>
        <v>40985</v>
      </c>
      <c r="T705" s="11">
        <f t="shared" si="43"/>
        <v>40946</v>
      </c>
    </row>
    <row r="706" spans="1:20" ht="43.2" x14ac:dyDescent="0.3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>
        <f t="shared" ref="N706:N769" si="44">ROUND(($E706/$D706)*100,0)</f>
        <v>101</v>
      </c>
      <c r="O706" t="s">
        <v>8276</v>
      </c>
      <c r="P706">
        <f t="shared" ref="P706:P769" si="45">ROUND($E706/$L706,0)</f>
        <v>137</v>
      </c>
      <c r="Q706" s="9" t="s">
        <v>8330</v>
      </c>
      <c r="R706" t="s">
        <v>8331</v>
      </c>
      <c r="S706" s="11">
        <f t="shared" si="42"/>
        <v>40756</v>
      </c>
      <c r="T706" s="11">
        <f t="shared" si="43"/>
        <v>40747</v>
      </c>
    </row>
    <row r="707" spans="1:20" ht="43.2" x14ac:dyDescent="0.3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>
        <f t="shared" si="44"/>
        <v>101</v>
      </c>
      <c r="O707" t="s">
        <v>8276</v>
      </c>
      <c r="P707">
        <f t="shared" si="45"/>
        <v>88</v>
      </c>
      <c r="Q707" s="9" t="s">
        <v>8330</v>
      </c>
      <c r="R707" t="s">
        <v>8331</v>
      </c>
      <c r="S707" s="11">
        <f t="shared" ref="S707:S770" si="46">ROUND((((($I707/60)/60)/24)+DATE(1970,1,1))-(8/24),0)</f>
        <v>40626</v>
      </c>
      <c r="T707" s="11">
        <f t="shared" ref="T707:T770" si="47">ROUND((((($J707/60)/60)/24)+DATE(1970,1,1))-(8/24),0)</f>
        <v>40536</v>
      </c>
    </row>
    <row r="708" spans="1:20" ht="43.2" x14ac:dyDescent="0.3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>
        <f t="shared" si="44"/>
        <v>145</v>
      </c>
      <c r="O708" t="s">
        <v>8276</v>
      </c>
      <c r="P708">
        <f t="shared" si="45"/>
        <v>71</v>
      </c>
      <c r="Q708" s="9" t="s">
        <v>8330</v>
      </c>
      <c r="R708" t="s">
        <v>8331</v>
      </c>
      <c r="S708" s="11">
        <f t="shared" si="46"/>
        <v>41074</v>
      </c>
      <c r="T708" s="11">
        <f t="shared" si="47"/>
        <v>41053</v>
      </c>
    </row>
    <row r="709" spans="1:20" ht="28.8" x14ac:dyDescent="0.3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>
        <f t="shared" si="44"/>
        <v>101</v>
      </c>
      <c r="O709" t="s">
        <v>8276</v>
      </c>
      <c r="P709">
        <f t="shared" si="45"/>
        <v>53</v>
      </c>
      <c r="Q709" s="9" t="s">
        <v>8330</v>
      </c>
      <c r="R709" t="s">
        <v>8331</v>
      </c>
      <c r="S709" s="11">
        <f t="shared" si="46"/>
        <v>41640</v>
      </c>
      <c r="T709" s="11">
        <f t="shared" si="47"/>
        <v>41607</v>
      </c>
    </row>
    <row r="710" spans="1:20" ht="43.2" x14ac:dyDescent="0.3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>
        <f t="shared" si="44"/>
        <v>118</v>
      </c>
      <c r="O710" t="s">
        <v>8276</v>
      </c>
      <c r="P710">
        <f t="shared" si="45"/>
        <v>444</v>
      </c>
      <c r="Q710" s="9" t="s">
        <v>8330</v>
      </c>
      <c r="R710" t="s">
        <v>8331</v>
      </c>
      <c r="S710" s="11">
        <f t="shared" si="46"/>
        <v>40849</v>
      </c>
      <c r="T710" s="11">
        <f t="shared" si="47"/>
        <v>40796</v>
      </c>
    </row>
    <row r="711" spans="1:20" ht="28.8" x14ac:dyDescent="0.3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>
        <f t="shared" si="44"/>
        <v>272</v>
      </c>
      <c r="O711" t="s">
        <v>8276</v>
      </c>
      <c r="P711">
        <f t="shared" si="45"/>
        <v>49</v>
      </c>
      <c r="Q711" s="9" t="s">
        <v>8330</v>
      </c>
      <c r="R711" t="s">
        <v>8331</v>
      </c>
      <c r="S711" s="11">
        <f t="shared" si="46"/>
        <v>41259</v>
      </c>
      <c r="T711" s="11">
        <f t="shared" si="47"/>
        <v>41229</v>
      </c>
    </row>
    <row r="712" spans="1:20" x14ac:dyDescent="0.3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>
        <f t="shared" si="44"/>
        <v>125</v>
      </c>
      <c r="O712" t="s">
        <v>8276</v>
      </c>
      <c r="P712">
        <f t="shared" si="45"/>
        <v>37</v>
      </c>
      <c r="Q712" s="9" t="s">
        <v>8330</v>
      </c>
      <c r="R712" t="s">
        <v>8331</v>
      </c>
      <c r="S712" s="11">
        <f t="shared" si="46"/>
        <v>41430</v>
      </c>
      <c r="T712" s="11">
        <f t="shared" si="47"/>
        <v>41409</v>
      </c>
    </row>
    <row r="713" spans="1:20" ht="43.2" x14ac:dyDescent="0.3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>
        <f t="shared" si="44"/>
        <v>110</v>
      </c>
      <c r="O713" t="s">
        <v>8276</v>
      </c>
      <c r="P713">
        <f t="shared" si="45"/>
        <v>50</v>
      </c>
      <c r="Q713" s="9" t="s">
        <v>8330</v>
      </c>
      <c r="R713" t="s">
        <v>8331</v>
      </c>
      <c r="S713" s="11">
        <f t="shared" si="46"/>
        <v>41277</v>
      </c>
      <c r="T713" s="11">
        <f t="shared" si="47"/>
        <v>41247</v>
      </c>
    </row>
    <row r="714" spans="1:20" ht="43.2" x14ac:dyDescent="0.3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>
        <f t="shared" si="44"/>
        <v>102</v>
      </c>
      <c r="O714" t="s">
        <v>8276</v>
      </c>
      <c r="P714">
        <f t="shared" si="45"/>
        <v>39</v>
      </c>
      <c r="Q714" s="9" t="s">
        <v>8330</v>
      </c>
      <c r="R714" t="s">
        <v>8331</v>
      </c>
      <c r="S714" s="11">
        <f t="shared" si="46"/>
        <v>41112</v>
      </c>
      <c r="T714" s="11">
        <f t="shared" si="47"/>
        <v>41082</v>
      </c>
    </row>
    <row r="715" spans="1:20" ht="43.2" x14ac:dyDescent="0.3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>
        <f t="shared" si="44"/>
        <v>103</v>
      </c>
      <c r="O715" t="s">
        <v>8276</v>
      </c>
      <c r="P715">
        <f t="shared" si="45"/>
        <v>67</v>
      </c>
      <c r="Q715" s="9" t="s">
        <v>8330</v>
      </c>
      <c r="R715" t="s">
        <v>8331</v>
      </c>
      <c r="S715" s="11">
        <f t="shared" si="46"/>
        <v>41854</v>
      </c>
      <c r="T715" s="11">
        <f t="shared" si="47"/>
        <v>41795</v>
      </c>
    </row>
    <row r="716" spans="1:20" ht="43.2" x14ac:dyDescent="0.3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>
        <f t="shared" si="44"/>
        <v>114</v>
      </c>
      <c r="O716" t="s">
        <v>8276</v>
      </c>
      <c r="P716">
        <f t="shared" si="45"/>
        <v>67</v>
      </c>
      <c r="Q716" s="9" t="s">
        <v>8330</v>
      </c>
      <c r="R716" t="s">
        <v>8331</v>
      </c>
      <c r="S716" s="11">
        <f t="shared" si="46"/>
        <v>40890</v>
      </c>
      <c r="T716" s="11">
        <f t="shared" si="47"/>
        <v>40845</v>
      </c>
    </row>
    <row r="717" spans="1:20" ht="43.2" x14ac:dyDescent="0.3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>
        <f t="shared" si="44"/>
        <v>104</v>
      </c>
      <c r="O717" t="s">
        <v>8276</v>
      </c>
      <c r="P717">
        <f t="shared" si="45"/>
        <v>66</v>
      </c>
      <c r="Q717" s="9" t="s">
        <v>8330</v>
      </c>
      <c r="R717" t="s">
        <v>8331</v>
      </c>
      <c r="S717" s="11">
        <f t="shared" si="46"/>
        <v>41236</v>
      </c>
      <c r="T717" s="11">
        <f t="shared" si="47"/>
        <v>41194</v>
      </c>
    </row>
    <row r="718" spans="1:20" ht="28.8" x14ac:dyDescent="0.3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>
        <f t="shared" si="44"/>
        <v>146</v>
      </c>
      <c r="O718" t="s">
        <v>8276</v>
      </c>
      <c r="P718">
        <f t="shared" si="45"/>
        <v>65</v>
      </c>
      <c r="Q718" s="9" t="s">
        <v>8330</v>
      </c>
      <c r="R718" t="s">
        <v>8331</v>
      </c>
      <c r="S718" s="11">
        <f t="shared" si="46"/>
        <v>41579</v>
      </c>
      <c r="T718" s="11">
        <f t="shared" si="47"/>
        <v>41546</v>
      </c>
    </row>
    <row r="719" spans="1:20" ht="43.2" x14ac:dyDescent="0.3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>
        <f t="shared" si="44"/>
        <v>105</v>
      </c>
      <c r="O719" t="s">
        <v>8276</v>
      </c>
      <c r="P719">
        <f t="shared" si="45"/>
        <v>58</v>
      </c>
      <c r="Q719" s="9" t="s">
        <v>8330</v>
      </c>
      <c r="R719" t="s">
        <v>8331</v>
      </c>
      <c r="S719" s="11">
        <f t="shared" si="46"/>
        <v>41341</v>
      </c>
      <c r="T719" s="11">
        <f t="shared" si="47"/>
        <v>41301</v>
      </c>
    </row>
    <row r="720" spans="1:20" ht="43.2" x14ac:dyDescent="0.3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>
        <f t="shared" si="44"/>
        <v>133</v>
      </c>
      <c r="O720" t="s">
        <v>8276</v>
      </c>
      <c r="P720">
        <f t="shared" si="45"/>
        <v>87</v>
      </c>
      <c r="Q720" s="9" t="s">
        <v>8330</v>
      </c>
      <c r="R720" t="s">
        <v>8331</v>
      </c>
      <c r="S720" s="11">
        <f t="shared" si="46"/>
        <v>41897</v>
      </c>
      <c r="T720" s="11">
        <f t="shared" si="47"/>
        <v>41876</v>
      </c>
    </row>
    <row r="721" spans="1:20" ht="28.8" x14ac:dyDescent="0.3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>
        <f t="shared" si="44"/>
        <v>113</v>
      </c>
      <c r="O721" t="s">
        <v>8276</v>
      </c>
      <c r="P721">
        <f t="shared" si="45"/>
        <v>66</v>
      </c>
      <c r="Q721" s="9" t="s">
        <v>8330</v>
      </c>
      <c r="R721" t="s">
        <v>8331</v>
      </c>
      <c r="S721" s="11">
        <f t="shared" si="46"/>
        <v>41328</v>
      </c>
      <c r="T721" s="11">
        <f t="shared" si="47"/>
        <v>41321</v>
      </c>
    </row>
    <row r="722" spans="1:20" ht="43.2" x14ac:dyDescent="0.3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>
        <f t="shared" si="44"/>
        <v>121</v>
      </c>
      <c r="O722" t="s">
        <v>8276</v>
      </c>
      <c r="P722">
        <f t="shared" si="45"/>
        <v>164</v>
      </c>
      <c r="Q722" s="9" t="s">
        <v>8330</v>
      </c>
      <c r="R722" t="s">
        <v>8331</v>
      </c>
      <c r="S722" s="11">
        <f t="shared" si="46"/>
        <v>41057</v>
      </c>
      <c r="T722" s="11">
        <f t="shared" si="47"/>
        <v>41003</v>
      </c>
    </row>
    <row r="723" spans="1:20" ht="43.2" x14ac:dyDescent="0.3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>
        <f t="shared" si="44"/>
        <v>102</v>
      </c>
      <c r="O723" t="s">
        <v>8276</v>
      </c>
      <c r="P723">
        <f t="shared" si="45"/>
        <v>108</v>
      </c>
      <c r="Q723" s="9" t="s">
        <v>8330</v>
      </c>
      <c r="R723" t="s">
        <v>8331</v>
      </c>
      <c r="S723" s="11">
        <f t="shared" si="46"/>
        <v>41990</v>
      </c>
      <c r="T723" s="11">
        <f t="shared" si="47"/>
        <v>41950</v>
      </c>
    </row>
    <row r="724" spans="1:20" ht="43.2" x14ac:dyDescent="0.3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>
        <f t="shared" si="44"/>
        <v>101</v>
      </c>
      <c r="O724" t="s">
        <v>8276</v>
      </c>
      <c r="P724">
        <f t="shared" si="45"/>
        <v>42</v>
      </c>
      <c r="Q724" s="9" t="s">
        <v>8330</v>
      </c>
      <c r="R724" t="s">
        <v>8331</v>
      </c>
      <c r="S724" s="11">
        <f t="shared" si="46"/>
        <v>41513</v>
      </c>
      <c r="T724" s="11">
        <f t="shared" si="47"/>
        <v>41453</v>
      </c>
    </row>
    <row r="725" spans="1:20" ht="43.2" x14ac:dyDescent="0.3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>
        <f t="shared" si="44"/>
        <v>118</v>
      </c>
      <c r="O725" t="s">
        <v>8276</v>
      </c>
      <c r="P725">
        <f t="shared" si="45"/>
        <v>47</v>
      </c>
      <c r="Q725" s="9" t="s">
        <v>8330</v>
      </c>
      <c r="R725" t="s">
        <v>8331</v>
      </c>
      <c r="S725" s="11">
        <f t="shared" si="46"/>
        <v>41283</v>
      </c>
      <c r="T725" s="11">
        <f t="shared" si="47"/>
        <v>41243</v>
      </c>
    </row>
    <row r="726" spans="1:20" ht="57.6" x14ac:dyDescent="0.3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>
        <f t="shared" si="44"/>
        <v>155</v>
      </c>
      <c r="O726" t="s">
        <v>8276</v>
      </c>
      <c r="P726">
        <f t="shared" si="45"/>
        <v>112</v>
      </c>
      <c r="Q726" s="9" t="s">
        <v>8330</v>
      </c>
      <c r="R726" t="s">
        <v>8331</v>
      </c>
      <c r="S726" s="11">
        <f t="shared" si="46"/>
        <v>41163</v>
      </c>
      <c r="T726" s="11">
        <f t="shared" si="47"/>
        <v>41135</v>
      </c>
    </row>
    <row r="727" spans="1:20" ht="43.2" x14ac:dyDescent="0.3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>
        <f t="shared" si="44"/>
        <v>101</v>
      </c>
      <c r="O727" t="s">
        <v>8276</v>
      </c>
      <c r="P727">
        <f t="shared" si="45"/>
        <v>75</v>
      </c>
      <c r="Q727" s="9" t="s">
        <v>8330</v>
      </c>
      <c r="R727" t="s">
        <v>8331</v>
      </c>
      <c r="S727" s="11">
        <f t="shared" si="46"/>
        <v>41610</v>
      </c>
      <c r="T727" s="11">
        <f t="shared" si="47"/>
        <v>41580</v>
      </c>
    </row>
    <row r="728" spans="1:20" ht="43.2" x14ac:dyDescent="0.3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>
        <f t="shared" si="44"/>
        <v>117</v>
      </c>
      <c r="O728" t="s">
        <v>8276</v>
      </c>
      <c r="P728">
        <f t="shared" si="45"/>
        <v>62</v>
      </c>
      <c r="Q728" s="9" t="s">
        <v>8330</v>
      </c>
      <c r="R728" t="s">
        <v>8331</v>
      </c>
      <c r="S728" s="11">
        <f t="shared" si="46"/>
        <v>41239</v>
      </c>
      <c r="T728" s="11">
        <f t="shared" si="47"/>
        <v>41205</v>
      </c>
    </row>
    <row r="729" spans="1:20" ht="28.8" x14ac:dyDescent="0.3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>
        <f t="shared" si="44"/>
        <v>101</v>
      </c>
      <c r="O729" t="s">
        <v>8276</v>
      </c>
      <c r="P729">
        <f t="shared" si="45"/>
        <v>46</v>
      </c>
      <c r="Q729" s="9" t="s">
        <v>8330</v>
      </c>
      <c r="R729" t="s">
        <v>8331</v>
      </c>
      <c r="S729" s="11">
        <f t="shared" si="46"/>
        <v>41807</v>
      </c>
      <c r="T729" s="11">
        <f t="shared" si="47"/>
        <v>41774</v>
      </c>
    </row>
    <row r="730" spans="1:20" ht="28.8" x14ac:dyDescent="0.3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>
        <f t="shared" si="44"/>
        <v>104</v>
      </c>
      <c r="O730" t="s">
        <v>8276</v>
      </c>
      <c r="P730">
        <f t="shared" si="45"/>
        <v>76</v>
      </c>
      <c r="Q730" s="9" t="s">
        <v>8330</v>
      </c>
      <c r="R730" t="s">
        <v>8331</v>
      </c>
      <c r="S730" s="11">
        <f t="shared" si="46"/>
        <v>41691</v>
      </c>
      <c r="T730" s="11">
        <f t="shared" si="47"/>
        <v>41646</v>
      </c>
    </row>
    <row r="731" spans="1:20" ht="43.2" x14ac:dyDescent="0.3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>
        <f t="shared" si="44"/>
        <v>265</v>
      </c>
      <c r="O731" t="s">
        <v>8276</v>
      </c>
      <c r="P731">
        <f t="shared" si="45"/>
        <v>84</v>
      </c>
      <c r="Q731" s="9" t="s">
        <v>8330</v>
      </c>
      <c r="R731" t="s">
        <v>8331</v>
      </c>
      <c r="S731" s="11">
        <f t="shared" si="46"/>
        <v>40970</v>
      </c>
      <c r="T731" s="11">
        <f t="shared" si="47"/>
        <v>40940</v>
      </c>
    </row>
    <row r="732" spans="1:20" ht="43.2" x14ac:dyDescent="0.3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>
        <f t="shared" si="44"/>
        <v>156</v>
      </c>
      <c r="O732" t="s">
        <v>8276</v>
      </c>
      <c r="P732">
        <f t="shared" si="45"/>
        <v>117</v>
      </c>
      <c r="Q732" s="9" t="s">
        <v>8330</v>
      </c>
      <c r="R732" t="s">
        <v>8331</v>
      </c>
      <c r="S732" s="11">
        <f t="shared" si="46"/>
        <v>41195</v>
      </c>
      <c r="T732" s="11">
        <f t="shared" si="47"/>
        <v>41165</v>
      </c>
    </row>
    <row r="733" spans="1:20" ht="43.2" x14ac:dyDescent="0.3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>
        <f t="shared" si="44"/>
        <v>102</v>
      </c>
      <c r="O733" t="s">
        <v>8276</v>
      </c>
      <c r="P733">
        <f t="shared" si="45"/>
        <v>86</v>
      </c>
      <c r="Q733" s="9" t="s">
        <v>8330</v>
      </c>
      <c r="R733" t="s">
        <v>8331</v>
      </c>
      <c r="S733" s="11">
        <f t="shared" si="46"/>
        <v>40810</v>
      </c>
      <c r="T733" s="11">
        <f t="shared" si="47"/>
        <v>40750</v>
      </c>
    </row>
    <row r="734" spans="1:20" ht="43.2" x14ac:dyDescent="0.3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>
        <f t="shared" si="44"/>
        <v>100</v>
      </c>
      <c r="O734" t="s">
        <v>8276</v>
      </c>
      <c r="P734">
        <f t="shared" si="45"/>
        <v>172</v>
      </c>
      <c r="Q734" s="9" t="s">
        <v>8330</v>
      </c>
      <c r="R734" t="s">
        <v>8331</v>
      </c>
      <c r="S734" s="11">
        <f t="shared" si="46"/>
        <v>40924</v>
      </c>
      <c r="T734" s="11">
        <f t="shared" si="47"/>
        <v>40897</v>
      </c>
    </row>
    <row r="735" spans="1:20" ht="43.2" x14ac:dyDescent="0.3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>
        <f t="shared" si="44"/>
        <v>101</v>
      </c>
      <c r="O735" t="s">
        <v>8276</v>
      </c>
      <c r="P735">
        <f t="shared" si="45"/>
        <v>63</v>
      </c>
      <c r="Q735" s="9" t="s">
        <v>8330</v>
      </c>
      <c r="R735" t="s">
        <v>8331</v>
      </c>
      <c r="S735" s="11">
        <f t="shared" si="46"/>
        <v>40696</v>
      </c>
      <c r="T735" s="11">
        <f t="shared" si="47"/>
        <v>40658</v>
      </c>
    </row>
    <row r="736" spans="1:20" ht="57.6" x14ac:dyDescent="0.3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>
        <f t="shared" si="44"/>
        <v>125</v>
      </c>
      <c r="O736" t="s">
        <v>8276</v>
      </c>
      <c r="P736">
        <f t="shared" si="45"/>
        <v>68</v>
      </c>
      <c r="Q736" s="9" t="s">
        <v>8330</v>
      </c>
      <c r="R736" t="s">
        <v>8331</v>
      </c>
      <c r="S736" s="11">
        <f t="shared" si="46"/>
        <v>42563</v>
      </c>
      <c r="T736" s="11">
        <f t="shared" si="47"/>
        <v>42503</v>
      </c>
    </row>
    <row r="737" spans="1:20" ht="43.2" x14ac:dyDescent="0.3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>
        <f t="shared" si="44"/>
        <v>104</v>
      </c>
      <c r="O737" t="s">
        <v>8276</v>
      </c>
      <c r="P737">
        <f t="shared" si="45"/>
        <v>54</v>
      </c>
      <c r="Q737" s="9" t="s">
        <v>8330</v>
      </c>
      <c r="R737" t="s">
        <v>8331</v>
      </c>
      <c r="S737" s="11">
        <f t="shared" si="46"/>
        <v>40706</v>
      </c>
      <c r="T737" s="11">
        <f t="shared" si="47"/>
        <v>40663</v>
      </c>
    </row>
    <row r="738" spans="1:20" ht="43.2" x14ac:dyDescent="0.3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>
        <f t="shared" si="44"/>
        <v>104</v>
      </c>
      <c r="O738" t="s">
        <v>8276</v>
      </c>
      <c r="P738">
        <f t="shared" si="45"/>
        <v>35</v>
      </c>
      <c r="Q738" s="9" t="s">
        <v>8330</v>
      </c>
      <c r="R738" t="s">
        <v>8331</v>
      </c>
      <c r="S738" s="11">
        <f t="shared" si="46"/>
        <v>40179</v>
      </c>
      <c r="T738" s="11">
        <f t="shared" si="47"/>
        <v>40122</v>
      </c>
    </row>
    <row r="739" spans="1:20" ht="28.8" x14ac:dyDescent="0.3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>
        <f t="shared" si="44"/>
        <v>105</v>
      </c>
      <c r="O739" t="s">
        <v>8276</v>
      </c>
      <c r="P739">
        <f t="shared" si="45"/>
        <v>39</v>
      </c>
      <c r="Q739" s="9" t="s">
        <v>8330</v>
      </c>
      <c r="R739" t="s">
        <v>8331</v>
      </c>
      <c r="S739" s="11">
        <f t="shared" si="46"/>
        <v>41334</v>
      </c>
      <c r="T739" s="11">
        <f t="shared" si="47"/>
        <v>41288</v>
      </c>
    </row>
    <row r="740" spans="1:20" ht="43.2" x14ac:dyDescent="0.3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>
        <f t="shared" si="44"/>
        <v>100</v>
      </c>
      <c r="O740" t="s">
        <v>8276</v>
      </c>
      <c r="P740">
        <f t="shared" si="45"/>
        <v>95</v>
      </c>
      <c r="Q740" s="9" t="s">
        <v>8330</v>
      </c>
      <c r="R740" t="s">
        <v>8331</v>
      </c>
      <c r="S740" s="11">
        <f t="shared" si="46"/>
        <v>40971</v>
      </c>
      <c r="T740" s="11">
        <f t="shared" si="47"/>
        <v>40941</v>
      </c>
    </row>
    <row r="741" spans="1:20" ht="43.2" x14ac:dyDescent="0.3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>
        <f t="shared" si="44"/>
        <v>170</v>
      </c>
      <c r="O741" t="s">
        <v>8276</v>
      </c>
      <c r="P741">
        <f t="shared" si="45"/>
        <v>40</v>
      </c>
      <c r="Q741" s="9" t="s">
        <v>8330</v>
      </c>
      <c r="R741" t="s">
        <v>8331</v>
      </c>
      <c r="S741" s="11">
        <f t="shared" si="46"/>
        <v>40393</v>
      </c>
      <c r="T741" s="11">
        <f t="shared" si="47"/>
        <v>40379</v>
      </c>
    </row>
    <row r="742" spans="1:20" ht="28.8" x14ac:dyDescent="0.3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>
        <f t="shared" si="44"/>
        <v>101</v>
      </c>
      <c r="O742" t="s">
        <v>8292</v>
      </c>
      <c r="P742">
        <f t="shared" si="45"/>
        <v>98</v>
      </c>
      <c r="Q742" s="9" t="s">
        <v>8330</v>
      </c>
      <c r="R742" t="s">
        <v>8351</v>
      </c>
      <c r="S742" s="11">
        <f t="shared" si="46"/>
        <v>41992</v>
      </c>
      <c r="T742" s="11">
        <f t="shared" si="47"/>
        <v>41962</v>
      </c>
    </row>
    <row r="743" spans="1:20" ht="43.2" x14ac:dyDescent="0.3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>
        <f t="shared" si="44"/>
        <v>100</v>
      </c>
      <c r="O743" t="s">
        <v>8292</v>
      </c>
      <c r="P743">
        <f t="shared" si="45"/>
        <v>43</v>
      </c>
      <c r="Q743" s="9" t="s">
        <v>8330</v>
      </c>
      <c r="R743" t="s">
        <v>8351</v>
      </c>
      <c r="S743" s="11">
        <f t="shared" si="46"/>
        <v>40708</v>
      </c>
      <c r="T743" s="11">
        <f t="shared" si="47"/>
        <v>40688</v>
      </c>
    </row>
    <row r="744" spans="1:20" ht="28.8" x14ac:dyDescent="0.3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>
        <f t="shared" si="44"/>
        <v>125</v>
      </c>
      <c r="O744" t="s">
        <v>8292</v>
      </c>
      <c r="P744">
        <f t="shared" si="45"/>
        <v>169</v>
      </c>
      <c r="Q744" s="9" t="s">
        <v>8330</v>
      </c>
      <c r="R744" t="s">
        <v>8351</v>
      </c>
      <c r="S744" s="11">
        <f t="shared" si="46"/>
        <v>41176</v>
      </c>
      <c r="T744" s="11">
        <f t="shared" si="47"/>
        <v>41146</v>
      </c>
    </row>
    <row r="745" spans="1:20" ht="43.2" x14ac:dyDescent="0.3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>
        <f t="shared" si="44"/>
        <v>110</v>
      </c>
      <c r="O745" t="s">
        <v>8292</v>
      </c>
      <c r="P745">
        <f t="shared" si="45"/>
        <v>86</v>
      </c>
      <c r="Q745" s="9" t="s">
        <v>8330</v>
      </c>
      <c r="R745" t="s">
        <v>8351</v>
      </c>
      <c r="S745" s="11">
        <f t="shared" si="46"/>
        <v>41235</v>
      </c>
      <c r="T745" s="11">
        <f t="shared" si="47"/>
        <v>41175</v>
      </c>
    </row>
    <row r="746" spans="1:20" ht="43.2" x14ac:dyDescent="0.3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>
        <f t="shared" si="44"/>
        <v>111</v>
      </c>
      <c r="O746" t="s">
        <v>8292</v>
      </c>
      <c r="P746">
        <f t="shared" si="45"/>
        <v>554</v>
      </c>
      <c r="Q746" s="9" t="s">
        <v>8330</v>
      </c>
      <c r="R746" t="s">
        <v>8351</v>
      </c>
      <c r="S746" s="11">
        <f t="shared" si="46"/>
        <v>41535</v>
      </c>
      <c r="T746" s="11">
        <f t="shared" si="47"/>
        <v>41521</v>
      </c>
    </row>
    <row r="747" spans="1:20" ht="57.6" x14ac:dyDescent="0.3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>
        <f t="shared" si="44"/>
        <v>110</v>
      </c>
      <c r="O747" t="s">
        <v>8292</v>
      </c>
      <c r="P747">
        <f t="shared" si="45"/>
        <v>27</v>
      </c>
      <c r="Q747" s="9" t="s">
        <v>8330</v>
      </c>
      <c r="R747" t="s">
        <v>8351</v>
      </c>
      <c r="S747" s="11">
        <f t="shared" si="46"/>
        <v>41865</v>
      </c>
      <c r="T747" s="11">
        <f t="shared" si="47"/>
        <v>41833</v>
      </c>
    </row>
    <row r="748" spans="1:20" ht="43.2" x14ac:dyDescent="0.3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>
        <f t="shared" si="44"/>
        <v>105</v>
      </c>
      <c r="O748" t="s">
        <v>8292</v>
      </c>
      <c r="P748">
        <f t="shared" si="45"/>
        <v>114</v>
      </c>
      <c r="Q748" s="9" t="s">
        <v>8330</v>
      </c>
      <c r="R748" t="s">
        <v>8351</v>
      </c>
      <c r="S748" s="11">
        <f t="shared" si="46"/>
        <v>41069</v>
      </c>
      <c r="T748" s="11">
        <f t="shared" si="47"/>
        <v>41039</v>
      </c>
    </row>
    <row r="749" spans="1:20" ht="43.2" x14ac:dyDescent="0.3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>
        <f t="shared" si="44"/>
        <v>125</v>
      </c>
      <c r="O749" t="s">
        <v>8292</v>
      </c>
      <c r="P749">
        <f t="shared" si="45"/>
        <v>32</v>
      </c>
      <c r="Q749" s="9" t="s">
        <v>8330</v>
      </c>
      <c r="R749" t="s">
        <v>8351</v>
      </c>
      <c r="S749" s="11">
        <f t="shared" si="46"/>
        <v>40622</v>
      </c>
      <c r="T749" s="11">
        <f t="shared" si="47"/>
        <v>40592</v>
      </c>
    </row>
    <row r="750" spans="1:20" ht="43.2" x14ac:dyDescent="0.3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>
        <f t="shared" si="44"/>
        <v>101</v>
      </c>
      <c r="O750" t="s">
        <v>8292</v>
      </c>
      <c r="P750">
        <f t="shared" si="45"/>
        <v>47</v>
      </c>
      <c r="Q750" s="9" t="s">
        <v>8330</v>
      </c>
      <c r="R750" t="s">
        <v>8351</v>
      </c>
      <c r="S750" s="11">
        <f t="shared" si="46"/>
        <v>41782</v>
      </c>
      <c r="T750" s="11">
        <f t="shared" si="47"/>
        <v>41737</v>
      </c>
    </row>
    <row r="751" spans="1:20" ht="43.2" x14ac:dyDescent="0.3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>
        <f t="shared" si="44"/>
        <v>142</v>
      </c>
      <c r="O751" t="s">
        <v>8292</v>
      </c>
      <c r="P751">
        <f t="shared" si="45"/>
        <v>88</v>
      </c>
      <c r="Q751" s="9" t="s">
        <v>8330</v>
      </c>
      <c r="R751" t="s">
        <v>8351</v>
      </c>
      <c r="S751" s="11">
        <f t="shared" si="46"/>
        <v>41556</v>
      </c>
      <c r="T751" s="11">
        <f t="shared" si="47"/>
        <v>41526</v>
      </c>
    </row>
    <row r="752" spans="1:20" ht="43.2" x14ac:dyDescent="0.3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>
        <f t="shared" si="44"/>
        <v>101</v>
      </c>
      <c r="O752" t="s">
        <v>8292</v>
      </c>
      <c r="P752">
        <f t="shared" si="45"/>
        <v>101</v>
      </c>
      <c r="Q752" s="9" t="s">
        <v>8330</v>
      </c>
      <c r="R752" t="s">
        <v>8351</v>
      </c>
      <c r="S752" s="11">
        <f t="shared" si="46"/>
        <v>40659</v>
      </c>
      <c r="T752" s="11">
        <f t="shared" si="47"/>
        <v>40626</v>
      </c>
    </row>
    <row r="753" spans="1:20" ht="43.2" x14ac:dyDescent="0.3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>
        <f t="shared" si="44"/>
        <v>101</v>
      </c>
      <c r="O753" t="s">
        <v>8292</v>
      </c>
      <c r="P753">
        <f t="shared" si="45"/>
        <v>65</v>
      </c>
      <c r="Q753" s="9" t="s">
        <v>8330</v>
      </c>
      <c r="R753" t="s">
        <v>8351</v>
      </c>
      <c r="S753" s="11">
        <f t="shared" si="46"/>
        <v>41602</v>
      </c>
      <c r="T753" s="11">
        <f t="shared" si="47"/>
        <v>41572</v>
      </c>
    </row>
    <row r="754" spans="1:20" ht="43.2" x14ac:dyDescent="0.3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>
        <f t="shared" si="44"/>
        <v>174</v>
      </c>
      <c r="O754" t="s">
        <v>8292</v>
      </c>
      <c r="P754">
        <f t="shared" si="45"/>
        <v>52</v>
      </c>
      <c r="Q754" s="9" t="s">
        <v>8330</v>
      </c>
      <c r="R754" t="s">
        <v>8351</v>
      </c>
      <c r="S754" s="11">
        <f t="shared" si="46"/>
        <v>40658</v>
      </c>
      <c r="T754" s="11">
        <f t="shared" si="47"/>
        <v>40627</v>
      </c>
    </row>
    <row r="755" spans="1:20" ht="43.2" x14ac:dyDescent="0.3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>
        <f t="shared" si="44"/>
        <v>120</v>
      </c>
      <c r="O755" t="s">
        <v>8292</v>
      </c>
      <c r="P755">
        <f t="shared" si="45"/>
        <v>39</v>
      </c>
      <c r="Q755" s="9" t="s">
        <v>8330</v>
      </c>
      <c r="R755" t="s">
        <v>8351</v>
      </c>
      <c r="S755" s="11">
        <f t="shared" si="46"/>
        <v>41018</v>
      </c>
      <c r="T755" s="11">
        <f t="shared" si="47"/>
        <v>40988</v>
      </c>
    </row>
    <row r="756" spans="1:20" ht="28.8" x14ac:dyDescent="0.3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>
        <f t="shared" si="44"/>
        <v>143</v>
      </c>
      <c r="O756" t="s">
        <v>8292</v>
      </c>
      <c r="P756">
        <f t="shared" si="45"/>
        <v>45</v>
      </c>
      <c r="Q756" s="9" t="s">
        <v>8330</v>
      </c>
      <c r="R756" t="s">
        <v>8351</v>
      </c>
      <c r="S756" s="11">
        <f t="shared" si="46"/>
        <v>41004</v>
      </c>
      <c r="T756" s="11">
        <f t="shared" si="47"/>
        <v>40974</v>
      </c>
    </row>
    <row r="757" spans="1:20" ht="57.6" x14ac:dyDescent="0.3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>
        <f t="shared" si="44"/>
        <v>100</v>
      </c>
      <c r="O757" t="s">
        <v>8292</v>
      </c>
      <c r="P757">
        <f t="shared" si="45"/>
        <v>157</v>
      </c>
      <c r="Q757" s="9" t="s">
        <v>8330</v>
      </c>
      <c r="R757" t="s">
        <v>8351</v>
      </c>
      <c r="S757" s="11">
        <f t="shared" si="46"/>
        <v>41257</v>
      </c>
      <c r="T757" s="11">
        <f t="shared" si="47"/>
        <v>41227</v>
      </c>
    </row>
    <row r="758" spans="1:20" ht="43.2" x14ac:dyDescent="0.3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>
        <f t="shared" si="44"/>
        <v>105</v>
      </c>
      <c r="O758" t="s">
        <v>8292</v>
      </c>
      <c r="P758">
        <f t="shared" si="45"/>
        <v>119</v>
      </c>
      <c r="Q758" s="9" t="s">
        <v>8330</v>
      </c>
      <c r="R758" t="s">
        <v>8351</v>
      </c>
      <c r="S758" s="11">
        <f t="shared" si="46"/>
        <v>41053</v>
      </c>
      <c r="T758" s="11">
        <f t="shared" si="47"/>
        <v>41023</v>
      </c>
    </row>
    <row r="759" spans="1:20" ht="43.2" x14ac:dyDescent="0.3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>
        <f t="shared" si="44"/>
        <v>132</v>
      </c>
      <c r="O759" t="s">
        <v>8292</v>
      </c>
      <c r="P759">
        <f t="shared" si="45"/>
        <v>74</v>
      </c>
      <c r="Q759" s="9" t="s">
        <v>8330</v>
      </c>
      <c r="R759" t="s">
        <v>8351</v>
      </c>
      <c r="S759" s="11">
        <f t="shared" si="46"/>
        <v>41261</v>
      </c>
      <c r="T759" s="11">
        <f t="shared" si="47"/>
        <v>41223</v>
      </c>
    </row>
    <row r="760" spans="1:20" ht="43.2" x14ac:dyDescent="0.3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>
        <f t="shared" si="44"/>
        <v>113</v>
      </c>
      <c r="O760" t="s">
        <v>8292</v>
      </c>
      <c r="P760">
        <f t="shared" si="45"/>
        <v>13</v>
      </c>
      <c r="Q760" s="9" t="s">
        <v>8330</v>
      </c>
      <c r="R760" t="s">
        <v>8351</v>
      </c>
      <c r="S760" s="11">
        <f t="shared" si="46"/>
        <v>41625</v>
      </c>
      <c r="T760" s="11">
        <f t="shared" si="47"/>
        <v>41597</v>
      </c>
    </row>
    <row r="761" spans="1:20" ht="57.6" x14ac:dyDescent="0.3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>
        <f t="shared" si="44"/>
        <v>1254</v>
      </c>
      <c r="O761" t="s">
        <v>8292</v>
      </c>
      <c r="P761">
        <f t="shared" si="45"/>
        <v>28</v>
      </c>
      <c r="Q761" s="9" t="s">
        <v>8330</v>
      </c>
      <c r="R761" t="s">
        <v>8351</v>
      </c>
      <c r="S761" s="11">
        <f t="shared" si="46"/>
        <v>42491</v>
      </c>
      <c r="T761" s="11">
        <f t="shared" si="47"/>
        <v>42459</v>
      </c>
    </row>
    <row r="762" spans="1:20" ht="57.6" x14ac:dyDescent="0.3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>
        <f t="shared" si="44"/>
        <v>103</v>
      </c>
      <c r="O762" t="s">
        <v>8292</v>
      </c>
      <c r="P762">
        <f t="shared" si="45"/>
        <v>80</v>
      </c>
      <c r="Q762" s="9" t="s">
        <v>8330</v>
      </c>
      <c r="R762" t="s">
        <v>8351</v>
      </c>
      <c r="S762" s="11">
        <f t="shared" si="46"/>
        <v>42387</v>
      </c>
      <c r="T762" s="11">
        <f t="shared" si="47"/>
        <v>42344</v>
      </c>
    </row>
    <row r="763" spans="1:20" ht="43.2" x14ac:dyDescent="0.3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>
        <f t="shared" si="44"/>
        <v>103</v>
      </c>
      <c r="O763" t="s">
        <v>8292</v>
      </c>
      <c r="P763">
        <f t="shared" si="45"/>
        <v>132</v>
      </c>
      <c r="Q763" s="9" t="s">
        <v>8330</v>
      </c>
      <c r="R763" t="s">
        <v>8351</v>
      </c>
      <c r="S763" s="11">
        <f t="shared" si="46"/>
        <v>40908</v>
      </c>
      <c r="T763" s="11">
        <f t="shared" si="47"/>
        <v>40848</v>
      </c>
    </row>
    <row r="764" spans="1:20" ht="43.2" x14ac:dyDescent="0.3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>
        <f t="shared" si="44"/>
        <v>108</v>
      </c>
      <c r="O764" t="s">
        <v>8292</v>
      </c>
      <c r="P764">
        <f t="shared" si="45"/>
        <v>34</v>
      </c>
      <c r="Q764" s="9" t="s">
        <v>8330</v>
      </c>
      <c r="R764" t="s">
        <v>8351</v>
      </c>
      <c r="S764" s="11">
        <f t="shared" si="46"/>
        <v>42036</v>
      </c>
      <c r="T764" s="11">
        <f t="shared" si="47"/>
        <v>42006</v>
      </c>
    </row>
    <row r="765" spans="1:20" ht="43.2" x14ac:dyDescent="0.3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>
        <f t="shared" si="44"/>
        <v>122</v>
      </c>
      <c r="O765" t="s">
        <v>8292</v>
      </c>
      <c r="P765">
        <f t="shared" si="45"/>
        <v>34</v>
      </c>
      <c r="Q765" s="9" t="s">
        <v>8330</v>
      </c>
      <c r="R765" t="s">
        <v>8351</v>
      </c>
      <c r="S765" s="11">
        <f t="shared" si="46"/>
        <v>40984</v>
      </c>
      <c r="T765" s="11">
        <f t="shared" si="47"/>
        <v>40939</v>
      </c>
    </row>
    <row r="766" spans="1:20" ht="43.2" x14ac:dyDescent="0.3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>
        <f t="shared" si="44"/>
        <v>119</v>
      </c>
      <c r="O766" t="s">
        <v>8292</v>
      </c>
      <c r="P766">
        <f t="shared" si="45"/>
        <v>45</v>
      </c>
      <c r="Q766" s="9" t="s">
        <v>8330</v>
      </c>
      <c r="R766" t="s">
        <v>8351</v>
      </c>
      <c r="S766" s="11">
        <f t="shared" si="46"/>
        <v>40596</v>
      </c>
      <c r="T766" s="11">
        <f t="shared" si="47"/>
        <v>40564</v>
      </c>
    </row>
    <row r="767" spans="1:20" ht="43.2" x14ac:dyDescent="0.3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>
        <f t="shared" si="44"/>
        <v>161</v>
      </c>
      <c r="O767" t="s">
        <v>8292</v>
      </c>
      <c r="P767">
        <f t="shared" si="45"/>
        <v>41</v>
      </c>
      <c r="Q767" s="9" t="s">
        <v>8330</v>
      </c>
      <c r="R767" t="s">
        <v>8351</v>
      </c>
      <c r="S767" s="11">
        <f t="shared" si="46"/>
        <v>41361</v>
      </c>
      <c r="T767" s="11">
        <f t="shared" si="47"/>
        <v>41331</v>
      </c>
    </row>
    <row r="768" spans="1:20" ht="43.2" x14ac:dyDescent="0.3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>
        <f t="shared" si="44"/>
        <v>127</v>
      </c>
      <c r="O768" t="s">
        <v>8292</v>
      </c>
      <c r="P768">
        <f t="shared" si="45"/>
        <v>53</v>
      </c>
      <c r="Q768" s="9" t="s">
        <v>8330</v>
      </c>
      <c r="R768" t="s">
        <v>8351</v>
      </c>
      <c r="S768" s="11">
        <f t="shared" si="46"/>
        <v>41709</v>
      </c>
      <c r="T768" s="11">
        <f t="shared" si="47"/>
        <v>41682</v>
      </c>
    </row>
    <row r="769" spans="1:20" ht="43.2" x14ac:dyDescent="0.3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>
        <f t="shared" si="44"/>
        <v>103</v>
      </c>
      <c r="O769" t="s">
        <v>8292</v>
      </c>
      <c r="P769">
        <f t="shared" si="45"/>
        <v>71</v>
      </c>
      <c r="Q769" s="9" t="s">
        <v>8330</v>
      </c>
      <c r="R769" t="s">
        <v>8351</v>
      </c>
      <c r="S769" s="11">
        <f t="shared" si="46"/>
        <v>40875</v>
      </c>
      <c r="T769" s="11">
        <f t="shared" si="47"/>
        <v>40845</v>
      </c>
    </row>
    <row r="770" spans="1:20" ht="57.6" x14ac:dyDescent="0.3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>
        <f t="shared" ref="N770:N833" si="48">ROUND(($E770/$D770)*100,0)</f>
        <v>140</v>
      </c>
      <c r="O770" t="s">
        <v>8292</v>
      </c>
      <c r="P770">
        <f t="shared" ref="P770:P833" si="49">ROUND($E770/$L770,0)</f>
        <v>54</v>
      </c>
      <c r="Q770" s="9" t="s">
        <v>8330</v>
      </c>
      <c r="R770" t="s">
        <v>8351</v>
      </c>
      <c r="S770" s="11">
        <f t="shared" si="46"/>
        <v>42522</v>
      </c>
      <c r="T770" s="11">
        <f t="shared" si="47"/>
        <v>42462</v>
      </c>
    </row>
    <row r="771" spans="1:20" ht="57.6" x14ac:dyDescent="0.3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>
        <f t="shared" si="48"/>
        <v>103</v>
      </c>
      <c r="O771" t="s">
        <v>8292</v>
      </c>
      <c r="P771">
        <f t="shared" si="49"/>
        <v>45</v>
      </c>
      <c r="Q771" s="9" t="s">
        <v>8330</v>
      </c>
      <c r="R771" t="s">
        <v>8351</v>
      </c>
      <c r="S771" s="11">
        <f t="shared" ref="S771:S834" si="50">ROUND((((($I771/60)/60)/24)+DATE(1970,1,1))-(8/24),0)</f>
        <v>40364</v>
      </c>
      <c r="T771" s="11">
        <f t="shared" ref="T771:T834" si="51">ROUND((((($J771/60)/60)/24)+DATE(1970,1,1))-(8/24),0)</f>
        <v>40314</v>
      </c>
    </row>
    <row r="772" spans="1:20" ht="28.8" x14ac:dyDescent="0.3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>
        <f t="shared" si="48"/>
        <v>101</v>
      </c>
      <c r="O772" t="s">
        <v>8292</v>
      </c>
      <c r="P772">
        <f t="shared" si="49"/>
        <v>26</v>
      </c>
      <c r="Q772" s="9" t="s">
        <v>8330</v>
      </c>
      <c r="R772" t="s">
        <v>8351</v>
      </c>
      <c r="S772" s="11">
        <f t="shared" si="50"/>
        <v>42583</v>
      </c>
      <c r="T772" s="11">
        <f t="shared" si="51"/>
        <v>42553</v>
      </c>
    </row>
    <row r="773" spans="1:20" ht="43.2" x14ac:dyDescent="0.3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>
        <f t="shared" si="48"/>
        <v>113</v>
      </c>
      <c r="O773" t="s">
        <v>8292</v>
      </c>
      <c r="P773">
        <f t="shared" si="49"/>
        <v>39</v>
      </c>
      <c r="Q773" s="9" t="s">
        <v>8330</v>
      </c>
      <c r="R773" t="s">
        <v>8351</v>
      </c>
      <c r="S773" s="11">
        <f t="shared" si="50"/>
        <v>41064</v>
      </c>
      <c r="T773" s="11">
        <f t="shared" si="51"/>
        <v>41034</v>
      </c>
    </row>
    <row r="774" spans="1:20" ht="43.2" x14ac:dyDescent="0.3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>
        <f t="shared" si="48"/>
        <v>128</v>
      </c>
      <c r="O774" t="s">
        <v>8292</v>
      </c>
      <c r="P774">
        <f t="shared" si="49"/>
        <v>46</v>
      </c>
      <c r="Q774" s="9" t="s">
        <v>8330</v>
      </c>
      <c r="R774" t="s">
        <v>8351</v>
      </c>
      <c r="S774" s="11">
        <f t="shared" si="50"/>
        <v>42070</v>
      </c>
      <c r="T774" s="11">
        <f t="shared" si="51"/>
        <v>42040</v>
      </c>
    </row>
    <row r="775" spans="1:20" ht="43.2" x14ac:dyDescent="0.3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>
        <f t="shared" si="48"/>
        <v>202</v>
      </c>
      <c r="O775" t="s">
        <v>8292</v>
      </c>
      <c r="P775">
        <f t="shared" si="49"/>
        <v>89</v>
      </c>
      <c r="Q775" s="9" t="s">
        <v>8330</v>
      </c>
      <c r="R775" t="s">
        <v>8351</v>
      </c>
      <c r="S775" s="11">
        <f t="shared" si="50"/>
        <v>42600</v>
      </c>
      <c r="T775" s="11">
        <f t="shared" si="51"/>
        <v>42569</v>
      </c>
    </row>
    <row r="776" spans="1:20" ht="28.8" x14ac:dyDescent="0.3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>
        <f t="shared" si="48"/>
        <v>137</v>
      </c>
      <c r="O776" t="s">
        <v>8292</v>
      </c>
      <c r="P776">
        <f t="shared" si="49"/>
        <v>40</v>
      </c>
      <c r="Q776" s="9" t="s">
        <v>8330</v>
      </c>
      <c r="R776" t="s">
        <v>8351</v>
      </c>
      <c r="S776" s="11">
        <f t="shared" si="50"/>
        <v>40833</v>
      </c>
      <c r="T776" s="11">
        <f t="shared" si="51"/>
        <v>40802</v>
      </c>
    </row>
    <row r="777" spans="1:20" ht="28.8" x14ac:dyDescent="0.3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>
        <f t="shared" si="48"/>
        <v>115</v>
      </c>
      <c r="O777" t="s">
        <v>8292</v>
      </c>
      <c r="P777">
        <f t="shared" si="49"/>
        <v>82</v>
      </c>
      <c r="Q777" s="9" t="s">
        <v>8330</v>
      </c>
      <c r="R777" t="s">
        <v>8351</v>
      </c>
      <c r="S777" s="11">
        <f t="shared" si="50"/>
        <v>41020</v>
      </c>
      <c r="T777" s="11">
        <f t="shared" si="51"/>
        <v>40973</v>
      </c>
    </row>
    <row r="778" spans="1:20" ht="43.2" x14ac:dyDescent="0.3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>
        <f t="shared" si="48"/>
        <v>112</v>
      </c>
      <c r="O778" t="s">
        <v>8292</v>
      </c>
      <c r="P778">
        <f t="shared" si="49"/>
        <v>160</v>
      </c>
      <c r="Q778" s="9" t="s">
        <v>8330</v>
      </c>
      <c r="R778" t="s">
        <v>8351</v>
      </c>
      <c r="S778" s="11">
        <f t="shared" si="50"/>
        <v>42476</v>
      </c>
      <c r="T778" s="11">
        <f t="shared" si="51"/>
        <v>42416</v>
      </c>
    </row>
    <row r="779" spans="1:20" ht="43.2" x14ac:dyDescent="0.3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>
        <f t="shared" si="48"/>
        <v>118</v>
      </c>
      <c r="O779" t="s">
        <v>8292</v>
      </c>
      <c r="P779">
        <f t="shared" si="49"/>
        <v>36</v>
      </c>
      <c r="Q779" s="9" t="s">
        <v>8330</v>
      </c>
      <c r="R779" t="s">
        <v>8351</v>
      </c>
      <c r="S779" s="11">
        <f t="shared" si="50"/>
        <v>41677</v>
      </c>
      <c r="T779" s="11">
        <f t="shared" si="51"/>
        <v>41663</v>
      </c>
    </row>
    <row r="780" spans="1:20" ht="57.6" x14ac:dyDescent="0.3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>
        <f t="shared" si="48"/>
        <v>175</v>
      </c>
      <c r="O780" t="s">
        <v>8292</v>
      </c>
      <c r="P780">
        <f t="shared" si="49"/>
        <v>63</v>
      </c>
      <c r="Q780" s="9" t="s">
        <v>8330</v>
      </c>
      <c r="R780" t="s">
        <v>8351</v>
      </c>
      <c r="S780" s="11">
        <f t="shared" si="50"/>
        <v>40746</v>
      </c>
      <c r="T780" s="11">
        <f t="shared" si="51"/>
        <v>40723</v>
      </c>
    </row>
    <row r="781" spans="1:20" ht="28.8" x14ac:dyDescent="0.3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>
        <f t="shared" si="48"/>
        <v>118</v>
      </c>
      <c r="O781" t="s">
        <v>8292</v>
      </c>
      <c r="P781">
        <f t="shared" si="49"/>
        <v>47</v>
      </c>
      <c r="Q781" s="9" t="s">
        <v>8330</v>
      </c>
      <c r="R781" t="s">
        <v>8351</v>
      </c>
      <c r="S781" s="11">
        <f t="shared" si="50"/>
        <v>41832</v>
      </c>
      <c r="T781" s="11">
        <f t="shared" si="51"/>
        <v>41802</v>
      </c>
    </row>
    <row r="782" spans="1:20" ht="28.8" x14ac:dyDescent="0.3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>
        <f t="shared" si="48"/>
        <v>111</v>
      </c>
      <c r="O782" t="s">
        <v>8285</v>
      </c>
      <c r="P782">
        <f t="shared" si="49"/>
        <v>26</v>
      </c>
      <c r="Q782" s="9" t="s">
        <v>8343</v>
      </c>
      <c r="R782" t="s">
        <v>8344</v>
      </c>
      <c r="S782" s="11">
        <f t="shared" si="50"/>
        <v>42165</v>
      </c>
      <c r="T782" s="11">
        <f t="shared" si="51"/>
        <v>42120</v>
      </c>
    </row>
    <row r="783" spans="1:20" ht="43.2" x14ac:dyDescent="0.3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>
        <f t="shared" si="48"/>
        <v>109</v>
      </c>
      <c r="O783" t="s">
        <v>8285</v>
      </c>
      <c r="P783">
        <f t="shared" si="49"/>
        <v>64</v>
      </c>
      <c r="Q783" s="9" t="s">
        <v>8343</v>
      </c>
      <c r="R783" t="s">
        <v>8344</v>
      </c>
      <c r="S783" s="11">
        <f t="shared" si="50"/>
        <v>42743</v>
      </c>
      <c r="T783" s="11">
        <f t="shared" si="51"/>
        <v>42711</v>
      </c>
    </row>
    <row r="784" spans="1:20" ht="43.2" x14ac:dyDescent="0.3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>
        <f t="shared" si="48"/>
        <v>100</v>
      </c>
      <c r="O784" t="s">
        <v>8285</v>
      </c>
      <c r="P784">
        <f t="shared" si="49"/>
        <v>90</v>
      </c>
      <c r="Q784" s="9" t="s">
        <v>8343</v>
      </c>
      <c r="R784" t="s">
        <v>8344</v>
      </c>
      <c r="S784" s="11">
        <f t="shared" si="50"/>
        <v>42609</v>
      </c>
      <c r="T784" s="11">
        <f t="shared" si="51"/>
        <v>42587</v>
      </c>
    </row>
    <row r="785" spans="1:20" ht="43.2" x14ac:dyDescent="0.3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>
        <f t="shared" si="48"/>
        <v>118</v>
      </c>
      <c r="O785" t="s">
        <v>8285</v>
      </c>
      <c r="P785">
        <f t="shared" si="49"/>
        <v>93</v>
      </c>
      <c r="Q785" s="9" t="s">
        <v>8343</v>
      </c>
      <c r="R785" t="s">
        <v>8344</v>
      </c>
      <c r="S785" s="11">
        <f t="shared" si="50"/>
        <v>42071</v>
      </c>
      <c r="T785" s="11">
        <f t="shared" si="51"/>
        <v>42026</v>
      </c>
    </row>
    <row r="786" spans="1:20" ht="43.2" x14ac:dyDescent="0.3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>
        <f t="shared" si="48"/>
        <v>114</v>
      </c>
      <c r="O786" t="s">
        <v>8285</v>
      </c>
      <c r="P786">
        <f t="shared" si="49"/>
        <v>90</v>
      </c>
      <c r="Q786" s="9" t="s">
        <v>8343</v>
      </c>
      <c r="R786" t="s">
        <v>8344</v>
      </c>
      <c r="S786" s="11">
        <f t="shared" si="50"/>
        <v>42726</v>
      </c>
      <c r="T786" s="11">
        <f t="shared" si="51"/>
        <v>42690</v>
      </c>
    </row>
    <row r="787" spans="1:20" ht="57.6" x14ac:dyDescent="0.3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>
        <f t="shared" si="48"/>
        <v>148</v>
      </c>
      <c r="O787" t="s">
        <v>8285</v>
      </c>
      <c r="P787">
        <f t="shared" si="49"/>
        <v>208</v>
      </c>
      <c r="Q787" s="9" t="s">
        <v>8343</v>
      </c>
      <c r="R787" t="s">
        <v>8344</v>
      </c>
      <c r="S787" s="11">
        <f t="shared" si="50"/>
        <v>42698</v>
      </c>
      <c r="T787" s="11">
        <f t="shared" si="51"/>
        <v>42668</v>
      </c>
    </row>
    <row r="788" spans="1:20" ht="43.2" x14ac:dyDescent="0.3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>
        <f t="shared" si="48"/>
        <v>105</v>
      </c>
      <c r="O788" t="s">
        <v>8285</v>
      </c>
      <c r="P788">
        <f t="shared" si="49"/>
        <v>59</v>
      </c>
      <c r="Q788" s="9" t="s">
        <v>8343</v>
      </c>
      <c r="R788" t="s">
        <v>8344</v>
      </c>
      <c r="S788" s="11">
        <f t="shared" si="50"/>
        <v>42321</v>
      </c>
      <c r="T788" s="11">
        <f t="shared" si="51"/>
        <v>42292</v>
      </c>
    </row>
    <row r="789" spans="1:20" ht="28.8" x14ac:dyDescent="0.3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>
        <f t="shared" si="48"/>
        <v>130</v>
      </c>
      <c r="O789" t="s">
        <v>8285</v>
      </c>
      <c r="P789">
        <f t="shared" si="49"/>
        <v>359</v>
      </c>
      <c r="Q789" s="9" t="s">
        <v>8343</v>
      </c>
      <c r="R789" t="s">
        <v>8344</v>
      </c>
      <c r="S789" s="11">
        <f t="shared" si="50"/>
        <v>42250</v>
      </c>
      <c r="T789" s="11">
        <f t="shared" si="51"/>
        <v>42220</v>
      </c>
    </row>
    <row r="790" spans="1:20" ht="28.8" x14ac:dyDescent="0.3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>
        <f t="shared" si="48"/>
        <v>123</v>
      </c>
      <c r="O790" t="s">
        <v>8285</v>
      </c>
      <c r="P790">
        <f t="shared" si="49"/>
        <v>95</v>
      </c>
      <c r="Q790" s="9" t="s">
        <v>8343</v>
      </c>
      <c r="R790" t="s">
        <v>8344</v>
      </c>
      <c r="S790" s="11">
        <f t="shared" si="50"/>
        <v>42795</v>
      </c>
      <c r="T790" s="11">
        <f t="shared" si="51"/>
        <v>42759</v>
      </c>
    </row>
    <row r="791" spans="1:20" ht="43.2" x14ac:dyDescent="0.3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>
        <f t="shared" si="48"/>
        <v>202</v>
      </c>
      <c r="O791" t="s">
        <v>8285</v>
      </c>
      <c r="P791">
        <f t="shared" si="49"/>
        <v>81</v>
      </c>
      <c r="Q791" s="9" t="s">
        <v>8343</v>
      </c>
      <c r="R791" t="s">
        <v>8344</v>
      </c>
      <c r="S791" s="11">
        <f t="shared" si="50"/>
        <v>42480</v>
      </c>
      <c r="T791" s="11">
        <f t="shared" si="51"/>
        <v>42455</v>
      </c>
    </row>
    <row r="792" spans="1:20" ht="28.8" x14ac:dyDescent="0.3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>
        <f t="shared" si="48"/>
        <v>103</v>
      </c>
      <c r="O792" t="s">
        <v>8285</v>
      </c>
      <c r="P792">
        <f t="shared" si="49"/>
        <v>169</v>
      </c>
      <c r="Q792" s="9" t="s">
        <v>8343</v>
      </c>
      <c r="R792" t="s">
        <v>8344</v>
      </c>
      <c r="S792" s="11">
        <f t="shared" si="50"/>
        <v>42082</v>
      </c>
      <c r="T792" s="11">
        <f t="shared" si="51"/>
        <v>42052</v>
      </c>
    </row>
    <row r="793" spans="1:20" ht="28.8" x14ac:dyDescent="0.3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>
        <f t="shared" si="48"/>
        <v>260</v>
      </c>
      <c r="O793" t="s">
        <v>8285</v>
      </c>
      <c r="P793">
        <f t="shared" si="49"/>
        <v>35</v>
      </c>
      <c r="Q793" s="9" t="s">
        <v>8343</v>
      </c>
      <c r="R793" t="s">
        <v>8344</v>
      </c>
      <c r="S793" s="11">
        <f t="shared" si="50"/>
        <v>42657</v>
      </c>
      <c r="T793" s="11">
        <f t="shared" si="51"/>
        <v>42627</v>
      </c>
    </row>
    <row r="794" spans="1:20" ht="43.2" x14ac:dyDescent="0.3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>
        <f t="shared" si="48"/>
        <v>108</v>
      </c>
      <c r="O794" t="s">
        <v>8285</v>
      </c>
      <c r="P794">
        <f t="shared" si="49"/>
        <v>463</v>
      </c>
      <c r="Q794" s="9" t="s">
        <v>8343</v>
      </c>
      <c r="R794" t="s">
        <v>8344</v>
      </c>
      <c r="S794" s="11">
        <f t="shared" si="50"/>
        <v>42450</v>
      </c>
      <c r="T794" s="11">
        <f t="shared" si="51"/>
        <v>42420</v>
      </c>
    </row>
    <row r="795" spans="1:20" ht="43.2" x14ac:dyDescent="0.3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>
        <f t="shared" si="48"/>
        <v>111</v>
      </c>
      <c r="O795" t="s">
        <v>8285</v>
      </c>
      <c r="P795">
        <f t="shared" si="49"/>
        <v>104</v>
      </c>
      <c r="Q795" s="9" t="s">
        <v>8343</v>
      </c>
      <c r="R795" t="s">
        <v>8344</v>
      </c>
      <c r="S795" s="11">
        <f t="shared" si="50"/>
        <v>42098</v>
      </c>
      <c r="T795" s="11">
        <f t="shared" si="51"/>
        <v>42068</v>
      </c>
    </row>
    <row r="796" spans="1:20" ht="43.2" x14ac:dyDescent="0.3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>
        <f t="shared" si="48"/>
        <v>120</v>
      </c>
      <c r="O796" t="s">
        <v>8285</v>
      </c>
      <c r="P796">
        <f t="shared" si="49"/>
        <v>8</v>
      </c>
      <c r="Q796" s="9" t="s">
        <v>8343</v>
      </c>
      <c r="R796" t="s">
        <v>8344</v>
      </c>
      <c r="S796" s="11">
        <f t="shared" si="50"/>
        <v>42282</v>
      </c>
      <c r="T796" s="11">
        <f t="shared" si="51"/>
        <v>42252</v>
      </c>
    </row>
    <row r="797" spans="1:20" ht="43.2" x14ac:dyDescent="0.3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>
        <f t="shared" si="48"/>
        <v>103</v>
      </c>
      <c r="O797" t="s">
        <v>8285</v>
      </c>
      <c r="P797">
        <f t="shared" si="49"/>
        <v>47</v>
      </c>
      <c r="Q797" s="9" t="s">
        <v>8343</v>
      </c>
      <c r="R797" t="s">
        <v>8344</v>
      </c>
      <c r="S797" s="11">
        <f t="shared" si="50"/>
        <v>42611</v>
      </c>
      <c r="T797" s="11">
        <f t="shared" si="51"/>
        <v>42571</v>
      </c>
    </row>
    <row r="798" spans="1:20" ht="28.8" x14ac:dyDescent="0.3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>
        <f t="shared" si="48"/>
        <v>116</v>
      </c>
      <c r="O798" t="s">
        <v>8285</v>
      </c>
      <c r="P798">
        <f t="shared" si="49"/>
        <v>414</v>
      </c>
      <c r="Q798" s="9" t="s">
        <v>8343</v>
      </c>
      <c r="R798" t="s">
        <v>8344</v>
      </c>
      <c r="S798" s="11">
        <f t="shared" si="50"/>
        <v>42763</v>
      </c>
      <c r="T798" s="11">
        <f t="shared" si="51"/>
        <v>42733</v>
      </c>
    </row>
    <row r="799" spans="1:20" ht="57.6" x14ac:dyDescent="0.3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>
        <f t="shared" si="48"/>
        <v>115</v>
      </c>
      <c r="O799" t="s">
        <v>8285</v>
      </c>
      <c r="P799">
        <f t="shared" si="49"/>
        <v>42</v>
      </c>
      <c r="Q799" s="9" t="s">
        <v>8343</v>
      </c>
      <c r="R799" t="s">
        <v>8344</v>
      </c>
      <c r="S799" s="11">
        <f t="shared" si="50"/>
        <v>42566</v>
      </c>
      <c r="T799" s="11">
        <f t="shared" si="51"/>
        <v>42506</v>
      </c>
    </row>
    <row r="800" spans="1:20" ht="28.8" x14ac:dyDescent="0.3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>
        <f t="shared" si="48"/>
        <v>107</v>
      </c>
      <c r="O800" t="s">
        <v>8285</v>
      </c>
      <c r="P800">
        <f t="shared" si="49"/>
        <v>109</v>
      </c>
      <c r="Q800" s="9" t="s">
        <v>8343</v>
      </c>
      <c r="R800" t="s">
        <v>8344</v>
      </c>
      <c r="S800" s="11">
        <f t="shared" si="50"/>
        <v>42088</v>
      </c>
      <c r="T800" s="11">
        <f t="shared" si="51"/>
        <v>42068</v>
      </c>
    </row>
    <row r="801" spans="1:20" ht="43.2" x14ac:dyDescent="0.3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>
        <f t="shared" si="48"/>
        <v>165</v>
      </c>
      <c r="O801" t="s">
        <v>8285</v>
      </c>
      <c r="P801">
        <f t="shared" si="49"/>
        <v>81</v>
      </c>
      <c r="Q801" s="9" t="s">
        <v>8343</v>
      </c>
      <c r="R801" t="s">
        <v>8344</v>
      </c>
      <c r="S801" s="11">
        <f t="shared" si="50"/>
        <v>42425</v>
      </c>
      <c r="T801" s="11">
        <f t="shared" si="51"/>
        <v>42405</v>
      </c>
    </row>
    <row r="802" spans="1:20" ht="28.8" x14ac:dyDescent="0.3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>
        <f t="shared" si="48"/>
        <v>155</v>
      </c>
      <c r="O802" t="s">
        <v>8285</v>
      </c>
      <c r="P802">
        <f t="shared" si="49"/>
        <v>52</v>
      </c>
      <c r="Q802" s="9" t="s">
        <v>8343</v>
      </c>
      <c r="R802" t="s">
        <v>8344</v>
      </c>
      <c r="S802" s="11">
        <f t="shared" si="50"/>
        <v>42259</v>
      </c>
      <c r="T802" s="11">
        <f t="shared" si="51"/>
        <v>42209</v>
      </c>
    </row>
    <row r="803" spans="1:20" ht="28.8" x14ac:dyDescent="0.3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>
        <f t="shared" si="48"/>
        <v>885</v>
      </c>
      <c r="O803" t="s">
        <v>8285</v>
      </c>
      <c r="P803">
        <f t="shared" si="49"/>
        <v>35</v>
      </c>
      <c r="Q803" s="9" t="s">
        <v>8343</v>
      </c>
      <c r="R803" t="s">
        <v>8344</v>
      </c>
      <c r="S803" s="11">
        <f t="shared" si="50"/>
        <v>42441</v>
      </c>
      <c r="T803" s="11">
        <f t="shared" si="51"/>
        <v>42411</v>
      </c>
    </row>
    <row r="804" spans="1:20" ht="57.6" x14ac:dyDescent="0.3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>
        <f t="shared" si="48"/>
        <v>102</v>
      </c>
      <c r="O804" t="s">
        <v>8285</v>
      </c>
      <c r="P804">
        <f t="shared" si="49"/>
        <v>104</v>
      </c>
      <c r="Q804" s="9" t="s">
        <v>8343</v>
      </c>
      <c r="R804" t="s">
        <v>8344</v>
      </c>
      <c r="S804" s="11">
        <f t="shared" si="50"/>
        <v>42667</v>
      </c>
      <c r="T804" s="11">
        <f t="shared" si="51"/>
        <v>42637</v>
      </c>
    </row>
    <row r="805" spans="1:20" ht="43.2" x14ac:dyDescent="0.3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>
        <f t="shared" si="48"/>
        <v>135</v>
      </c>
      <c r="O805" t="s">
        <v>8276</v>
      </c>
      <c r="P805">
        <f t="shared" si="49"/>
        <v>59</v>
      </c>
      <c r="Q805" s="9" t="s">
        <v>8330</v>
      </c>
      <c r="R805" t="s">
        <v>8331</v>
      </c>
      <c r="S805" s="11">
        <f t="shared" si="50"/>
        <v>40971</v>
      </c>
      <c r="T805" s="11">
        <f t="shared" si="51"/>
        <v>40926</v>
      </c>
    </row>
    <row r="806" spans="1:20" ht="28.8" x14ac:dyDescent="0.3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>
        <f t="shared" si="48"/>
        <v>100</v>
      </c>
      <c r="O806" t="s">
        <v>8276</v>
      </c>
      <c r="P806">
        <f t="shared" si="49"/>
        <v>27</v>
      </c>
      <c r="Q806" s="9" t="s">
        <v>8330</v>
      </c>
      <c r="R806" t="s">
        <v>8331</v>
      </c>
      <c r="S806" s="11">
        <f t="shared" si="50"/>
        <v>41670</v>
      </c>
      <c r="T806" s="11">
        <f t="shared" si="51"/>
        <v>41634</v>
      </c>
    </row>
    <row r="807" spans="1:20" ht="43.2" x14ac:dyDescent="0.3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>
        <f t="shared" si="48"/>
        <v>116</v>
      </c>
      <c r="O807" t="s">
        <v>8276</v>
      </c>
      <c r="P807">
        <f t="shared" si="49"/>
        <v>25</v>
      </c>
      <c r="Q807" s="9" t="s">
        <v>8330</v>
      </c>
      <c r="R807" t="s">
        <v>8331</v>
      </c>
      <c r="S807" s="11">
        <f t="shared" si="50"/>
        <v>41206</v>
      </c>
      <c r="T807" s="11">
        <f t="shared" si="51"/>
        <v>41176</v>
      </c>
    </row>
    <row r="808" spans="1:20" x14ac:dyDescent="0.3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>
        <f t="shared" si="48"/>
        <v>100</v>
      </c>
      <c r="O808" t="s">
        <v>8276</v>
      </c>
      <c r="P808">
        <f t="shared" si="49"/>
        <v>75</v>
      </c>
      <c r="Q808" s="9" t="s">
        <v>8330</v>
      </c>
      <c r="R808" t="s">
        <v>8331</v>
      </c>
      <c r="S808" s="11">
        <f t="shared" si="50"/>
        <v>41647</v>
      </c>
      <c r="T808" s="11">
        <f t="shared" si="51"/>
        <v>41627</v>
      </c>
    </row>
    <row r="809" spans="1:20" ht="43.2" x14ac:dyDescent="0.3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>
        <f t="shared" si="48"/>
        <v>105</v>
      </c>
      <c r="O809" t="s">
        <v>8276</v>
      </c>
      <c r="P809">
        <f t="shared" si="49"/>
        <v>42</v>
      </c>
      <c r="Q809" s="9" t="s">
        <v>8330</v>
      </c>
      <c r="R809" t="s">
        <v>8331</v>
      </c>
      <c r="S809" s="11">
        <f t="shared" si="50"/>
        <v>41467</v>
      </c>
      <c r="T809" s="11">
        <f t="shared" si="51"/>
        <v>41444</v>
      </c>
    </row>
    <row r="810" spans="1:20" ht="28.8" x14ac:dyDescent="0.3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>
        <f t="shared" si="48"/>
        <v>101</v>
      </c>
      <c r="O810" t="s">
        <v>8276</v>
      </c>
      <c r="P810">
        <f t="shared" si="49"/>
        <v>53</v>
      </c>
      <c r="Q810" s="9" t="s">
        <v>8330</v>
      </c>
      <c r="R810" t="s">
        <v>8331</v>
      </c>
      <c r="S810" s="11">
        <f t="shared" si="50"/>
        <v>41688</v>
      </c>
      <c r="T810" s="11">
        <f t="shared" si="51"/>
        <v>41658</v>
      </c>
    </row>
    <row r="811" spans="1:20" ht="43.2" x14ac:dyDescent="0.3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>
        <f t="shared" si="48"/>
        <v>101</v>
      </c>
      <c r="O811" t="s">
        <v>8276</v>
      </c>
      <c r="P811">
        <f t="shared" si="49"/>
        <v>84</v>
      </c>
      <c r="Q811" s="9" t="s">
        <v>8330</v>
      </c>
      <c r="R811" t="s">
        <v>8331</v>
      </c>
      <c r="S811" s="11">
        <f t="shared" si="50"/>
        <v>40605</v>
      </c>
      <c r="T811" s="11">
        <f t="shared" si="51"/>
        <v>40555</v>
      </c>
    </row>
    <row r="812" spans="1:20" ht="57.6" x14ac:dyDescent="0.3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>
        <f t="shared" si="48"/>
        <v>100</v>
      </c>
      <c r="O812" t="s">
        <v>8276</v>
      </c>
      <c r="P812">
        <f t="shared" si="49"/>
        <v>417</v>
      </c>
      <c r="Q812" s="9" t="s">
        <v>8330</v>
      </c>
      <c r="R812" t="s">
        <v>8331</v>
      </c>
      <c r="S812" s="11">
        <f t="shared" si="50"/>
        <v>41769</v>
      </c>
      <c r="T812" s="11">
        <f t="shared" si="51"/>
        <v>41737</v>
      </c>
    </row>
    <row r="813" spans="1:20" ht="43.2" x14ac:dyDescent="0.3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>
        <f t="shared" si="48"/>
        <v>167</v>
      </c>
      <c r="O813" t="s">
        <v>8276</v>
      </c>
      <c r="P813">
        <f t="shared" si="49"/>
        <v>76</v>
      </c>
      <c r="Q813" s="9" t="s">
        <v>8330</v>
      </c>
      <c r="R813" t="s">
        <v>8331</v>
      </c>
      <c r="S813" s="11">
        <f t="shared" si="50"/>
        <v>40565</v>
      </c>
      <c r="T813" s="11">
        <f t="shared" si="51"/>
        <v>40516</v>
      </c>
    </row>
    <row r="814" spans="1:20" ht="43.2" x14ac:dyDescent="0.3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>
        <f t="shared" si="48"/>
        <v>102</v>
      </c>
      <c r="O814" t="s">
        <v>8276</v>
      </c>
      <c r="P814">
        <f t="shared" si="49"/>
        <v>67</v>
      </c>
      <c r="Q814" s="9" t="s">
        <v>8330</v>
      </c>
      <c r="R814" t="s">
        <v>8331</v>
      </c>
      <c r="S814" s="11">
        <f t="shared" si="50"/>
        <v>41694</v>
      </c>
      <c r="T814" s="11">
        <f t="shared" si="51"/>
        <v>41664</v>
      </c>
    </row>
    <row r="815" spans="1:20" ht="43.2" x14ac:dyDescent="0.3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>
        <f t="shared" si="48"/>
        <v>103</v>
      </c>
      <c r="O815" t="s">
        <v>8276</v>
      </c>
      <c r="P815">
        <f t="shared" si="49"/>
        <v>74</v>
      </c>
      <c r="Q815" s="9" t="s">
        <v>8330</v>
      </c>
      <c r="R815" t="s">
        <v>8331</v>
      </c>
      <c r="S815" s="11">
        <f t="shared" si="50"/>
        <v>41042</v>
      </c>
      <c r="T815" s="11">
        <f t="shared" si="51"/>
        <v>41027</v>
      </c>
    </row>
    <row r="816" spans="1:20" ht="43.2" x14ac:dyDescent="0.3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>
        <f t="shared" si="48"/>
        <v>143</v>
      </c>
      <c r="O816" t="s">
        <v>8276</v>
      </c>
      <c r="P816">
        <f t="shared" si="49"/>
        <v>25</v>
      </c>
      <c r="Q816" s="9" t="s">
        <v>8330</v>
      </c>
      <c r="R816" t="s">
        <v>8331</v>
      </c>
      <c r="S816" s="11">
        <f t="shared" si="50"/>
        <v>40606</v>
      </c>
      <c r="T816" s="11">
        <f t="shared" si="51"/>
        <v>40576</v>
      </c>
    </row>
    <row r="817" spans="1:20" ht="43.2" x14ac:dyDescent="0.3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>
        <f t="shared" si="48"/>
        <v>263</v>
      </c>
      <c r="O817" t="s">
        <v>8276</v>
      </c>
      <c r="P817">
        <f t="shared" si="49"/>
        <v>42</v>
      </c>
      <c r="Q817" s="9" t="s">
        <v>8330</v>
      </c>
      <c r="R817" t="s">
        <v>8331</v>
      </c>
      <c r="S817" s="11">
        <f t="shared" si="50"/>
        <v>41335</v>
      </c>
      <c r="T817" s="11">
        <f t="shared" si="51"/>
        <v>41303</v>
      </c>
    </row>
    <row r="818" spans="1:20" ht="28.8" x14ac:dyDescent="0.3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>
        <f t="shared" si="48"/>
        <v>118</v>
      </c>
      <c r="O818" t="s">
        <v>8276</v>
      </c>
      <c r="P818">
        <f t="shared" si="49"/>
        <v>131</v>
      </c>
      <c r="Q818" s="9" t="s">
        <v>8330</v>
      </c>
      <c r="R818" t="s">
        <v>8331</v>
      </c>
      <c r="S818" s="11">
        <f t="shared" si="50"/>
        <v>42029</v>
      </c>
      <c r="T818" s="11">
        <f t="shared" si="51"/>
        <v>41989</v>
      </c>
    </row>
    <row r="819" spans="1:20" ht="57.6" x14ac:dyDescent="0.3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>
        <f t="shared" si="48"/>
        <v>104</v>
      </c>
      <c r="O819" t="s">
        <v>8276</v>
      </c>
      <c r="P819">
        <f t="shared" si="49"/>
        <v>47</v>
      </c>
      <c r="Q819" s="9" t="s">
        <v>8330</v>
      </c>
      <c r="R819" t="s">
        <v>8331</v>
      </c>
      <c r="S819" s="11">
        <f t="shared" si="50"/>
        <v>42460</v>
      </c>
      <c r="T819" s="11">
        <f t="shared" si="51"/>
        <v>42430</v>
      </c>
    </row>
    <row r="820" spans="1:20" ht="28.8" x14ac:dyDescent="0.3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>
        <f t="shared" si="48"/>
        <v>200</v>
      </c>
      <c r="O820" t="s">
        <v>8276</v>
      </c>
      <c r="P820">
        <f t="shared" si="49"/>
        <v>182</v>
      </c>
      <c r="Q820" s="9" t="s">
        <v>8330</v>
      </c>
      <c r="R820" t="s">
        <v>8331</v>
      </c>
      <c r="S820" s="11">
        <f t="shared" si="50"/>
        <v>41322</v>
      </c>
      <c r="T820" s="11">
        <f t="shared" si="51"/>
        <v>41305</v>
      </c>
    </row>
    <row r="821" spans="1:20" ht="57.6" x14ac:dyDescent="0.3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>
        <f t="shared" si="48"/>
        <v>307</v>
      </c>
      <c r="O821" t="s">
        <v>8276</v>
      </c>
      <c r="P821">
        <f t="shared" si="49"/>
        <v>61</v>
      </c>
      <c r="Q821" s="9" t="s">
        <v>8330</v>
      </c>
      <c r="R821" t="s">
        <v>8331</v>
      </c>
      <c r="S821" s="11">
        <f t="shared" si="50"/>
        <v>40986</v>
      </c>
      <c r="T821" s="11">
        <f t="shared" si="51"/>
        <v>40926</v>
      </c>
    </row>
    <row r="822" spans="1:20" ht="43.2" x14ac:dyDescent="0.3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>
        <f t="shared" si="48"/>
        <v>100</v>
      </c>
      <c r="O822" t="s">
        <v>8276</v>
      </c>
      <c r="P822">
        <f t="shared" si="49"/>
        <v>36</v>
      </c>
      <c r="Q822" s="9" t="s">
        <v>8330</v>
      </c>
      <c r="R822" t="s">
        <v>8331</v>
      </c>
      <c r="S822" s="11">
        <f t="shared" si="50"/>
        <v>40817</v>
      </c>
      <c r="T822" s="11">
        <f t="shared" si="51"/>
        <v>40788</v>
      </c>
    </row>
    <row r="823" spans="1:20" ht="43.2" x14ac:dyDescent="0.3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>
        <f t="shared" si="48"/>
        <v>205</v>
      </c>
      <c r="O823" t="s">
        <v>8276</v>
      </c>
      <c r="P823">
        <f t="shared" si="49"/>
        <v>46</v>
      </c>
      <c r="Q823" s="9" t="s">
        <v>8330</v>
      </c>
      <c r="R823" t="s">
        <v>8331</v>
      </c>
      <c r="S823" s="11">
        <f t="shared" si="50"/>
        <v>42644</v>
      </c>
      <c r="T823" s="11">
        <f t="shared" si="51"/>
        <v>42614</v>
      </c>
    </row>
    <row r="824" spans="1:20" ht="43.2" x14ac:dyDescent="0.3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>
        <f t="shared" si="48"/>
        <v>109</v>
      </c>
      <c r="O824" t="s">
        <v>8276</v>
      </c>
      <c r="P824">
        <f t="shared" si="49"/>
        <v>75</v>
      </c>
      <c r="Q824" s="9" t="s">
        <v>8330</v>
      </c>
      <c r="R824" t="s">
        <v>8331</v>
      </c>
      <c r="S824" s="11">
        <f t="shared" si="50"/>
        <v>41401</v>
      </c>
      <c r="T824" s="11">
        <f t="shared" si="51"/>
        <v>41382</v>
      </c>
    </row>
    <row r="825" spans="1:20" ht="28.8" x14ac:dyDescent="0.3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>
        <f t="shared" si="48"/>
        <v>102</v>
      </c>
      <c r="O825" t="s">
        <v>8276</v>
      </c>
      <c r="P825">
        <f t="shared" si="49"/>
        <v>51</v>
      </c>
      <c r="Q825" s="9" t="s">
        <v>8330</v>
      </c>
      <c r="R825" t="s">
        <v>8331</v>
      </c>
      <c r="S825" s="11">
        <f t="shared" si="50"/>
        <v>41779</v>
      </c>
      <c r="T825" s="11">
        <f t="shared" si="51"/>
        <v>41746</v>
      </c>
    </row>
    <row r="826" spans="1:20" ht="43.2" x14ac:dyDescent="0.3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>
        <f t="shared" si="48"/>
        <v>125</v>
      </c>
      <c r="O826" t="s">
        <v>8276</v>
      </c>
      <c r="P826">
        <f t="shared" si="49"/>
        <v>119</v>
      </c>
      <c r="Q826" s="9" t="s">
        <v>8330</v>
      </c>
      <c r="R826" t="s">
        <v>8331</v>
      </c>
      <c r="S826" s="11">
        <f t="shared" si="50"/>
        <v>42065</v>
      </c>
      <c r="T826" s="11">
        <f t="shared" si="51"/>
        <v>42031</v>
      </c>
    </row>
    <row r="827" spans="1:20" ht="57.6" x14ac:dyDescent="0.3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>
        <f t="shared" si="48"/>
        <v>124</v>
      </c>
      <c r="O827" t="s">
        <v>8276</v>
      </c>
      <c r="P827">
        <f t="shared" si="49"/>
        <v>93</v>
      </c>
      <c r="Q827" s="9" t="s">
        <v>8330</v>
      </c>
      <c r="R827" t="s">
        <v>8331</v>
      </c>
      <c r="S827" s="11">
        <f t="shared" si="50"/>
        <v>40595</v>
      </c>
      <c r="T827" s="11">
        <f t="shared" si="51"/>
        <v>40565</v>
      </c>
    </row>
    <row r="828" spans="1:20" ht="43.2" x14ac:dyDescent="0.3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>
        <f t="shared" si="48"/>
        <v>101</v>
      </c>
      <c r="O828" t="s">
        <v>8276</v>
      </c>
      <c r="P828">
        <f t="shared" si="49"/>
        <v>76</v>
      </c>
      <c r="Q828" s="9" t="s">
        <v>8330</v>
      </c>
      <c r="R828" t="s">
        <v>8331</v>
      </c>
      <c r="S828" s="11">
        <f t="shared" si="50"/>
        <v>40705</v>
      </c>
      <c r="T828" s="11">
        <f t="shared" si="51"/>
        <v>40667</v>
      </c>
    </row>
    <row r="829" spans="1:20" ht="86.4" x14ac:dyDescent="0.3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>
        <f t="shared" si="48"/>
        <v>100</v>
      </c>
      <c r="O829" t="s">
        <v>8276</v>
      </c>
      <c r="P829">
        <f t="shared" si="49"/>
        <v>53</v>
      </c>
      <c r="Q829" s="9" t="s">
        <v>8330</v>
      </c>
      <c r="R829" t="s">
        <v>8331</v>
      </c>
      <c r="S829" s="11">
        <f t="shared" si="50"/>
        <v>42538</v>
      </c>
      <c r="T829" s="11">
        <f t="shared" si="51"/>
        <v>42523</v>
      </c>
    </row>
    <row r="830" spans="1:20" ht="43.2" x14ac:dyDescent="0.3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>
        <f t="shared" si="48"/>
        <v>138</v>
      </c>
      <c r="O830" t="s">
        <v>8276</v>
      </c>
      <c r="P830">
        <f t="shared" si="49"/>
        <v>99</v>
      </c>
      <c r="Q830" s="9" t="s">
        <v>8330</v>
      </c>
      <c r="R830" t="s">
        <v>8331</v>
      </c>
      <c r="S830" s="11">
        <f t="shared" si="50"/>
        <v>41258</v>
      </c>
      <c r="T830" s="11">
        <f t="shared" si="51"/>
        <v>41228</v>
      </c>
    </row>
    <row r="831" spans="1:20" ht="57.6" x14ac:dyDescent="0.3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>
        <f t="shared" si="48"/>
        <v>121</v>
      </c>
      <c r="O831" t="s">
        <v>8276</v>
      </c>
      <c r="P831">
        <f t="shared" si="49"/>
        <v>80</v>
      </c>
      <c r="Q831" s="9" t="s">
        <v>8330</v>
      </c>
      <c r="R831" t="s">
        <v>8331</v>
      </c>
      <c r="S831" s="11">
        <f t="shared" si="50"/>
        <v>42115</v>
      </c>
      <c r="T831" s="11">
        <f t="shared" si="51"/>
        <v>42094</v>
      </c>
    </row>
    <row r="832" spans="1:20" ht="43.2" x14ac:dyDescent="0.3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>
        <f t="shared" si="48"/>
        <v>107</v>
      </c>
      <c r="O832" t="s">
        <v>8276</v>
      </c>
      <c r="P832">
        <f t="shared" si="49"/>
        <v>134</v>
      </c>
      <c r="Q832" s="9" t="s">
        <v>8330</v>
      </c>
      <c r="R832" t="s">
        <v>8331</v>
      </c>
      <c r="S832" s="11">
        <f t="shared" si="50"/>
        <v>40755</v>
      </c>
      <c r="T832" s="11">
        <f t="shared" si="51"/>
        <v>40691</v>
      </c>
    </row>
    <row r="833" spans="1:20" ht="28.8" x14ac:dyDescent="0.3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>
        <f t="shared" si="48"/>
        <v>100</v>
      </c>
      <c r="O833" t="s">
        <v>8276</v>
      </c>
      <c r="P833">
        <f t="shared" si="49"/>
        <v>38</v>
      </c>
      <c r="Q833" s="9" t="s">
        <v>8330</v>
      </c>
      <c r="R833" t="s">
        <v>8331</v>
      </c>
      <c r="S833" s="11">
        <f t="shared" si="50"/>
        <v>41200</v>
      </c>
      <c r="T833" s="11">
        <f t="shared" si="51"/>
        <v>41170</v>
      </c>
    </row>
    <row r="834" spans="1:20" ht="43.2" x14ac:dyDescent="0.3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>
        <f t="shared" ref="N834:N897" si="52">ROUND(($E834/$D834)*100,0)</f>
        <v>102</v>
      </c>
      <c r="O834" t="s">
        <v>8276</v>
      </c>
      <c r="P834">
        <f t="shared" ref="P834:P897" si="53">ROUND($E834/$L834,0)</f>
        <v>51</v>
      </c>
      <c r="Q834" s="9" t="s">
        <v>8330</v>
      </c>
      <c r="R834" t="s">
        <v>8331</v>
      </c>
      <c r="S834" s="11">
        <f t="shared" si="50"/>
        <v>41831</v>
      </c>
      <c r="T834" s="11">
        <f t="shared" si="51"/>
        <v>41801</v>
      </c>
    </row>
    <row r="835" spans="1:20" ht="43.2" x14ac:dyDescent="0.3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>
        <f t="shared" si="52"/>
        <v>100</v>
      </c>
      <c r="O835" t="s">
        <v>8276</v>
      </c>
      <c r="P835">
        <f t="shared" si="53"/>
        <v>50</v>
      </c>
      <c r="Q835" s="9" t="s">
        <v>8330</v>
      </c>
      <c r="R835" t="s">
        <v>8331</v>
      </c>
      <c r="S835" s="11">
        <f t="shared" ref="S835:S898" si="54">ROUND((((($I835/60)/60)/24)+DATE(1970,1,1))-(8/24),0)</f>
        <v>41848</v>
      </c>
      <c r="T835" s="11">
        <f t="shared" ref="T835:T898" si="55">ROUND((((($J835/60)/60)/24)+DATE(1970,1,1))-(8/24),0)</f>
        <v>41828</v>
      </c>
    </row>
    <row r="836" spans="1:20" ht="43.2" x14ac:dyDescent="0.3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>
        <f t="shared" si="52"/>
        <v>117</v>
      </c>
      <c r="O836" t="s">
        <v>8276</v>
      </c>
      <c r="P836">
        <f t="shared" si="53"/>
        <v>134</v>
      </c>
      <c r="Q836" s="9" t="s">
        <v>8330</v>
      </c>
      <c r="R836" t="s">
        <v>8331</v>
      </c>
      <c r="S836" s="11">
        <f t="shared" si="54"/>
        <v>42119</v>
      </c>
      <c r="T836" s="11">
        <f t="shared" si="55"/>
        <v>42081</v>
      </c>
    </row>
    <row r="837" spans="1:20" ht="43.2" x14ac:dyDescent="0.3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>
        <f t="shared" si="52"/>
        <v>102</v>
      </c>
      <c r="O837" t="s">
        <v>8276</v>
      </c>
      <c r="P837">
        <f t="shared" si="53"/>
        <v>58</v>
      </c>
      <c r="Q837" s="9" t="s">
        <v>8330</v>
      </c>
      <c r="R837" t="s">
        <v>8331</v>
      </c>
      <c r="S837" s="11">
        <f t="shared" si="54"/>
        <v>41227</v>
      </c>
      <c r="T837" s="11">
        <f t="shared" si="55"/>
        <v>41177</v>
      </c>
    </row>
    <row r="838" spans="1:20" ht="43.2" x14ac:dyDescent="0.3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>
        <f t="shared" si="52"/>
        <v>102</v>
      </c>
      <c r="O838" t="s">
        <v>8276</v>
      </c>
      <c r="P838">
        <f t="shared" si="53"/>
        <v>88</v>
      </c>
      <c r="Q838" s="9" t="s">
        <v>8330</v>
      </c>
      <c r="R838" t="s">
        <v>8331</v>
      </c>
      <c r="S838" s="11">
        <f t="shared" si="54"/>
        <v>41418</v>
      </c>
      <c r="T838" s="11">
        <f t="shared" si="55"/>
        <v>41388</v>
      </c>
    </row>
    <row r="839" spans="1:20" ht="43.2" x14ac:dyDescent="0.3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>
        <f t="shared" si="52"/>
        <v>154</v>
      </c>
      <c r="O839" t="s">
        <v>8276</v>
      </c>
      <c r="P839">
        <f t="shared" si="53"/>
        <v>71</v>
      </c>
      <c r="Q839" s="9" t="s">
        <v>8330</v>
      </c>
      <c r="R839" t="s">
        <v>8331</v>
      </c>
      <c r="S839" s="11">
        <f t="shared" si="54"/>
        <v>41645</v>
      </c>
      <c r="T839" s="11">
        <f t="shared" si="55"/>
        <v>41600</v>
      </c>
    </row>
    <row r="840" spans="1:20" ht="57.6" x14ac:dyDescent="0.3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>
        <f t="shared" si="52"/>
        <v>101</v>
      </c>
      <c r="O840" t="s">
        <v>8276</v>
      </c>
      <c r="P840">
        <f t="shared" si="53"/>
        <v>53</v>
      </c>
      <c r="Q840" s="9" t="s">
        <v>8330</v>
      </c>
      <c r="R840" t="s">
        <v>8331</v>
      </c>
      <c r="S840" s="11">
        <f t="shared" si="54"/>
        <v>41839</v>
      </c>
      <c r="T840" s="11">
        <f t="shared" si="55"/>
        <v>41818</v>
      </c>
    </row>
    <row r="841" spans="1:20" ht="43.2" x14ac:dyDescent="0.3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>
        <f t="shared" si="52"/>
        <v>100</v>
      </c>
      <c r="O841" t="s">
        <v>8276</v>
      </c>
      <c r="P841">
        <f t="shared" si="53"/>
        <v>136</v>
      </c>
      <c r="Q841" s="9" t="s">
        <v>8330</v>
      </c>
      <c r="R841" t="s">
        <v>8331</v>
      </c>
      <c r="S841" s="11">
        <f t="shared" si="54"/>
        <v>41894</v>
      </c>
      <c r="T841" s="11">
        <f t="shared" si="55"/>
        <v>41864</v>
      </c>
    </row>
    <row r="842" spans="1:20" ht="57.6" x14ac:dyDescent="0.3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>
        <f t="shared" si="52"/>
        <v>109</v>
      </c>
      <c r="O842" t="s">
        <v>8276</v>
      </c>
      <c r="P842">
        <f t="shared" si="53"/>
        <v>41</v>
      </c>
      <c r="Q842" s="9" t="s">
        <v>8330</v>
      </c>
      <c r="R842" t="s">
        <v>8331</v>
      </c>
      <c r="S842" s="11">
        <f t="shared" si="54"/>
        <v>40893</v>
      </c>
      <c r="T842" s="11">
        <f t="shared" si="55"/>
        <v>40833</v>
      </c>
    </row>
    <row r="843" spans="1:20" ht="28.8" x14ac:dyDescent="0.3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>
        <f t="shared" si="52"/>
        <v>132</v>
      </c>
      <c r="O843" t="s">
        <v>8276</v>
      </c>
      <c r="P843">
        <f t="shared" si="53"/>
        <v>71</v>
      </c>
      <c r="Q843" s="9" t="s">
        <v>8330</v>
      </c>
      <c r="R843" t="s">
        <v>8331</v>
      </c>
      <c r="S843" s="11">
        <f t="shared" si="54"/>
        <v>40808</v>
      </c>
      <c r="T843" s="11">
        <f t="shared" si="55"/>
        <v>40778</v>
      </c>
    </row>
    <row r="844" spans="1:20" ht="43.2" x14ac:dyDescent="0.3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>
        <f t="shared" si="52"/>
        <v>133</v>
      </c>
      <c r="O844" t="s">
        <v>8276</v>
      </c>
      <c r="P844">
        <f t="shared" si="53"/>
        <v>53</v>
      </c>
      <c r="Q844" s="9" t="s">
        <v>8330</v>
      </c>
      <c r="R844" t="s">
        <v>8331</v>
      </c>
      <c r="S844" s="11">
        <f t="shared" si="54"/>
        <v>41676</v>
      </c>
      <c r="T844" s="11">
        <f t="shared" si="55"/>
        <v>41655</v>
      </c>
    </row>
    <row r="845" spans="1:20" ht="43.2" x14ac:dyDescent="0.3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>
        <f t="shared" si="52"/>
        <v>173</v>
      </c>
      <c r="O845" t="s">
        <v>8279</v>
      </c>
      <c r="P845">
        <f t="shared" si="53"/>
        <v>49</v>
      </c>
      <c r="Q845" s="9" t="s">
        <v>8330</v>
      </c>
      <c r="R845" t="s">
        <v>8334</v>
      </c>
      <c r="S845" s="11">
        <f t="shared" si="54"/>
        <v>42073</v>
      </c>
      <c r="T845" s="11">
        <f t="shared" si="55"/>
        <v>42043</v>
      </c>
    </row>
    <row r="846" spans="1:20" ht="43.2" x14ac:dyDescent="0.3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>
        <f t="shared" si="52"/>
        <v>101</v>
      </c>
      <c r="O846" t="s">
        <v>8279</v>
      </c>
      <c r="P846">
        <f t="shared" si="53"/>
        <v>42</v>
      </c>
      <c r="Q846" s="9" t="s">
        <v>8330</v>
      </c>
      <c r="R846" t="s">
        <v>8334</v>
      </c>
      <c r="S846" s="11">
        <f t="shared" si="54"/>
        <v>41101</v>
      </c>
      <c r="T846" s="11">
        <f t="shared" si="55"/>
        <v>41068</v>
      </c>
    </row>
    <row r="847" spans="1:20" ht="43.2" x14ac:dyDescent="0.3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>
        <f t="shared" si="52"/>
        <v>105</v>
      </c>
      <c r="O847" t="s">
        <v>8279</v>
      </c>
      <c r="P847">
        <f t="shared" si="53"/>
        <v>33</v>
      </c>
      <c r="Q847" s="9" t="s">
        <v>8330</v>
      </c>
      <c r="R847" t="s">
        <v>8334</v>
      </c>
      <c r="S847" s="11">
        <f t="shared" si="54"/>
        <v>41008</v>
      </c>
      <c r="T847" s="11">
        <f t="shared" si="55"/>
        <v>40978</v>
      </c>
    </row>
    <row r="848" spans="1:20" ht="43.2" x14ac:dyDescent="0.3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>
        <f t="shared" si="52"/>
        <v>135</v>
      </c>
      <c r="O848" t="s">
        <v>8279</v>
      </c>
      <c r="P848">
        <f t="shared" si="53"/>
        <v>52</v>
      </c>
      <c r="Q848" s="9" t="s">
        <v>8330</v>
      </c>
      <c r="R848" t="s">
        <v>8334</v>
      </c>
      <c r="S848" s="11">
        <f t="shared" si="54"/>
        <v>41240</v>
      </c>
      <c r="T848" s="11">
        <f t="shared" si="55"/>
        <v>41205</v>
      </c>
    </row>
    <row r="849" spans="1:20" ht="43.2" x14ac:dyDescent="0.3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>
        <f t="shared" si="52"/>
        <v>116</v>
      </c>
      <c r="O849" t="s">
        <v>8279</v>
      </c>
      <c r="P849">
        <f t="shared" si="53"/>
        <v>51</v>
      </c>
      <c r="Q849" s="9" t="s">
        <v>8330</v>
      </c>
      <c r="R849" t="s">
        <v>8334</v>
      </c>
      <c r="S849" s="11">
        <f t="shared" si="54"/>
        <v>41132</v>
      </c>
      <c r="T849" s="11">
        <f t="shared" si="55"/>
        <v>41099</v>
      </c>
    </row>
    <row r="850" spans="1:20" ht="43.2" x14ac:dyDescent="0.3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>
        <f t="shared" si="52"/>
        <v>102</v>
      </c>
      <c r="O850" t="s">
        <v>8279</v>
      </c>
      <c r="P850">
        <f t="shared" si="53"/>
        <v>42</v>
      </c>
      <c r="Q850" s="9" t="s">
        <v>8330</v>
      </c>
      <c r="R850" t="s">
        <v>8334</v>
      </c>
      <c r="S850" s="11">
        <f t="shared" si="54"/>
        <v>41956</v>
      </c>
      <c r="T850" s="11">
        <f t="shared" si="55"/>
        <v>41926</v>
      </c>
    </row>
    <row r="851" spans="1:20" ht="43.2" x14ac:dyDescent="0.3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>
        <f t="shared" si="52"/>
        <v>111</v>
      </c>
      <c r="O851" t="s">
        <v>8279</v>
      </c>
      <c r="P851">
        <f t="shared" si="53"/>
        <v>417</v>
      </c>
      <c r="Q851" s="9" t="s">
        <v>8330</v>
      </c>
      <c r="R851" t="s">
        <v>8334</v>
      </c>
      <c r="S851" s="11">
        <f t="shared" si="54"/>
        <v>42342</v>
      </c>
      <c r="T851" s="11">
        <f t="shared" si="55"/>
        <v>42323</v>
      </c>
    </row>
    <row r="852" spans="1:20" ht="57.6" x14ac:dyDescent="0.3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>
        <f t="shared" si="52"/>
        <v>166</v>
      </c>
      <c r="O852" t="s">
        <v>8279</v>
      </c>
      <c r="P852">
        <f t="shared" si="53"/>
        <v>47</v>
      </c>
      <c r="Q852" s="9" t="s">
        <v>8330</v>
      </c>
      <c r="R852" t="s">
        <v>8334</v>
      </c>
      <c r="S852" s="11">
        <f t="shared" si="54"/>
        <v>40330</v>
      </c>
      <c r="T852" s="11">
        <f t="shared" si="55"/>
        <v>40299</v>
      </c>
    </row>
    <row r="853" spans="1:20" ht="43.2" x14ac:dyDescent="0.3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>
        <f t="shared" si="52"/>
        <v>107</v>
      </c>
      <c r="O853" t="s">
        <v>8279</v>
      </c>
      <c r="P853">
        <f t="shared" si="53"/>
        <v>48</v>
      </c>
      <c r="Q853" s="9" t="s">
        <v>8330</v>
      </c>
      <c r="R853" t="s">
        <v>8334</v>
      </c>
      <c r="S853" s="11">
        <f t="shared" si="54"/>
        <v>41344</v>
      </c>
      <c r="T853" s="11">
        <f t="shared" si="55"/>
        <v>41299</v>
      </c>
    </row>
    <row r="854" spans="1:20" ht="43.2" x14ac:dyDescent="0.3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>
        <f t="shared" si="52"/>
        <v>145</v>
      </c>
      <c r="O854" t="s">
        <v>8279</v>
      </c>
      <c r="P854">
        <f t="shared" si="53"/>
        <v>71</v>
      </c>
      <c r="Q854" s="9" t="s">
        <v>8330</v>
      </c>
      <c r="R854" t="s">
        <v>8334</v>
      </c>
      <c r="S854" s="11">
        <f t="shared" si="54"/>
        <v>41258</v>
      </c>
      <c r="T854" s="11">
        <f t="shared" si="55"/>
        <v>41228</v>
      </c>
    </row>
    <row r="855" spans="1:20" ht="57.6" x14ac:dyDescent="0.3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>
        <f t="shared" si="52"/>
        <v>106</v>
      </c>
      <c r="O855" t="s">
        <v>8279</v>
      </c>
      <c r="P855">
        <f t="shared" si="53"/>
        <v>88</v>
      </c>
      <c r="Q855" s="9" t="s">
        <v>8330</v>
      </c>
      <c r="R855" t="s">
        <v>8334</v>
      </c>
      <c r="S855" s="11">
        <f t="shared" si="54"/>
        <v>40381</v>
      </c>
      <c r="T855" s="11">
        <f t="shared" si="55"/>
        <v>40335</v>
      </c>
    </row>
    <row r="856" spans="1:20" ht="43.2" x14ac:dyDescent="0.3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>
        <f t="shared" si="52"/>
        <v>137</v>
      </c>
      <c r="O856" t="s">
        <v>8279</v>
      </c>
      <c r="P856">
        <f t="shared" si="53"/>
        <v>26</v>
      </c>
      <c r="Q856" s="9" t="s">
        <v>8330</v>
      </c>
      <c r="R856" t="s">
        <v>8334</v>
      </c>
      <c r="S856" s="11">
        <f t="shared" si="54"/>
        <v>40701</v>
      </c>
      <c r="T856" s="11">
        <f t="shared" si="55"/>
        <v>40671</v>
      </c>
    </row>
    <row r="857" spans="1:20" ht="43.2" x14ac:dyDescent="0.3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>
        <f t="shared" si="52"/>
        <v>104</v>
      </c>
      <c r="O857" t="s">
        <v>8279</v>
      </c>
      <c r="P857">
        <f t="shared" si="53"/>
        <v>58</v>
      </c>
      <c r="Q857" s="9" t="s">
        <v>8330</v>
      </c>
      <c r="R857" t="s">
        <v>8334</v>
      </c>
      <c r="S857" s="11">
        <f t="shared" si="54"/>
        <v>40649</v>
      </c>
      <c r="T857" s="11">
        <f t="shared" si="55"/>
        <v>40633</v>
      </c>
    </row>
    <row r="858" spans="1:20" ht="28.8" x14ac:dyDescent="0.3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>
        <f t="shared" si="52"/>
        <v>115</v>
      </c>
      <c r="O858" t="s">
        <v>8279</v>
      </c>
      <c r="P858">
        <f t="shared" si="53"/>
        <v>57</v>
      </c>
      <c r="Q858" s="9" t="s">
        <v>8330</v>
      </c>
      <c r="R858" t="s">
        <v>8334</v>
      </c>
      <c r="S858" s="11">
        <f t="shared" si="54"/>
        <v>40952</v>
      </c>
      <c r="T858" s="11">
        <f t="shared" si="55"/>
        <v>40921</v>
      </c>
    </row>
    <row r="859" spans="1:20" ht="57.6" x14ac:dyDescent="0.3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>
        <f t="shared" si="52"/>
        <v>102</v>
      </c>
      <c r="O859" t="s">
        <v>8279</v>
      </c>
      <c r="P859">
        <f t="shared" si="53"/>
        <v>196</v>
      </c>
      <c r="Q859" s="9" t="s">
        <v>8330</v>
      </c>
      <c r="R859" t="s">
        <v>8334</v>
      </c>
      <c r="S859" s="11">
        <f t="shared" si="54"/>
        <v>42297</v>
      </c>
      <c r="T859" s="11">
        <f t="shared" si="55"/>
        <v>42267</v>
      </c>
    </row>
    <row r="860" spans="1:20" ht="43.2" x14ac:dyDescent="0.3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>
        <f t="shared" si="52"/>
        <v>124</v>
      </c>
      <c r="O860" t="s">
        <v>8279</v>
      </c>
      <c r="P860">
        <f t="shared" si="53"/>
        <v>43</v>
      </c>
      <c r="Q860" s="9" t="s">
        <v>8330</v>
      </c>
      <c r="R860" t="s">
        <v>8334</v>
      </c>
      <c r="S860" s="11">
        <f t="shared" si="54"/>
        <v>41011</v>
      </c>
      <c r="T860" s="11">
        <f t="shared" si="55"/>
        <v>40981</v>
      </c>
    </row>
    <row r="861" spans="1:20" ht="43.2" x14ac:dyDescent="0.3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>
        <f t="shared" si="52"/>
        <v>102</v>
      </c>
      <c r="O861" t="s">
        <v>8279</v>
      </c>
      <c r="P861">
        <f t="shared" si="53"/>
        <v>36</v>
      </c>
      <c r="Q861" s="9" t="s">
        <v>8330</v>
      </c>
      <c r="R861" t="s">
        <v>8334</v>
      </c>
      <c r="S861" s="11">
        <f t="shared" si="54"/>
        <v>41703</v>
      </c>
      <c r="T861" s="11">
        <f t="shared" si="55"/>
        <v>41680</v>
      </c>
    </row>
    <row r="862" spans="1:20" ht="43.2" x14ac:dyDescent="0.3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>
        <f t="shared" si="52"/>
        <v>145</v>
      </c>
      <c r="O862" t="s">
        <v>8279</v>
      </c>
      <c r="P862">
        <f t="shared" si="53"/>
        <v>69</v>
      </c>
      <c r="Q862" s="9" t="s">
        <v>8330</v>
      </c>
      <c r="R862" t="s">
        <v>8334</v>
      </c>
      <c r="S862" s="11">
        <f t="shared" si="54"/>
        <v>42401</v>
      </c>
      <c r="T862" s="11">
        <f t="shared" si="55"/>
        <v>42366</v>
      </c>
    </row>
    <row r="863" spans="1:20" ht="43.2" x14ac:dyDescent="0.3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>
        <f t="shared" si="52"/>
        <v>133</v>
      </c>
      <c r="O863" t="s">
        <v>8279</v>
      </c>
      <c r="P863">
        <f t="shared" si="53"/>
        <v>29</v>
      </c>
      <c r="Q863" s="9" t="s">
        <v>8330</v>
      </c>
      <c r="R863" t="s">
        <v>8334</v>
      </c>
      <c r="S863" s="11">
        <f t="shared" si="54"/>
        <v>42089</v>
      </c>
      <c r="T863" s="11">
        <f t="shared" si="55"/>
        <v>42059</v>
      </c>
    </row>
    <row r="864" spans="1:20" ht="57.6" x14ac:dyDescent="0.3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>
        <f t="shared" si="52"/>
        <v>109</v>
      </c>
      <c r="O864" t="s">
        <v>8279</v>
      </c>
      <c r="P864">
        <f t="shared" si="53"/>
        <v>51</v>
      </c>
      <c r="Q864" s="9" t="s">
        <v>8330</v>
      </c>
      <c r="R864" t="s">
        <v>8334</v>
      </c>
      <c r="S864" s="11">
        <f t="shared" si="54"/>
        <v>41188</v>
      </c>
      <c r="T864" s="11">
        <f t="shared" si="55"/>
        <v>41161</v>
      </c>
    </row>
    <row r="865" spans="1:20" ht="28.8" x14ac:dyDescent="0.3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>
        <f t="shared" si="52"/>
        <v>137</v>
      </c>
      <c r="O865" t="s">
        <v>8279</v>
      </c>
      <c r="P865">
        <f t="shared" si="53"/>
        <v>54</v>
      </c>
      <c r="Q865" s="9" t="s">
        <v>8330</v>
      </c>
      <c r="R865" t="s">
        <v>8334</v>
      </c>
      <c r="S865" s="11">
        <f t="shared" si="54"/>
        <v>41104</v>
      </c>
      <c r="T865" s="11">
        <f t="shared" si="55"/>
        <v>41074</v>
      </c>
    </row>
    <row r="866" spans="1:20" ht="43.2" x14ac:dyDescent="0.3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>
        <f t="shared" si="52"/>
        <v>116</v>
      </c>
      <c r="O866" t="s">
        <v>8279</v>
      </c>
      <c r="P866">
        <f t="shared" si="53"/>
        <v>36</v>
      </c>
      <c r="Q866" s="9" t="s">
        <v>8330</v>
      </c>
      <c r="R866" t="s">
        <v>8334</v>
      </c>
      <c r="S866" s="11">
        <f t="shared" si="54"/>
        <v>41620</v>
      </c>
      <c r="T866" s="11">
        <f t="shared" si="55"/>
        <v>41590</v>
      </c>
    </row>
    <row r="867" spans="1:20" ht="43.2" x14ac:dyDescent="0.3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>
        <f t="shared" si="52"/>
        <v>241</v>
      </c>
      <c r="O867" t="s">
        <v>8279</v>
      </c>
      <c r="P867">
        <f t="shared" si="53"/>
        <v>23</v>
      </c>
      <c r="Q867" s="9" t="s">
        <v>8330</v>
      </c>
      <c r="R867" t="s">
        <v>8334</v>
      </c>
      <c r="S867" s="11">
        <f t="shared" si="54"/>
        <v>40813</v>
      </c>
      <c r="T867" s="11">
        <f t="shared" si="55"/>
        <v>40773</v>
      </c>
    </row>
    <row r="868" spans="1:20" ht="57.6" x14ac:dyDescent="0.3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>
        <f t="shared" si="52"/>
        <v>114</v>
      </c>
      <c r="O868" t="s">
        <v>8279</v>
      </c>
      <c r="P868">
        <f t="shared" si="53"/>
        <v>104</v>
      </c>
      <c r="Q868" s="9" t="s">
        <v>8330</v>
      </c>
      <c r="R868" t="s">
        <v>8334</v>
      </c>
      <c r="S868" s="11">
        <f t="shared" si="54"/>
        <v>41654</v>
      </c>
      <c r="T868" s="11">
        <f t="shared" si="55"/>
        <v>41626</v>
      </c>
    </row>
    <row r="869" spans="1:20" ht="43.2" x14ac:dyDescent="0.3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>
        <f t="shared" si="52"/>
        <v>110</v>
      </c>
      <c r="O869" t="s">
        <v>8279</v>
      </c>
      <c r="P869">
        <f t="shared" si="53"/>
        <v>32</v>
      </c>
      <c r="Q869" s="9" t="s">
        <v>8330</v>
      </c>
      <c r="R869" t="s">
        <v>8334</v>
      </c>
      <c r="S869" s="11">
        <f t="shared" si="54"/>
        <v>41558</v>
      </c>
      <c r="T869" s="11">
        <f t="shared" si="55"/>
        <v>41536</v>
      </c>
    </row>
    <row r="870" spans="1:20" ht="57.6" x14ac:dyDescent="0.3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>
        <f t="shared" si="52"/>
        <v>195</v>
      </c>
      <c r="O870" t="s">
        <v>8279</v>
      </c>
      <c r="P870">
        <f t="shared" si="53"/>
        <v>27</v>
      </c>
      <c r="Q870" s="9" t="s">
        <v>8330</v>
      </c>
      <c r="R870" t="s">
        <v>8334</v>
      </c>
      <c r="S870" s="11">
        <f t="shared" si="54"/>
        <v>40484</v>
      </c>
      <c r="T870" s="11">
        <f t="shared" si="55"/>
        <v>40457</v>
      </c>
    </row>
    <row r="871" spans="1:20" x14ac:dyDescent="0.3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>
        <f t="shared" si="52"/>
        <v>103</v>
      </c>
      <c r="O871" t="s">
        <v>8279</v>
      </c>
      <c r="P871">
        <f t="shared" si="53"/>
        <v>56</v>
      </c>
      <c r="Q871" s="9" t="s">
        <v>8330</v>
      </c>
      <c r="R871" t="s">
        <v>8334</v>
      </c>
      <c r="S871" s="11">
        <f t="shared" si="54"/>
        <v>40976</v>
      </c>
      <c r="T871" s="11">
        <f t="shared" si="55"/>
        <v>40961</v>
      </c>
    </row>
    <row r="872" spans="1:20" ht="28.8" x14ac:dyDescent="0.3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>
        <f t="shared" si="52"/>
        <v>103</v>
      </c>
      <c r="O872" t="s">
        <v>8279</v>
      </c>
      <c r="P872">
        <f t="shared" si="53"/>
        <v>77</v>
      </c>
      <c r="Q872" s="9" t="s">
        <v>8330</v>
      </c>
      <c r="R872" t="s">
        <v>8334</v>
      </c>
      <c r="S872" s="11">
        <f t="shared" si="54"/>
        <v>41401</v>
      </c>
      <c r="T872" s="11">
        <f t="shared" si="55"/>
        <v>41371</v>
      </c>
    </row>
    <row r="873" spans="1:20" ht="43.2" x14ac:dyDescent="0.3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>
        <f t="shared" si="52"/>
        <v>100</v>
      </c>
      <c r="O873" t="s">
        <v>8279</v>
      </c>
      <c r="P873">
        <f t="shared" si="53"/>
        <v>43</v>
      </c>
      <c r="Q873" s="9" t="s">
        <v>8330</v>
      </c>
      <c r="R873" t="s">
        <v>8334</v>
      </c>
      <c r="S873" s="11">
        <f t="shared" si="54"/>
        <v>40729</v>
      </c>
      <c r="T873" s="11">
        <f t="shared" si="55"/>
        <v>40687</v>
      </c>
    </row>
    <row r="874" spans="1:20" ht="28.8" x14ac:dyDescent="0.3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>
        <f t="shared" si="52"/>
        <v>127</v>
      </c>
      <c r="O874" t="s">
        <v>8279</v>
      </c>
      <c r="P874">
        <f t="shared" si="53"/>
        <v>49</v>
      </c>
      <c r="Q874" s="9" t="s">
        <v>8330</v>
      </c>
      <c r="R874" t="s">
        <v>8334</v>
      </c>
      <c r="S874" s="11">
        <f t="shared" si="54"/>
        <v>41462</v>
      </c>
      <c r="T874" s="11">
        <f t="shared" si="55"/>
        <v>41402</v>
      </c>
    </row>
    <row r="875" spans="1:20" ht="43.2" x14ac:dyDescent="0.3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>
        <f t="shared" si="52"/>
        <v>121</v>
      </c>
      <c r="O875" t="s">
        <v>8279</v>
      </c>
      <c r="P875">
        <f t="shared" si="53"/>
        <v>48</v>
      </c>
      <c r="Q875" s="9" t="s">
        <v>8330</v>
      </c>
      <c r="R875" t="s">
        <v>8334</v>
      </c>
      <c r="S875" s="11">
        <f t="shared" si="54"/>
        <v>41051</v>
      </c>
      <c r="T875" s="11">
        <f t="shared" si="55"/>
        <v>41038</v>
      </c>
    </row>
    <row r="876" spans="1:20" ht="57.6" x14ac:dyDescent="0.3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>
        <f t="shared" si="52"/>
        <v>107</v>
      </c>
      <c r="O876" t="s">
        <v>8279</v>
      </c>
      <c r="P876">
        <f t="shared" si="53"/>
        <v>70</v>
      </c>
      <c r="Q876" s="9" t="s">
        <v>8330</v>
      </c>
      <c r="R876" t="s">
        <v>8334</v>
      </c>
      <c r="S876" s="11">
        <f t="shared" si="54"/>
        <v>40932</v>
      </c>
      <c r="T876" s="11">
        <f t="shared" si="55"/>
        <v>40911</v>
      </c>
    </row>
    <row r="877" spans="1:20" ht="43.2" x14ac:dyDescent="0.3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>
        <f t="shared" si="52"/>
        <v>172</v>
      </c>
      <c r="O877" t="s">
        <v>8279</v>
      </c>
      <c r="P877">
        <f t="shared" si="53"/>
        <v>94</v>
      </c>
      <c r="Q877" s="9" t="s">
        <v>8330</v>
      </c>
      <c r="R877" t="s">
        <v>8334</v>
      </c>
      <c r="S877" s="11">
        <f t="shared" si="54"/>
        <v>41909</v>
      </c>
      <c r="T877" s="11">
        <f t="shared" si="55"/>
        <v>41879</v>
      </c>
    </row>
    <row r="878" spans="1:20" ht="43.2" x14ac:dyDescent="0.3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>
        <f t="shared" si="52"/>
        <v>124</v>
      </c>
      <c r="O878" t="s">
        <v>8279</v>
      </c>
      <c r="P878">
        <f t="shared" si="53"/>
        <v>80</v>
      </c>
      <c r="Q878" s="9" t="s">
        <v>8330</v>
      </c>
      <c r="R878" t="s">
        <v>8334</v>
      </c>
      <c r="S878" s="11">
        <f t="shared" si="54"/>
        <v>40902</v>
      </c>
      <c r="T878" s="11">
        <f t="shared" si="55"/>
        <v>40866</v>
      </c>
    </row>
    <row r="879" spans="1:20" ht="43.2" x14ac:dyDescent="0.3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>
        <f t="shared" si="52"/>
        <v>108</v>
      </c>
      <c r="O879" t="s">
        <v>8279</v>
      </c>
      <c r="P879">
        <f t="shared" si="53"/>
        <v>54</v>
      </c>
      <c r="Q879" s="9" t="s">
        <v>8330</v>
      </c>
      <c r="R879" t="s">
        <v>8334</v>
      </c>
      <c r="S879" s="11">
        <f t="shared" si="54"/>
        <v>41811</v>
      </c>
      <c r="T879" s="11">
        <f t="shared" si="55"/>
        <v>41774</v>
      </c>
    </row>
    <row r="880" spans="1:20" ht="43.2" x14ac:dyDescent="0.3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>
        <f t="shared" si="52"/>
        <v>117</v>
      </c>
      <c r="O880" t="s">
        <v>8279</v>
      </c>
      <c r="P880">
        <f t="shared" si="53"/>
        <v>60</v>
      </c>
      <c r="Q880" s="9" t="s">
        <v>8330</v>
      </c>
      <c r="R880" t="s">
        <v>8334</v>
      </c>
      <c r="S880" s="11">
        <f t="shared" si="54"/>
        <v>40883</v>
      </c>
      <c r="T880" s="11">
        <f t="shared" si="55"/>
        <v>40853</v>
      </c>
    </row>
    <row r="881" spans="1:20" ht="43.2" x14ac:dyDescent="0.3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>
        <f t="shared" si="52"/>
        <v>187</v>
      </c>
      <c r="O881" t="s">
        <v>8279</v>
      </c>
      <c r="P881">
        <f t="shared" si="53"/>
        <v>39</v>
      </c>
      <c r="Q881" s="9" t="s">
        <v>8330</v>
      </c>
      <c r="R881" t="s">
        <v>8334</v>
      </c>
      <c r="S881" s="11">
        <f t="shared" si="54"/>
        <v>41075</v>
      </c>
      <c r="T881" s="11">
        <f t="shared" si="55"/>
        <v>41059</v>
      </c>
    </row>
    <row r="882" spans="1:20" ht="43.2" x14ac:dyDescent="0.3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>
        <f t="shared" si="52"/>
        <v>116</v>
      </c>
      <c r="O882" t="s">
        <v>8279</v>
      </c>
      <c r="P882">
        <f t="shared" si="53"/>
        <v>153</v>
      </c>
      <c r="Q882" s="9" t="s">
        <v>8330</v>
      </c>
      <c r="R882" t="s">
        <v>8334</v>
      </c>
      <c r="S882" s="11">
        <f t="shared" si="54"/>
        <v>41457</v>
      </c>
      <c r="T882" s="11">
        <f t="shared" si="55"/>
        <v>41426</v>
      </c>
    </row>
    <row r="883" spans="1:20" ht="57.6" x14ac:dyDescent="0.3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>
        <f t="shared" si="52"/>
        <v>111</v>
      </c>
      <c r="O883" t="s">
        <v>8279</v>
      </c>
      <c r="P883">
        <f t="shared" si="53"/>
        <v>115</v>
      </c>
      <c r="Q883" s="9" t="s">
        <v>8330</v>
      </c>
      <c r="R883" t="s">
        <v>8334</v>
      </c>
      <c r="S883" s="11">
        <f t="shared" si="54"/>
        <v>41344</v>
      </c>
      <c r="T883" s="11">
        <f t="shared" si="55"/>
        <v>41314</v>
      </c>
    </row>
    <row r="884" spans="1:20" ht="43.2" x14ac:dyDescent="0.3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>
        <f t="shared" si="52"/>
        <v>171</v>
      </c>
      <c r="O884" t="s">
        <v>8279</v>
      </c>
      <c r="P884">
        <f t="shared" si="53"/>
        <v>36</v>
      </c>
      <c r="Q884" s="9" t="s">
        <v>8330</v>
      </c>
      <c r="R884" t="s">
        <v>8334</v>
      </c>
      <c r="S884" s="11">
        <f t="shared" si="54"/>
        <v>40709</v>
      </c>
      <c r="T884" s="11">
        <f t="shared" si="55"/>
        <v>40670</v>
      </c>
    </row>
    <row r="885" spans="1:20" ht="43.2" x14ac:dyDescent="0.3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>
        <f t="shared" si="52"/>
        <v>126</v>
      </c>
      <c r="O885" t="s">
        <v>8295</v>
      </c>
      <c r="P885">
        <f t="shared" si="53"/>
        <v>65</v>
      </c>
      <c r="Q885" s="9" t="s">
        <v>8324</v>
      </c>
      <c r="R885" t="s">
        <v>8354</v>
      </c>
      <c r="S885" s="11">
        <f t="shared" si="54"/>
        <v>41774</v>
      </c>
      <c r="T885" s="11">
        <f t="shared" si="55"/>
        <v>41744</v>
      </c>
    </row>
    <row r="886" spans="1:20" ht="43.2" x14ac:dyDescent="0.3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>
        <f t="shared" si="52"/>
        <v>138</v>
      </c>
      <c r="O886" t="s">
        <v>8295</v>
      </c>
      <c r="P886">
        <f t="shared" si="53"/>
        <v>87</v>
      </c>
      <c r="Q886" s="9" t="s">
        <v>8324</v>
      </c>
      <c r="R886" t="s">
        <v>8354</v>
      </c>
      <c r="S886" s="11">
        <f t="shared" si="54"/>
        <v>40728</v>
      </c>
      <c r="T886" s="11">
        <f t="shared" si="55"/>
        <v>40638</v>
      </c>
    </row>
    <row r="887" spans="1:20" ht="43.2" x14ac:dyDescent="0.3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>
        <f t="shared" si="52"/>
        <v>1705</v>
      </c>
      <c r="O887" t="s">
        <v>8295</v>
      </c>
      <c r="P887">
        <f t="shared" si="53"/>
        <v>69</v>
      </c>
      <c r="Q887" s="9" t="s">
        <v>8324</v>
      </c>
      <c r="R887" t="s">
        <v>8354</v>
      </c>
      <c r="S887" s="11">
        <f t="shared" si="54"/>
        <v>42593</v>
      </c>
      <c r="T887" s="11">
        <f t="shared" si="55"/>
        <v>42548</v>
      </c>
    </row>
    <row r="888" spans="1:20" ht="43.2" x14ac:dyDescent="0.3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>
        <f t="shared" si="52"/>
        <v>788</v>
      </c>
      <c r="O888" t="s">
        <v>8295</v>
      </c>
      <c r="P888">
        <f t="shared" si="53"/>
        <v>176</v>
      </c>
      <c r="Q888" s="9" t="s">
        <v>8324</v>
      </c>
      <c r="R888" t="s">
        <v>8354</v>
      </c>
      <c r="S888" s="11">
        <f t="shared" si="54"/>
        <v>41760</v>
      </c>
      <c r="T888" s="11">
        <f t="shared" si="55"/>
        <v>41730</v>
      </c>
    </row>
    <row r="889" spans="1:20" ht="43.2" x14ac:dyDescent="0.3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>
        <f t="shared" si="52"/>
        <v>348</v>
      </c>
      <c r="O889" t="s">
        <v>8295</v>
      </c>
      <c r="P889">
        <f t="shared" si="53"/>
        <v>512</v>
      </c>
      <c r="Q889" s="9" t="s">
        <v>8324</v>
      </c>
      <c r="R889" t="s">
        <v>8354</v>
      </c>
      <c r="S889" s="11">
        <f t="shared" si="54"/>
        <v>42197</v>
      </c>
      <c r="T889" s="11">
        <f t="shared" si="55"/>
        <v>42157</v>
      </c>
    </row>
    <row r="890" spans="1:20" ht="43.2" x14ac:dyDescent="0.3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>
        <f t="shared" si="52"/>
        <v>150</v>
      </c>
      <c r="O890" t="s">
        <v>8295</v>
      </c>
      <c r="P890">
        <f t="shared" si="53"/>
        <v>160</v>
      </c>
      <c r="Q890" s="9" t="s">
        <v>8324</v>
      </c>
      <c r="R890" t="s">
        <v>8354</v>
      </c>
      <c r="S890" s="11">
        <f t="shared" si="54"/>
        <v>41749</v>
      </c>
      <c r="T890" s="11">
        <f t="shared" si="55"/>
        <v>41689</v>
      </c>
    </row>
    <row r="891" spans="1:20" ht="57.6" x14ac:dyDescent="0.3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>
        <f t="shared" si="52"/>
        <v>101</v>
      </c>
      <c r="O891" t="s">
        <v>8295</v>
      </c>
      <c r="P891">
        <f t="shared" si="53"/>
        <v>35</v>
      </c>
      <c r="Q891" s="9" t="s">
        <v>8324</v>
      </c>
      <c r="R891" t="s">
        <v>8354</v>
      </c>
      <c r="S891" s="11">
        <f t="shared" si="54"/>
        <v>40140</v>
      </c>
      <c r="T891" s="11">
        <f t="shared" si="55"/>
        <v>40103</v>
      </c>
    </row>
    <row r="892" spans="1:20" ht="28.8" x14ac:dyDescent="0.3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>
        <f t="shared" si="52"/>
        <v>800</v>
      </c>
      <c r="O892" t="s">
        <v>8295</v>
      </c>
      <c r="P892">
        <f t="shared" si="53"/>
        <v>189</v>
      </c>
      <c r="Q892" s="9" t="s">
        <v>8324</v>
      </c>
      <c r="R892" t="s">
        <v>8354</v>
      </c>
      <c r="S892" s="11">
        <f t="shared" si="54"/>
        <v>42527</v>
      </c>
      <c r="T892" s="11">
        <f t="shared" si="55"/>
        <v>42473</v>
      </c>
    </row>
    <row r="893" spans="1:20" ht="43.2" x14ac:dyDescent="0.3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>
        <f t="shared" si="52"/>
        <v>106</v>
      </c>
      <c r="O893" t="s">
        <v>8295</v>
      </c>
      <c r="P893">
        <f t="shared" si="53"/>
        <v>56</v>
      </c>
      <c r="Q893" s="9" t="s">
        <v>8324</v>
      </c>
      <c r="R893" t="s">
        <v>8354</v>
      </c>
      <c r="S893" s="11">
        <f t="shared" si="54"/>
        <v>41830</v>
      </c>
      <c r="T893" s="11">
        <f t="shared" si="55"/>
        <v>41800</v>
      </c>
    </row>
    <row r="894" spans="1:20" ht="43.2" x14ac:dyDescent="0.3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>
        <f t="shared" si="52"/>
        <v>201</v>
      </c>
      <c r="O894" t="s">
        <v>8295</v>
      </c>
      <c r="P894">
        <f t="shared" si="53"/>
        <v>51</v>
      </c>
      <c r="Q894" s="9" t="s">
        <v>8324</v>
      </c>
      <c r="R894" t="s">
        <v>8354</v>
      </c>
      <c r="S894" s="11">
        <f t="shared" si="54"/>
        <v>40655</v>
      </c>
      <c r="T894" s="11">
        <f t="shared" si="55"/>
        <v>40624</v>
      </c>
    </row>
    <row r="895" spans="1:20" ht="43.2" x14ac:dyDescent="0.3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>
        <f t="shared" si="52"/>
        <v>212</v>
      </c>
      <c r="O895" t="s">
        <v>8295</v>
      </c>
      <c r="P895">
        <f t="shared" si="53"/>
        <v>127</v>
      </c>
      <c r="Q895" s="9" t="s">
        <v>8324</v>
      </c>
      <c r="R895" t="s">
        <v>8354</v>
      </c>
      <c r="S895" s="11">
        <f t="shared" si="54"/>
        <v>42681</v>
      </c>
      <c r="T895" s="11">
        <f t="shared" si="55"/>
        <v>42651</v>
      </c>
    </row>
    <row r="896" spans="1:20" ht="43.2" x14ac:dyDescent="0.3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>
        <f t="shared" si="52"/>
        <v>198</v>
      </c>
      <c r="O896" t="s">
        <v>8295</v>
      </c>
      <c r="P896">
        <f t="shared" si="53"/>
        <v>102</v>
      </c>
      <c r="Q896" s="9" t="s">
        <v>8324</v>
      </c>
      <c r="R896" t="s">
        <v>8354</v>
      </c>
      <c r="S896" s="11">
        <f t="shared" si="54"/>
        <v>41563</v>
      </c>
      <c r="T896" s="11">
        <f t="shared" si="55"/>
        <v>41526</v>
      </c>
    </row>
    <row r="897" spans="1:20" ht="43.2" x14ac:dyDescent="0.3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>
        <f t="shared" si="52"/>
        <v>226</v>
      </c>
      <c r="O897" t="s">
        <v>8295</v>
      </c>
      <c r="P897">
        <f t="shared" si="53"/>
        <v>231</v>
      </c>
      <c r="Q897" s="9" t="s">
        <v>8324</v>
      </c>
      <c r="R897" t="s">
        <v>8354</v>
      </c>
      <c r="S897" s="11">
        <f t="shared" si="54"/>
        <v>40970</v>
      </c>
      <c r="T897" s="11">
        <f t="shared" si="55"/>
        <v>40941</v>
      </c>
    </row>
    <row r="898" spans="1:20" ht="28.8" x14ac:dyDescent="0.3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>
        <f t="shared" ref="N898:N961" si="56">ROUND(($E898/$D898)*100,0)</f>
        <v>699</v>
      </c>
      <c r="O898" t="s">
        <v>8295</v>
      </c>
      <c r="P898">
        <f t="shared" ref="P898:P961" si="57">ROUND($E898/$L898,0)</f>
        <v>842</v>
      </c>
      <c r="Q898" s="9" t="s">
        <v>8324</v>
      </c>
      <c r="R898" t="s">
        <v>8354</v>
      </c>
      <c r="S898" s="11">
        <f t="shared" si="54"/>
        <v>42441</v>
      </c>
      <c r="T898" s="11">
        <f t="shared" si="55"/>
        <v>42394</v>
      </c>
    </row>
    <row r="899" spans="1:20" ht="43.2" x14ac:dyDescent="0.3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>
        <f t="shared" si="56"/>
        <v>399</v>
      </c>
      <c r="O899" t="s">
        <v>8295</v>
      </c>
      <c r="P899">
        <f t="shared" si="57"/>
        <v>577</v>
      </c>
      <c r="Q899" s="9" t="s">
        <v>8324</v>
      </c>
      <c r="R899" t="s">
        <v>8354</v>
      </c>
      <c r="S899" s="11">
        <f t="shared" ref="S899:S962" si="58">ROUND((((($I899/60)/60)/24)+DATE(1970,1,1))-(8/24),0)</f>
        <v>41052</v>
      </c>
      <c r="T899" s="11">
        <f t="shared" ref="T899:T962" si="59">ROUND((((($J899/60)/60)/24)+DATE(1970,1,1))-(8/24),0)</f>
        <v>41020</v>
      </c>
    </row>
    <row r="900" spans="1:20" ht="43.2" x14ac:dyDescent="0.3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>
        <f t="shared" si="56"/>
        <v>294</v>
      </c>
      <c r="O900" t="s">
        <v>8295</v>
      </c>
      <c r="P900">
        <f t="shared" si="57"/>
        <v>483</v>
      </c>
      <c r="Q900" s="9" t="s">
        <v>8324</v>
      </c>
      <c r="R900" t="s">
        <v>8354</v>
      </c>
      <c r="S900" s="11">
        <f t="shared" si="58"/>
        <v>42113</v>
      </c>
      <c r="T900" s="11">
        <f t="shared" si="59"/>
        <v>42068</v>
      </c>
    </row>
    <row r="901" spans="1:20" ht="28.8" x14ac:dyDescent="0.3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>
        <f t="shared" si="56"/>
        <v>168</v>
      </c>
      <c r="O901" t="s">
        <v>8295</v>
      </c>
      <c r="P901">
        <f t="shared" si="57"/>
        <v>76</v>
      </c>
      <c r="Q901" s="9" t="s">
        <v>8324</v>
      </c>
      <c r="R901" t="s">
        <v>8354</v>
      </c>
      <c r="S901" s="11">
        <f t="shared" si="58"/>
        <v>41209</v>
      </c>
      <c r="T901" s="11">
        <f t="shared" si="59"/>
        <v>41179</v>
      </c>
    </row>
    <row r="902" spans="1:20" ht="43.2" x14ac:dyDescent="0.3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>
        <f t="shared" si="56"/>
        <v>1436</v>
      </c>
      <c r="O902" t="s">
        <v>8295</v>
      </c>
      <c r="P902">
        <f t="shared" si="57"/>
        <v>74</v>
      </c>
      <c r="Q902" s="9" t="s">
        <v>8324</v>
      </c>
      <c r="R902" t="s">
        <v>8354</v>
      </c>
      <c r="S902" s="11">
        <f t="shared" si="58"/>
        <v>41357</v>
      </c>
      <c r="T902" s="11">
        <f t="shared" si="59"/>
        <v>41327</v>
      </c>
    </row>
    <row r="903" spans="1:20" ht="57.6" x14ac:dyDescent="0.3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>
        <f t="shared" si="56"/>
        <v>157</v>
      </c>
      <c r="O903" t="s">
        <v>8295</v>
      </c>
      <c r="P903">
        <f t="shared" si="57"/>
        <v>37</v>
      </c>
      <c r="Q903" s="9" t="s">
        <v>8324</v>
      </c>
      <c r="R903" t="s">
        <v>8354</v>
      </c>
      <c r="S903" s="11">
        <f t="shared" si="58"/>
        <v>41913</v>
      </c>
      <c r="T903" s="11">
        <f t="shared" si="59"/>
        <v>41872</v>
      </c>
    </row>
    <row r="904" spans="1:20" ht="43.2" x14ac:dyDescent="0.3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>
        <f t="shared" si="56"/>
        <v>118</v>
      </c>
      <c r="O904" t="s">
        <v>8295</v>
      </c>
      <c r="P904">
        <f t="shared" si="57"/>
        <v>2501</v>
      </c>
      <c r="Q904" s="9" t="s">
        <v>8324</v>
      </c>
      <c r="R904" t="s">
        <v>8354</v>
      </c>
      <c r="S904" s="11">
        <f t="shared" si="58"/>
        <v>41994</v>
      </c>
      <c r="T904" s="11">
        <f t="shared" si="59"/>
        <v>41964</v>
      </c>
    </row>
    <row r="905" spans="1:20" ht="43.2" x14ac:dyDescent="0.3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>
        <f t="shared" si="56"/>
        <v>1105</v>
      </c>
      <c r="O905" t="s">
        <v>8295</v>
      </c>
      <c r="P905">
        <f t="shared" si="57"/>
        <v>68</v>
      </c>
      <c r="Q905" s="9" t="s">
        <v>8324</v>
      </c>
      <c r="R905" t="s">
        <v>8354</v>
      </c>
      <c r="S905" s="11">
        <f t="shared" si="58"/>
        <v>41188</v>
      </c>
      <c r="T905" s="11">
        <f t="shared" si="59"/>
        <v>41148</v>
      </c>
    </row>
    <row r="906" spans="1:20" ht="43.2" x14ac:dyDescent="0.3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>
        <f t="shared" si="56"/>
        <v>193</v>
      </c>
      <c r="O906" t="s">
        <v>8295</v>
      </c>
      <c r="P906">
        <f t="shared" si="57"/>
        <v>63</v>
      </c>
      <c r="Q906" s="9" t="s">
        <v>8324</v>
      </c>
      <c r="R906" t="s">
        <v>8354</v>
      </c>
      <c r="S906" s="11">
        <f t="shared" si="58"/>
        <v>41772</v>
      </c>
      <c r="T906" s="11">
        <f t="shared" si="59"/>
        <v>41742</v>
      </c>
    </row>
    <row r="907" spans="1:20" ht="43.2" x14ac:dyDescent="0.3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>
        <f t="shared" si="56"/>
        <v>127</v>
      </c>
      <c r="O907" t="s">
        <v>8295</v>
      </c>
      <c r="P907">
        <f t="shared" si="57"/>
        <v>118</v>
      </c>
      <c r="Q907" s="9" t="s">
        <v>8324</v>
      </c>
      <c r="R907" t="s">
        <v>8354</v>
      </c>
      <c r="S907" s="11">
        <f t="shared" si="58"/>
        <v>41898</v>
      </c>
      <c r="T907" s="11">
        <f t="shared" si="59"/>
        <v>41863</v>
      </c>
    </row>
    <row r="908" spans="1:20" ht="43.2" x14ac:dyDescent="0.3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>
        <f t="shared" si="56"/>
        <v>260</v>
      </c>
      <c r="O908" t="s">
        <v>8295</v>
      </c>
      <c r="P908">
        <f t="shared" si="57"/>
        <v>181</v>
      </c>
      <c r="Q908" s="9" t="s">
        <v>8324</v>
      </c>
      <c r="R908" t="s">
        <v>8354</v>
      </c>
      <c r="S908" s="11">
        <f t="shared" si="58"/>
        <v>42482</v>
      </c>
      <c r="T908" s="11">
        <f t="shared" si="59"/>
        <v>42452</v>
      </c>
    </row>
    <row r="909" spans="1:20" ht="43.2" x14ac:dyDescent="0.3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>
        <f t="shared" si="56"/>
        <v>262</v>
      </c>
      <c r="O909" t="s">
        <v>8295</v>
      </c>
      <c r="P909">
        <f t="shared" si="57"/>
        <v>127</v>
      </c>
      <c r="Q909" s="9" t="s">
        <v>8324</v>
      </c>
      <c r="R909" t="s">
        <v>8354</v>
      </c>
      <c r="S909" s="11">
        <f t="shared" si="58"/>
        <v>40920</v>
      </c>
      <c r="T909" s="11">
        <f t="shared" si="59"/>
        <v>40898</v>
      </c>
    </row>
    <row r="910" spans="1:20" ht="43.2" x14ac:dyDescent="0.3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>
        <f t="shared" si="56"/>
        <v>207</v>
      </c>
      <c r="O910" t="s">
        <v>8295</v>
      </c>
      <c r="P910">
        <f t="shared" si="57"/>
        <v>137</v>
      </c>
      <c r="Q910" s="9" t="s">
        <v>8324</v>
      </c>
      <c r="R910" t="s">
        <v>8354</v>
      </c>
      <c r="S910" s="11">
        <f t="shared" si="58"/>
        <v>41865</v>
      </c>
      <c r="T910" s="11">
        <f t="shared" si="59"/>
        <v>41835</v>
      </c>
    </row>
    <row r="911" spans="1:20" ht="43.2" x14ac:dyDescent="0.3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>
        <f t="shared" si="56"/>
        <v>370</v>
      </c>
      <c r="O911" t="s">
        <v>8295</v>
      </c>
      <c r="P911">
        <f t="shared" si="57"/>
        <v>183</v>
      </c>
      <c r="Q911" s="9" t="s">
        <v>8324</v>
      </c>
      <c r="R911" t="s">
        <v>8354</v>
      </c>
      <c r="S911" s="11">
        <f t="shared" si="58"/>
        <v>41760</v>
      </c>
      <c r="T911" s="11">
        <f t="shared" si="59"/>
        <v>41730</v>
      </c>
    </row>
    <row r="912" spans="1:20" ht="28.8" x14ac:dyDescent="0.3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>
        <f t="shared" si="56"/>
        <v>285</v>
      </c>
      <c r="O912" t="s">
        <v>8295</v>
      </c>
      <c r="P912">
        <f t="shared" si="57"/>
        <v>279</v>
      </c>
      <c r="Q912" s="9" t="s">
        <v>8324</v>
      </c>
      <c r="R912" t="s">
        <v>8354</v>
      </c>
      <c r="S912" s="11">
        <f t="shared" si="58"/>
        <v>42707</v>
      </c>
      <c r="T912" s="11">
        <f t="shared" si="59"/>
        <v>42676</v>
      </c>
    </row>
    <row r="913" spans="1:20" ht="43.2" x14ac:dyDescent="0.3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>
        <f t="shared" si="56"/>
        <v>579</v>
      </c>
      <c r="O913" t="s">
        <v>8295</v>
      </c>
      <c r="P913">
        <f t="shared" si="57"/>
        <v>61</v>
      </c>
      <c r="Q913" s="9" t="s">
        <v>8324</v>
      </c>
      <c r="R913" t="s">
        <v>8354</v>
      </c>
      <c r="S913" s="11">
        <f t="shared" si="58"/>
        <v>42587</v>
      </c>
      <c r="T913" s="11">
        <f t="shared" si="59"/>
        <v>42557</v>
      </c>
    </row>
    <row r="914" spans="1:20" ht="43.2" x14ac:dyDescent="0.3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>
        <f t="shared" si="56"/>
        <v>1132</v>
      </c>
      <c r="O914" t="s">
        <v>8295</v>
      </c>
      <c r="P914">
        <f t="shared" si="57"/>
        <v>81</v>
      </c>
      <c r="Q914" s="9" t="s">
        <v>8324</v>
      </c>
      <c r="R914" t="s">
        <v>8354</v>
      </c>
      <c r="S914" s="11">
        <f t="shared" si="58"/>
        <v>41384</v>
      </c>
      <c r="T914" s="11">
        <f t="shared" si="59"/>
        <v>41324</v>
      </c>
    </row>
    <row r="915" spans="1:20" ht="43.2" x14ac:dyDescent="0.3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>
        <f t="shared" si="56"/>
        <v>263</v>
      </c>
      <c r="O915" t="s">
        <v>8295</v>
      </c>
      <c r="P915">
        <f t="shared" si="57"/>
        <v>272</v>
      </c>
      <c r="Q915" s="9" t="s">
        <v>8324</v>
      </c>
      <c r="R915" t="s">
        <v>8354</v>
      </c>
      <c r="S915" s="11">
        <f t="shared" si="58"/>
        <v>41593</v>
      </c>
      <c r="T915" s="11">
        <f t="shared" si="59"/>
        <v>41561</v>
      </c>
    </row>
    <row r="916" spans="1:20" ht="43.2" x14ac:dyDescent="0.3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>
        <f t="shared" si="56"/>
        <v>674</v>
      </c>
      <c r="O916" t="s">
        <v>8295</v>
      </c>
      <c r="P916">
        <f t="shared" si="57"/>
        <v>71</v>
      </c>
      <c r="Q916" s="9" t="s">
        <v>8324</v>
      </c>
      <c r="R916" t="s">
        <v>8354</v>
      </c>
      <c r="S916" s="11">
        <f t="shared" si="58"/>
        <v>41231</v>
      </c>
      <c r="T916" s="11">
        <f t="shared" si="59"/>
        <v>41201</v>
      </c>
    </row>
    <row r="917" spans="1:20" ht="43.2" x14ac:dyDescent="0.3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>
        <f t="shared" si="56"/>
        <v>257</v>
      </c>
      <c r="O917" t="s">
        <v>8295</v>
      </c>
      <c r="P917">
        <f t="shared" si="57"/>
        <v>248</v>
      </c>
      <c r="Q917" s="9" t="s">
        <v>8324</v>
      </c>
      <c r="R917" t="s">
        <v>8354</v>
      </c>
      <c r="S917" s="11">
        <f t="shared" si="58"/>
        <v>42588</v>
      </c>
      <c r="T917" s="11">
        <f t="shared" si="59"/>
        <v>42549</v>
      </c>
    </row>
    <row r="918" spans="1:20" ht="43.2" x14ac:dyDescent="0.3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>
        <f t="shared" si="56"/>
        <v>375</v>
      </c>
      <c r="O918" t="s">
        <v>8295</v>
      </c>
      <c r="P918">
        <f t="shared" si="57"/>
        <v>187</v>
      </c>
      <c r="Q918" s="9" t="s">
        <v>8324</v>
      </c>
      <c r="R918" t="s">
        <v>8354</v>
      </c>
      <c r="S918" s="11">
        <f t="shared" si="58"/>
        <v>41505</v>
      </c>
      <c r="T918" s="11">
        <f t="shared" si="59"/>
        <v>41445</v>
      </c>
    </row>
    <row r="919" spans="1:20" ht="28.8" x14ac:dyDescent="0.3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>
        <f t="shared" si="56"/>
        <v>209</v>
      </c>
      <c r="O919" t="s">
        <v>8295</v>
      </c>
      <c r="P919">
        <f t="shared" si="57"/>
        <v>132</v>
      </c>
      <c r="Q919" s="9" t="s">
        <v>8324</v>
      </c>
      <c r="R919" t="s">
        <v>8354</v>
      </c>
      <c r="S919" s="11">
        <f t="shared" si="58"/>
        <v>41343</v>
      </c>
      <c r="T919" s="11">
        <f t="shared" si="59"/>
        <v>41313</v>
      </c>
    </row>
    <row r="920" spans="1:20" ht="28.8" x14ac:dyDescent="0.3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>
        <f t="shared" si="56"/>
        <v>347</v>
      </c>
      <c r="O920" t="s">
        <v>8295</v>
      </c>
      <c r="P920">
        <f t="shared" si="57"/>
        <v>29</v>
      </c>
      <c r="Q920" s="9" t="s">
        <v>8324</v>
      </c>
      <c r="R920" t="s">
        <v>8354</v>
      </c>
      <c r="S920" s="11">
        <f t="shared" si="58"/>
        <v>41469</v>
      </c>
      <c r="T920" s="11">
        <f t="shared" si="59"/>
        <v>41439</v>
      </c>
    </row>
    <row r="921" spans="1:20" ht="43.2" x14ac:dyDescent="0.3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>
        <f t="shared" si="56"/>
        <v>402</v>
      </c>
      <c r="O921" t="s">
        <v>8295</v>
      </c>
      <c r="P921">
        <f t="shared" si="57"/>
        <v>245</v>
      </c>
      <c r="Q921" s="9" t="s">
        <v>8324</v>
      </c>
      <c r="R921" t="s">
        <v>8354</v>
      </c>
      <c r="S921" s="11">
        <f t="shared" si="58"/>
        <v>42357</v>
      </c>
      <c r="T921" s="11">
        <f t="shared" si="59"/>
        <v>42311</v>
      </c>
    </row>
    <row r="922" spans="1:20" ht="43.2" x14ac:dyDescent="0.3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>
        <f t="shared" si="56"/>
        <v>1027</v>
      </c>
      <c r="O922" t="s">
        <v>8295</v>
      </c>
      <c r="P922">
        <f t="shared" si="57"/>
        <v>1323</v>
      </c>
      <c r="Q922" s="9" t="s">
        <v>8324</v>
      </c>
      <c r="R922" t="s">
        <v>8354</v>
      </c>
      <c r="S922" s="11">
        <f t="shared" si="58"/>
        <v>41072</v>
      </c>
      <c r="T922" s="11">
        <f t="shared" si="59"/>
        <v>41039</v>
      </c>
    </row>
    <row r="923" spans="1:20" ht="43.2" x14ac:dyDescent="0.3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>
        <f t="shared" si="56"/>
        <v>115</v>
      </c>
      <c r="O923" t="s">
        <v>8295</v>
      </c>
      <c r="P923">
        <f t="shared" si="57"/>
        <v>283</v>
      </c>
      <c r="Q923" s="9" t="s">
        <v>8324</v>
      </c>
      <c r="R923" t="s">
        <v>8354</v>
      </c>
      <c r="S923" s="11">
        <f t="shared" si="58"/>
        <v>42327</v>
      </c>
      <c r="T923" s="11">
        <f t="shared" si="59"/>
        <v>42290</v>
      </c>
    </row>
    <row r="924" spans="1:20" ht="28.8" x14ac:dyDescent="0.3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>
        <f t="shared" si="56"/>
        <v>355</v>
      </c>
      <c r="O924" t="s">
        <v>8295</v>
      </c>
      <c r="P924">
        <f t="shared" si="57"/>
        <v>91</v>
      </c>
      <c r="Q924" s="9" t="s">
        <v>8324</v>
      </c>
      <c r="R924" t="s">
        <v>8354</v>
      </c>
      <c r="S924" s="11">
        <f t="shared" si="58"/>
        <v>42463</v>
      </c>
      <c r="T924" s="11">
        <f t="shared" si="59"/>
        <v>42423</v>
      </c>
    </row>
    <row r="925" spans="1:20" ht="43.2" x14ac:dyDescent="0.3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>
        <f t="shared" si="56"/>
        <v>382</v>
      </c>
      <c r="O925" t="s">
        <v>8295</v>
      </c>
      <c r="P925">
        <f t="shared" si="57"/>
        <v>128</v>
      </c>
      <c r="Q925" s="9" t="s">
        <v>8324</v>
      </c>
      <c r="R925" t="s">
        <v>8354</v>
      </c>
      <c r="S925" s="11">
        <f t="shared" si="58"/>
        <v>42168</v>
      </c>
      <c r="T925" s="11">
        <f t="shared" si="59"/>
        <v>42136</v>
      </c>
    </row>
    <row r="926" spans="1:20" ht="43.2" x14ac:dyDescent="0.3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>
        <f t="shared" si="56"/>
        <v>217</v>
      </c>
      <c r="O926" t="s">
        <v>8295</v>
      </c>
      <c r="P926">
        <f t="shared" si="57"/>
        <v>79</v>
      </c>
      <c r="Q926" s="9" t="s">
        <v>8324</v>
      </c>
      <c r="R926" t="s">
        <v>8354</v>
      </c>
      <c r="S926" s="11">
        <f t="shared" si="58"/>
        <v>42758</v>
      </c>
      <c r="T926" s="11">
        <f t="shared" si="59"/>
        <v>42728</v>
      </c>
    </row>
    <row r="927" spans="1:20" ht="57.6" x14ac:dyDescent="0.3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>
        <f t="shared" si="56"/>
        <v>312</v>
      </c>
      <c r="O927" t="s">
        <v>8295</v>
      </c>
      <c r="P927">
        <f t="shared" si="57"/>
        <v>92</v>
      </c>
      <c r="Q927" s="9" t="s">
        <v>8324</v>
      </c>
      <c r="R927" t="s">
        <v>8354</v>
      </c>
      <c r="S927" s="11">
        <f t="shared" si="58"/>
        <v>40362</v>
      </c>
      <c r="T927" s="11">
        <f t="shared" si="59"/>
        <v>40347</v>
      </c>
    </row>
    <row r="928" spans="1:20" ht="43.2" x14ac:dyDescent="0.3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>
        <f t="shared" si="56"/>
        <v>234</v>
      </c>
      <c r="O928" t="s">
        <v>8295</v>
      </c>
      <c r="P928">
        <f t="shared" si="57"/>
        <v>331</v>
      </c>
      <c r="Q928" s="9" t="s">
        <v>8324</v>
      </c>
      <c r="R928" t="s">
        <v>8354</v>
      </c>
      <c r="S928" s="11">
        <f t="shared" si="58"/>
        <v>41830</v>
      </c>
      <c r="T928" s="11">
        <f t="shared" si="59"/>
        <v>41800</v>
      </c>
    </row>
    <row r="929" spans="1:20" ht="43.2" x14ac:dyDescent="0.3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>
        <f t="shared" si="56"/>
        <v>124</v>
      </c>
      <c r="O929" t="s">
        <v>8295</v>
      </c>
      <c r="P929">
        <f t="shared" si="57"/>
        <v>194</v>
      </c>
      <c r="Q929" s="9" t="s">
        <v>8324</v>
      </c>
      <c r="R929" t="s">
        <v>8354</v>
      </c>
      <c r="S929" s="11">
        <f t="shared" si="58"/>
        <v>41563</v>
      </c>
      <c r="T929" s="11">
        <f t="shared" si="59"/>
        <v>41535</v>
      </c>
    </row>
    <row r="930" spans="1:20" ht="57.6" x14ac:dyDescent="0.3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>
        <f t="shared" si="56"/>
        <v>248</v>
      </c>
      <c r="O930" t="s">
        <v>8295</v>
      </c>
      <c r="P930">
        <f t="shared" si="57"/>
        <v>409</v>
      </c>
      <c r="Q930" s="9" t="s">
        <v>8324</v>
      </c>
      <c r="R930" t="s">
        <v>8354</v>
      </c>
      <c r="S930" s="11">
        <f t="shared" si="58"/>
        <v>41976</v>
      </c>
      <c r="T930" s="11">
        <f t="shared" si="59"/>
        <v>41941</v>
      </c>
    </row>
    <row r="931" spans="1:20" ht="57.6" x14ac:dyDescent="0.3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>
        <f t="shared" si="56"/>
        <v>116</v>
      </c>
      <c r="O931" t="s">
        <v>8295</v>
      </c>
      <c r="P931">
        <f t="shared" si="57"/>
        <v>84</v>
      </c>
      <c r="Q931" s="9" t="s">
        <v>8324</v>
      </c>
      <c r="R931" t="s">
        <v>8354</v>
      </c>
      <c r="S931" s="11">
        <f t="shared" si="58"/>
        <v>40414</v>
      </c>
      <c r="T931" s="11">
        <f t="shared" si="59"/>
        <v>40348</v>
      </c>
    </row>
    <row r="932" spans="1:20" ht="43.2" x14ac:dyDescent="0.3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>
        <f t="shared" si="56"/>
        <v>117</v>
      </c>
      <c r="O932" t="s">
        <v>8295</v>
      </c>
      <c r="P932">
        <f t="shared" si="57"/>
        <v>45</v>
      </c>
      <c r="Q932" s="9" t="s">
        <v>8324</v>
      </c>
      <c r="R932" t="s">
        <v>8354</v>
      </c>
      <c r="S932" s="11">
        <f t="shared" si="58"/>
        <v>40805</v>
      </c>
      <c r="T932" s="11">
        <f t="shared" si="59"/>
        <v>40761</v>
      </c>
    </row>
    <row r="933" spans="1:20" ht="43.2" x14ac:dyDescent="0.3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>
        <f t="shared" si="56"/>
        <v>305</v>
      </c>
      <c r="O933" t="s">
        <v>8295</v>
      </c>
      <c r="P933">
        <f t="shared" si="57"/>
        <v>383</v>
      </c>
      <c r="Q933" s="9" t="s">
        <v>8324</v>
      </c>
      <c r="R933" t="s">
        <v>8354</v>
      </c>
      <c r="S933" s="11">
        <f t="shared" si="58"/>
        <v>42697</v>
      </c>
      <c r="T933" s="11">
        <f t="shared" si="59"/>
        <v>42661</v>
      </c>
    </row>
    <row r="934" spans="1:20" ht="28.8" x14ac:dyDescent="0.3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>
        <f t="shared" si="56"/>
        <v>320</v>
      </c>
      <c r="O934" t="s">
        <v>8295</v>
      </c>
      <c r="P934">
        <f t="shared" si="57"/>
        <v>55</v>
      </c>
      <c r="Q934" s="9" t="s">
        <v>8324</v>
      </c>
      <c r="R934" t="s">
        <v>8354</v>
      </c>
      <c r="S934" s="11">
        <f t="shared" si="58"/>
        <v>42601</v>
      </c>
      <c r="T934" s="11">
        <f t="shared" si="59"/>
        <v>42571</v>
      </c>
    </row>
    <row r="935" spans="1:20" ht="43.2" x14ac:dyDescent="0.3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>
        <f t="shared" si="56"/>
        <v>820</v>
      </c>
      <c r="O935" t="s">
        <v>8295</v>
      </c>
      <c r="P935">
        <f t="shared" si="57"/>
        <v>422</v>
      </c>
      <c r="Q935" s="9" t="s">
        <v>8324</v>
      </c>
      <c r="R935" t="s">
        <v>8354</v>
      </c>
      <c r="S935" s="11">
        <f t="shared" si="58"/>
        <v>42381</v>
      </c>
      <c r="T935" s="11">
        <f t="shared" si="59"/>
        <v>42347</v>
      </c>
    </row>
    <row r="936" spans="1:20" ht="43.2" x14ac:dyDescent="0.3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>
        <f t="shared" si="56"/>
        <v>235</v>
      </c>
      <c r="O936" t="s">
        <v>8295</v>
      </c>
      <c r="P936">
        <f t="shared" si="57"/>
        <v>64</v>
      </c>
      <c r="Q936" s="9" t="s">
        <v>8324</v>
      </c>
      <c r="R936" t="s">
        <v>8354</v>
      </c>
      <c r="S936" s="11">
        <f t="shared" si="58"/>
        <v>42040</v>
      </c>
      <c r="T936" s="11">
        <f t="shared" si="59"/>
        <v>42010</v>
      </c>
    </row>
    <row r="937" spans="1:20" ht="43.2" x14ac:dyDescent="0.3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>
        <f t="shared" si="56"/>
        <v>495</v>
      </c>
      <c r="O937" t="s">
        <v>8295</v>
      </c>
      <c r="P937">
        <f t="shared" si="57"/>
        <v>174</v>
      </c>
      <c r="Q937" s="9" t="s">
        <v>8324</v>
      </c>
      <c r="R937" t="s">
        <v>8354</v>
      </c>
      <c r="S937" s="11">
        <f t="shared" si="58"/>
        <v>42560</v>
      </c>
      <c r="T937" s="11">
        <f t="shared" si="59"/>
        <v>42500</v>
      </c>
    </row>
    <row r="938" spans="1:20" ht="43.2" x14ac:dyDescent="0.3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>
        <f t="shared" si="56"/>
        <v>7814</v>
      </c>
      <c r="O938" t="s">
        <v>8295</v>
      </c>
      <c r="P938">
        <f t="shared" si="57"/>
        <v>89</v>
      </c>
      <c r="Q938" s="9" t="s">
        <v>8324</v>
      </c>
      <c r="R938" t="s">
        <v>8354</v>
      </c>
      <c r="S938" s="11">
        <f t="shared" si="58"/>
        <v>41358</v>
      </c>
      <c r="T938" s="11">
        <f t="shared" si="59"/>
        <v>41324</v>
      </c>
    </row>
    <row r="939" spans="1:20" ht="43.2" x14ac:dyDescent="0.3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>
        <f t="shared" si="56"/>
        <v>113</v>
      </c>
      <c r="O939" t="s">
        <v>8295</v>
      </c>
      <c r="P939">
        <f t="shared" si="57"/>
        <v>50</v>
      </c>
      <c r="Q939" s="9" t="s">
        <v>8324</v>
      </c>
      <c r="R939" t="s">
        <v>8354</v>
      </c>
      <c r="S939" s="11">
        <f t="shared" si="58"/>
        <v>40796</v>
      </c>
      <c r="T939" s="11">
        <f t="shared" si="59"/>
        <v>40766</v>
      </c>
    </row>
    <row r="940" spans="1:20" ht="28.8" x14ac:dyDescent="0.3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>
        <f t="shared" si="56"/>
        <v>922</v>
      </c>
      <c r="O940" t="s">
        <v>8295</v>
      </c>
      <c r="P940">
        <f t="shared" si="57"/>
        <v>192</v>
      </c>
      <c r="Q940" s="9" t="s">
        <v>8324</v>
      </c>
      <c r="R940" t="s">
        <v>8354</v>
      </c>
      <c r="S940" s="11">
        <f t="shared" si="58"/>
        <v>41343</v>
      </c>
      <c r="T940" s="11">
        <f t="shared" si="59"/>
        <v>41313</v>
      </c>
    </row>
    <row r="941" spans="1:20" ht="43.2" x14ac:dyDescent="0.3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>
        <f t="shared" si="56"/>
        <v>125</v>
      </c>
      <c r="O941" t="s">
        <v>8295</v>
      </c>
      <c r="P941">
        <f t="shared" si="57"/>
        <v>73</v>
      </c>
      <c r="Q941" s="9" t="s">
        <v>8324</v>
      </c>
      <c r="R941" t="s">
        <v>8354</v>
      </c>
      <c r="S941" s="11">
        <f t="shared" si="58"/>
        <v>40992</v>
      </c>
      <c r="T941" s="11">
        <f t="shared" si="59"/>
        <v>40961</v>
      </c>
    </row>
    <row r="942" spans="1:20" ht="43.2" x14ac:dyDescent="0.3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>
        <f t="shared" si="56"/>
        <v>102</v>
      </c>
      <c r="O942" t="s">
        <v>8295</v>
      </c>
      <c r="P942">
        <f t="shared" si="57"/>
        <v>148</v>
      </c>
      <c r="Q942" s="9" t="s">
        <v>8324</v>
      </c>
      <c r="R942" t="s">
        <v>8354</v>
      </c>
      <c r="S942" s="11">
        <f t="shared" si="58"/>
        <v>42229</v>
      </c>
      <c r="T942" s="11">
        <f t="shared" si="59"/>
        <v>42199</v>
      </c>
    </row>
    <row r="943" spans="1:20" ht="57.6" x14ac:dyDescent="0.3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>
        <f t="shared" si="56"/>
        <v>485</v>
      </c>
      <c r="O943" t="s">
        <v>8295</v>
      </c>
      <c r="P943">
        <f t="shared" si="57"/>
        <v>109</v>
      </c>
      <c r="Q943" s="9" t="s">
        <v>8324</v>
      </c>
      <c r="R943" t="s">
        <v>8354</v>
      </c>
      <c r="S943" s="11">
        <f t="shared" si="58"/>
        <v>42635</v>
      </c>
      <c r="T943" s="11">
        <f t="shared" si="59"/>
        <v>42605</v>
      </c>
    </row>
    <row r="944" spans="1:20" ht="43.2" x14ac:dyDescent="0.3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>
        <f t="shared" si="56"/>
        <v>192</v>
      </c>
      <c r="O944" t="s">
        <v>8295</v>
      </c>
      <c r="P944">
        <f t="shared" si="57"/>
        <v>24</v>
      </c>
      <c r="Q944" s="9" t="s">
        <v>8324</v>
      </c>
      <c r="R944" t="s">
        <v>8354</v>
      </c>
      <c r="S944" s="11">
        <f t="shared" si="58"/>
        <v>41774</v>
      </c>
      <c r="T944" s="11">
        <f t="shared" si="59"/>
        <v>41737</v>
      </c>
    </row>
    <row r="945" spans="1:20" ht="43.2" x14ac:dyDescent="0.3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>
        <f t="shared" si="56"/>
        <v>281</v>
      </c>
      <c r="O945" t="s">
        <v>8295</v>
      </c>
      <c r="P945">
        <f t="shared" si="57"/>
        <v>148</v>
      </c>
      <c r="Q945" s="9" t="s">
        <v>8324</v>
      </c>
      <c r="R945" t="s">
        <v>8354</v>
      </c>
      <c r="S945" s="11">
        <f t="shared" si="58"/>
        <v>41906</v>
      </c>
      <c r="T945" s="11">
        <f t="shared" si="59"/>
        <v>41861</v>
      </c>
    </row>
    <row r="946" spans="1:20" ht="43.2" x14ac:dyDescent="0.3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>
        <f t="shared" si="56"/>
        <v>125</v>
      </c>
      <c r="O946" t="s">
        <v>8295</v>
      </c>
      <c r="P946">
        <f t="shared" si="57"/>
        <v>385</v>
      </c>
      <c r="Q946" s="9" t="s">
        <v>8324</v>
      </c>
      <c r="R946" t="s">
        <v>8354</v>
      </c>
      <c r="S946" s="11">
        <f t="shared" si="58"/>
        <v>42532</v>
      </c>
      <c r="T946" s="11">
        <f t="shared" si="59"/>
        <v>42502</v>
      </c>
    </row>
    <row r="947" spans="1:20" ht="57.6" x14ac:dyDescent="0.3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>
        <f t="shared" si="56"/>
        <v>161</v>
      </c>
      <c r="O947" t="s">
        <v>8295</v>
      </c>
      <c r="P947">
        <f t="shared" si="57"/>
        <v>457</v>
      </c>
      <c r="Q947" s="9" t="s">
        <v>8324</v>
      </c>
      <c r="R947" t="s">
        <v>8354</v>
      </c>
      <c r="S947" s="11">
        <f t="shared" si="58"/>
        <v>42166</v>
      </c>
      <c r="T947" s="11">
        <f t="shared" si="59"/>
        <v>42136</v>
      </c>
    </row>
    <row r="948" spans="1:20" ht="43.2" x14ac:dyDescent="0.3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>
        <f t="shared" si="56"/>
        <v>585</v>
      </c>
      <c r="O948" t="s">
        <v>8295</v>
      </c>
      <c r="P948">
        <f t="shared" si="57"/>
        <v>223</v>
      </c>
      <c r="Q948" s="9" t="s">
        <v>8324</v>
      </c>
      <c r="R948" t="s">
        <v>8354</v>
      </c>
      <c r="S948" s="11">
        <f t="shared" si="58"/>
        <v>41134</v>
      </c>
      <c r="T948" s="11">
        <f t="shared" si="59"/>
        <v>41100</v>
      </c>
    </row>
    <row r="949" spans="1:20" ht="43.2" x14ac:dyDescent="0.3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>
        <f t="shared" si="56"/>
        <v>201</v>
      </c>
      <c r="O949" t="s">
        <v>8295</v>
      </c>
      <c r="P949">
        <f t="shared" si="57"/>
        <v>221</v>
      </c>
      <c r="Q949" s="9" t="s">
        <v>8324</v>
      </c>
      <c r="R949" t="s">
        <v>8354</v>
      </c>
      <c r="S949" s="11">
        <f t="shared" si="58"/>
        <v>42166</v>
      </c>
      <c r="T949" s="11">
        <f t="shared" si="59"/>
        <v>42136</v>
      </c>
    </row>
    <row r="950" spans="1:20" ht="28.8" x14ac:dyDescent="0.3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>
        <f t="shared" si="56"/>
        <v>133</v>
      </c>
      <c r="O950" t="s">
        <v>8295</v>
      </c>
      <c r="P950">
        <f t="shared" si="57"/>
        <v>74</v>
      </c>
      <c r="Q950" s="9" t="s">
        <v>8324</v>
      </c>
      <c r="R950" t="s">
        <v>8354</v>
      </c>
      <c r="S950" s="11">
        <f t="shared" si="58"/>
        <v>41750</v>
      </c>
      <c r="T950" s="11">
        <f t="shared" si="59"/>
        <v>41704</v>
      </c>
    </row>
    <row r="951" spans="1:20" ht="43.2" x14ac:dyDescent="0.3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>
        <f t="shared" si="56"/>
        <v>120</v>
      </c>
      <c r="O951" t="s">
        <v>8295</v>
      </c>
      <c r="P951">
        <f t="shared" si="57"/>
        <v>223</v>
      </c>
      <c r="Q951" s="9" t="s">
        <v>8324</v>
      </c>
      <c r="R951" t="s">
        <v>8354</v>
      </c>
      <c r="S951" s="11">
        <f t="shared" si="58"/>
        <v>42093</v>
      </c>
      <c r="T951" s="11">
        <f t="shared" si="59"/>
        <v>42048</v>
      </c>
    </row>
    <row r="952" spans="1:20" ht="28.8" x14ac:dyDescent="0.3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>
        <f t="shared" si="56"/>
        <v>126</v>
      </c>
      <c r="O952" t="s">
        <v>8295</v>
      </c>
      <c r="P952">
        <f t="shared" si="57"/>
        <v>48</v>
      </c>
      <c r="Q952" s="9" t="s">
        <v>8324</v>
      </c>
      <c r="R952" t="s">
        <v>8354</v>
      </c>
      <c r="S952" s="11">
        <f t="shared" si="58"/>
        <v>40253</v>
      </c>
      <c r="T952" s="11">
        <f t="shared" si="59"/>
        <v>40216</v>
      </c>
    </row>
    <row r="953" spans="1:20" ht="43.2" x14ac:dyDescent="0.3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>
        <f t="shared" si="56"/>
        <v>361</v>
      </c>
      <c r="O953" t="s">
        <v>8295</v>
      </c>
      <c r="P953">
        <f t="shared" si="57"/>
        <v>96</v>
      </c>
      <c r="Q953" s="9" t="s">
        <v>8324</v>
      </c>
      <c r="R953" t="s">
        <v>8354</v>
      </c>
      <c r="S953" s="11">
        <f t="shared" si="58"/>
        <v>41878</v>
      </c>
      <c r="T953" s="11">
        <f t="shared" si="59"/>
        <v>41848</v>
      </c>
    </row>
    <row r="954" spans="1:20" ht="43.2" x14ac:dyDescent="0.3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>
        <f t="shared" si="56"/>
        <v>226</v>
      </c>
      <c r="O954" t="s">
        <v>8295</v>
      </c>
      <c r="P954">
        <f t="shared" si="57"/>
        <v>119</v>
      </c>
      <c r="Q954" s="9" t="s">
        <v>8324</v>
      </c>
      <c r="R954" t="s">
        <v>8354</v>
      </c>
      <c r="S954" s="11">
        <f t="shared" si="58"/>
        <v>41243</v>
      </c>
      <c r="T954" s="11">
        <f t="shared" si="59"/>
        <v>41213</v>
      </c>
    </row>
    <row r="955" spans="1:20" ht="43.2" x14ac:dyDescent="0.3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>
        <f t="shared" si="56"/>
        <v>120</v>
      </c>
      <c r="O955" t="s">
        <v>8295</v>
      </c>
      <c r="P955">
        <f t="shared" si="57"/>
        <v>118</v>
      </c>
      <c r="Q955" s="9" t="s">
        <v>8324</v>
      </c>
      <c r="R955" t="s">
        <v>8354</v>
      </c>
      <c r="S955" s="11">
        <f t="shared" si="58"/>
        <v>42013</v>
      </c>
      <c r="T955" s="11">
        <f t="shared" si="59"/>
        <v>41975</v>
      </c>
    </row>
    <row r="956" spans="1:20" ht="43.2" x14ac:dyDescent="0.3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>
        <f t="shared" si="56"/>
        <v>304</v>
      </c>
      <c r="O956" t="s">
        <v>8295</v>
      </c>
      <c r="P956">
        <f t="shared" si="57"/>
        <v>143</v>
      </c>
      <c r="Q956" s="9" t="s">
        <v>8324</v>
      </c>
      <c r="R956" t="s">
        <v>8354</v>
      </c>
      <c r="S956" s="11">
        <f t="shared" si="58"/>
        <v>42719</v>
      </c>
      <c r="T956" s="11">
        <f t="shared" si="59"/>
        <v>42689</v>
      </c>
    </row>
    <row r="957" spans="1:20" ht="43.2" x14ac:dyDescent="0.3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>
        <f t="shared" si="56"/>
        <v>179</v>
      </c>
      <c r="O957" t="s">
        <v>8295</v>
      </c>
      <c r="P957">
        <f t="shared" si="57"/>
        <v>283</v>
      </c>
      <c r="Q957" s="9" t="s">
        <v>8324</v>
      </c>
      <c r="R957" t="s">
        <v>8354</v>
      </c>
      <c r="S957" s="11">
        <f t="shared" si="58"/>
        <v>41755</v>
      </c>
      <c r="T957" s="11">
        <f t="shared" si="59"/>
        <v>41725</v>
      </c>
    </row>
    <row r="958" spans="1:20" ht="57.6" x14ac:dyDescent="0.3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>
        <f t="shared" si="56"/>
        <v>387</v>
      </c>
      <c r="O958" t="s">
        <v>8295</v>
      </c>
      <c r="P958">
        <f t="shared" si="57"/>
        <v>594</v>
      </c>
      <c r="Q958" s="9" t="s">
        <v>8324</v>
      </c>
      <c r="R958" t="s">
        <v>8354</v>
      </c>
      <c r="S958" s="11">
        <f t="shared" si="58"/>
        <v>42131</v>
      </c>
      <c r="T958" s="11">
        <f t="shared" si="59"/>
        <v>42076</v>
      </c>
    </row>
    <row r="959" spans="1:20" ht="43.2" x14ac:dyDescent="0.3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>
        <f t="shared" si="56"/>
        <v>211</v>
      </c>
      <c r="O959" t="s">
        <v>8295</v>
      </c>
      <c r="P959">
        <f t="shared" si="57"/>
        <v>262</v>
      </c>
      <c r="Q959" s="9" t="s">
        <v>8324</v>
      </c>
      <c r="R959" t="s">
        <v>8354</v>
      </c>
      <c r="S959" s="11">
        <f t="shared" si="58"/>
        <v>42357</v>
      </c>
      <c r="T959" s="11">
        <f t="shared" si="59"/>
        <v>42311</v>
      </c>
    </row>
    <row r="960" spans="1:20" ht="43.2" x14ac:dyDescent="0.3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>
        <f t="shared" si="56"/>
        <v>132</v>
      </c>
      <c r="O960" t="s">
        <v>8295</v>
      </c>
      <c r="P960">
        <f t="shared" si="57"/>
        <v>47</v>
      </c>
      <c r="Q960" s="9" t="s">
        <v>8324</v>
      </c>
      <c r="R960" t="s">
        <v>8354</v>
      </c>
      <c r="S960" s="11">
        <f t="shared" si="58"/>
        <v>41769</v>
      </c>
      <c r="T960" s="11">
        <f t="shared" si="59"/>
        <v>41739</v>
      </c>
    </row>
    <row r="961" spans="1:20" ht="43.2" x14ac:dyDescent="0.3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>
        <f t="shared" si="56"/>
        <v>300</v>
      </c>
      <c r="O961" t="s">
        <v>8295</v>
      </c>
      <c r="P961">
        <f t="shared" si="57"/>
        <v>70</v>
      </c>
      <c r="Q961" s="9" t="s">
        <v>8324</v>
      </c>
      <c r="R961" t="s">
        <v>8354</v>
      </c>
      <c r="S961" s="11">
        <f t="shared" si="58"/>
        <v>41638</v>
      </c>
      <c r="T961" s="11">
        <f t="shared" si="59"/>
        <v>41578</v>
      </c>
    </row>
    <row r="962" spans="1:20" ht="43.2" x14ac:dyDescent="0.3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>
        <f t="shared" ref="N962:N1025" si="60">ROUND(($E962/$D962)*100,0)</f>
        <v>421</v>
      </c>
      <c r="O962" t="s">
        <v>8295</v>
      </c>
      <c r="P962">
        <f t="shared" ref="P962:P1025" si="61">ROUND($E962/$L962,0)</f>
        <v>165</v>
      </c>
      <c r="Q962" s="9" t="s">
        <v>8324</v>
      </c>
      <c r="R962" t="s">
        <v>8354</v>
      </c>
      <c r="S962" s="11">
        <f t="shared" si="58"/>
        <v>41456</v>
      </c>
      <c r="T962" s="11">
        <f t="shared" si="59"/>
        <v>41424</v>
      </c>
    </row>
    <row r="963" spans="1:20" ht="28.8" x14ac:dyDescent="0.3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>
        <f t="shared" si="60"/>
        <v>136</v>
      </c>
      <c r="O963" t="s">
        <v>8295</v>
      </c>
      <c r="P963">
        <f t="shared" si="61"/>
        <v>449</v>
      </c>
      <c r="Q963" s="9" t="s">
        <v>8324</v>
      </c>
      <c r="R963" t="s">
        <v>8354</v>
      </c>
      <c r="S963" s="11">
        <f t="shared" ref="S963:S1026" si="62">ROUND((((($I963/60)/60)/24)+DATE(1970,1,1))-(8/24),0)</f>
        <v>42705</v>
      </c>
      <c r="T963" s="11">
        <f t="shared" ref="T963:T1026" si="63">ROUND((((($J963/60)/60)/24)+DATE(1970,1,1))-(8/24),0)</f>
        <v>42675</v>
      </c>
    </row>
    <row r="964" spans="1:20" ht="28.8" x14ac:dyDescent="0.3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>
        <f t="shared" si="60"/>
        <v>248</v>
      </c>
      <c r="O964" t="s">
        <v>8295</v>
      </c>
      <c r="P964">
        <f t="shared" si="61"/>
        <v>27</v>
      </c>
      <c r="Q964" s="9" t="s">
        <v>8324</v>
      </c>
      <c r="R964" t="s">
        <v>8354</v>
      </c>
      <c r="S964" s="11">
        <f t="shared" si="62"/>
        <v>41594</v>
      </c>
      <c r="T964" s="11">
        <f t="shared" si="63"/>
        <v>41579</v>
      </c>
    </row>
    <row r="965" spans="1:20" ht="43.2" x14ac:dyDescent="0.3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>
        <f t="shared" si="60"/>
        <v>182</v>
      </c>
      <c r="O965" t="s">
        <v>8295</v>
      </c>
      <c r="P965">
        <f t="shared" si="61"/>
        <v>144</v>
      </c>
      <c r="Q965" s="9" t="s">
        <v>8324</v>
      </c>
      <c r="R965" t="s">
        <v>8354</v>
      </c>
      <c r="S965" s="11">
        <f t="shared" si="62"/>
        <v>42684</v>
      </c>
      <c r="T965" s="11">
        <f t="shared" si="63"/>
        <v>42654</v>
      </c>
    </row>
    <row r="966" spans="1:20" ht="43.2" x14ac:dyDescent="0.3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>
        <f t="shared" si="60"/>
        <v>124</v>
      </c>
      <c r="O966" t="s">
        <v>8295</v>
      </c>
      <c r="P966">
        <f t="shared" si="61"/>
        <v>88</v>
      </c>
      <c r="Q966" s="9" t="s">
        <v>8324</v>
      </c>
      <c r="R966" t="s">
        <v>8354</v>
      </c>
      <c r="S966" s="11">
        <f t="shared" si="62"/>
        <v>42391</v>
      </c>
      <c r="T966" s="11">
        <f t="shared" si="63"/>
        <v>42331</v>
      </c>
    </row>
    <row r="967" spans="1:20" ht="43.2" x14ac:dyDescent="0.3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>
        <f t="shared" si="60"/>
        <v>506</v>
      </c>
      <c r="O967" t="s">
        <v>8295</v>
      </c>
      <c r="P967">
        <f t="shared" si="61"/>
        <v>36</v>
      </c>
      <c r="Q967" s="9" t="s">
        <v>8324</v>
      </c>
      <c r="R967" t="s">
        <v>8354</v>
      </c>
      <c r="S967" s="11">
        <f t="shared" si="62"/>
        <v>42715</v>
      </c>
      <c r="T967" s="11">
        <f t="shared" si="63"/>
        <v>42661</v>
      </c>
    </row>
    <row r="968" spans="1:20" ht="43.2" x14ac:dyDescent="0.3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>
        <f t="shared" si="60"/>
        <v>108</v>
      </c>
      <c r="O968" t="s">
        <v>8295</v>
      </c>
      <c r="P968">
        <f t="shared" si="61"/>
        <v>90</v>
      </c>
      <c r="Q968" s="9" t="s">
        <v>8324</v>
      </c>
      <c r="R968" t="s">
        <v>8354</v>
      </c>
      <c r="S968" s="11">
        <f t="shared" si="62"/>
        <v>42168</v>
      </c>
      <c r="T968" s="11">
        <f t="shared" si="63"/>
        <v>42138</v>
      </c>
    </row>
    <row r="969" spans="1:20" ht="43.2" x14ac:dyDescent="0.3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>
        <f t="shared" si="60"/>
        <v>819</v>
      </c>
      <c r="O969" t="s">
        <v>8295</v>
      </c>
      <c r="P969">
        <f t="shared" si="61"/>
        <v>153</v>
      </c>
      <c r="Q969" s="9" t="s">
        <v>8324</v>
      </c>
      <c r="R969" t="s">
        <v>8354</v>
      </c>
      <c r="S969" s="11">
        <f t="shared" si="62"/>
        <v>41099</v>
      </c>
      <c r="T969" s="11">
        <f t="shared" si="63"/>
        <v>41069</v>
      </c>
    </row>
    <row r="970" spans="1:20" ht="43.2" x14ac:dyDescent="0.3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>
        <f t="shared" si="60"/>
        <v>121</v>
      </c>
      <c r="O970" t="s">
        <v>8295</v>
      </c>
      <c r="P970">
        <f t="shared" si="61"/>
        <v>56</v>
      </c>
      <c r="Q970" s="9" t="s">
        <v>8324</v>
      </c>
      <c r="R970" t="s">
        <v>8354</v>
      </c>
      <c r="S970" s="11">
        <f t="shared" si="62"/>
        <v>41417</v>
      </c>
      <c r="T970" s="11">
        <f t="shared" si="63"/>
        <v>41387</v>
      </c>
    </row>
    <row r="971" spans="1:20" ht="43.2" x14ac:dyDescent="0.3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>
        <f t="shared" si="60"/>
        <v>103</v>
      </c>
      <c r="O971" t="s">
        <v>8295</v>
      </c>
      <c r="P971">
        <f t="shared" si="61"/>
        <v>228</v>
      </c>
      <c r="Q971" s="9" t="s">
        <v>8324</v>
      </c>
      <c r="R971" t="s">
        <v>8354</v>
      </c>
      <c r="S971" s="11">
        <f t="shared" si="62"/>
        <v>42111</v>
      </c>
      <c r="T971" s="11">
        <f t="shared" si="63"/>
        <v>42082</v>
      </c>
    </row>
    <row r="972" spans="1:20" ht="43.2" x14ac:dyDescent="0.3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>
        <f t="shared" si="60"/>
        <v>148</v>
      </c>
      <c r="O972" t="s">
        <v>8295</v>
      </c>
      <c r="P972">
        <f t="shared" si="61"/>
        <v>92</v>
      </c>
      <c r="Q972" s="9" t="s">
        <v>8324</v>
      </c>
      <c r="R972" t="s">
        <v>8354</v>
      </c>
      <c r="S972" s="11">
        <f t="shared" si="62"/>
        <v>41417</v>
      </c>
      <c r="T972" s="11">
        <f t="shared" si="63"/>
        <v>41387</v>
      </c>
    </row>
    <row r="973" spans="1:20" x14ac:dyDescent="0.3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>
        <f t="shared" si="60"/>
        <v>120</v>
      </c>
      <c r="O973" t="s">
        <v>8295</v>
      </c>
      <c r="P973">
        <f t="shared" si="61"/>
        <v>81</v>
      </c>
      <c r="Q973" s="9" t="s">
        <v>8324</v>
      </c>
      <c r="R973" t="s">
        <v>8354</v>
      </c>
      <c r="S973" s="11">
        <f t="shared" si="62"/>
        <v>41611</v>
      </c>
      <c r="T973" s="11">
        <f t="shared" si="63"/>
        <v>41575</v>
      </c>
    </row>
    <row r="974" spans="1:20" ht="43.2" x14ac:dyDescent="0.3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>
        <f t="shared" si="60"/>
        <v>473</v>
      </c>
      <c r="O974" t="s">
        <v>8295</v>
      </c>
      <c r="P974">
        <f t="shared" si="61"/>
        <v>278</v>
      </c>
      <c r="Q974" s="9" t="s">
        <v>8324</v>
      </c>
      <c r="R974" t="s">
        <v>8354</v>
      </c>
      <c r="S974" s="11">
        <f t="shared" si="62"/>
        <v>42155</v>
      </c>
      <c r="T974" s="11">
        <f t="shared" si="63"/>
        <v>42115</v>
      </c>
    </row>
    <row r="975" spans="1:20" ht="43.2" x14ac:dyDescent="0.3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>
        <f t="shared" si="60"/>
        <v>130</v>
      </c>
      <c r="O975" t="s">
        <v>8295</v>
      </c>
      <c r="P975">
        <f t="shared" si="61"/>
        <v>43</v>
      </c>
      <c r="Q975" s="9" t="s">
        <v>8324</v>
      </c>
      <c r="R975" t="s">
        <v>8354</v>
      </c>
      <c r="S975" s="11">
        <f t="shared" si="62"/>
        <v>41634</v>
      </c>
      <c r="T975" s="11">
        <f t="shared" si="63"/>
        <v>41604</v>
      </c>
    </row>
    <row r="976" spans="1:20" ht="43.2" x14ac:dyDescent="0.3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>
        <f t="shared" si="60"/>
        <v>353</v>
      </c>
      <c r="O976" t="s">
        <v>8295</v>
      </c>
      <c r="P976">
        <f t="shared" si="61"/>
        <v>326</v>
      </c>
      <c r="Q976" s="9" t="s">
        <v>8324</v>
      </c>
      <c r="R976" t="s">
        <v>8354</v>
      </c>
      <c r="S976" s="11">
        <f t="shared" si="62"/>
        <v>42420</v>
      </c>
      <c r="T976" s="11">
        <f t="shared" si="63"/>
        <v>42375</v>
      </c>
    </row>
    <row r="977" spans="1:20" ht="43.2" x14ac:dyDescent="0.3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>
        <f t="shared" si="60"/>
        <v>101</v>
      </c>
      <c r="O977" t="s">
        <v>8295</v>
      </c>
      <c r="P977">
        <f t="shared" si="61"/>
        <v>42</v>
      </c>
      <c r="Q977" s="9" t="s">
        <v>8324</v>
      </c>
      <c r="R977" t="s">
        <v>8354</v>
      </c>
      <c r="S977" s="11">
        <f t="shared" si="62"/>
        <v>42333</v>
      </c>
      <c r="T977" s="11">
        <f t="shared" si="63"/>
        <v>42303</v>
      </c>
    </row>
    <row r="978" spans="1:20" ht="43.2" x14ac:dyDescent="0.3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>
        <f t="shared" si="60"/>
        <v>114</v>
      </c>
      <c r="O978" t="s">
        <v>8295</v>
      </c>
      <c r="P978">
        <f t="shared" si="61"/>
        <v>64</v>
      </c>
      <c r="Q978" s="9" t="s">
        <v>8324</v>
      </c>
      <c r="R978" t="s">
        <v>8354</v>
      </c>
      <c r="S978" s="11">
        <f t="shared" si="62"/>
        <v>41761</v>
      </c>
      <c r="T978" s="11">
        <f t="shared" si="63"/>
        <v>41731</v>
      </c>
    </row>
    <row r="979" spans="1:20" ht="43.2" x14ac:dyDescent="0.3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>
        <f t="shared" si="60"/>
        <v>167</v>
      </c>
      <c r="O979" t="s">
        <v>8295</v>
      </c>
      <c r="P979">
        <f t="shared" si="61"/>
        <v>99</v>
      </c>
      <c r="Q979" s="9" t="s">
        <v>8324</v>
      </c>
      <c r="R979" t="s">
        <v>8354</v>
      </c>
      <c r="S979" s="11">
        <f t="shared" si="62"/>
        <v>41976</v>
      </c>
      <c r="T979" s="11">
        <f t="shared" si="63"/>
        <v>41946</v>
      </c>
    </row>
    <row r="980" spans="1:20" ht="43.2" x14ac:dyDescent="0.3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>
        <f t="shared" si="60"/>
        <v>153</v>
      </c>
      <c r="O980" t="s">
        <v>8295</v>
      </c>
      <c r="P980">
        <f t="shared" si="61"/>
        <v>138</v>
      </c>
      <c r="Q980" s="9" t="s">
        <v>8324</v>
      </c>
      <c r="R980" t="s">
        <v>8354</v>
      </c>
      <c r="S980" s="11">
        <f t="shared" si="62"/>
        <v>41381</v>
      </c>
      <c r="T980" s="11">
        <f t="shared" si="63"/>
        <v>41351</v>
      </c>
    </row>
    <row r="981" spans="1:20" ht="57.6" x14ac:dyDescent="0.3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>
        <f t="shared" si="60"/>
        <v>202</v>
      </c>
      <c r="O981" t="s">
        <v>8295</v>
      </c>
      <c r="P981">
        <f t="shared" si="61"/>
        <v>46</v>
      </c>
      <c r="Q981" s="9" t="s">
        <v>8324</v>
      </c>
      <c r="R981" t="s">
        <v>8354</v>
      </c>
      <c r="S981" s="11">
        <f t="shared" si="62"/>
        <v>42426</v>
      </c>
      <c r="T981" s="11">
        <f t="shared" si="63"/>
        <v>42396</v>
      </c>
    </row>
    <row r="982" spans="1:20" ht="28.8" x14ac:dyDescent="0.3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>
        <f t="shared" si="60"/>
        <v>168</v>
      </c>
      <c r="O982" t="s">
        <v>8295</v>
      </c>
      <c r="P982">
        <f t="shared" si="61"/>
        <v>11</v>
      </c>
      <c r="Q982" s="9" t="s">
        <v>8324</v>
      </c>
      <c r="R982" t="s">
        <v>8354</v>
      </c>
      <c r="S982" s="11">
        <f t="shared" si="62"/>
        <v>42066</v>
      </c>
      <c r="T982" s="11">
        <f t="shared" si="63"/>
        <v>42026</v>
      </c>
    </row>
    <row r="983" spans="1:20" ht="43.2" x14ac:dyDescent="0.3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>
        <f t="shared" si="60"/>
        <v>143</v>
      </c>
      <c r="O983" t="s">
        <v>8295</v>
      </c>
      <c r="P983">
        <f t="shared" si="61"/>
        <v>115</v>
      </c>
      <c r="Q983" s="9" t="s">
        <v>8324</v>
      </c>
      <c r="R983" t="s">
        <v>8354</v>
      </c>
      <c r="S983" s="11">
        <f t="shared" si="62"/>
        <v>42401</v>
      </c>
      <c r="T983" s="11">
        <f t="shared" si="63"/>
        <v>42361</v>
      </c>
    </row>
    <row r="984" spans="1:20" ht="43.2" x14ac:dyDescent="0.3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>
        <f t="shared" si="60"/>
        <v>196</v>
      </c>
      <c r="O984" t="s">
        <v>8295</v>
      </c>
      <c r="P984">
        <f t="shared" si="61"/>
        <v>36</v>
      </c>
      <c r="Q984" s="9" t="s">
        <v>8324</v>
      </c>
      <c r="R984" t="s">
        <v>8354</v>
      </c>
      <c r="S984" s="11">
        <f t="shared" si="62"/>
        <v>41843</v>
      </c>
      <c r="T984" s="11">
        <f t="shared" si="63"/>
        <v>41783</v>
      </c>
    </row>
    <row r="985" spans="1:20" ht="43.2" x14ac:dyDescent="0.3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>
        <f t="shared" si="60"/>
        <v>108</v>
      </c>
      <c r="O985" t="s">
        <v>8295</v>
      </c>
      <c r="P985">
        <f t="shared" si="61"/>
        <v>154</v>
      </c>
      <c r="Q985" s="9" t="s">
        <v>8324</v>
      </c>
      <c r="R985" t="s">
        <v>8354</v>
      </c>
      <c r="S985" s="11">
        <f t="shared" si="62"/>
        <v>42735</v>
      </c>
      <c r="T985" s="11">
        <f t="shared" si="63"/>
        <v>42705</v>
      </c>
    </row>
    <row r="986" spans="1:20" ht="57.6" x14ac:dyDescent="0.3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>
        <f t="shared" si="60"/>
        <v>115</v>
      </c>
      <c r="O986" t="s">
        <v>8295</v>
      </c>
      <c r="P986">
        <f t="shared" si="61"/>
        <v>566</v>
      </c>
      <c r="Q986" s="9" t="s">
        <v>8324</v>
      </c>
      <c r="R986" t="s">
        <v>8354</v>
      </c>
      <c r="S986" s="11">
        <f t="shared" si="62"/>
        <v>42453</v>
      </c>
      <c r="T986" s="11">
        <f t="shared" si="63"/>
        <v>42423</v>
      </c>
    </row>
    <row r="987" spans="1:20" ht="28.8" x14ac:dyDescent="0.3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>
        <f t="shared" si="60"/>
        <v>148</v>
      </c>
      <c r="O987" t="s">
        <v>8295</v>
      </c>
      <c r="P987">
        <f t="shared" si="61"/>
        <v>121</v>
      </c>
      <c r="Q987" s="9" t="s">
        <v>8324</v>
      </c>
      <c r="R987" t="s">
        <v>8354</v>
      </c>
      <c r="S987" s="11">
        <f t="shared" si="62"/>
        <v>42505</v>
      </c>
      <c r="T987" s="11">
        <f t="shared" si="63"/>
        <v>42472</v>
      </c>
    </row>
    <row r="988" spans="1:20" ht="43.2" x14ac:dyDescent="0.3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>
        <f t="shared" si="60"/>
        <v>191</v>
      </c>
      <c r="O988" t="s">
        <v>8295</v>
      </c>
      <c r="P988">
        <f t="shared" si="61"/>
        <v>86</v>
      </c>
      <c r="Q988" s="9" t="s">
        <v>8324</v>
      </c>
      <c r="R988" t="s">
        <v>8354</v>
      </c>
      <c r="S988" s="11">
        <f t="shared" si="62"/>
        <v>41425</v>
      </c>
      <c r="T988" s="11">
        <f t="shared" si="63"/>
        <v>41389</v>
      </c>
    </row>
    <row r="989" spans="1:20" ht="43.2" x14ac:dyDescent="0.3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>
        <f t="shared" si="60"/>
        <v>199</v>
      </c>
      <c r="O989" t="s">
        <v>8295</v>
      </c>
      <c r="P989">
        <f t="shared" si="61"/>
        <v>51</v>
      </c>
      <c r="Q989" s="9" t="s">
        <v>8324</v>
      </c>
      <c r="R989" t="s">
        <v>8354</v>
      </c>
      <c r="S989" s="11">
        <f t="shared" si="62"/>
        <v>41633</v>
      </c>
      <c r="T989" s="11">
        <f t="shared" si="63"/>
        <v>41603</v>
      </c>
    </row>
    <row r="990" spans="1:20" ht="43.2" x14ac:dyDescent="0.3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>
        <f t="shared" si="60"/>
        <v>219</v>
      </c>
      <c r="O990" t="s">
        <v>8295</v>
      </c>
      <c r="P990">
        <f t="shared" si="61"/>
        <v>67</v>
      </c>
      <c r="Q990" s="9" t="s">
        <v>8324</v>
      </c>
      <c r="R990" t="s">
        <v>8354</v>
      </c>
      <c r="S990" s="11">
        <f t="shared" si="62"/>
        <v>41874</v>
      </c>
      <c r="T990" s="11">
        <f t="shared" si="63"/>
        <v>41844</v>
      </c>
    </row>
    <row r="991" spans="1:20" ht="43.2" x14ac:dyDescent="0.3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>
        <f t="shared" si="60"/>
        <v>127</v>
      </c>
      <c r="O991" t="s">
        <v>8295</v>
      </c>
      <c r="P991">
        <f t="shared" si="61"/>
        <v>63</v>
      </c>
      <c r="Q991" s="9" t="s">
        <v>8324</v>
      </c>
      <c r="R991" t="s">
        <v>8354</v>
      </c>
      <c r="S991" s="11">
        <f t="shared" si="62"/>
        <v>42149</v>
      </c>
      <c r="T991" s="11">
        <f t="shared" si="63"/>
        <v>42116</v>
      </c>
    </row>
    <row r="992" spans="1:20" ht="43.2" x14ac:dyDescent="0.3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>
        <f t="shared" si="60"/>
        <v>105</v>
      </c>
      <c r="O992" t="s">
        <v>8295</v>
      </c>
      <c r="P992">
        <f t="shared" si="61"/>
        <v>346</v>
      </c>
      <c r="Q992" s="9" t="s">
        <v>8324</v>
      </c>
      <c r="R992" t="s">
        <v>8354</v>
      </c>
      <c r="S992" s="11">
        <f t="shared" si="62"/>
        <v>42664</v>
      </c>
      <c r="T992" s="11">
        <f t="shared" si="63"/>
        <v>42634</v>
      </c>
    </row>
    <row r="993" spans="1:20" ht="57.6" x14ac:dyDescent="0.3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>
        <f t="shared" si="60"/>
        <v>128</v>
      </c>
      <c r="O993" t="s">
        <v>8295</v>
      </c>
      <c r="P993">
        <f t="shared" si="61"/>
        <v>244</v>
      </c>
      <c r="Q993" s="9" t="s">
        <v>8324</v>
      </c>
      <c r="R993" t="s">
        <v>8354</v>
      </c>
      <c r="S993" s="11">
        <f t="shared" si="62"/>
        <v>42372</v>
      </c>
      <c r="T993" s="11">
        <f t="shared" si="63"/>
        <v>42341</v>
      </c>
    </row>
    <row r="994" spans="1:20" ht="43.2" x14ac:dyDescent="0.3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>
        <f t="shared" si="60"/>
        <v>317</v>
      </c>
      <c r="O994" t="s">
        <v>8295</v>
      </c>
      <c r="P994">
        <f t="shared" si="61"/>
        <v>259</v>
      </c>
      <c r="Q994" s="9" t="s">
        <v>8324</v>
      </c>
      <c r="R994" t="s">
        <v>8354</v>
      </c>
      <c r="S994" s="11">
        <f t="shared" si="62"/>
        <v>42549</v>
      </c>
      <c r="T994" s="11">
        <f t="shared" si="63"/>
        <v>42519</v>
      </c>
    </row>
    <row r="995" spans="1:20" ht="43.2" x14ac:dyDescent="0.3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>
        <f t="shared" si="60"/>
        <v>281</v>
      </c>
      <c r="O995" t="s">
        <v>8295</v>
      </c>
      <c r="P995">
        <f t="shared" si="61"/>
        <v>202</v>
      </c>
      <c r="Q995" s="9" t="s">
        <v>8324</v>
      </c>
      <c r="R995" t="s">
        <v>8354</v>
      </c>
      <c r="S995" s="11">
        <f t="shared" si="62"/>
        <v>42645</v>
      </c>
      <c r="T995" s="11">
        <f t="shared" si="63"/>
        <v>42600</v>
      </c>
    </row>
    <row r="996" spans="1:20" ht="57.6" x14ac:dyDescent="0.3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>
        <f t="shared" si="60"/>
        <v>111</v>
      </c>
      <c r="O996" t="s">
        <v>8295</v>
      </c>
      <c r="P996">
        <f t="shared" si="61"/>
        <v>226</v>
      </c>
      <c r="Q996" s="9" t="s">
        <v>8324</v>
      </c>
      <c r="R996" t="s">
        <v>8354</v>
      </c>
      <c r="S996" s="11">
        <f t="shared" si="62"/>
        <v>42497</v>
      </c>
      <c r="T996" s="11">
        <f t="shared" si="63"/>
        <v>42467</v>
      </c>
    </row>
    <row r="997" spans="1:20" ht="43.2" x14ac:dyDescent="0.3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>
        <f t="shared" si="60"/>
        <v>153</v>
      </c>
      <c r="O997" t="s">
        <v>8295</v>
      </c>
      <c r="P997">
        <f t="shared" si="61"/>
        <v>325</v>
      </c>
      <c r="Q997" s="9" t="s">
        <v>8324</v>
      </c>
      <c r="R997" t="s">
        <v>8354</v>
      </c>
      <c r="S997" s="11">
        <f t="shared" si="62"/>
        <v>42132</v>
      </c>
      <c r="T997" s="11">
        <f t="shared" si="63"/>
        <v>42087</v>
      </c>
    </row>
    <row r="998" spans="1:20" ht="28.8" x14ac:dyDescent="0.3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>
        <f t="shared" si="60"/>
        <v>103</v>
      </c>
      <c r="O998" t="s">
        <v>8295</v>
      </c>
      <c r="P998">
        <f t="shared" si="61"/>
        <v>205</v>
      </c>
      <c r="Q998" s="9" t="s">
        <v>8324</v>
      </c>
      <c r="R998" t="s">
        <v>8354</v>
      </c>
      <c r="S998" s="11">
        <f t="shared" si="62"/>
        <v>42496</v>
      </c>
      <c r="T998" s="11">
        <f t="shared" si="63"/>
        <v>42466</v>
      </c>
    </row>
    <row r="999" spans="1:20" ht="43.2" x14ac:dyDescent="0.3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>
        <f t="shared" si="60"/>
        <v>1678</v>
      </c>
      <c r="O999" t="s">
        <v>8295</v>
      </c>
      <c r="P999">
        <f t="shared" si="61"/>
        <v>20</v>
      </c>
      <c r="Q999" s="9" t="s">
        <v>8324</v>
      </c>
      <c r="R999" t="s">
        <v>8354</v>
      </c>
      <c r="S999" s="11">
        <f t="shared" si="62"/>
        <v>41480</v>
      </c>
      <c r="T999" s="11">
        <f t="shared" si="63"/>
        <v>41450</v>
      </c>
    </row>
    <row r="1000" spans="1:20" ht="28.8" x14ac:dyDescent="0.3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>
        <f t="shared" si="60"/>
        <v>543</v>
      </c>
      <c r="O1000" t="s">
        <v>8295</v>
      </c>
      <c r="P1000">
        <f t="shared" si="61"/>
        <v>116</v>
      </c>
      <c r="Q1000" s="9" t="s">
        <v>8324</v>
      </c>
      <c r="R1000" t="s">
        <v>8354</v>
      </c>
      <c r="S1000" s="11">
        <f t="shared" si="62"/>
        <v>41844</v>
      </c>
      <c r="T1000" s="11">
        <f t="shared" si="63"/>
        <v>41804</v>
      </c>
    </row>
    <row r="1001" spans="1:20" ht="43.2" x14ac:dyDescent="0.3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>
        <f t="shared" si="60"/>
        <v>116</v>
      </c>
      <c r="O1001" t="s">
        <v>8295</v>
      </c>
      <c r="P1001">
        <f t="shared" si="61"/>
        <v>307</v>
      </c>
      <c r="Q1001" s="9" t="s">
        <v>8324</v>
      </c>
      <c r="R1001" t="s">
        <v>8354</v>
      </c>
      <c r="S1001" s="11">
        <f t="shared" si="62"/>
        <v>42161</v>
      </c>
      <c r="T1001" s="11">
        <f t="shared" si="63"/>
        <v>42103</v>
      </c>
    </row>
    <row r="1002" spans="1:20" ht="43.2" x14ac:dyDescent="0.3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>
        <f t="shared" si="60"/>
        <v>131</v>
      </c>
      <c r="O1002" t="s">
        <v>8295</v>
      </c>
      <c r="P1002">
        <f t="shared" si="61"/>
        <v>547</v>
      </c>
      <c r="Q1002" s="9" t="s">
        <v>8324</v>
      </c>
      <c r="R1002" t="s">
        <v>8354</v>
      </c>
      <c r="S1002" s="11">
        <f t="shared" si="62"/>
        <v>42722</v>
      </c>
      <c r="T1002" s="11">
        <f t="shared" si="63"/>
        <v>42692</v>
      </c>
    </row>
    <row r="1003" spans="1:20" ht="57.6" x14ac:dyDescent="0.3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>
        <f t="shared" si="60"/>
        <v>288</v>
      </c>
      <c r="O1003" t="s">
        <v>8295</v>
      </c>
      <c r="P1003">
        <f t="shared" si="61"/>
        <v>47</v>
      </c>
      <c r="Q1003" s="9" t="s">
        <v>8324</v>
      </c>
      <c r="R1003" t="s">
        <v>8354</v>
      </c>
      <c r="S1003" s="11">
        <f t="shared" si="62"/>
        <v>42180</v>
      </c>
      <c r="T1003" s="11">
        <f t="shared" si="63"/>
        <v>42150</v>
      </c>
    </row>
    <row r="1004" spans="1:20" ht="43.2" x14ac:dyDescent="0.3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>
        <f t="shared" si="60"/>
        <v>508</v>
      </c>
      <c r="O1004" t="s">
        <v>8295</v>
      </c>
      <c r="P1004">
        <f t="shared" si="61"/>
        <v>102</v>
      </c>
      <c r="Q1004" s="9" t="s">
        <v>8324</v>
      </c>
      <c r="R1004" t="s">
        <v>8354</v>
      </c>
      <c r="S1004" s="11">
        <f t="shared" si="62"/>
        <v>42320</v>
      </c>
      <c r="T1004" s="11">
        <f t="shared" si="63"/>
        <v>42290</v>
      </c>
    </row>
    <row r="1005" spans="1:20" ht="43.2" x14ac:dyDescent="0.3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>
        <f t="shared" si="60"/>
        <v>115</v>
      </c>
      <c r="O1005" t="s">
        <v>8279</v>
      </c>
      <c r="P1005">
        <f t="shared" si="61"/>
        <v>73</v>
      </c>
      <c r="Q1005" s="9" t="s">
        <v>8330</v>
      </c>
      <c r="R1005" t="s">
        <v>8334</v>
      </c>
      <c r="S1005" s="11">
        <f t="shared" si="62"/>
        <v>41045</v>
      </c>
      <c r="T1005" s="11">
        <f t="shared" si="63"/>
        <v>41004</v>
      </c>
    </row>
    <row r="1006" spans="1:20" ht="43.2" x14ac:dyDescent="0.3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>
        <f t="shared" si="60"/>
        <v>111</v>
      </c>
      <c r="O1006" t="s">
        <v>8279</v>
      </c>
      <c r="P1006">
        <f t="shared" si="61"/>
        <v>44</v>
      </c>
      <c r="Q1006" s="9" t="s">
        <v>8330</v>
      </c>
      <c r="R1006" t="s">
        <v>8334</v>
      </c>
      <c r="S1006" s="11">
        <f t="shared" si="62"/>
        <v>40871</v>
      </c>
      <c r="T1006" s="11">
        <f t="shared" si="63"/>
        <v>40811</v>
      </c>
    </row>
    <row r="1007" spans="1:20" ht="43.2" x14ac:dyDescent="0.3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>
        <f t="shared" si="60"/>
        <v>113</v>
      </c>
      <c r="O1007" t="s">
        <v>8279</v>
      </c>
      <c r="P1007">
        <f t="shared" si="61"/>
        <v>34</v>
      </c>
      <c r="Q1007" s="9" t="s">
        <v>8330</v>
      </c>
      <c r="R1007" t="s">
        <v>8334</v>
      </c>
      <c r="S1007" s="11">
        <f t="shared" si="62"/>
        <v>41064</v>
      </c>
      <c r="T1007" s="11">
        <f t="shared" si="63"/>
        <v>41034</v>
      </c>
    </row>
    <row r="1008" spans="1:20" ht="43.2" x14ac:dyDescent="0.3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>
        <f t="shared" si="60"/>
        <v>108</v>
      </c>
      <c r="O1008" t="s">
        <v>8279</v>
      </c>
      <c r="P1008">
        <f t="shared" si="61"/>
        <v>71</v>
      </c>
      <c r="Q1008" s="9" t="s">
        <v>8330</v>
      </c>
      <c r="R1008" t="s">
        <v>8334</v>
      </c>
      <c r="S1008" s="11">
        <f t="shared" si="62"/>
        <v>41763</v>
      </c>
      <c r="T1008" s="11">
        <f t="shared" si="63"/>
        <v>41731</v>
      </c>
    </row>
    <row r="1009" spans="1:20" ht="57.6" x14ac:dyDescent="0.3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>
        <f t="shared" si="60"/>
        <v>124</v>
      </c>
      <c r="O1009" t="s">
        <v>8279</v>
      </c>
      <c r="P1009">
        <f t="shared" si="61"/>
        <v>89</v>
      </c>
      <c r="Q1009" s="9" t="s">
        <v>8330</v>
      </c>
      <c r="R1009" t="s">
        <v>8334</v>
      </c>
      <c r="S1009" s="11">
        <f t="shared" si="62"/>
        <v>41106</v>
      </c>
      <c r="T1009" s="11">
        <f t="shared" si="63"/>
        <v>41076</v>
      </c>
    </row>
    <row r="1010" spans="1:20" ht="43.2" x14ac:dyDescent="0.3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>
        <f t="shared" si="60"/>
        <v>101</v>
      </c>
      <c r="O1010" t="s">
        <v>8279</v>
      </c>
      <c r="P1010">
        <f t="shared" si="61"/>
        <v>115</v>
      </c>
      <c r="Q1010" s="9" t="s">
        <v>8330</v>
      </c>
      <c r="R1010" t="s">
        <v>8334</v>
      </c>
      <c r="S1010" s="11">
        <f t="shared" si="62"/>
        <v>40891</v>
      </c>
      <c r="T1010" s="11">
        <f t="shared" si="63"/>
        <v>40860</v>
      </c>
    </row>
    <row r="1011" spans="1:20" ht="57.6" x14ac:dyDescent="0.3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>
        <f t="shared" si="60"/>
        <v>104</v>
      </c>
      <c r="O1011" t="s">
        <v>8279</v>
      </c>
      <c r="P1011">
        <f t="shared" si="61"/>
        <v>62</v>
      </c>
      <c r="Q1011" s="9" t="s">
        <v>8330</v>
      </c>
      <c r="R1011" t="s">
        <v>8334</v>
      </c>
      <c r="S1011" s="11">
        <f t="shared" si="62"/>
        <v>40794</v>
      </c>
      <c r="T1011" s="11">
        <f t="shared" si="63"/>
        <v>40764</v>
      </c>
    </row>
    <row r="1012" spans="1:20" ht="43.2" x14ac:dyDescent="0.3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>
        <f t="shared" si="60"/>
        <v>116</v>
      </c>
      <c r="O1012" t="s">
        <v>8279</v>
      </c>
      <c r="P1012">
        <f t="shared" si="61"/>
        <v>46</v>
      </c>
      <c r="Q1012" s="9" t="s">
        <v>8330</v>
      </c>
      <c r="R1012" t="s">
        <v>8334</v>
      </c>
      <c r="S1012" s="11">
        <f t="shared" si="62"/>
        <v>40432</v>
      </c>
      <c r="T1012" s="11">
        <f t="shared" si="63"/>
        <v>40395</v>
      </c>
    </row>
    <row r="1013" spans="1:20" ht="28.8" x14ac:dyDescent="0.3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>
        <f t="shared" si="60"/>
        <v>120</v>
      </c>
      <c r="O1013" t="s">
        <v>8279</v>
      </c>
      <c r="P1013">
        <f t="shared" si="61"/>
        <v>49</v>
      </c>
      <c r="Q1013" s="9" t="s">
        <v>8330</v>
      </c>
      <c r="R1013" t="s">
        <v>8334</v>
      </c>
      <c r="S1013" s="11">
        <f t="shared" si="62"/>
        <v>41488</v>
      </c>
      <c r="T1013" s="11">
        <f t="shared" si="63"/>
        <v>41453</v>
      </c>
    </row>
    <row r="1014" spans="1:20" ht="43.2" x14ac:dyDescent="0.3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>
        <f t="shared" si="60"/>
        <v>115</v>
      </c>
      <c r="O1014" t="s">
        <v>8279</v>
      </c>
      <c r="P1014">
        <f t="shared" si="61"/>
        <v>58</v>
      </c>
      <c r="Q1014" s="9" t="s">
        <v>8330</v>
      </c>
      <c r="R1014" t="s">
        <v>8334</v>
      </c>
      <c r="S1014" s="11">
        <f t="shared" si="62"/>
        <v>41329</v>
      </c>
      <c r="T1014" s="11">
        <f t="shared" si="63"/>
        <v>41299</v>
      </c>
    </row>
    <row r="1015" spans="1:20" ht="57.6" x14ac:dyDescent="0.3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>
        <f t="shared" si="60"/>
        <v>120</v>
      </c>
      <c r="O1015" t="s">
        <v>8279</v>
      </c>
      <c r="P1015">
        <f t="shared" si="61"/>
        <v>88</v>
      </c>
      <c r="Q1015" s="9" t="s">
        <v>8330</v>
      </c>
      <c r="R1015" t="s">
        <v>8334</v>
      </c>
      <c r="S1015" s="11">
        <f t="shared" si="62"/>
        <v>40604</v>
      </c>
      <c r="T1015" s="11">
        <f t="shared" si="63"/>
        <v>40555</v>
      </c>
    </row>
    <row r="1016" spans="1:20" ht="43.2" x14ac:dyDescent="0.3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>
        <f t="shared" si="60"/>
        <v>101</v>
      </c>
      <c r="O1016" t="s">
        <v>8279</v>
      </c>
      <c r="P1016">
        <f t="shared" si="61"/>
        <v>110</v>
      </c>
      <c r="Q1016" s="9" t="s">
        <v>8330</v>
      </c>
      <c r="R1016" t="s">
        <v>8334</v>
      </c>
      <c r="S1016" s="11">
        <f t="shared" si="62"/>
        <v>40823</v>
      </c>
      <c r="T1016" s="11">
        <f t="shared" si="63"/>
        <v>40763</v>
      </c>
    </row>
    <row r="1017" spans="1:20" ht="43.2" x14ac:dyDescent="0.3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>
        <f t="shared" si="60"/>
        <v>102</v>
      </c>
      <c r="O1017" t="s">
        <v>8279</v>
      </c>
      <c r="P1017">
        <f t="shared" si="61"/>
        <v>67</v>
      </c>
      <c r="Q1017" s="9" t="s">
        <v>8330</v>
      </c>
      <c r="R1017" t="s">
        <v>8334</v>
      </c>
      <c r="S1017" s="11">
        <f t="shared" si="62"/>
        <v>41266</v>
      </c>
      <c r="T1017" s="11">
        <f t="shared" si="63"/>
        <v>41206</v>
      </c>
    </row>
    <row r="1018" spans="1:20" ht="57.6" x14ac:dyDescent="0.3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>
        <f t="shared" si="60"/>
        <v>121</v>
      </c>
      <c r="O1018" t="s">
        <v>8279</v>
      </c>
      <c r="P1018">
        <f t="shared" si="61"/>
        <v>59</v>
      </c>
      <c r="Q1018" s="9" t="s">
        <v>8330</v>
      </c>
      <c r="R1018" t="s">
        <v>8334</v>
      </c>
      <c r="S1018" s="11">
        <f t="shared" si="62"/>
        <v>40973</v>
      </c>
      <c r="T1018" s="11">
        <f t="shared" si="63"/>
        <v>40939</v>
      </c>
    </row>
    <row r="1019" spans="1:20" ht="43.2" x14ac:dyDescent="0.3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>
        <f t="shared" si="60"/>
        <v>100</v>
      </c>
      <c r="O1019" t="s">
        <v>8279</v>
      </c>
      <c r="P1019">
        <f t="shared" si="61"/>
        <v>114</v>
      </c>
      <c r="Q1019" s="9" t="s">
        <v>8330</v>
      </c>
      <c r="R1019" t="s">
        <v>8334</v>
      </c>
      <c r="S1019" s="11">
        <f t="shared" si="62"/>
        <v>40818</v>
      </c>
      <c r="T1019" s="11">
        <f t="shared" si="63"/>
        <v>40758</v>
      </c>
    </row>
    <row r="1020" spans="1:20" ht="43.2" x14ac:dyDescent="0.3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>
        <f t="shared" si="60"/>
        <v>102</v>
      </c>
      <c r="O1020" t="s">
        <v>8279</v>
      </c>
      <c r="P1020">
        <f t="shared" si="61"/>
        <v>44</v>
      </c>
      <c r="Q1020" s="9" t="s">
        <v>8330</v>
      </c>
      <c r="R1020" t="s">
        <v>8334</v>
      </c>
      <c r="S1020" s="11">
        <f t="shared" si="62"/>
        <v>41208</v>
      </c>
      <c r="T1020" s="11">
        <f t="shared" si="63"/>
        <v>41192</v>
      </c>
    </row>
    <row r="1021" spans="1:20" ht="43.2" x14ac:dyDescent="0.3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>
        <f t="shared" si="60"/>
        <v>100</v>
      </c>
      <c r="O1021" t="s">
        <v>8279</v>
      </c>
      <c r="P1021">
        <f t="shared" si="61"/>
        <v>79</v>
      </c>
      <c r="Q1021" s="9" t="s">
        <v>8330</v>
      </c>
      <c r="R1021" t="s">
        <v>8334</v>
      </c>
      <c r="S1021" s="11">
        <f t="shared" si="62"/>
        <v>40878</v>
      </c>
      <c r="T1021" s="11">
        <f t="shared" si="63"/>
        <v>40818</v>
      </c>
    </row>
    <row r="1022" spans="1:20" ht="43.2" x14ac:dyDescent="0.3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>
        <f t="shared" si="60"/>
        <v>100</v>
      </c>
      <c r="O1022" t="s">
        <v>8279</v>
      </c>
      <c r="P1022">
        <f t="shared" si="61"/>
        <v>188</v>
      </c>
      <c r="Q1022" s="9" t="s">
        <v>8330</v>
      </c>
      <c r="R1022" t="s">
        <v>8334</v>
      </c>
      <c r="S1022" s="11">
        <f t="shared" si="62"/>
        <v>40976</v>
      </c>
      <c r="T1022" s="11">
        <f t="shared" si="63"/>
        <v>40946</v>
      </c>
    </row>
    <row r="1023" spans="1:20" x14ac:dyDescent="0.3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>
        <f t="shared" si="60"/>
        <v>132</v>
      </c>
      <c r="O1023" t="s">
        <v>8279</v>
      </c>
      <c r="P1023">
        <f t="shared" si="61"/>
        <v>63</v>
      </c>
      <c r="Q1023" s="9" t="s">
        <v>8330</v>
      </c>
      <c r="R1023" t="s">
        <v>8334</v>
      </c>
      <c r="S1023" s="11">
        <f t="shared" si="62"/>
        <v>42187</v>
      </c>
      <c r="T1023" s="11">
        <f t="shared" si="63"/>
        <v>42173</v>
      </c>
    </row>
    <row r="1024" spans="1:20" ht="43.2" x14ac:dyDescent="0.3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>
        <f t="shared" si="60"/>
        <v>137</v>
      </c>
      <c r="O1024" t="s">
        <v>8279</v>
      </c>
      <c r="P1024">
        <f t="shared" si="61"/>
        <v>30</v>
      </c>
      <c r="Q1024" s="9" t="s">
        <v>8330</v>
      </c>
      <c r="R1024" t="s">
        <v>8334</v>
      </c>
      <c r="S1024" s="11">
        <f t="shared" si="62"/>
        <v>41090</v>
      </c>
      <c r="T1024" s="11">
        <f t="shared" si="63"/>
        <v>41075</v>
      </c>
    </row>
    <row r="1025" spans="1:20" ht="43.2" x14ac:dyDescent="0.3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>
        <f t="shared" si="60"/>
        <v>113</v>
      </c>
      <c r="O1025" t="s">
        <v>8279</v>
      </c>
      <c r="P1025">
        <f t="shared" si="61"/>
        <v>51</v>
      </c>
      <c r="Q1025" s="9" t="s">
        <v>8330</v>
      </c>
      <c r="R1025" t="s">
        <v>8334</v>
      </c>
      <c r="S1025" s="11">
        <f t="shared" si="62"/>
        <v>40952</v>
      </c>
      <c r="T1025" s="11">
        <f t="shared" si="63"/>
        <v>40892</v>
      </c>
    </row>
    <row r="1026" spans="1:20" ht="43.2" x14ac:dyDescent="0.3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>
        <f t="shared" ref="N1026:N1089" si="64">ROUND(($E1026/$D1026)*100,0)</f>
        <v>136</v>
      </c>
      <c r="O1026" t="s">
        <v>8279</v>
      </c>
      <c r="P1026">
        <f t="shared" ref="P1026:P1089" si="65">ROUND($E1026/$L1026,0)</f>
        <v>36</v>
      </c>
      <c r="Q1026" s="9" t="s">
        <v>8330</v>
      </c>
      <c r="R1026" t="s">
        <v>8334</v>
      </c>
      <c r="S1026" s="11">
        <f t="shared" si="62"/>
        <v>40669</v>
      </c>
      <c r="T1026" s="11">
        <f t="shared" si="63"/>
        <v>40639</v>
      </c>
    </row>
    <row r="1027" spans="1:20" ht="28.8" x14ac:dyDescent="0.3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>
        <f t="shared" si="64"/>
        <v>146</v>
      </c>
      <c r="O1027" t="s">
        <v>8279</v>
      </c>
      <c r="P1027">
        <f t="shared" si="65"/>
        <v>99</v>
      </c>
      <c r="Q1027" s="9" t="s">
        <v>8330</v>
      </c>
      <c r="R1027" t="s">
        <v>8334</v>
      </c>
      <c r="S1027" s="11">
        <f t="shared" ref="S1027:S1090" si="66">ROUND((((($I1027/60)/60)/24)+DATE(1970,1,1))-(8/24),0)</f>
        <v>41222</v>
      </c>
      <c r="T1027" s="11">
        <f t="shared" ref="T1027:T1090" si="67">ROUND((((($J1027/60)/60)/24)+DATE(1970,1,1))-(8/24),0)</f>
        <v>41192</v>
      </c>
    </row>
    <row r="1028" spans="1:20" ht="43.2" x14ac:dyDescent="0.3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>
        <f t="shared" si="64"/>
        <v>130</v>
      </c>
      <c r="O1028" t="s">
        <v>8279</v>
      </c>
      <c r="P1028">
        <f t="shared" si="65"/>
        <v>28</v>
      </c>
      <c r="Q1028" s="9" t="s">
        <v>8330</v>
      </c>
      <c r="R1028" t="s">
        <v>8334</v>
      </c>
      <c r="S1028" s="11">
        <f t="shared" si="66"/>
        <v>41425</v>
      </c>
      <c r="T1028" s="11">
        <f t="shared" si="67"/>
        <v>41394</v>
      </c>
    </row>
    <row r="1029" spans="1:20" ht="43.2" x14ac:dyDescent="0.3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>
        <f t="shared" si="64"/>
        <v>254</v>
      </c>
      <c r="O1029" t="s">
        <v>8279</v>
      </c>
      <c r="P1029">
        <f t="shared" si="65"/>
        <v>51</v>
      </c>
      <c r="Q1029" s="9" t="s">
        <v>8330</v>
      </c>
      <c r="R1029" t="s">
        <v>8334</v>
      </c>
      <c r="S1029" s="11">
        <f t="shared" si="66"/>
        <v>41964</v>
      </c>
      <c r="T1029" s="11">
        <f t="shared" si="67"/>
        <v>41951</v>
      </c>
    </row>
    <row r="1030" spans="1:20" ht="43.2" x14ac:dyDescent="0.3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>
        <f t="shared" si="64"/>
        <v>107</v>
      </c>
      <c r="O1030" t="s">
        <v>8279</v>
      </c>
      <c r="P1030">
        <f t="shared" si="65"/>
        <v>54</v>
      </c>
      <c r="Q1030" s="9" t="s">
        <v>8330</v>
      </c>
      <c r="R1030" t="s">
        <v>8334</v>
      </c>
      <c r="S1030" s="11">
        <f t="shared" si="66"/>
        <v>41300</v>
      </c>
      <c r="T1030" s="11">
        <f t="shared" si="67"/>
        <v>41270</v>
      </c>
    </row>
    <row r="1031" spans="1:20" ht="43.2" x14ac:dyDescent="0.3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>
        <f t="shared" si="64"/>
        <v>108</v>
      </c>
      <c r="O1031" t="s">
        <v>8279</v>
      </c>
      <c r="P1031">
        <f t="shared" si="65"/>
        <v>37</v>
      </c>
      <c r="Q1031" s="9" t="s">
        <v>8330</v>
      </c>
      <c r="R1031" t="s">
        <v>8334</v>
      </c>
      <c r="S1031" s="11">
        <f t="shared" si="66"/>
        <v>41955</v>
      </c>
      <c r="T1031" s="11">
        <f t="shared" si="67"/>
        <v>41934</v>
      </c>
    </row>
    <row r="1032" spans="1:20" ht="57.6" x14ac:dyDescent="0.3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>
        <f t="shared" si="64"/>
        <v>107</v>
      </c>
      <c r="O1032" t="s">
        <v>8279</v>
      </c>
      <c r="P1032">
        <f t="shared" si="65"/>
        <v>90</v>
      </c>
      <c r="Q1032" s="9" t="s">
        <v>8330</v>
      </c>
      <c r="R1032" t="s">
        <v>8334</v>
      </c>
      <c r="S1032" s="11">
        <f t="shared" si="66"/>
        <v>41162</v>
      </c>
      <c r="T1032" s="11">
        <f t="shared" si="67"/>
        <v>41135</v>
      </c>
    </row>
    <row r="1033" spans="1:20" ht="43.2" x14ac:dyDescent="0.3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>
        <f t="shared" si="64"/>
        <v>107</v>
      </c>
      <c r="O1033" t="s">
        <v>8279</v>
      </c>
      <c r="P1033">
        <f t="shared" si="65"/>
        <v>107</v>
      </c>
      <c r="Q1033" s="9" t="s">
        <v>8330</v>
      </c>
      <c r="R1033" t="s">
        <v>8334</v>
      </c>
      <c r="S1033" s="11">
        <f t="shared" si="66"/>
        <v>42190</v>
      </c>
      <c r="T1033" s="11">
        <f t="shared" si="67"/>
        <v>42160</v>
      </c>
    </row>
    <row r="1034" spans="1:20" ht="28.8" x14ac:dyDescent="0.3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>
        <f t="shared" si="64"/>
        <v>100</v>
      </c>
      <c r="O1034" t="s">
        <v>8279</v>
      </c>
      <c r="P1034">
        <f t="shared" si="65"/>
        <v>53</v>
      </c>
      <c r="Q1034" s="9" t="s">
        <v>8330</v>
      </c>
      <c r="R1034" t="s">
        <v>8334</v>
      </c>
      <c r="S1034" s="11">
        <f t="shared" si="66"/>
        <v>41787</v>
      </c>
      <c r="T1034" s="11">
        <f t="shared" si="67"/>
        <v>41759</v>
      </c>
    </row>
    <row r="1035" spans="1:20" ht="43.2" x14ac:dyDescent="0.3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>
        <f t="shared" si="64"/>
        <v>107</v>
      </c>
      <c r="O1035" t="s">
        <v>8279</v>
      </c>
      <c r="P1035">
        <f t="shared" si="65"/>
        <v>55</v>
      </c>
      <c r="Q1035" s="9" t="s">
        <v>8330</v>
      </c>
      <c r="R1035" t="s">
        <v>8334</v>
      </c>
      <c r="S1035" s="11">
        <f t="shared" si="66"/>
        <v>40770</v>
      </c>
      <c r="T1035" s="11">
        <f t="shared" si="67"/>
        <v>40703</v>
      </c>
    </row>
    <row r="1036" spans="1:20" ht="43.2" x14ac:dyDescent="0.3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>
        <f t="shared" si="64"/>
        <v>100</v>
      </c>
      <c r="O1036" t="s">
        <v>8279</v>
      </c>
      <c r="P1036">
        <f t="shared" si="65"/>
        <v>27</v>
      </c>
      <c r="Q1036" s="9" t="s">
        <v>8330</v>
      </c>
      <c r="R1036" t="s">
        <v>8334</v>
      </c>
      <c r="S1036" s="11">
        <f t="shared" si="66"/>
        <v>41380</v>
      </c>
      <c r="T1036" s="11">
        <f t="shared" si="67"/>
        <v>41366</v>
      </c>
    </row>
    <row r="1037" spans="1:20" ht="28.8" x14ac:dyDescent="0.3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>
        <f t="shared" si="64"/>
        <v>105</v>
      </c>
      <c r="O1037" t="s">
        <v>8279</v>
      </c>
      <c r="P1037">
        <f t="shared" si="65"/>
        <v>69</v>
      </c>
      <c r="Q1037" s="9" t="s">
        <v>8330</v>
      </c>
      <c r="R1037" t="s">
        <v>8334</v>
      </c>
      <c r="S1037" s="11">
        <f t="shared" si="66"/>
        <v>41906</v>
      </c>
      <c r="T1037" s="11">
        <f t="shared" si="67"/>
        <v>41871</v>
      </c>
    </row>
    <row r="1038" spans="1:20" ht="43.2" x14ac:dyDescent="0.3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>
        <f t="shared" si="64"/>
        <v>105</v>
      </c>
      <c r="O1038" t="s">
        <v>8279</v>
      </c>
      <c r="P1038">
        <f t="shared" si="65"/>
        <v>36</v>
      </c>
      <c r="Q1038" s="9" t="s">
        <v>8330</v>
      </c>
      <c r="R1038" t="s">
        <v>8334</v>
      </c>
      <c r="S1038" s="11">
        <f t="shared" si="66"/>
        <v>40521</v>
      </c>
      <c r="T1038" s="11">
        <f t="shared" si="67"/>
        <v>40458</v>
      </c>
    </row>
    <row r="1039" spans="1:20" ht="43.2" x14ac:dyDescent="0.3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>
        <f t="shared" si="64"/>
        <v>226</v>
      </c>
      <c r="O1039" t="s">
        <v>8279</v>
      </c>
      <c r="P1039">
        <f t="shared" si="65"/>
        <v>94</v>
      </c>
      <c r="Q1039" s="9" t="s">
        <v>8330</v>
      </c>
      <c r="R1039" t="s">
        <v>8334</v>
      </c>
      <c r="S1039" s="11">
        <f t="shared" si="66"/>
        <v>40594</v>
      </c>
      <c r="T1039" s="11">
        <f t="shared" si="67"/>
        <v>40564</v>
      </c>
    </row>
    <row r="1040" spans="1:20" ht="43.2" x14ac:dyDescent="0.3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>
        <f t="shared" si="64"/>
        <v>101</v>
      </c>
      <c r="O1040" t="s">
        <v>8279</v>
      </c>
      <c r="P1040">
        <f t="shared" si="65"/>
        <v>526</v>
      </c>
      <c r="Q1040" s="9" t="s">
        <v>8330</v>
      </c>
      <c r="R1040" t="s">
        <v>8334</v>
      </c>
      <c r="S1040" s="11">
        <f t="shared" si="66"/>
        <v>41184</v>
      </c>
      <c r="T1040" s="11">
        <f t="shared" si="67"/>
        <v>41136</v>
      </c>
    </row>
    <row r="1041" spans="1:20" ht="43.2" x14ac:dyDescent="0.3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>
        <f t="shared" si="64"/>
        <v>148</v>
      </c>
      <c r="O1041" t="s">
        <v>8279</v>
      </c>
      <c r="P1041">
        <f t="shared" si="65"/>
        <v>51</v>
      </c>
      <c r="Q1041" s="9" t="s">
        <v>8330</v>
      </c>
      <c r="R1041" t="s">
        <v>8334</v>
      </c>
      <c r="S1041" s="11">
        <f t="shared" si="66"/>
        <v>42304</v>
      </c>
      <c r="T1041" s="11">
        <f t="shared" si="67"/>
        <v>42290</v>
      </c>
    </row>
    <row r="1042" spans="1:20" ht="28.8" x14ac:dyDescent="0.3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>
        <f t="shared" si="64"/>
        <v>135</v>
      </c>
      <c r="O1042" t="s">
        <v>8279</v>
      </c>
      <c r="P1042">
        <f t="shared" si="65"/>
        <v>79</v>
      </c>
      <c r="Q1042" s="9" t="s">
        <v>8330</v>
      </c>
      <c r="R1042" t="s">
        <v>8334</v>
      </c>
      <c r="S1042" s="11">
        <f t="shared" si="66"/>
        <v>40749</v>
      </c>
      <c r="T1042" s="11">
        <f t="shared" si="67"/>
        <v>40719</v>
      </c>
    </row>
    <row r="1043" spans="1:20" ht="43.2" x14ac:dyDescent="0.3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>
        <f t="shared" si="64"/>
        <v>101</v>
      </c>
      <c r="O1043" t="s">
        <v>8279</v>
      </c>
      <c r="P1043">
        <f t="shared" si="65"/>
        <v>92</v>
      </c>
      <c r="Q1043" s="9" t="s">
        <v>8330</v>
      </c>
      <c r="R1043" t="s">
        <v>8334</v>
      </c>
      <c r="S1043" s="11">
        <f t="shared" si="66"/>
        <v>41137</v>
      </c>
      <c r="T1043" s="11">
        <f t="shared" si="67"/>
        <v>41107</v>
      </c>
    </row>
    <row r="1044" spans="1:20" ht="43.2" x14ac:dyDescent="0.3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>
        <f t="shared" si="64"/>
        <v>101</v>
      </c>
      <c r="O1044" t="s">
        <v>8279</v>
      </c>
      <c r="P1044">
        <f t="shared" si="65"/>
        <v>117</v>
      </c>
      <c r="Q1044" s="9" t="s">
        <v>8330</v>
      </c>
      <c r="R1044" t="s">
        <v>8334</v>
      </c>
      <c r="S1044" s="11">
        <f t="shared" si="66"/>
        <v>41641</v>
      </c>
      <c r="T1044" s="11">
        <f t="shared" si="67"/>
        <v>41592</v>
      </c>
    </row>
    <row r="1045" spans="1:20" ht="28.8" x14ac:dyDescent="0.3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>
        <f t="shared" si="64"/>
        <v>116</v>
      </c>
      <c r="O1045" t="s">
        <v>8276</v>
      </c>
      <c r="P1045">
        <f t="shared" si="65"/>
        <v>36</v>
      </c>
      <c r="Q1045" s="9" t="s">
        <v>8330</v>
      </c>
      <c r="R1045" t="s">
        <v>8331</v>
      </c>
      <c r="S1045" s="11">
        <f t="shared" si="66"/>
        <v>42271</v>
      </c>
      <c r="T1045" s="11">
        <f t="shared" si="67"/>
        <v>42241</v>
      </c>
    </row>
    <row r="1046" spans="1:20" ht="43.2" x14ac:dyDescent="0.3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>
        <f t="shared" si="64"/>
        <v>112</v>
      </c>
      <c r="O1046" t="s">
        <v>8276</v>
      </c>
      <c r="P1046">
        <f t="shared" si="65"/>
        <v>87</v>
      </c>
      <c r="Q1046" s="9" t="s">
        <v>8330</v>
      </c>
      <c r="R1046" t="s">
        <v>8331</v>
      </c>
      <c r="S1046" s="11">
        <f t="shared" si="66"/>
        <v>41844</v>
      </c>
      <c r="T1046" s="11">
        <f t="shared" si="67"/>
        <v>41813</v>
      </c>
    </row>
    <row r="1047" spans="1:20" ht="43.2" x14ac:dyDescent="0.3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>
        <f t="shared" si="64"/>
        <v>132</v>
      </c>
      <c r="O1047" t="s">
        <v>8276</v>
      </c>
      <c r="P1047">
        <f t="shared" si="65"/>
        <v>75</v>
      </c>
      <c r="Q1047" s="9" t="s">
        <v>8330</v>
      </c>
      <c r="R1047" t="s">
        <v>8331</v>
      </c>
      <c r="S1047" s="11">
        <f t="shared" si="66"/>
        <v>42163</v>
      </c>
      <c r="T1047" s="11">
        <f t="shared" si="67"/>
        <v>42112</v>
      </c>
    </row>
    <row r="1048" spans="1:20" ht="28.8" x14ac:dyDescent="0.3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>
        <f t="shared" si="64"/>
        <v>103</v>
      </c>
      <c r="O1048" t="s">
        <v>8276</v>
      </c>
      <c r="P1048">
        <f t="shared" si="65"/>
        <v>68</v>
      </c>
      <c r="Q1048" s="9" t="s">
        <v>8330</v>
      </c>
      <c r="R1048" t="s">
        <v>8331</v>
      </c>
      <c r="S1048" s="11">
        <f t="shared" si="66"/>
        <v>42546</v>
      </c>
      <c r="T1048" s="11">
        <f t="shared" si="67"/>
        <v>42515</v>
      </c>
    </row>
    <row r="1049" spans="1:20" ht="43.2" x14ac:dyDescent="0.3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>
        <f t="shared" si="64"/>
        <v>139</v>
      </c>
      <c r="O1049" t="s">
        <v>8276</v>
      </c>
      <c r="P1049">
        <f t="shared" si="65"/>
        <v>30</v>
      </c>
      <c r="Q1049" s="9" t="s">
        <v>8330</v>
      </c>
      <c r="R1049" t="s">
        <v>8331</v>
      </c>
      <c r="S1049" s="11">
        <f t="shared" si="66"/>
        <v>42468</v>
      </c>
      <c r="T1049" s="11">
        <f t="shared" si="67"/>
        <v>42438</v>
      </c>
    </row>
    <row r="1050" spans="1:20" ht="57.6" x14ac:dyDescent="0.3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>
        <f t="shared" si="64"/>
        <v>147</v>
      </c>
      <c r="O1050" t="s">
        <v>8276</v>
      </c>
      <c r="P1050">
        <f t="shared" si="65"/>
        <v>92</v>
      </c>
      <c r="Q1050" s="9" t="s">
        <v>8330</v>
      </c>
      <c r="R1050" t="s">
        <v>8331</v>
      </c>
      <c r="S1050" s="11">
        <f t="shared" si="66"/>
        <v>41979</v>
      </c>
      <c r="T1050" s="11">
        <f t="shared" si="67"/>
        <v>41934</v>
      </c>
    </row>
    <row r="1051" spans="1:20" ht="28.8" x14ac:dyDescent="0.3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>
        <f t="shared" si="64"/>
        <v>120</v>
      </c>
      <c r="O1051" t="s">
        <v>8276</v>
      </c>
      <c r="P1051">
        <f t="shared" si="65"/>
        <v>23</v>
      </c>
      <c r="Q1051" s="9" t="s">
        <v>8330</v>
      </c>
      <c r="R1051" t="s">
        <v>8331</v>
      </c>
      <c r="S1051" s="11">
        <f t="shared" si="66"/>
        <v>41167</v>
      </c>
      <c r="T1051" s="11">
        <f t="shared" si="67"/>
        <v>41153</v>
      </c>
    </row>
    <row r="1052" spans="1:20" ht="28.8" x14ac:dyDescent="0.3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>
        <f t="shared" si="64"/>
        <v>122</v>
      </c>
      <c r="O1052" t="s">
        <v>8276</v>
      </c>
      <c r="P1052">
        <f t="shared" si="65"/>
        <v>64</v>
      </c>
      <c r="Q1052" s="9" t="s">
        <v>8330</v>
      </c>
      <c r="R1052" t="s">
        <v>8331</v>
      </c>
      <c r="S1052" s="11">
        <f t="shared" si="66"/>
        <v>42776</v>
      </c>
      <c r="T1052" s="11">
        <f t="shared" si="67"/>
        <v>42745</v>
      </c>
    </row>
    <row r="1053" spans="1:20" ht="57.6" x14ac:dyDescent="0.3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>
        <f t="shared" si="64"/>
        <v>100</v>
      </c>
      <c r="O1053" t="s">
        <v>8276</v>
      </c>
      <c r="P1053">
        <f t="shared" si="65"/>
        <v>22</v>
      </c>
      <c r="Q1053" s="9" t="s">
        <v>8330</v>
      </c>
      <c r="R1053" t="s">
        <v>8331</v>
      </c>
      <c r="S1053" s="11">
        <f t="shared" si="66"/>
        <v>42796</v>
      </c>
      <c r="T1053" s="11">
        <f t="shared" si="67"/>
        <v>42793</v>
      </c>
    </row>
    <row r="1054" spans="1:20" ht="43.2" x14ac:dyDescent="0.3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>
        <f t="shared" si="64"/>
        <v>181</v>
      </c>
      <c r="O1054" t="s">
        <v>8276</v>
      </c>
      <c r="P1054">
        <f t="shared" si="65"/>
        <v>33</v>
      </c>
      <c r="Q1054" s="9" t="s">
        <v>8330</v>
      </c>
      <c r="R1054" t="s">
        <v>8331</v>
      </c>
      <c r="S1054" s="11">
        <f t="shared" si="66"/>
        <v>42238</v>
      </c>
      <c r="T1054" s="11">
        <f t="shared" si="67"/>
        <v>42198</v>
      </c>
    </row>
    <row r="1055" spans="1:20" ht="43.2" x14ac:dyDescent="0.3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>
        <f t="shared" si="64"/>
        <v>106</v>
      </c>
      <c r="O1055" t="s">
        <v>8276</v>
      </c>
      <c r="P1055">
        <f t="shared" si="65"/>
        <v>90</v>
      </c>
      <c r="Q1055" s="9" t="s">
        <v>8330</v>
      </c>
      <c r="R1055" t="s">
        <v>8331</v>
      </c>
      <c r="S1055" s="11">
        <f t="shared" si="66"/>
        <v>42177</v>
      </c>
      <c r="T1055" s="11">
        <f t="shared" si="67"/>
        <v>42142</v>
      </c>
    </row>
    <row r="1056" spans="1:20" ht="43.2" x14ac:dyDescent="0.3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>
        <f t="shared" si="64"/>
        <v>100</v>
      </c>
      <c r="O1056" t="s">
        <v>8276</v>
      </c>
      <c r="P1056">
        <f t="shared" si="65"/>
        <v>77</v>
      </c>
      <c r="Q1056" s="9" t="s">
        <v>8330</v>
      </c>
      <c r="R1056" t="s">
        <v>8331</v>
      </c>
      <c r="S1056" s="11">
        <f t="shared" si="66"/>
        <v>42112</v>
      </c>
      <c r="T1056" s="11">
        <f t="shared" si="67"/>
        <v>42082</v>
      </c>
    </row>
    <row r="1057" spans="1:20" ht="43.2" x14ac:dyDescent="0.3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>
        <f t="shared" si="64"/>
        <v>127</v>
      </c>
      <c r="O1057" t="s">
        <v>8276</v>
      </c>
      <c r="P1057">
        <f t="shared" si="65"/>
        <v>59</v>
      </c>
      <c r="Q1057" s="9" t="s">
        <v>8330</v>
      </c>
      <c r="R1057" t="s">
        <v>8331</v>
      </c>
      <c r="S1057" s="11">
        <f t="shared" si="66"/>
        <v>41527</v>
      </c>
      <c r="T1057" s="11">
        <f t="shared" si="67"/>
        <v>41495</v>
      </c>
    </row>
    <row r="1058" spans="1:20" ht="57.6" x14ac:dyDescent="0.3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>
        <f t="shared" si="64"/>
        <v>103</v>
      </c>
      <c r="O1058" t="s">
        <v>8276</v>
      </c>
      <c r="P1058">
        <f t="shared" si="65"/>
        <v>65</v>
      </c>
      <c r="Q1058" s="9" t="s">
        <v>8330</v>
      </c>
      <c r="R1058" t="s">
        <v>8331</v>
      </c>
      <c r="S1058" s="11">
        <f t="shared" si="66"/>
        <v>42495</v>
      </c>
      <c r="T1058" s="11">
        <f t="shared" si="67"/>
        <v>42465</v>
      </c>
    </row>
    <row r="1059" spans="1:20" ht="43.2" x14ac:dyDescent="0.3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>
        <f t="shared" si="64"/>
        <v>250</v>
      </c>
      <c r="O1059" t="s">
        <v>8276</v>
      </c>
      <c r="P1059">
        <f t="shared" si="65"/>
        <v>67</v>
      </c>
      <c r="Q1059" s="9" t="s">
        <v>8330</v>
      </c>
      <c r="R1059" t="s">
        <v>8331</v>
      </c>
      <c r="S1059" s="11">
        <f t="shared" si="66"/>
        <v>42572</v>
      </c>
      <c r="T1059" s="11">
        <f t="shared" si="67"/>
        <v>42565</v>
      </c>
    </row>
    <row r="1060" spans="1:20" ht="43.2" x14ac:dyDescent="0.3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>
        <f t="shared" si="64"/>
        <v>126</v>
      </c>
      <c r="O1060" t="s">
        <v>8276</v>
      </c>
      <c r="P1060">
        <f t="shared" si="65"/>
        <v>89</v>
      </c>
      <c r="Q1060" s="9" t="s">
        <v>8330</v>
      </c>
      <c r="R1060" t="s">
        <v>8331</v>
      </c>
      <c r="S1060" s="11">
        <f t="shared" si="66"/>
        <v>42126</v>
      </c>
      <c r="T1060" s="11">
        <f t="shared" si="67"/>
        <v>42096</v>
      </c>
    </row>
    <row r="1061" spans="1:20" ht="72" x14ac:dyDescent="0.3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>
        <f t="shared" si="64"/>
        <v>100</v>
      </c>
      <c r="O1061" t="s">
        <v>8276</v>
      </c>
      <c r="P1061">
        <f t="shared" si="65"/>
        <v>66</v>
      </c>
      <c r="Q1061" s="9" t="s">
        <v>8330</v>
      </c>
      <c r="R1061" t="s">
        <v>8331</v>
      </c>
      <c r="S1061" s="11">
        <f t="shared" si="66"/>
        <v>42527</v>
      </c>
      <c r="T1061" s="11">
        <f t="shared" si="67"/>
        <v>42502</v>
      </c>
    </row>
    <row r="1062" spans="1:20" ht="43.2" x14ac:dyDescent="0.3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>
        <f t="shared" si="64"/>
        <v>139</v>
      </c>
      <c r="O1062" t="s">
        <v>8276</v>
      </c>
      <c r="P1062">
        <f t="shared" si="65"/>
        <v>40</v>
      </c>
      <c r="Q1062" s="9" t="s">
        <v>8330</v>
      </c>
      <c r="R1062" t="s">
        <v>8331</v>
      </c>
      <c r="S1062" s="11">
        <f t="shared" si="66"/>
        <v>42753</v>
      </c>
      <c r="T1062" s="11">
        <f t="shared" si="67"/>
        <v>42723</v>
      </c>
    </row>
    <row r="1063" spans="1:20" ht="43.2" x14ac:dyDescent="0.3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>
        <f t="shared" si="64"/>
        <v>161</v>
      </c>
      <c r="O1063" t="s">
        <v>8276</v>
      </c>
      <c r="P1063">
        <f t="shared" si="65"/>
        <v>77</v>
      </c>
      <c r="Q1063" s="9" t="s">
        <v>8330</v>
      </c>
      <c r="R1063" t="s">
        <v>8331</v>
      </c>
      <c r="S1063" s="11">
        <f t="shared" si="66"/>
        <v>42105</v>
      </c>
      <c r="T1063" s="11">
        <f t="shared" si="67"/>
        <v>42075</v>
      </c>
    </row>
    <row r="1064" spans="1:20" ht="28.8" x14ac:dyDescent="0.3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>
        <f t="shared" si="64"/>
        <v>107</v>
      </c>
      <c r="O1064" t="s">
        <v>8276</v>
      </c>
      <c r="P1064">
        <f t="shared" si="65"/>
        <v>69</v>
      </c>
      <c r="Q1064" s="9" t="s">
        <v>8330</v>
      </c>
      <c r="R1064" t="s">
        <v>8331</v>
      </c>
      <c r="S1064" s="11">
        <f t="shared" si="66"/>
        <v>42321</v>
      </c>
      <c r="T1064" s="11">
        <f t="shared" si="67"/>
        <v>42279</v>
      </c>
    </row>
    <row r="1065" spans="1:20" ht="57.6" x14ac:dyDescent="0.3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>
        <f t="shared" si="64"/>
        <v>153</v>
      </c>
      <c r="O1065" t="s">
        <v>8297</v>
      </c>
      <c r="P1065">
        <f t="shared" si="65"/>
        <v>58</v>
      </c>
      <c r="Q1065" s="9" t="s">
        <v>8338</v>
      </c>
      <c r="R1065" t="s">
        <v>8356</v>
      </c>
      <c r="S1065" s="11">
        <f t="shared" si="66"/>
        <v>42787</v>
      </c>
      <c r="T1065" s="11">
        <f t="shared" si="67"/>
        <v>42773</v>
      </c>
    </row>
    <row r="1066" spans="1:20" ht="43.2" x14ac:dyDescent="0.3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>
        <f t="shared" si="64"/>
        <v>524</v>
      </c>
      <c r="O1066" t="s">
        <v>8297</v>
      </c>
      <c r="P1066">
        <f t="shared" si="65"/>
        <v>44</v>
      </c>
      <c r="Q1066" s="9" t="s">
        <v>8338</v>
      </c>
      <c r="R1066" t="s">
        <v>8356</v>
      </c>
      <c r="S1066" s="11">
        <f t="shared" si="66"/>
        <v>41915</v>
      </c>
      <c r="T1066" s="11">
        <f t="shared" si="67"/>
        <v>41880</v>
      </c>
    </row>
    <row r="1067" spans="1:20" ht="43.2" x14ac:dyDescent="0.3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>
        <f t="shared" si="64"/>
        <v>489</v>
      </c>
      <c r="O1067" t="s">
        <v>8297</v>
      </c>
      <c r="P1067">
        <f t="shared" si="65"/>
        <v>32</v>
      </c>
      <c r="Q1067" s="9" t="s">
        <v>8338</v>
      </c>
      <c r="R1067" t="s">
        <v>8356</v>
      </c>
      <c r="S1067" s="11">
        <f t="shared" si="66"/>
        <v>42775</v>
      </c>
      <c r="T1067" s="11">
        <f t="shared" si="67"/>
        <v>42745</v>
      </c>
    </row>
    <row r="1068" spans="1:20" ht="57.6" x14ac:dyDescent="0.3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>
        <f t="shared" si="64"/>
        <v>285</v>
      </c>
      <c r="O1068" t="s">
        <v>8297</v>
      </c>
      <c r="P1068">
        <f t="shared" si="65"/>
        <v>107</v>
      </c>
      <c r="Q1068" s="9" t="s">
        <v>8338</v>
      </c>
      <c r="R1068" t="s">
        <v>8356</v>
      </c>
      <c r="S1068" s="11">
        <f t="shared" si="66"/>
        <v>42394</v>
      </c>
      <c r="T1068" s="11">
        <f t="shared" si="67"/>
        <v>42380</v>
      </c>
    </row>
    <row r="1069" spans="1:20" ht="43.2" x14ac:dyDescent="0.3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>
        <f t="shared" si="64"/>
        <v>1857</v>
      </c>
      <c r="O1069" t="s">
        <v>8297</v>
      </c>
      <c r="P1069">
        <f t="shared" si="65"/>
        <v>149</v>
      </c>
      <c r="Q1069" s="9" t="s">
        <v>8338</v>
      </c>
      <c r="R1069" t="s">
        <v>8356</v>
      </c>
      <c r="S1069" s="11">
        <f t="shared" si="66"/>
        <v>41359</v>
      </c>
      <c r="T1069" s="11">
        <f t="shared" si="67"/>
        <v>41319</v>
      </c>
    </row>
    <row r="1070" spans="1:20" ht="43.2" x14ac:dyDescent="0.3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>
        <f t="shared" si="64"/>
        <v>110</v>
      </c>
      <c r="O1070" t="s">
        <v>8297</v>
      </c>
      <c r="P1070">
        <f t="shared" si="65"/>
        <v>56</v>
      </c>
      <c r="Q1070" s="9" t="s">
        <v>8338</v>
      </c>
      <c r="R1070" t="s">
        <v>8356</v>
      </c>
      <c r="S1070" s="11">
        <f t="shared" si="66"/>
        <v>42620</v>
      </c>
      <c r="T1070" s="11">
        <f t="shared" si="67"/>
        <v>42583</v>
      </c>
    </row>
    <row r="1071" spans="1:20" ht="43.2" x14ac:dyDescent="0.3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>
        <f t="shared" si="64"/>
        <v>1015</v>
      </c>
      <c r="O1071" t="s">
        <v>8297</v>
      </c>
      <c r="P1071">
        <f t="shared" si="65"/>
        <v>57</v>
      </c>
      <c r="Q1071" s="9" t="s">
        <v>8338</v>
      </c>
      <c r="R1071" t="s">
        <v>8356</v>
      </c>
      <c r="S1071" s="11">
        <f t="shared" si="66"/>
        <v>42097</v>
      </c>
      <c r="T1071" s="11">
        <f t="shared" si="67"/>
        <v>42068</v>
      </c>
    </row>
    <row r="1072" spans="1:20" ht="43.2" x14ac:dyDescent="0.3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>
        <f t="shared" si="64"/>
        <v>412</v>
      </c>
      <c r="O1072" t="s">
        <v>8297</v>
      </c>
      <c r="P1072">
        <f t="shared" si="65"/>
        <v>44</v>
      </c>
      <c r="Q1072" s="9" t="s">
        <v>8338</v>
      </c>
      <c r="R1072" t="s">
        <v>8356</v>
      </c>
      <c r="S1072" s="11">
        <f t="shared" si="66"/>
        <v>42668</v>
      </c>
      <c r="T1072" s="11">
        <f t="shared" si="67"/>
        <v>42633</v>
      </c>
    </row>
    <row r="1073" spans="1:20" ht="43.2" x14ac:dyDescent="0.3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>
        <f t="shared" si="64"/>
        <v>503</v>
      </c>
      <c r="O1073" t="s">
        <v>8297</v>
      </c>
      <c r="P1073">
        <f t="shared" si="65"/>
        <v>69</v>
      </c>
      <c r="Q1073" s="9" t="s">
        <v>8338</v>
      </c>
      <c r="R1073" t="s">
        <v>8356</v>
      </c>
      <c r="S1073" s="11">
        <f t="shared" si="66"/>
        <v>42482</v>
      </c>
      <c r="T1073" s="11">
        <f t="shared" si="67"/>
        <v>42467</v>
      </c>
    </row>
    <row r="1074" spans="1:20" ht="43.2" x14ac:dyDescent="0.3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>
        <f t="shared" si="64"/>
        <v>185</v>
      </c>
      <c r="O1074" t="s">
        <v>8297</v>
      </c>
      <c r="P1074">
        <f t="shared" si="65"/>
        <v>65</v>
      </c>
      <c r="Q1074" s="9" t="s">
        <v>8338</v>
      </c>
      <c r="R1074" t="s">
        <v>8356</v>
      </c>
      <c r="S1074" s="11">
        <f t="shared" si="66"/>
        <v>42452</v>
      </c>
      <c r="T1074" s="11">
        <f t="shared" si="67"/>
        <v>42417</v>
      </c>
    </row>
    <row r="1075" spans="1:20" ht="43.2" x14ac:dyDescent="0.3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>
        <f t="shared" si="64"/>
        <v>120</v>
      </c>
      <c r="O1075" t="s">
        <v>8297</v>
      </c>
      <c r="P1075">
        <f t="shared" si="65"/>
        <v>36</v>
      </c>
      <c r="Q1075" s="9" t="s">
        <v>8338</v>
      </c>
      <c r="R1075" t="s">
        <v>8356</v>
      </c>
      <c r="S1075" s="11">
        <f t="shared" si="66"/>
        <v>42781</v>
      </c>
      <c r="T1075" s="11">
        <f t="shared" si="67"/>
        <v>42769</v>
      </c>
    </row>
    <row r="1076" spans="1:20" ht="43.2" x14ac:dyDescent="0.3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>
        <f t="shared" si="64"/>
        <v>1081</v>
      </c>
      <c r="O1076" t="s">
        <v>8297</v>
      </c>
      <c r="P1076">
        <f t="shared" si="65"/>
        <v>40</v>
      </c>
      <c r="Q1076" s="9" t="s">
        <v>8338</v>
      </c>
      <c r="R1076" t="s">
        <v>8356</v>
      </c>
      <c r="S1076" s="11">
        <f t="shared" si="66"/>
        <v>42720</v>
      </c>
      <c r="T1076" s="11">
        <f t="shared" si="67"/>
        <v>42692</v>
      </c>
    </row>
    <row r="1077" spans="1:20" ht="57.6" x14ac:dyDescent="0.3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>
        <f t="shared" si="64"/>
        <v>452</v>
      </c>
      <c r="O1077" t="s">
        <v>8297</v>
      </c>
      <c r="P1077">
        <f t="shared" si="65"/>
        <v>76</v>
      </c>
      <c r="Q1077" s="9" t="s">
        <v>8338</v>
      </c>
      <c r="R1077" t="s">
        <v>8356</v>
      </c>
      <c r="S1077" s="11">
        <f t="shared" si="66"/>
        <v>42695</v>
      </c>
      <c r="T1077" s="11">
        <f t="shared" si="67"/>
        <v>42664</v>
      </c>
    </row>
    <row r="1078" spans="1:20" ht="57.6" x14ac:dyDescent="0.3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>
        <f t="shared" si="64"/>
        <v>537</v>
      </c>
      <c r="O1078" t="s">
        <v>8297</v>
      </c>
      <c r="P1078">
        <f t="shared" si="65"/>
        <v>61</v>
      </c>
      <c r="Q1078" s="9" t="s">
        <v>8338</v>
      </c>
      <c r="R1078" t="s">
        <v>8356</v>
      </c>
      <c r="S1078" s="11">
        <f t="shared" si="66"/>
        <v>42455</v>
      </c>
      <c r="T1078" s="11">
        <f t="shared" si="67"/>
        <v>42425</v>
      </c>
    </row>
    <row r="1079" spans="1:20" ht="28.8" x14ac:dyDescent="0.3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>
        <f t="shared" si="64"/>
        <v>120</v>
      </c>
      <c r="O1079" t="s">
        <v>8297</v>
      </c>
      <c r="P1079">
        <f t="shared" si="65"/>
        <v>48</v>
      </c>
      <c r="Q1079" s="9" t="s">
        <v>8338</v>
      </c>
      <c r="R1079" t="s">
        <v>8356</v>
      </c>
      <c r="S1079" s="11">
        <f t="shared" si="66"/>
        <v>42227</v>
      </c>
      <c r="T1079" s="11">
        <f t="shared" si="67"/>
        <v>42197</v>
      </c>
    </row>
    <row r="1080" spans="1:20" ht="28.8" x14ac:dyDescent="0.3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>
        <f t="shared" si="64"/>
        <v>114</v>
      </c>
      <c r="O1080" t="s">
        <v>8297</v>
      </c>
      <c r="P1080">
        <f t="shared" si="65"/>
        <v>68</v>
      </c>
      <c r="Q1080" s="9" t="s">
        <v>8338</v>
      </c>
      <c r="R1080" t="s">
        <v>8356</v>
      </c>
      <c r="S1080" s="11">
        <f t="shared" si="66"/>
        <v>42706</v>
      </c>
      <c r="T1080" s="11">
        <f t="shared" si="67"/>
        <v>42675</v>
      </c>
    </row>
    <row r="1081" spans="1:20" ht="43.2" x14ac:dyDescent="0.3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>
        <f t="shared" si="64"/>
        <v>951</v>
      </c>
      <c r="O1081" t="s">
        <v>8297</v>
      </c>
      <c r="P1081">
        <f t="shared" si="65"/>
        <v>66</v>
      </c>
      <c r="Q1081" s="9" t="s">
        <v>8338</v>
      </c>
      <c r="R1081" t="s">
        <v>8356</v>
      </c>
      <c r="S1081" s="11">
        <f t="shared" si="66"/>
        <v>42063</v>
      </c>
      <c r="T1081" s="11">
        <f t="shared" si="67"/>
        <v>42033</v>
      </c>
    </row>
    <row r="1082" spans="1:20" ht="43.2" x14ac:dyDescent="0.3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>
        <f t="shared" si="64"/>
        <v>133</v>
      </c>
      <c r="O1082" t="s">
        <v>8297</v>
      </c>
      <c r="P1082">
        <f t="shared" si="65"/>
        <v>82</v>
      </c>
      <c r="Q1082" s="9" t="s">
        <v>8338</v>
      </c>
      <c r="R1082" t="s">
        <v>8356</v>
      </c>
      <c r="S1082" s="11">
        <f t="shared" si="66"/>
        <v>42322</v>
      </c>
      <c r="T1082" s="11">
        <f t="shared" si="67"/>
        <v>42292</v>
      </c>
    </row>
    <row r="1083" spans="1:20" ht="28.8" x14ac:dyDescent="0.3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>
        <f t="shared" si="64"/>
        <v>147</v>
      </c>
      <c r="O1083" t="s">
        <v>8297</v>
      </c>
      <c r="P1083">
        <f t="shared" si="65"/>
        <v>53</v>
      </c>
      <c r="Q1083" s="9" t="s">
        <v>8338</v>
      </c>
      <c r="R1083" t="s">
        <v>8356</v>
      </c>
      <c r="S1083" s="11">
        <f t="shared" si="66"/>
        <v>42292</v>
      </c>
      <c r="T1083" s="11">
        <f t="shared" si="67"/>
        <v>42262</v>
      </c>
    </row>
    <row r="1084" spans="1:20" ht="43.2" x14ac:dyDescent="0.3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>
        <f t="shared" si="64"/>
        <v>542</v>
      </c>
      <c r="O1084" t="s">
        <v>8297</v>
      </c>
      <c r="P1084">
        <f t="shared" si="65"/>
        <v>41</v>
      </c>
      <c r="Q1084" s="9" t="s">
        <v>8338</v>
      </c>
      <c r="R1084" t="s">
        <v>8356</v>
      </c>
      <c r="S1084" s="11">
        <f t="shared" si="66"/>
        <v>42191</v>
      </c>
      <c r="T1084" s="11">
        <f t="shared" si="67"/>
        <v>42163</v>
      </c>
    </row>
    <row r="1085" spans="1:20" ht="43.2" x14ac:dyDescent="0.3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>
        <f t="shared" si="64"/>
        <v>383</v>
      </c>
      <c r="O1085" t="s">
        <v>8280</v>
      </c>
      <c r="P1085">
        <f t="shared" si="65"/>
        <v>15</v>
      </c>
      <c r="Q1085" s="9" t="s">
        <v>8330</v>
      </c>
      <c r="R1085" t="s">
        <v>8335</v>
      </c>
      <c r="S1085" s="11">
        <f t="shared" si="66"/>
        <v>41291</v>
      </c>
      <c r="T1085" s="11">
        <f t="shared" si="67"/>
        <v>41277</v>
      </c>
    </row>
    <row r="1086" spans="1:20" ht="28.8" x14ac:dyDescent="0.3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>
        <f t="shared" si="64"/>
        <v>704</v>
      </c>
      <c r="O1086" t="s">
        <v>8280</v>
      </c>
      <c r="P1086">
        <f t="shared" si="65"/>
        <v>39</v>
      </c>
      <c r="Q1086" s="9" t="s">
        <v>8330</v>
      </c>
      <c r="R1086" t="s">
        <v>8335</v>
      </c>
      <c r="S1086" s="11">
        <f t="shared" si="66"/>
        <v>41215</v>
      </c>
      <c r="T1086" s="11">
        <f t="shared" si="67"/>
        <v>41185</v>
      </c>
    </row>
    <row r="1087" spans="1:20" ht="43.2" x14ac:dyDescent="0.3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>
        <f t="shared" si="64"/>
        <v>110</v>
      </c>
      <c r="O1087" t="s">
        <v>8280</v>
      </c>
      <c r="P1087">
        <f t="shared" si="65"/>
        <v>44</v>
      </c>
      <c r="Q1087" s="9" t="s">
        <v>8330</v>
      </c>
      <c r="R1087" t="s">
        <v>8335</v>
      </c>
      <c r="S1087" s="11">
        <f t="shared" si="66"/>
        <v>42272</v>
      </c>
      <c r="T1087" s="11">
        <f t="shared" si="67"/>
        <v>42242</v>
      </c>
    </row>
    <row r="1088" spans="1:20" ht="43.2" x14ac:dyDescent="0.3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>
        <f t="shared" si="64"/>
        <v>133</v>
      </c>
      <c r="O1088" t="s">
        <v>8280</v>
      </c>
      <c r="P1088">
        <f t="shared" si="65"/>
        <v>27</v>
      </c>
      <c r="Q1088" s="9" t="s">
        <v>8330</v>
      </c>
      <c r="R1088" t="s">
        <v>8335</v>
      </c>
      <c r="S1088" s="11">
        <f t="shared" si="66"/>
        <v>41342</v>
      </c>
      <c r="T1088" s="11">
        <f t="shared" si="67"/>
        <v>41312</v>
      </c>
    </row>
    <row r="1089" spans="1:20" ht="43.2" x14ac:dyDescent="0.3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>
        <f t="shared" si="64"/>
        <v>152</v>
      </c>
      <c r="O1089" t="s">
        <v>8280</v>
      </c>
      <c r="P1089">
        <f t="shared" si="65"/>
        <v>42</v>
      </c>
      <c r="Q1089" s="9" t="s">
        <v>8330</v>
      </c>
      <c r="R1089" t="s">
        <v>8335</v>
      </c>
      <c r="S1089" s="11">
        <f t="shared" si="66"/>
        <v>41061</v>
      </c>
      <c r="T1089" s="11">
        <f t="shared" si="67"/>
        <v>41031</v>
      </c>
    </row>
    <row r="1090" spans="1:20" ht="43.2" x14ac:dyDescent="0.3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>
        <f t="shared" ref="N1090:N1153" si="68">ROUND(($E1090/$D1090)*100,0)</f>
        <v>103</v>
      </c>
      <c r="O1090" t="s">
        <v>8280</v>
      </c>
      <c r="P1090">
        <f t="shared" ref="P1090:P1153" si="69">ROUND($E1090/$L1090,0)</f>
        <v>33</v>
      </c>
      <c r="Q1090" s="9" t="s">
        <v>8330</v>
      </c>
      <c r="R1090" t="s">
        <v>8335</v>
      </c>
      <c r="S1090" s="11">
        <f t="shared" si="66"/>
        <v>41015</v>
      </c>
      <c r="T1090" s="11">
        <f t="shared" si="67"/>
        <v>40997</v>
      </c>
    </row>
    <row r="1091" spans="1:20" ht="43.2" x14ac:dyDescent="0.3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>
        <f t="shared" si="68"/>
        <v>100</v>
      </c>
      <c r="O1091" t="s">
        <v>8280</v>
      </c>
      <c r="P1091">
        <f t="shared" si="69"/>
        <v>286</v>
      </c>
      <c r="Q1091" s="9" t="s">
        <v>8330</v>
      </c>
      <c r="R1091" t="s">
        <v>8335</v>
      </c>
      <c r="S1091" s="11">
        <f t="shared" ref="S1091:S1154" si="70">ROUND((((($I1091/60)/60)/24)+DATE(1970,1,1))-(8/24),0)</f>
        <v>41594</v>
      </c>
      <c r="T1091" s="11">
        <f t="shared" ref="T1091:T1154" si="71">ROUND((((($J1091/60)/60)/24)+DATE(1970,1,1))-(8/24),0)</f>
        <v>41564</v>
      </c>
    </row>
    <row r="1092" spans="1:20" ht="43.2" x14ac:dyDescent="0.3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>
        <f t="shared" si="68"/>
        <v>102</v>
      </c>
      <c r="O1092" t="s">
        <v>8280</v>
      </c>
      <c r="P1092">
        <f t="shared" si="69"/>
        <v>42</v>
      </c>
      <c r="Q1092" s="9" t="s">
        <v>8330</v>
      </c>
      <c r="R1092" t="s">
        <v>8335</v>
      </c>
      <c r="S1092" s="11">
        <f t="shared" si="70"/>
        <v>41006</v>
      </c>
      <c r="T1092" s="11">
        <f t="shared" si="71"/>
        <v>40947</v>
      </c>
    </row>
    <row r="1093" spans="1:20" ht="28.8" x14ac:dyDescent="0.3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>
        <f t="shared" si="68"/>
        <v>151</v>
      </c>
      <c r="O1093" t="s">
        <v>8280</v>
      </c>
      <c r="P1093">
        <f t="shared" si="69"/>
        <v>50</v>
      </c>
      <c r="Q1093" s="9" t="s">
        <v>8330</v>
      </c>
      <c r="R1093" t="s">
        <v>8335</v>
      </c>
      <c r="S1093" s="11">
        <f t="shared" si="70"/>
        <v>41744</v>
      </c>
      <c r="T1093" s="11">
        <f t="shared" si="71"/>
        <v>41732</v>
      </c>
    </row>
    <row r="1094" spans="1:20" ht="43.2" x14ac:dyDescent="0.3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>
        <f t="shared" si="68"/>
        <v>111</v>
      </c>
      <c r="O1094" t="s">
        <v>8280</v>
      </c>
      <c r="P1094">
        <f t="shared" si="69"/>
        <v>62</v>
      </c>
      <c r="Q1094" s="9" t="s">
        <v>8330</v>
      </c>
      <c r="R1094" t="s">
        <v>8335</v>
      </c>
      <c r="S1094" s="11">
        <f t="shared" si="70"/>
        <v>41013</v>
      </c>
      <c r="T1094" s="11">
        <f t="shared" si="71"/>
        <v>40956</v>
      </c>
    </row>
    <row r="1095" spans="1:20" ht="43.2" x14ac:dyDescent="0.3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>
        <f t="shared" si="68"/>
        <v>196</v>
      </c>
      <c r="O1095" t="s">
        <v>8280</v>
      </c>
      <c r="P1095">
        <f t="shared" si="69"/>
        <v>41</v>
      </c>
      <c r="Q1095" s="9" t="s">
        <v>8330</v>
      </c>
      <c r="R1095" t="s">
        <v>8335</v>
      </c>
      <c r="S1095" s="11">
        <f t="shared" si="70"/>
        <v>41739</v>
      </c>
      <c r="T1095" s="11">
        <f t="shared" si="71"/>
        <v>41716</v>
      </c>
    </row>
    <row r="1096" spans="1:20" ht="43.2" x14ac:dyDescent="0.3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>
        <f t="shared" si="68"/>
        <v>114</v>
      </c>
      <c r="O1096" t="s">
        <v>8280</v>
      </c>
      <c r="P1096">
        <f t="shared" si="69"/>
        <v>56</v>
      </c>
      <c r="Q1096" s="9" t="s">
        <v>8330</v>
      </c>
      <c r="R1096" t="s">
        <v>8335</v>
      </c>
      <c r="S1096" s="11">
        <f t="shared" si="70"/>
        <v>41582</v>
      </c>
      <c r="T1096" s="11">
        <f t="shared" si="71"/>
        <v>41548</v>
      </c>
    </row>
    <row r="1097" spans="1:20" ht="57.6" x14ac:dyDescent="0.3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>
        <f t="shared" si="68"/>
        <v>200</v>
      </c>
      <c r="O1097" t="s">
        <v>8280</v>
      </c>
      <c r="P1097">
        <f t="shared" si="69"/>
        <v>10</v>
      </c>
      <c r="Q1097" s="9" t="s">
        <v>8330</v>
      </c>
      <c r="R1097" t="s">
        <v>8335</v>
      </c>
      <c r="S1097" s="11">
        <f t="shared" si="70"/>
        <v>42139</v>
      </c>
      <c r="T1097" s="11">
        <f t="shared" si="71"/>
        <v>42109</v>
      </c>
    </row>
    <row r="1098" spans="1:20" ht="43.2" x14ac:dyDescent="0.3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>
        <f t="shared" si="68"/>
        <v>293</v>
      </c>
      <c r="O1098" t="s">
        <v>8280</v>
      </c>
      <c r="P1098">
        <f t="shared" si="69"/>
        <v>73</v>
      </c>
      <c r="Q1098" s="9" t="s">
        <v>8330</v>
      </c>
      <c r="R1098" t="s">
        <v>8335</v>
      </c>
      <c r="S1098" s="11">
        <f t="shared" si="70"/>
        <v>41676</v>
      </c>
      <c r="T1098" s="11">
        <f t="shared" si="71"/>
        <v>41646</v>
      </c>
    </row>
    <row r="1099" spans="1:20" ht="28.8" x14ac:dyDescent="0.3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>
        <f t="shared" si="68"/>
        <v>156</v>
      </c>
      <c r="O1099" t="s">
        <v>8280</v>
      </c>
      <c r="P1099">
        <f t="shared" si="69"/>
        <v>26</v>
      </c>
      <c r="Q1099" s="9" t="s">
        <v>8330</v>
      </c>
      <c r="R1099" t="s">
        <v>8335</v>
      </c>
      <c r="S1099" s="11">
        <f t="shared" si="70"/>
        <v>40981</v>
      </c>
      <c r="T1099" s="11">
        <f t="shared" si="71"/>
        <v>40958</v>
      </c>
    </row>
    <row r="1100" spans="1:20" ht="43.2" x14ac:dyDescent="0.3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>
        <f t="shared" si="68"/>
        <v>106</v>
      </c>
      <c r="O1100" t="s">
        <v>8280</v>
      </c>
      <c r="P1100">
        <f t="shared" si="69"/>
        <v>23</v>
      </c>
      <c r="Q1100" s="9" t="s">
        <v>8330</v>
      </c>
      <c r="R1100" t="s">
        <v>8335</v>
      </c>
      <c r="S1100" s="11">
        <f t="shared" si="70"/>
        <v>42208</v>
      </c>
      <c r="T1100" s="11">
        <f t="shared" si="71"/>
        <v>42194</v>
      </c>
    </row>
    <row r="1101" spans="1:20" ht="43.2" x14ac:dyDescent="0.3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>
        <f t="shared" si="68"/>
        <v>101</v>
      </c>
      <c r="O1101" t="s">
        <v>8280</v>
      </c>
      <c r="P1101">
        <f t="shared" si="69"/>
        <v>47</v>
      </c>
      <c r="Q1101" s="9" t="s">
        <v>8330</v>
      </c>
      <c r="R1101" t="s">
        <v>8335</v>
      </c>
      <c r="S1101" s="11">
        <f t="shared" si="70"/>
        <v>42310</v>
      </c>
      <c r="T1101" s="11">
        <f t="shared" si="71"/>
        <v>42299</v>
      </c>
    </row>
    <row r="1102" spans="1:20" ht="43.2" x14ac:dyDescent="0.3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>
        <f t="shared" si="68"/>
        <v>123</v>
      </c>
      <c r="O1102" t="s">
        <v>8280</v>
      </c>
      <c r="P1102">
        <f t="shared" si="69"/>
        <v>32</v>
      </c>
      <c r="Q1102" s="9" t="s">
        <v>8330</v>
      </c>
      <c r="R1102" t="s">
        <v>8335</v>
      </c>
      <c r="S1102" s="11">
        <f t="shared" si="70"/>
        <v>41150</v>
      </c>
      <c r="T1102" s="11">
        <f t="shared" si="71"/>
        <v>41127</v>
      </c>
    </row>
    <row r="1103" spans="1:20" ht="43.2" x14ac:dyDescent="0.3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>
        <f t="shared" si="68"/>
        <v>102</v>
      </c>
      <c r="O1103" t="s">
        <v>8280</v>
      </c>
      <c r="P1103">
        <f t="shared" si="69"/>
        <v>53</v>
      </c>
      <c r="Q1103" s="9" t="s">
        <v>8330</v>
      </c>
      <c r="R1103" t="s">
        <v>8335</v>
      </c>
      <c r="S1103" s="11">
        <f t="shared" si="70"/>
        <v>42235</v>
      </c>
      <c r="T1103" s="11">
        <f t="shared" si="71"/>
        <v>42205</v>
      </c>
    </row>
    <row r="1104" spans="1:20" ht="43.2" x14ac:dyDescent="0.3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>
        <f t="shared" si="68"/>
        <v>101</v>
      </c>
      <c r="O1104" t="s">
        <v>8280</v>
      </c>
      <c r="P1104">
        <f t="shared" si="69"/>
        <v>51</v>
      </c>
      <c r="Q1104" s="9" t="s">
        <v>8330</v>
      </c>
      <c r="R1104" t="s">
        <v>8335</v>
      </c>
      <c r="S1104" s="11">
        <f t="shared" si="70"/>
        <v>41482</v>
      </c>
      <c r="T1104" s="11">
        <f t="shared" si="71"/>
        <v>41452</v>
      </c>
    </row>
    <row r="1105" spans="1:20" ht="43.2" x14ac:dyDescent="0.3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>
        <f t="shared" si="68"/>
        <v>108</v>
      </c>
      <c r="O1105" t="s">
        <v>8297</v>
      </c>
      <c r="P1105">
        <f t="shared" si="69"/>
        <v>37</v>
      </c>
      <c r="Q1105" s="9" t="s">
        <v>8338</v>
      </c>
      <c r="R1105" t="s">
        <v>8356</v>
      </c>
      <c r="S1105" s="11">
        <f t="shared" si="70"/>
        <v>42483</v>
      </c>
      <c r="T1105" s="11">
        <f t="shared" si="71"/>
        <v>42452</v>
      </c>
    </row>
    <row r="1106" spans="1:20" ht="43.2" x14ac:dyDescent="0.3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>
        <f t="shared" si="68"/>
        <v>163</v>
      </c>
      <c r="O1106" t="s">
        <v>8297</v>
      </c>
      <c r="P1106">
        <f t="shared" si="69"/>
        <v>27</v>
      </c>
      <c r="Q1106" s="9" t="s">
        <v>8338</v>
      </c>
      <c r="R1106" t="s">
        <v>8356</v>
      </c>
      <c r="S1106" s="11">
        <f t="shared" si="70"/>
        <v>40936</v>
      </c>
      <c r="T1106" s="11">
        <f t="shared" si="71"/>
        <v>40906</v>
      </c>
    </row>
    <row r="1107" spans="1:20" ht="57.6" x14ac:dyDescent="0.3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>
        <f t="shared" si="68"/>
        <v>106</v>
      </c>
      <c r="O1107" t="s">
        <v>8297</v>
      </c>
      <c r="P1107">
        <f t="shared" si="69"/>
        <v>206</v>
      </c>
      <c r="Q1107" s="9" t="s">
        <v>8338</v>
      </c>
      <c r="R1107" t="s">
        <v>8356</v>
      </c>
      <c r="S1107" s="11">
        <f t="shared" si="70"/>
        <v>42182</v>
      </c>
      <c r="T1107" s="11">
        <f t="shared" si="71"/>
        <v>42152</v>
      </c>
    </row>
    <row r="1108" spans="1:20" ht="43.2" x14ac:dyDescent="0.3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>
        <f t="shared" si="68"/>
        <v>243</v>
      </c>
      <c r="O1108" t="s">
        <v>8297</v>
      </c>
      <c r="P1108">
        <f t="shared" si="69"/>
        <v>82</v>
      </c>
      <c r="Q1108" s="9" t="s">
        <v>8338</v>
      </c>
      <c r="R1108" t="s">
        <v>8356</v>
      </c>
      <c r="S1108" s="11">
        <f t="shared" si="70"/>
        <v>42672</v>
      </c>
      <c r="T1108" s="11">
        <f t="shared" si="71"/>
        <v>42644</v>
      </c>
    </row>
    <row r="1109" spans="1:20" ht="43.2" x14ac:dyDescent="0.3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>
        <f t="shared" si="68"/>
        <v>945</v>
      </c>
      <c r="O1109" t="s">
        <v>8297</v>
      </c>
      <c r="P1109">
        <f t="shared" si="69"/>
        <v>165</v>
      </c>
      <c r="Q1109" s="9" t="s">
        <v>8338</v>
      </c>
      <c r="R1109" t="s">
        <v>8356</v>
      </c>
      <c r="S1109" s="11">
        <f t="shared" si="70"/>
        <v>41903</v>
      </c>
      <c r="T1109" s="11">
        <f t="shared" si="71"/>
        <v>41873</v>
      </c>
    </row>
    <row r="1110" spans="1:20" ht="43.2" x14ac:dyDescent="0.3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>
        <f t="shared" si="68"/>
        <v>108</v>
      </c>
      <c r="O1110" t="s">
        <v>8297</v>
      </c>
      <c r="P1110">
        <f t="shared" si="69"/>
        <v>61</v>
      </c>
      <c r="Q1110" s="9" t="s">
        <v>8338</v>
      </c>
      <c r="R1110" t="s">
        <v>8356</v>
      </c>
      <c r="S1110" s="11">
        <f t="shared" si="70"/>
        <v>42412</v>
      </c>
      <c r="T1110" s="11">
        <f t="shared" si="71"/>
        <v>42381</v>
      </c>
    </row>
    <row r="1111" spans="1:20" ht="43.2" x14ac:dyDescent="0.3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>
        <f t="shared" si="68"/>
        <v>157</v>
      </c>
      <c r="O1111" t="s">
        <v>8297</v>
      </c>
      <c r="P1111">
        <f t="shared" si="69"/>
        <v>68</v>
      </c>
      <c r="Q1111" s="9" t="s">
        <v>8338</v>
      </c>
      <c r="R1111" t="s">
        <v>8356</v>
      </c>
      <c r="S1111" s="11">
        <f t="shared" si="70"/>
        <v>41592</v>
      </c>
      <c r="T1111" s="11">
        <f t="shared" si="71"/>
        <v>41561</v>
      </c>
    </row>
    <row r="1112" spans="1:20" ht="57.6" x14ac:dyDescent="0.3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>
        <f t="shared" si="68"/>
        <v>1174</v>
      </c>
      <c r="O1112" t="s">
        <v>8297</v>
      </c>
      <c r="P1112">
        <f t="shared" si="69"/>
        <v>82</v>
      </c>
      <c r="Q1112" s="9" t="s">
        <v>8338</v>
      </c>
      <c r="R1112" t="s">
        <v>8356</v>
      </c>
      <c r="S1112" s="11">
        <f t="shared" si="70"/>
        <v>42232</v>
      </c>
      <c r="T1112" s="11">
        <f t="shared" si="71"/>
        <v>42202</v>
      </c>
    </row>
    <row r="1113" spans="1:20" ht="43.2" x14ac:dyDescent="0.3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>
        <f t="shared" si="68"/>
        <v>171</v>
      </c>
      <c r="O1113" t="s">
        <v>8297</v>
      </c>
      <c r="P1113">
        <f t="shared" si="69"/>
        <v>25</v>
      </c>
      <c r="Q1113" s="9" t="s">
        <v>8338</v>
      </c>
      <c r="R1113" t="s">
        <v>8356</v>
      </c>
      <c r="S1113" s="11">
        <f t="shared" si="70"/>
        <v>41520</v>
      </c>
      <c r="T1113" s="11">
        <f t="shared" si="71"/>
        <v>41484</v>
      </c>
    </row>
    <row r="1114" spans="1:20" ht="43.2" x14ac:dyDescent="0.3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>
        <f t="shared" si="68"/>
        <v>126</v>
      </c>
      <c r="O1114" t="s">
        <v>8297</v>
      </c>
      <c r="P1114">
        <f t="shared" si="69"/>
        <v>21</v>
      </c>
      <c r="Q1114" s="9" t="s">
        <v>8338</v>
      </c>
      <c r="R1114" t="s">
        <v>8356</v>
      </c>
      <c r="S1114" s="11">
        <f t="shared" si="70"/>
        <v>41755</v>
      </c>
      <c r="T1114" s="11">
        <f t="shared" si="71"/>
        <v>41725</v>
      </c>
    </row>
    <row r="1115" spans="1:20" ht="43.2" x14ac:dyDescent="0.3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>
        <f t="shared" si="68"/>
        <v>1212</v>
      </c>
      <c r="O1115" t="s">
        <v>8297</v>
      </c>
      <c r="P1115">
        <f t="shared" si="69"/>
        <v>27</v>
      </c>
      <c r="Q1115" s="9" t="s">
        <v>8338</v>
      </c>
      <c r="R1115" t="s">
        <v>8356</v>
      </c>
      <c r="S1115" s="11">
        <f t="shared" si="70"/>
        <v>41450</v>
      </c>
      <c r="T1115" s="11">
        <f t="shared" si="71"/>
        <v>41424</v>
      </c>
    </row>
    <row r="1116" spans="1:20" ht="43.2" x14ac:dyDescent="0.3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>
        <f t="shared" si="68"/>
        <v>496</v>
      </c>
      <c r="O1116" t="s">
        <v>8297</v>
      </c>
      <c r="P1116">
        <f t="shared" si="69"/>
        <v>25</v>
      </c>
      <c r="Q1116" s="9" t="s">
        <v>8338</v>
      </c>
      <c r="R1116" t="s">
        <v>8356</v>
      </c>
      <c r="S1116" s="11">
        <f t="shared" si="70"/>
        <v>41839</v>
      </c>
      <c r="T1116" s="11">
        <f t="shared" si="71"/>
        <v>41806</v>
      </c>
    </row>
    <row r="1117" spans="1:20" ht="43.2" x14ac:dyDescent="0.3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>
        <f t="shared" si="68"/>
        <v>332</v>
      </c>
      <c r="O1117" t="s">
        <v>8297</v>
      </c>
      <c r="P1117">
        <f t="shared" si="69"/>
        <v>21</v>
      </c>
      <c r="Q1117" s="9" t="s">
        <v>8338</v>
      </c>
      <c r="R1117" t="s">
        <v>8356</v>
      </c>
      <c r="S1117" s="11">
        <f t="shared" si="70"/>
        <v>42352</v>
      </c>
      <c r="T1117" s="11">
        <f t="shared" si="71"/>
        <v>42331</v>
      </c>
    </row>
    <row r="1118" spans="1:20" ht="43.2" x14ac:dyDescent="0.3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>
        <f t="shared" si="68"/>
        <v>1165</v>
      </c>
      <c r="O1118" t="s">
        <v>8297</v>
      </c>
      <c r="P1118">
        <f t="shared" si="69"/>
        <v>42</v>
      </c>
      <c r="Q1118" s="9" t="s">
        <v>8338</v>
      </c>
      <c r="R1118" t="s">
        <v>8356</v>
      </c>
      <c r="S1118" s="11">
        <f t="shared" si="70"/>
        <v>42740</v>
      </c>
      <c r="T1118" s="11">
        <f t="shared" si="71"/>
        <v>42710</v>
      </c>
    </row>
    <row r="1119" spans="1:20" ht="28.8" x14ac:dyDescent="0.3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>
        <f t="shared" si="68"/>
        <v>153</v>
      </c>
      <c r="O1119" t="s">
        <v>8297</v>
      </c>
      <c r="P1119">
        <f t="shared" si="69"/>
        <v>136</v>
      </c>
      <c r="Q1119" s="9" t="s">
        <v>8338</v>
      </c>
      <c r="R1119" t="s">
        <v>8356</v>
      </c>
      <c r="S1119" s="11">
        <f t="shared" si="70"/>
        <v>42092</v>
      </c>
      <c r="T1119" s="11">
        <f t="shared" si="71"/>
        <v>42062</v>
      </c>
    </row>
    <row r="1120" spans="1:20" ht="43.2" x14ac:dyDescent="0.3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>
        <f t="shared" si="68"/>
        <v>537</v>
      </c>
      <c r="O1120" t="s">
        <v>8297</v>
      </c>
      <c r="P1120">
        <f t="shared" si="69"/>
        <v>22</v>
      </c>
      <c r="Q1120" s="9" t="s">
        <v>8338</v>
      </c>
      <c r="R1120" t="s">
        <v>8356</v>
      </c>
      <c r="S1120" s="11">
        <f t="shared" si="70"/>
        <v>42401</v>
      </c>
      <c r="T1120" s="11">
        <f t="shared" si="71"/>
        <v>42371</v>
      </c>
    </row>
    <row r="1121" spans="1:20" ht="43.2" x14ac:dyDescent="0.3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>
        <f t="shared" si="68"/>
        <v>353</v>
      </c>
      <c r="O1121" t="s">
        <v>8297</v>
      </c>
      <c r="P1121">
        <f t="shared" si="69"/>
        <v>65</v>
      </c>
      <c r="Q1121" s="9" t="s">
        <v>8338</v>
      </c>
      <c r="R1121" t="s">
        <v>8356</v>
      </c>
      <c r="S1121" s="11">
        <f t="shared" si="70"/>
        <v>41955</v>
      </c>
      <c r="T1121" s="11">
        <f t="shared" si="71"/>
        <v>41915</v>
      </c>
    </row>
    <row r="1122" spans="1:20" ht="28.8" x14ac:dyDescent="0.3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>
        <f t="shared" si="68"/>
        <v>137</v>
      </c>
      <c r="O1122" t="s">
        <v>8297</v>
      </c>
      <c r="P1122">
        <f t="shared" si="69"/>
        <v>70</v>
      </c>
      <c r="Q1122" s="9" t="s">
        <v>8338</v>
      </c>
      <c r="R1122" t="s">
        <v>8356</v>
      </c>
      <c r="S1122" s="11">
        <f t="shared" si="70"/>
        <v>42804</v>
      </c>
      <c r="T1122" s="11">
        <f t="shared" si="71"/>
        <v>42774</v>
      </c>
    </row>
    <row r="1123" spans="1:20" ht="28.8" x14ac:dyDescent="0.3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>
        <f t="shared" si="68"/>
        <v>128</v>
      </c>
      <c r="O1123" t="s">
        <v>8297</v>
      </c>
      <c r="P1123">
        <f t="shared" si="69"/>
        <v>75</v>
      </c>
      <c r="Q1123" s="9" t="s">
        <v>8338</v>
      </c>
      <c r="R1123" t="s">
        <v>8356</v>
      </c>
      <c r="S1123" s="11">
        <f t="shared" si="70"/>
        <v>41609</v>
      </c>
      <c r="T1123" s="11">
        <f t="shared" si="71"/>
        <v>41573</v>
      </c>
    </row>
    <row r="1124" spans="1:20" ht="43.2" x14ac:dyDescent="0.3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>
        <f t="shared" si="68"/>
        <v>271</v>
      </c>
      <c r="O1124" t="s">
        <v>8297</v>
      </c>
      <c r="P1124">
        <f t="shared" si="69"/>
        <v>141</v>
      </c>
      <c r="Q1124" s="9" t="s">
        <v>8338</v>
      </c>
      <c r="R1124" t="s">
        <v>8356</v>
      </c>
      <c r="S1124" s="11">
        <f t="shared" si="70"/>
        <v>42482</v>
      </c>
      <c r="T1124" s="11">
        <f t="shared" si="71"/>
        <v>42452</v>
      </c>
    </row>
    <row r="1125" spans="1:20" ht="43.2" x14ac:dyDescent="0.3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>
        <f t="shared" si="68"/>
        <v>806</v>
      </c>
      <c r="O1125" t="s">
        <v>8297</v>
      </c>
      <c r="P1125">
        <f t="shared" si="69"/>
        <v>49</v>
      </c>
      <c r="Q1125" s="9" t="s">
        <v>8338</v>
      </c>
      <c r="R1125" t="s">
        <v>8356</v>
      </c>
      <c r="S1125" s="11">
        <f t="shared" si="70"/>
        <v>42796</v>
      </c>
      <c r="T1125" s="11">
        <f t="shared" si="71"/>
        <v>42766</v>
      </c>
    </row>
    <row r="1126" spans="1:20" ht="28.8" x14ac:dyDescent="0.3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>
        <f t="shared" si="68"/>
        <v>1360</v>
      </c>
      <c r="O1126" t="s">
        <v>8297</v>
      </c>
      <c r="P1126">
        <f t="shared" si="69"/>
        <v>54</v>
      </c>
      <c r="Q1126" s="9" t="s">
        <v>8338</v>
      </c>
      <c r="R1126" t="s">
        <v>8356</v>
      </c>
      <c r="S1126" s="11">
        <f t="shared" si="70"/>
        <v>41605</v>
      </c>
      <c r="T1126" s="11">
        <f t="shared" si="71"/>
        <v>41569</v>
      </c>
    </row>
    <row r="1127" spans="1:20" ht="43.2" x14ac:dyDescent="0.3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>
        <f t="shared" si="68"/>
        <v>930250</v>
      </c>
      <c r="O1127" t="s">
        <v>8297</v>
      </c>
      <c r="P1127">
        <f t="shared" si="69"/>
        <v>5</v>
      </c>
      <c r="Q1127" s="9" t="s">
        <v>8338</v>
      </c>
      <c r="R1127" t="s">
        <v>8356</v>
      </c>
      <c r="S1127" s="11">
        <f t="shared" si="70"/>
        <v>42807</v>
      </c>
      <c r="T1127" s="11">
        <f t="shared" si="71"/>
        <v>42800</v>
      </c>
    </row>
    <row r="1128" spans="1:20" ht="43.2" x14ac:dyDescent="0.3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>
        <f t="shared" si="68"/>
        <v>377</v>
      </c>
      <c r="O1128" t="s">
        <v>8297</v>
      </c>
      <c r="P1128">
        <f t="shared" si="69"/>
        <v>65</v>
      </c>
      <c r="Q1128" s="9" t="s">
        <v>8338</v>
      </c>
      <c r="R1128" t="s">
        <v>8356</v>
      </c>
      <c r="S1128" s="11">
        <f t="shared" si="70"/>
        <v>42660</v>
      </c>
      <c r="T1128" s="11">
        <f t="shared" si="71"/>
        <v>42647</v>
      </c>
    </row>
    <row r="1129" spans="1:20" ht="43.2" x14ac:dyDescent="0.3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>
        <f t="shared" si="68"/>
        <v>2647</v>
      </c>
      <c r="O1129" t="s">
        <v>8297</v>
      </c>
      <c r="P1129">
        <f t="shared" si="69"/>
        <v>53</v>
      </c>
      <c r="Q1129" s="9" t="s">
        <v>8338</v>
      </c>
      <c r="R1129" t="s">
        <v>8356</v>
      </c>
      <c r="S1129" s="11">
        <f t="shared" si="70"/>
        <v>41691</v>
      </c>
      <c r="T1129" s="11">
        <f t="shared" si="71"/>
        <v>41660</v>
      </c>
    </row>
    <row r="1130" spans="1:20" ht="43.2" x14ac:dyDescent="0.3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>
        <f t="shared" si="68"/>
        <v>100</v>
      </c>
      <c r="O1130" t="s">
        <v>8297</v>
      </c>
      <c r="P1130">
        <f t="shared" si="69"/>
        <v>44</v>
      </c>
      <c r="Q1130" s="9" t="s">
        <v>8338</v>
      </c>
      <c r="R1130" t="s">
        <v>8356</v>
      </c>
      <c r="S1130" s="11">
        <f t="shared" si="70"/>
        <v>42251</v>
      </c>
      <c r="T1130" s="11">
        <f t="shared" si="71"/>
        <v>42221</v>
      </c>
    </row>
    <row r="1131" spans="1:20" ht="28.8" x14ac:dyDescent="0.3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>
        <f t="shared" si="68"/>
        <v>104</v>
      </c>
      <c r="O1131" t="s">
        <v>8297</v>
      </c>
      <c r="P1131">
        <f t="shared" si="69"/>
        <v>51</v>
      </c>
      <c r="Q1131" s="9" t="s">
        <v>8338</v>
      </c>
      <c r="R1131" t="s">
        <v>8356</v>
      </c>
      <c r="S1131" s="11">
        <f t="shared" si="70"/>
        <v>42214</v>
      </c>
      <c r="T1131" s="11">
        <f t="shared" si="71"/>
        <v>42200</v>
      </c>
    </row>
    <row r="1132" spans="1:20" ht="43.2" x14ac:dyDescent="0.3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>
        <f t="shared" si="68"/>
        <v>107</v>
      </c>
      <c r="O1132" t="s">
        <v>8297</v>
      </c>
      <c r="P1132">
        <f t="shared" si="69"/>
        <v>59</v>
      </c>
      <c r="Q1132" s="9" t="s">
        <v>8338</v>
      </c>
      <c r="R1132" t="s">
        <v>8356</v>
      </c>
      <c r="S1132" s="11">
        <f t="shared" si="70"/>
        <v>42719</v>
      </c>
      <c r="T1132" s="11">
        <f t="shared" si="71"/>
        <v>42689</v>
      </c>
    </row>
    <row r="1133" spans="1:20" ht="43.2" x14ac:dyDescent="0.3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>
        <f t="shared" si="68"/>
        <v>169</v>
      </c>
      <c r="O1133" t="s">
        <v>8297</v>
      </c>
      <c r="P1133">
        <f t="shared" si="69"/>
        <v>33</v>
      </c>
      <c r="Q1133" s="9" t="s">
        <v>8338</v>
      </c>
      <c r="R1133" t="s">
        <v>8356</v>
      </c>
      <c r="S1133" s="11">
        <f t="shared" si="70"/>
        <v>41366</v>
      </c>
      <c r="T1133" s="11">
        <f t="shared" si="71"/>
        <v>41336</v>
      </c>
    </row>
    <row r="1134" spans="1:20" ht="43.2" x14ac:dyDescent="0.3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>
        <f t="shared" si="68"/>
        <v>975</v>
      </c>
      <c r="O1134" t="s">
        <v>8297</v>
      </c>
      <c r="P1134">
        <f t="shared" si="69"/>
        <v>427</v>
      </c>
      <c r="Q1134" s="9" t="s">
        <v>8338</v>
      </c>
      <c r="R1134" t="s">
        <v>8356</v>
      </c>
      <c r="S1134" s="11">
        <f t="shared" si="70"/>
        <v>42707</v>
      </c>
      <c r="T1134" s="11">
        <f t="shared" si="71"/>
        <v>42677</v>
      </c>
    </row>
    <row r="1135" spans="1:20" ht="43.2" x14ac:dyDescent="0.3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>
        <f t="shared" si="68"/>
        <v>134</v>
      </c>
      <c r="O1135" t="s">
        <v>8297</v>
      </c>
      <c r="P1135">
        <f t="shared" si="69"/>
        <v>24</v>
      </c>
      <c r="Q1135" s="9" t="s">
        <v>8338</v>
      </c>
      <c r="R1135" t="s">
        <v>8356</v>
      </c>
      <c r="S1135" s="11">
        <f t="shared" si="70"/>
        <v>41867</v>
      </c>
      <c r="T1135" s="11">
        <f t="shared" si="71"/>
        <v>41846</v>
      </c>
    </row>
    <row r="1136" spans="1:20" ht="43.2" x14ac:dyDescent="0.3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>
        <f t="shared" si="68"/>
        <v>272</v>
      </c>
      <c r="O1136" t="s">
        <v>8297</v>
      </c>
      <c r="P1136">
        <f t="shared" si="69"/>
        <v>98</v>
      </c>
      <c r="Q1136" s="9" t="s">
        <v>8338</v>
      </c>
      <c r="R1136" t="s">
        <v>8356</v>
      </c>
      <c r="S1136" s="11">
        <f t="shared" si="70"/>
        <v>42588</v>
      </c>
      <c r="T1136" s="11">
        <f t="shared" si="71"/>
        <v>42573</v>
      </c>
    </row>
    <row r="1137" spans="1:20" ht="43.2" x14ac:dyDescent="0.3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>
        <f t="shared" si="68"/>
        <v>113</v>
      </c>
      <c r="O1137" t="s">
        <v>8297</v>
      </c>
      <c r="P1137">
        <f t="shared" si="69"/>
        <v>107</v>
      </c>
      <c r="Q1137" s="9" t="s">
        <v>8338</v>
      </c>
      <c r="R1137" t="s">
        <v>8356</v>
      </c>
      <c r="S1137" s="11">
        <f t="shared" si="70"/>
        <v>42326</v>
      </c>
      <c r="T1137" s="11">
        <f t="shared" si="71"/>
        <v>42296</v>
      </c>
    </row>
    <row r="1138" spans="1:20" ht="43.2" x14ac:dyDescent="0.3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>
        <f t="shared" si="68"/>
        <v>460</v>
      </c>
      <c r="O1138" t="s">
        <v>8297</v>
      </c>
      <c r="P1138">
        <f t="shared" si="69"/>
        <v>12</v>
      </c>
      <c r="Q1138" s="9" t="s">
        <v>8338</v>
      </c>
      <c r="R1138" t="s">
        <v>8356</v>
      </c>
      <c r="S1138" s="11">
        <f t="shared" si="70"/>
        <v>42759</v>
      </c>
      <c r="T1138" s="11">
        <f t="shared" si="71"/>
        <v>42752</v>
      </c>
    </row>
    <row r="1139" spans="1:20" ht="28.8" x14ac:dyDescent="0.3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>
        <f t="shared" si="68"/>
        <v>287</v>
      </c>
      <c r="O1139" t="s">
        <v>8297</v>
      </c>
      <c r="P1139">
        <f t="shared" si="69"/>
        <v>42</v>
      </c>
      <c r="Q1139" s="9" t="s">
        <v>8338</v>
      </c>
      <c r="R1139" t="s">
        <v>8356</v>
      </c>
      <c r="S1139" s="11">
        <f t="shared" si="70"/>
        <v>42498</v>
      </c>
      <c r="T1139" s="11">
        <f t="shared" si="71"/>
        <v>42468</v>
      </c>
    </row>
    <row r="1140" spans="1:20" ht="43.2" x14ac:dyDescent="0.3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>
        <f t="shared" si="68"/>
        <v>223</v>
      </c>
      <c r="O1140" t="s">
        <v>8297</v>
      </c>
      <c r="P1140">
        <f t="shared" si="69"/>
        <v>21</v>
      </c>
      <c r="Q1140" s="9" t="s">
        <v>8338</v>
      </c>
      <c r="R1140" t="s">
        <v>8356</v>
      </c>
      <c r="S1140" s="11">
        <f t="shared" si="70"/>
        <v>42696</v>
      </c>
      <c r="T1140" s="11">
        <f t="shared" si="71"/>
        <v>42682</v>
      </c>
    </row>
    <row r="1141" spans="1:20" ht="57.6" x14ac:dyDescent="0.3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>
        <f t="shared" si="68"/>
        <v>636</v>
      </c>
      <c r="O1141" t="s">
        <v>8297</v>
      </c>
      <c r="P1141">
        <f t="shared" si="69"/>
        <v>94</v>
      </c>
      <c r="Q1141" s="9" t="s">
        <v>8338</v>
      </c>
      <c r="R1141" t="s">
        <v>8356</v>
      </c>
      <c r="S1141" s="11">
        <f t="shared" si="70"/>
        <v>42541</v>
      </c>
      <c r="T1141" s="11">
        <f t="shared" si="71"/>
        <v>42506</v>
      </c>
    </row>
    <row r="1142" spans="1:20" ht="28.8" x14ac:dyDescent="0.3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>
        <f t="shared" si="68"/>
        <v>147</v>
      </c>
      <c r="O1142" t="s">
        <v>8297</v>
      </c>
      <c r="P1142">
        <f t="shared" si="69"/>
        <v>16</v>
      </c>
      <c r="Q1142" s="9" t="s">
        <v>8338</v>
      </c>
      <c r="R1142" t="s">
        <v>8356</v>
      </c>
      <c r="S1142" s="11">
        <f t="shared" si="70"/>
        <v>42166</v>
      </c>
      <c r="T1142" s="11">
        <f t="shared" si="71"/>
        <v>42136</v>
      </c>
    </row>
    <row r="1143" spans="1:20" ht="43.2" x14ac:dyDescent="0.3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>
        <f t="shared" si="68"/>
        <v>1867</v>
      </c>
      <c r="O1143" t="s">
        <v>8297</v>
      </c>
      <c r="P1143">
        <f t="shared" si="69"/>
        <v>91</v>
      </c>
      <c r="Q1143" s="9" t="s">
        <v>8338</v>
      </c>
      <c r="R1143" t="s">
        <v>8356</v>
      </c>
      <c r="S1143" s="11">
        <f t="shared" si="70"/>
        <v>42712</v>
      </c>
      <c r="T1143" s="11">
        <f t="shared" si="71"/>
        <v>42702</v>
      </c>
    </row>
    <row r="1144" spans="1:20" ht="43.2" x14ac:dyDescent="0.3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>
        <f t="shared" si="68"/>
        <v>327</v>
      </c>
      <c r="O1144" t="s">
        <v>8297</v>
      </c>
      <c r="P1144">
        <f t="shared" si="69"/>
        <v>97</v>
      </c>
      <c r="Q1144" s="9" t="s">
        <v>8338</v>
      </c>
      <c r="R1144" t="s">
        <v>8356</v>
      </c>
      <c r="S1144" s="11">
        <f t="shared" si="70"/>
        <v>41725</v>
      </c>
      <c r="T1144" s="11">
        <f t="shared" si="71"/>
        <v>41695</v>
      </c>
    </row>
    <row r="1145" spans="1:20" ht="43.2" x14ac:dyDescent="0.3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>
        <f t="shared" si="68"/>
        <v>780</v>
      </c>
      <c r="O1145" t="s">
        <v>8297</v>
      </c>
      <c r="P1145">
        <f t="shared" si="69"/>
        <v>37</v>
      </c>
      <c r="Q1145" s="9" t="s">
        <v>8338</v>
      </c>
      <c r="R1145" t="s">
        <v>8356</v>
      </c>
      <c r="S1145" s="11">
        <f t="shared" si="70"/>
        <v>42780</v>
      </c>
      <c r="T1145" s="11">
        <f t="shared" si="71"/>
        <v>42759</v>
      </c>
    </row>
    <row r="1146" spans="1:20" ht="43.2" x14ac:dyDescent="0.3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>
        <f t="shared" si="68"/>
        <v>154</v>
      </c>
      <c r="O1146" t="s">
        <v>8297</v>
      </c>
      <c r="P1146">
        <f t="shared" si="69"/>
        <v>28</v>
      </c>
      <c r="Q1146" s="9" t="s">
        <v>8338</v>
      </c>
      <c r="R1146" t="s">
        <v>8356</v>
      </c>
      <c r="S1146" s="11">
        <f t="shared" si="70"/>
        <v>41961</v>
      </c>
      <c r="T1146" s="11">
        <f t="shared" si="71"/>
        <v>41926</v>
      </c>
    </row>
    <row r="1147" spans="1:20" ht="43.2" x14ac:dyDescent="0.3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>
        <f t="shared" si="68"/>
        <v>116</v>
      </c>
      <c r="O1147" t="s">
        <v>8297</v>
      </c>
      <c r="P1147">
        <f t="shared" si="69"/>
        <v>144</v>
      </c>
      <c r="Q1147" s="9" t="s">
        <v>8338</v>
      </c>
      <c r="R1147" t="s">
        <v>8356</v>
      </c>
      <c r="S1147" s="11">
        <f t="shared" si="70"/>
        <v>42035</v>
      </c>
      <c r="T1147" s="11">
        <f t="shared" si="71"/>
        <v>42014</v>
      </c>
    </row>
    <row r="1148" spans="1:20" ht="57.6" x14ac:dyDescent="0.3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>
        <f t="shared" si="68"/>
        <v>180</v>
      </c>
      <c r="O1148" t="s">
        <v>8297</v>
      </c>
      <c r="P1148">
        <f t="shared" si="69"/>
        <v>24</v>
      </c>
      <c r="Q1148" s="9" t="s">
        <v>8338</v>
      </c>
      <c r="R1148" t="s">
        <v>8356</v>
      </c>
      <c r="S1148" s="11">
        <f t="shared" si="70"/>
        <v>42513</v>
      </c>
      <c r="T1148" s="11">
        <f t="shared" si="71"/>
        <v>42496</v>
      </c>
    </row>
    <row r="1149" spans="1:20" ht="43.2" x14ac:dyDescent="0.3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>
        <f t="shared" si="68"/>
        <v>299</v>
      </c>
      <c r="O1149" t="s">
        <v>8297</v>
      </c>
      <c r="P1149">
        <f t="shared" si="69"/>
        <v>35</v>
      </c>
      <c r="Q1149" s="9" t="s">
        <v>8338</v>
      </c>
      <c r="R1149" t="s">
        <v>8356</v>
      </c>
      <c r="S1149" s="11">
        <f t="shared" si="70"/>
        <v>42697</v>
      </c>
      <c r="T1149" s="11">
        <f t="shared" si="71"/>
        <v>42690</v>
      </c>
    </row>
    <row r="1150" spans="1:20" ht="43.2" x14ac:dyDescent="0.3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>
        <f t="shared" si="68"/>
        <v>320</v>
      </c>
      <c r="O1150" t="s">
        <v>8297</v>
      </c>
      <c r="P1150">
        <f t="shared" si="69"/>
        <v>25</v>
      </c>
      <c r="Q1150" s="9" t="s">
        <v>8338</v>
      </c>
      <c r="R1150" t="s">
        <v>8356</v>
      </c>
      <c r="S1150" s="11">
        <f t="shared" si="70"/>
        <v>42487</v>
      </c>
      <c r="T1150" s="11">
        <f t="shared" si="71"/>
        <v>42470</v>
      </c>
    </row>
    <row r="1151" spans="1:20" ht="43.2" x14ac:dyDescent="0.3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>
        <f t="shared" si="68"/>
        <v>381</v>
      </c>
      <c r="O1151" t="s">
        <v>8297</v>
      </c>
      <c r="P1151">
        <f t="shared" si="69"/>
        <v>188</v>
      </c>
      <c r="Q1151" s="9" t="s">
        <v>8338</v>
      </c>
      <c r="R1151" t="s">
        <v>8356</v>
      </c>
      <c r="S1151" s="11">
        <f t="shared" si="70"/>
        <v>41994</v>
      </c>
      <c r="T1151" s="11">
        <f t="shared" si="71"/>
        <v>41968</v>
      </c>
    </row>
    <row r="1152" spans="1:20" ht="43.2" x14ac:dyDescent="0.3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>
        <f t="shared" si="68"/>
        <v>103</v>
      </c>
      <c r="O1152" t="s">
        <v>8297</v>
      </c>
      <c r="P1152">
        <f t="shared" si="69"/>
        <v>148</v>
      </c>
      <c r="Q1152" s="9" t="s">
        <v>8338</v>
      </c>
      <c r="R1152" t="s">
        <v>8356</v>
      </c>
      <c r="S1152" s="11">
        <f t="shared" si="70"/>
        <v>42806</v>
      </c>
      <c r="T1152" s="11">
        <f t="shared" si="71"/>
        <v>42776</v>
      </c>
    </row>
    <row r="1153" spans="1:20" ht="43.2" x14ac:dyDescent="0.3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>
        <f t="shared" si="68"/>
        <v>1802</v>
      </c>
      <c r="O1153" t="s">
        <v>8297</v>
      </c>
      <c r="P1153">
        <f t="shared" si="69"/>
        <v>50</v>
      </c>
      <c r="Q1153" s="9" t="s">
        <v>8338</v>
      </c>
      <c r="R1153" t="s">
        <v>8356</v>
      </c>
      <c r="S1153" s="11">
        <f t="shared" si="70"/>
        <v>42801</v>
      </c>
      <c r="T1153" s="11">
        <f t="shared" si="71"/>
        <v>42776</v>
      </c>
    </row>
    <row r="1154" spans="1:20" ht="43.2" x14ac:dyDescent="0.3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>
        <f t="shared" ref="N1154:N1217" si="72">ROUND(($E1154/$D1154)*100,0)</f>
        <v>720</v>
      </c>
      <c r="O1154" t="s">
        <v>8297</v>
      </c>
      <c r="P1154">
        <f t="shared" ref="P1154:P1217" si="73">ROUND($E1154/$L1154,0)</f>
        <v>108</v>
      </c>
      <c r="Q1154" s="9" t="s">
        <v>8338</v>
      </c>
      <c r="R1154" t="s">
        <v>8356</v>
      </c>
      <c r="S1154" s="11">
        <f t="shared" si="70"/>
        <v>42746</v>
      </c>
      <c r="T1154" s="11">
        <f t="shared" si="71"/>
        <v>42726</v>
      </c>
    </row>
    <row r="1155" spans="1:20" ht="43.2" x14ac:dyDescent="0.3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>
        <f t="shared" si="72"/>
        <v>283</v>
      </c>
      <c r="O1155" t="s">
        <v>8297</v>
      </c>
      <c r="P1155">
        <f t="shared" si="73"/>
        <v>43</v>
      </c>
      <c r="Q1155" s="9" t="s">
        <v>8338</v>
      </c>
      <c r="R1155" t="s">
        <v>8356</v>
      </c>
      <c r="S1155" s="11">
        <f t="shared" ref="S1155:S1218" si="74">ROUND((((($I1155/60)/60)/24)+DATE(1970,1,1))-(8/24),0)</f>
        <v>42714</v>
      </c>
      <c r="T1155" s="11">
        <f t="shared" ref="T1155:T1218" si="75">ROUND((((($J1155/60)/60)/24)+DATE(1970,1,1))-(8/24),0)</f>
        <v>42684</v>
      </c>
    </row>
    <row r="1156" spans="1:20" ht="43.2" x14ac:dyDescent="0.3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>
        <f t="shared" si="72"/>
        <v>1357</v>
      </c>
      <c r="O1156" t="s">
        <v>8297</v>
      </c>
      <c r="P1156">
        <f t="shared" si="73"/>
        <v>14</v>
      </c>
      <c r="Q1156" s="9" t="s">
        <v>8338</v>
      </c>
      <c r="R1156" t="s">
        <v>8356</v>
      </c>
      <c r="S1156" s="11">
        <f t="shared" si="74"/>
        <v>42345</v>
      </c>
      <c r="T1156" s="11">
        <f t="shared" si="75"/>
        <v>42315</v>
      </c>
    </row>
    <row r="1157" spans="1:20" ht="43.2" x14ac:dyDescent="0.3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>
        <f t="shared" si="72"/>
        <v>220</v>
      </c>
      <c r="O1157" t="s">
        <v>8297</v>
      </c>
      <c r="P1157">
        <f t="shared" si="73"/>
        <v>37</v>
      </c>
      <c r="Q1157" s="9" t="s">
        <v>8338</v>
      </c>
      <c r="R1157" t="s">
        <v>8356</v>
      </c>
      <c r="S1157" s="11">
        <f t="shared" si="74"/>
        <v>42806</v>
      </c>
      <c r="T1157" s="11">
        <f t="shared" si="75"/>
        <v>42781</v>
      </c>
    </row>
    <row r="1158" spans="1:20" ht="57.6" x14ac:dyDescent="0.3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>
        <f t="shared" si="72"/>
        <v>120</v>
      </c>
      <c r="O1158" t="s">
        <v>8297</v>
      </c>
      <c r="P1158">
        <f t="shared" si="73"/>
        <v>30</v>
      </c>
      <c r="Q1158" s="9" t="s">
        <v>8338</v>
      </c>
      <c r="R1158" t="s">
        <v>8356</v>
      </c>
      <c r="S1158" s="11">
        <f t="shared" si="74"/>
        <v>41693</v>
      </c>
      <c r="T1158" s="11">
        <f t="shared" si="75"/>
        <v>41663</v>
      </c>
    </row>
    <row r="1159" spans="1:20" ht="43.2" x14ac:dyDescent="0.3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>
        <f t="shared" si="72"/>
        <v>408</v>
      </c>
      <c r="O1159" t="s">
        <v>8297</v>
      </c>
      <c r="P1159">
        <f t="shared" si="73"/>
        <v>34</v>
      </c>
      <c r="Q1159" s="9" t="s">
        <v>8338</v>
      </c>
      <c r="R1159" t="s">
        <v>8356</v>
      </c>
      <c r="S1159" s="11">
        <f t="shared" si="74"/>
        <v>41995</v>
      </c>
      <c r="T1159" s="11">
        <f t="shared" si="75"/>
        <v>41965</v>
      </c>
    </row>
    <row r="1160" spans="1:20" ht="57.6" x14ac:dyDescent="0.3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>
        <f t="shared" si="72"/>
        <v>106</v>
      </c>
      <c r="O1160" t="s">
        <v>8297</v>
      </c>
      <c r="P1160">
        <f t="shared" si="73"/>
        <v>65</v>
      </c>
      <c r="Q1160" s="9" t="s">
        <v>8338</v>
      </c>
      <c r="R1160" t="s">
        <v>8356</v>
      </c>
      <c r="S1160" s="11">
        <f t="shared" si="74"/>
        <v>41644</v>
      </c>
      <c r="T1160" s="11">
        <f t="shared" si="75"/>
        <v>41614</v>
      </c>
    </row>
    <row r="1161" spans="1:20" ht="43.2" x14ac:dyDescent="0.3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>
        <f t="shared" si="72"/>
        <v>141</v>
      </c>
      <c r="O1161" t="s">
        <v>8297</v>
      </c>
      <c r="P1161">
        <f t="shared" si="73"/>
        <v>58</v>
      </c>
      <c r="Q1161" s="9" t="s">
        <v>8338</v>
      </c>
      <c r="R1161" t="s">
        <v>8356</v>
      </c>
      <c r="S1161" s="11">
        <f t="shared" si="74"/>
        <v>40966</v>
      </c>
      <c r="T1161" s="11">
        <f t="shared" si="75"/>
        <v>40936</v>
      </c>
    </row>
    <row r="1162" spans="1:20" ht="28.8" x14ac:dyDescent="0.3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>
        <f t="shared" si="72"/>
        <v>271</v>
      </c>
      <c r="O1162" t="s">
        <v>8297</v>
      </c>
      <c r="P1162">
        <f t="shared" si="73"/>
        <v>53</v>
      </c>
      <c r="Q1162" s="9" t="s">
        <v>8338</v>
      </c>
      <c r="R1162" t="s">
        <v>8356</v>
      </c>
      <c r="S1162" s="11">
        <f t="shared" si="74"/>
        <v>42373</v>
      </c>
      <c r="T1162" s="11">
        <f t="shared" si="75"/>
        <v>42338</v>
      </c>
    </row>
    <row r="1163" spans="1:20" ht="43.2" x14ac:dyDescent="0.3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>
        <f t="shared" si="72"/>
        <v>154</v>
      </c>
      <c r="O1163" t="s">
        <v>8297</v>
      </c>
      <c r="P1163">
        <f t="shared" si="73"/>
        <v>48</v>
      </c>
      <c r="Q1163" s="9" t="s">
        <v>8338</v>
      </c>
      <c r="R1163" t="s">
        <v>8356</v>
      </c>
      <c r="S1163" s="11">
        <f t="shared" si="74"/>
        <v>42039</v>
      </c>
      <c r="T1163" s="11">
        <f t="shared" si="75"/>
        <v>42020</v>
      </c>
    </row>
    <row r="1164" spans="1:20" ht="57.6" x14ac:dyDescent="0.3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>
        <f t="shared" si="72"/>
        <v>404</v>
      </c>
      <c r="O1164" t="s">
        <v>8297</v>
      </c>
      <c r="P1164">
        <f t="shared" si="73"/>
        <v>82</v>
      </c>
      <c r="Q1164" s="9" t="s">
        <v>8338</v>
      </c>
      <c r="R1164" t="s">
        <v>8356</v>
      </c>
      <c r="S1164" s="11">
        <f t="shared" si="74"/>
        <v>42264</v>
      </c>
      <c r="T1164" s="11">
        <f t="shared" si="75"/>
        <v>42234</v>
      </c>
    </row>
    <row r="1165" spans="1:20" ht="43.2" x14ac:dyDescent="0.3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>
        <f t="shared" si="72"/>
        <v>185</v>
      </c>
      <c r="O1165" t="s">
        <v>8276</v>
      </c>
      <c r="P1165">
        <f t="shared" si="73"/>
        <v>50</v>
      </c>
      <c r="Q1165" s="9" t="s">
        <v>8330</v>
      </c>
      <c r="R1165" t="s">
        <v>8331</v>
      </c>
      <c r="S1165" s="11">
        <f t="shared" si="74"/>
        <v>40749</v>
      </c>
      <c r="T1165" s="11">
        <f t="shared" si="75"/>
        <v>40687</v>
      </c>
    </row>
    <row r="1166" spans="1:20" ht="28.8" x14ac:dyDescent="0.3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>
        <f t="shared" si="72"/>
        <v>185</v>
      </c>
      <c r="O1166" t="s">
        <v>8276</v>
      </c>
      <c r="P1166">
        <f t="shared" si="73"/>
        <v>116</v>
      </c>
      <c r="Q1166" s="9" t="s">
        <v>8330</v>
      </c>
      <c r="R1166" t="s">
        <v>8331</v>
      </c>
      <c r="S1166" s="11">
        <f t="shared" si="74"/>
        <v>42383</v>
      </c>
      <c r="T1166" s="11">
        <f t="shared" si="75"/>
        <v>42323</v>
      </c>
    </row>
    <row r="1167" spans="1:20" ht="43.2" x14ac:dyDescent="0.3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>
        <f t="shared" si="72"/>
        <v>101</v>
      </c>
      <c r="O1167" t="s">
        <v>8276</v>
      </c>
      <c r="P1167">
        <f t="shared" si="73"/>
        <v>63</v>
      </c>
      <c r="Q1167" s="9" t="s">
        <v>8330</v>
      </c>
      <c r="R1167" t="s">
        <v>8331</v>
      </c>
      <c r="S1167" s="11">
        <f t="shared" si="74"/>
        <v>41038</v>
      </c>
      <c r="T1167" s="11">
        <f t="shared" si="75"/>
        <v>40978</v>
      </c>
    </row>
    <row r="1168" spans="1:20" ht="28.8" x14ac:dyDescent="0.3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>
        <f t="shared" si="72"/>
        <v>106</v>
      </c>
      <c r="O1168" t="s">
        <v>8276</v>
      </c>
      <c r="P1168">
        <f t="shared" si="73"/>
        <v>108</v>
      </c>
      <c r="Q1168" s="9" t="s">
        <v>8330</v>
      </c>
      <c r="R1168" t="s">
        <v>8331</v>
      </c>
      <c r="S1168" s="11">
        <f t="shared" si="74"/>
        <v>40614</v>
      </c>
      <c r="T1168" s="11">
        <f t="shared" si="75"/>
        <v>40585</v>
      </c>
    </row>
    <row r="1169" spans="1:20" ht="43.2" x14ac:dyDescent="0.3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>
        <f t="shared" si="72"/>
        <v>121</v>
      </c>
      <c r="O1169" t="s">
        <v>8276</v>
      </c>
      <c r="P1169">
        <f t="shared" si="73"/>
        <v>46</v>
      </c>
      <c r="Q1169" s="9" t="s">
        <v>8330</v>
      </c>
      <c r="R1169" t="s">
        <v>8331</v>
      </c>
      <c r="S1169" s="11">
        <f t="shared" si="74"/>
        <v>41089</v>
      </c>
      <c r="T1169" s="11">
        <f t="shared" si="75"/>
        <v>41059</v>
      </c>
    </row>
    <row r="1170" spans="1:20" ht="43.2" x14ac:dyDescent="0.3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>
        <f t="shared" si="72"/>
        <v>100</v>
      </c>
      <c r="O1170" t="s">
        <v>8276</v>
      </c>
      <c r="P1170">
        <f t="shared" si="73"/>
        <v>107</v>
      </c>
      <c r="Q1170" s="9" t="s">
        <v>8330</v>
      </c>
      <c r="R1170" t="s">
        <v>8331</v>
      </c>
      <c r="S1170" s="11">
        <f t="shared" si="74"/>
        <v>41523</v>
      </c>
      <c r="T1170" s="11">
        <f t="shared" si="75"/>
        <v>41495</v>
      </c>
    </row>
    <row r="1171" spans="1:20" ht="43.2" x14ac:dyDescent="0.3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>
        <f t="shared" si="72"/>
        <v>120</v>
      </c>
      <c r="O1171" t="s">
        <v>8276</v>
      </c>
      <c r="P1171">
        <f t="shared" si="73"/>
        <v>51</v>
      </c>
      <c r="Q1171" s="9" t="s">
        <v>8330</v>
      </c>
      <c r="R1171" t="s">
        <v>8331</v>
      </c>
      <c r="S1171" s="11">
        <f t="shared" si="74"/>
        <v>41813</v>
      </c>
      <c r="T1171" s="11">
        <f t="shared" si="75"/>
        <v>41792</v>
      </c>
    </row>
    <row r="1172" spans="1:20" ht="43.2" x14ac:dyDescent="0.3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>
        <f t="shared" si="72"/>
        <v>100</v>
      </c>
      <c r="O1172" t="s">
        <v>8276</v>
      </c>
      <c r="P1172">
        <f t="shared" si="73"/>
        <v>40</v>
      </c>
      <c r="Q1172" s="9" t="s">
        <v>8330</v>
      </c>
      <c r="R1172" t="s">
        <v>8331</v>
      </c>
      <c r="S1172" s="11">
        <f t="shared" si="74"/>
        <v>41086</v>
      </c>
      <c r="T1172" s="11">
        <f t="shared" si="75"/>
        <v>41067</v>
      </c>
    </row>
    <row r="1173" spans="1:20" ht="43.2" x14ac:dyDescent="0.3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>
        <f t="shared" si="72"/>
        <v>107</v>
      </c>
      <c r="O1173" t="s">
        <v>8276</v>
      </c>
      <c r="P1173">
        <f t="shared" si="73"/>
        <v>64</v>
      </c>
      <c r="Q1173" s="9" t="s">
        <v>8330</v>
      </c>
      <c r="R1173" t="s">
        <v>8331</v>
      </c>
      <c r="S1173" s="11">
        <f t="shared" si="74"/>
        <v>41615</v>
      </c>
      <c r="T1173" s="11">
        <f t="shared" si="75"/>
        <v>41572</v>
      </c>
    </row>
    <row r="1174" spans="1:20" ht="43.2" x14ac:dyDescent="0.3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>
        <f t="shared" si="72"/>
        <v>104</v>
      </c>
      <c r="O1174" t="s">
        <v>8276</v>
      </c>
      <c r="P1174">
        <f t="shared" si="73"/>
        <v>54</v>
      </c>
      <c r="Q1174" s="9" t="s">
        <v>8330</v>
      </c>
      <c r="R1174" t="s">
        <v>8331</v>
      </c>
      <c r="S1174" s="11">
        <f t="shared" si="74"/>
        <v>40148</v>
      </c>
      <c r="T1174" s="11">
        <f t="shared" si="75"/>
        <v>40070</v>
      </c>
    </row>
    <row r="1175" spans="1:20" ht="43.2" x14ac:dyDescent="0.3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>
        <f t="shared" si="72"/>
        <v>173</v>
      </c>
      <c r="O1175" t="s">
        <v>8276</v>
      </c>
      <c r="P1175">
        <f t="shared" si="73"/>
        <v>100</v>
      </c>
      <c r="Q1175" s="9" t="s">
        <v>8330</v>
      </c>
      <c r="R1175" t="s">
        <v>8331</v>
      </c>
      <c r="S1175" s="11">
        <f t="shared" si="74"/>
        <v>41022</v>
      </c>
      <c r="T1175" s="11">
        <f t="shared" si="75"/>
        <v>40988</v>
      </c>
    </row>
    <row r="1176" spans="1:20" ht="43.2" x14ac:dyDescent="0.3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>
        <f t="shared" si="72"/>
        <v>107</v>
      </c>
      <c r="O1176" t="s">
        <v>8276</v>
      </c>
      <c r="P1176">
        <f t="shared" si="73"/>
        <v>47</v>
      </c>
      <c r="Q1176" s="9" t="s">
        <v>8330</v>
      </c>
      <c r="R1176" t="s">
        <v>8331</v>
      </c>
      <c r="S1176" s="11">
        <f t="shared" si="74"/>
        <v>41017</v>
      </c>
      <c r="T1176" s="11">
        <f t="shared" si="75"/>
        <v>40987</v>
      </c>
    </row>
    <row r="1177" spans="1:20" ht="28.8" x14ac:dyDescent="0.3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>
        <f t="shared" si="72"/>
        <v>108</v>
      </c>
      <c r="O1177" t="s">
        <v>8276</v>
      </c>
      <c r="P1177">
        <f t="shared" si="73"/>
        <v>34</v>
      </c>
      <c r="Q1177" s="9" t="s">
        <v>8330</v>
      </c>
      <c r="R1177" t="s">
        <v>8331</v>
      </c>
      <c r="S1177" s="11">
        <f t="shared" si="74"/>
        <v>41177</v>
      </c>
      <c r="T1177" s="11">
        <f t="shared" si="75"/>
        <v>41151</v>
      </c>
    </row>
    <row r="1178" spans="1:20" ht="43.2" x14ac:dyDescent="0.3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>
        <f t="shared" si="72"/>
        <v>146</v>
      </c>
      <c r="O1178" t="s">
        <v>8276</v>
      </c>
      <c r="P1178">
        <f t="shared" si="73"/>
        <v>65</v>
      </c>
      <c r="Q1178" s="9" t="s">
        <v>8330</v>
      </c>
      <c r="R1178" t="s">
        <v>8331</v>
      </c>
      <c r="S1178" s="11">
        <f t="shared" si="74"/>
        <v>41294</v>
      </c>
      <c r="T1178" s="11">
        <f t="shared" si="75"/>
        <v>41264</v>
      </c>
    </row>
    <row r="1179" spans="1:20" ht="57.6" x14ac:dyDescent="0.3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>
        <f t="shared" si="72"/>
        <v>125</v>
      </c>
      <c r="O1179" t="s">
        <v>8276</v>
      </c>
      <c r="P1179">
        <f t="shared" si="73"/>
        <v>44</v>
      </c>
      <c r="Q1179" s="9" t="s">
        <v>8330</v>
      </c>
      <c r="R1179" t="s">
        <v>8331</v>
      </c>
      <c r="S1179" s="11">
        <f t="shared" si="74"/>
        <v>41301</v>
      </c>
      <c r="T1179" s="11">
        <f t="shared" si="75"/>
        <v>41271</v>
      </c>
    </row>
    <row r="1180" spans="1:20" ht="43.2" x14ac:dyDescent="0.3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>
        <f t="shared" si="72"/>
        <v>149</v>
      </c>
      <c r="O1180" t="s">
        <v>8276</v>
      </c>
      <c r="P1180">
        <f t="shared" si="73"/>
        <v>72</v>
      </c>
      <c r="Q1180" s="9" t="s">
        <v>8330</v>
      </c>
      <c r="R1180" t="s">
        <v>8331</v>
      </c>
      <c r="S1180" s="11">
        <f t="shared" si="74"/>
        <v>40962</v>
      </c>
      <c r="T1180" s="11">
        <f t="shared" si="75"/>
        <v>40927</v>
      </c>
    </row>
    <row r="1181" spans="1:20" ht="28.8" x14ac:dyDescent="0.3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>
        <f t="shared" si="72"/>
        <v>101</v>
      </c>
      <c r="O1181" t="s">
        <v>8276</v>
      </c>
      <c r="P1181">
        <f t="shared" si="73"/>
        <v>53</v>
      </c>
      <c r="Q1181" s="9" t="s">
        <v>8330</v>
      </c>
      <c r="R1181" t="s">
        <v>8331</v>
      </c>
      <c r="S1181" s="11">
        <f t="shared" si="74"/>
        <v>40982</v>
      </c>
      <c r="T1181" s="11">
        <f t="shared" si="75"/>
        <v>40948</v>
      </c>
    </row>
    <row r="1182" spans="1:20" ht="43.2" x14ac:dyDescent="0.3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>
        <f t="shared" si="72"/>
        <v>105</v>
      </c>
      <c r="O1182" t="s">
        <v>8276</v>
      </c>
      <c r="P1182">
        <f t="shared" si="73"/>
        <v>109</v>
      </c>
      <c r="Q1182" s="9" t="s">
        <v>8330</v>
      </c>
      <c r="R1182" t="s">
        <v>8331</v>
      </c>
      <c r="S1182" s="11">
        <f t="shared" si="74"/>
        <v>41724</v>
      </c>
      <c r="T1182" s="11">
        <f t="shared" si="75"/>
        <v>41695</v>
      </c>
    </row>
    <row r="1183" spans="1:20" ht="43.2" x14ac:dyDescent="0.3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>
        <f t="shared" si="72"/>
        <v>350</v>
      </c>
      <c r="O1183" t="s">
        <v>8276</v>
      </c>
      <c r="P1183">
        <f t="shared" si="73"/>
        <v>75</v>
      </c>
      <c r="Q1183" s="9" t="s">
        <v>8330</v>
      </c>
      <c r="R1183" t="s">
        <v>8331</v>
      </c>
      <c r="S1183" s="11">
        <f t="shared" si="74"/>
        <v>40580</v>
      </c>
      <c r="T1183" s="11">
        <f t="shared" si="75"/>
        <v>40565</v>
      </c>
    </row>
    <row r="1184" spans="1:20" ht="43.2" x14ac:dyDescent="0.3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>
        <f t="shared" si="72"/>
        <v>101</v>
      </c>
      <c r="O1184" t="s">
        <v>8276</v>
      </c>
      <c r="P1184">
        <f t="shared" si="73"/>
        <v>116</v>
      </c>
      <c r="Q1184" s="9" t="s">
        <v>8330</v>
      </c>
      <c r="R1184" t="s">
        <v>8331</v>
      </c>
      <c r="S1184" s="11">
        <f t="shared" si="74"/>
        <v>41088</v>
      </c>
      <c r="T1184" s="11">
        <f t="shared" si="75"/>
        <v>41074</v>
      </c>
    </row>
    <row r="1185" spans="1:20" ht="28.8" x14ac:dyDescent="0.3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>
        <f t="shared" si="72"/>
        <v>134</v>
      </c>
      <c r="O1185" t="s">
        <v>8279</v>
      </c>
      <c r="P1185">
        <f t="shared" si="73"/>
        <v>32</v>
      </c>
      <c r="Q1185" s="9" t="s">
        <v>8330</v>
      </c>
      <c r="R1185" t="s">
        <v>8334</v>
      </c>
      <c r="S1185" s="11">
        <f t="shared" si="74"/>
        <v>41446</v>
      </c>
      <c r="T1185" s="11">
        <f t="shared" si="75"/>
        <v>41416</v>
      </c>
    </row>
    <row r="1186" spans="1:20" ht="43.2" x14ac:dyDescent="0.3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>
        <f t="shared" si="72"/>
        <v>171</v>
      </c>
      <c r="O1186" t="s">
        <v>8279</v>
      </c>
      <c r="P1186">
        <f t="shared" si="73"/>
        <v>46</v>
      </c>
      <c r="Q1186" s="9" t="s">
        <v>8330</v>
      </c>
      <c r="R1186" t="s">
        <v>8334</v>
      </c>
      <c r="S1186" s="11">
        <f t="shared" si="74"/>
        <v>41639</v>
      </c>
      <c r="T1186" s="11">
        <f t="shared" si="75"/>
        <v>41606</v>
      </c>
    </row>
    <row r="1187" spans="1:20" ht="57.6" x14ac:dyDescent="0.3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>
        <f t="shared" si="72"/>
        <v>109</v>
      </c>
      <c r="O1187" t="s">
        <v>8279</v>
      </c>
      <c r="P1187">
        <f t="shared" si="73"/>
        <v>68</v>
      </c>
      <c r="Q1187" s="9" t="s">
        <v>8330</v>
      </c>
      <c r="R1187" t="s">
        <v>8334</v>
      </c>
      <c r="S1187" s="11">
        <f t="shared" si="74"/>
        <v>40890</v>
      </c>
      <c r="T1187" s="11">
        <f t="shared" si="75"/>
        <v>40850</v>
      </c>
    </row>
    <row r="1188" spans="1:20" ht="43.2" x14ac:dyDescent="0.3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>
        <f t="shared" si="72"/>
        <v>101</v>
      </c>
      <c r="O1188" t="s">
        <v>8279</v>
      </c>
      <c r="P1188">
        <f t="shared" si="73"/>
        <v>53</v>
      </c>
      <c r="Q1188" s="9" t="s">
        <v>8330</v>
      </c>
      <c r="R1188" t="s">
        <v>8334</v>
      </c>
      <c r="S1188" s="11">
        <f t="shared" si="74"/>
        <v>40544</v>
      </c>
      <c r="T1188" s="11">
        <f t="shared" si="75"/>
        <v>40502</v>
      </c>
    </row>
    <row r="1189" spans="1:20" ht="43.2" x14ac:dyDescent="0.3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>
        <f t="shared" si="72"/>
        <v>101</v>
      </c>
      <c r="O1189" t="s">
        <v>8279</v>
      </c>
      <c r="P1189">
        <f t="shared" si="73"/>
        <v>109</v>
      </c>
      <c r="Q1189" s="9" t="s">
        <v>8330</v>
      </c>
      <c r="R1189" t="s">
        <v>8334</v>
      </c>
      <c r="S1189" s="11">
        <f t="shared" si="74"/>
        <v>41859</v>
      </c>
      <c r="T1189" s="11">
        <f t="shared" si="75"/>
        <v>41834</v>
      </c>
    </row>
    <row r="1190" spans="1:20" ht="43.2" x14ac:dyDescent="0.3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>
        <f t="shared" si="72"/>
        <v>107</v>
      </c>
      <c r="O1190" t="s">
        <v>8279</v>
      </c>
      <c r="P1190">
        <f t="shared" si="73"/>
        <v>51</v>
      </c>
      <c r="Q1190" s="9" t="s">
        <v>8330</v>
      </c>
      <c r="R1190" t="s">
        <v>8334</v>
      </c>
      <c r="S1190" s="11">
        <f t="shared" si="74"/>
        <v>40978</v>
      </c>
      <c r="T1190" s="11">
        <f t="shared" si="75"/>
        <v>40948</v>
      </c>
    </row>
    <row r="1191" spans="1:20" ht="43.2" x14ac:dyDescent="0.3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>
        <f t="shared" si="72"/>
        <v>107</v>
      </c>
      <c r="O1191" t="s">
        <v>8279</v>
      </c>
      <c r="P1191">
        <f t="shared" si="73"/>
        <v>28</v>
      </c>
      <c r="Q1191" s="9" t="s">
        <v>8330</v>
      </c>
      <c r="R1191" t="s">
        <v>8334</v>
      </c>
      <c r="S1191" s="11">
        <f t="shared" si="74"/>
        <v>41034</v>
      </c>
      <c r="T1191" s="11">
        <f t="shared" si="75"/>
        <v>41004</v>
      </c>
    </row>
    <row r="1192" spans="1:20" ht="43.2" x14ac:dyDescent="0.3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>
        <f t="shared" si="72"/>
        <v>101</v>
      </c>
      <c r="O1192" t="s">
        <v>8279</v>
      </c>
      <c r="P1192">
        <f t="shared" si="73"/>
        <v>82</v>
      </c>
      <c r="Q1192" s="9" t="s">
        <v>8330</v>
      </c>
      <c r="R1192" t="s">
        <v>8334</v>
      </c>
      <c r="S1192" s="11">
        <f t="shared" si="74"/>
        <v>41880</v>
      </c>
      <c r="T1192" s="11">
        <f t="shared" si="75"/>
        <v>41852</v>
      </c>
    </row>
    <row r="1193" spans="1:20" ht="43.2" x14ac:dyDescent="0.3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>
        <f t="shared" si="72"/>
        <v>107</v>
      </c>
      <c r="O1193" t="s">
        <v>8279</v>
      </c>
      <c r="P1193">
        <f t="shared" si="73"/>
        <v>60</v>
      </c>
      <c r="Q1193" s="9" t="s">
        <v>8330</v>
      </c>
      <c r="R1193" t="s">
        <v>8334</v>
      </c>
      <c r="S1193" s="11">
        <f t="shared" si="74"/>
        <v>41343</v>
      </c>
      <c r="T1193" s="11">
        <f t="shared" si="75"/>
        <v>41308</v>
      </c>
    </row>
    <row r="1194" spans="1:20" ht="57.6" x14ac:dyDescent="0.3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>
        <f t="shared" si="72"/>
        <v>429</v>
      </c>
      <c r="O1194" t="s">
        <v>8279</v>
      </c>
      <c r="P1194">
        <f t="shared" si="73"/>
        <v>65</v>
      </c>
      <c r="Q1194" s="9" t="s">
        <v>8330</v>
      </c>
      <c r="R1194" t="s">
        <v>8334</v>
      </c>
      <c r="S1194" s="11">
        <f t="shared" si="74"/>
        <v>41354</v>
      </c>
      <c r="T1194" s="11">
        <f t="shared" si="75"/>
        <v>41324</v>
      </c>
    </row>
    <row r="1195" spans="1:20" ht="43.2" x14ac:dyDescent="0.3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>
        <f t="shared" si="72"/>
        <v>104</v>
      </c>
      <c r="O1195" t="s">
        <v>8279</v>
      </c>
      <c r="P1195">
        <f t="shared" si="73"/>
        <v>90</v>
      </c>
      <c r="Q1195" s="9" t="s">
        <v>8330</v>
      </c>
      <c r="R1195" t="s">
        <v>8334</v>
      </c>
      <c r="S1195" s="11">
        <f t="shared" si="74"/>
        <v>41766</v>
      </c>
      <c r="T1195" s="11">
        <f t="shared" si="75"/>
        <v>41736</v>
      </c>
    </row>
    <row r="1196" spans="1:20" ht="43.2" x14ac:dyDescent="0.3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>
        <f t="shared" si="72"/>
        <v>108</v>
      </c>
      <c r="O1196" t="s">
        <v>8279</v>
      </c>
      <c r="P1196">
        <f t="shared" si="73"/>
        <v>41</v>
      </c>
      <c r="Q1196" s="9" t="s">
        <v>8330</v>
      </c>
      <c r="R1196" t="s">
        <v>8334</v>
      </c>
      <c r="S1196" s="11">
        <f t="shared" si="74"/>
        <v>41748</v>
      </c>
      <c r="T1196" s="11">
        <f t="shared" si="75"/>
        <v>41716</v>
      </c>
    </row>
    <row r="1197" spans="1:20" ht="28.8" x14ac:dyDescent="0.3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>
        <f t="shared" si="72"/>
        <v>176</v>
      </c>
      <c r="O1197" t="s">
        <v>8279</v>
      </c>
      <c r="P1197">
        <f t="shared" si="73"/>
        <v>56</v>
      </c>
      <c r="Q1197" s="9" t="s">
        <v>8330</v>
      </c>
      <c r="R1197" t="s">
        <v>8334</v>
      </c>
      <c r="S1197" s="11">
        <f t="shared" si="74"/>
        <v>41033</v>
      </c>
      <c r="T1197" s="11">
        <f t="shared" si="75"/>
        <v>41003</v>
      </c>
    </row>
    <row r="1198" spans="1:20" ht="43.2" x14ac:dyDescent="0.3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>
        <f t="shared" si="72"/>
        <v>157</v>
      </c>
      <c r="O1198" t="s">
        <v>8279</v>
      </c>
      <c r="P1198">
        <f t="shared" si="73"/>
        <v>38</v>
      </c>
      <c r="Q1198" s="9" t="s">
        <v>8330</v>
      </c>
      <c r="R1198" t="s">
        <v>8334</v>
      </c>
      <c r="S1198" s="11">
        <f t="shared" si="74"/>
        <v>41067</v>
      </c>
      <c r="T1198" s="11">
        <f t="shared" si="75"/>
        <v>41037</v>
      </c>
    </row>
    <row r="1199" spans="1:20" ht="43.2" x14ac:dyDescent="0.3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>
        <f t="shared" si="72"/>
        <v>103</v>
      </c>
      <c r="O1199" t="s">
        <v>8279</v>
      </c>
      <c r="P1199">
        <f t="shared" si="73"/>
        <v>40</v>
      </c>
      <c r="Q1199" s="9" t="s">
        <v>8330</v>
      </c>
      <c r="R1199" t="s">
        <v>8334</v>
      </c>
      <c r="S1199" s="11">
        <f t="shared" si="74"/>
        <v>41034</v>
      </c>
      <c r="T1199" s="11">
        <f t="shared" si="75"/>
        <v>41004</v>
      </c>
    </row>
    <row r="1200" spans="1:20" ht="57.6" x14ac:dyDescent="0.3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>
        <f t="shared" si="72"/>
        <v>104</v>
      </c>
      <c r="O1200" t="s">
        <v>8279</v>
      </c>
      <c r="P1200">
        <f t="shared" si="73"/>
        <v>78</v>
      </c>
      <c r="Q1200" s="9" t="s">
        <v>8330</v>
      </c>
      <c r="R1200" t="s">
        <v>8334</v>
      </c>
      <c r="S1200" s="11">
        <f t="shared" si="74"/>
        <v>40156</v>
      </c>
      <c r="T1200" s="11">
        <f t="shared" si="75"/>
        <v>40079</v>
      </c>
    </row>
    <row r="1201" spans="1:20" ht="43.2" x14ac:dyDescent="0.3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>
        <f t="shared" si="72"/>
        <v>104</v>
      </c>
      <c r="O1201" t="s">
        <v>8279</v>
      </c>
      <c r="P1201">
        <f t="shared" si="73"/>
        <v>19</v>
      </c>
      <c r="Q1201" s="9" t="s">
        <v>8330</v>
      </c>
      <c r="R1201" t="s">
        <v>8334</v>
      </c>
      <c r="S1201" s="11">
        <f t="shared" si="74"/>
        <v>40224</v>
      </c>
      <c r="T1201" s="11">
        <f t="shared" si="75"/>
        <v>40192</v>
      </c>
    </row>
    <row r="1202" spans="1:20" ht="57.6" x14ac:dyDescent="0.3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>
        <f t="shared" si="72"/>
        <v>121</v>
      </c>
      <c r="O1202" t="s">
        <v>8279</v>
      </c>
      <c r="P1202">
        <f t="shared" si="73"/>
        <v>37</v>
      </c>
      <c r="Q1202" s="9" t="s">
        <v>8330</v>
      </c>
      <c r="R1202" t="s">
        <v>8334</v>
      </c>
      <c r="S1202" s="11">
        <f t="shared" si="74"/>
        <v>40082</v>
      </c>
      <c r="T1202" s="11">
        <f t="shared" si="75"/>
        <v>40050</v>
      </c>
    </row>
    <row r="1203" spans="1:20" ht="43.2" x14ac:dyDescent="0.3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>
        <f t="shared" si="72"/>
        <v>108</v>
      </c>
      <c r="O1203" t="s">
        <v>8279</v>
      </c>
      <c r="P1203">
        <f t="shared" si="73"/>
        <v>42</v>
      </c>
      <c r="Q1203" s="9" t="s">
        <v>8330</v>
      </c>
      <c r="R1203" t="s">
        <v>8334</v>
      </c>
      <c r="S1203" s="11">
        <f t="shared" si="74"/>
        <v>41623</v>
      </c>
      <c r="T1203" s="11">
        <f t="shared" si="75"/>
        <v>41593</v>
      </c>
    </row>
    <row r="1204" spans="1:20" ht="57.6" x14ac:dyDescent="0.3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>
        <f t="shared" si="72"/>
        <v>109</v>
      </c>
      <c r="O1204" t="s">
        <v>8279</v>
      </c>
      <c r="P1204">
        <f t="shared" si="73"/>
        <v>61</v>
      </c>
      <c r="Q1204" s="9" t="s">
        <v>8330</v>
      </c>
      <c r="R1204" t="s">
        <v>8334</v>
      </c>
      <c r="S1204" s="11">
        <f t="shared" si="74"/>
        <v>41731</v>
      </c>
      <c r="T1204" s="11">
        <f t="shared" si="75"/>
        <v>41696</v>
      </c>
    </row>
    <row r="1205" spans="1:20" ht="28.8" x14ac:dyDescent="0.3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>
        <f t="shared" si="72"/>
        <v>526</v>
      </c>
      <c r="O1205" t="s">
        <v>8298</v>
      </c>
      <c r="P1205">
        <f t="shared" si="73"/>
        <v>55</v>
      </c>
      <c r="Q1205" s="9" t="s">
        <v>8341</v>
      </c>
      <c r="R1205" t="s">
        <v>8357</v>
      </c>
      <c r="S1205" s="11">
        <f t="shared" si="74"/>
        <v>41878</v>
      </c>
      <c r="T1205" s="11">
        <f t="shared" si="75"/>
        <v>41843</v>
      </c>
    </row>
    <row r="1206" spans="1:20" ht="57.6" x14ac:dyDescent="0.3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>
        <f t="shared" si="72"/>
        <v>254</v>
      </c>
      <c r="O1206" t="s">
        <v>8298</v>
      </c>
      <c r="P1206">
        <f t="shared" si="73"/>
        <v>47</v>
      </c>
      <c r="Q1206" s="9" t="s">
        <v>8341</v>
      </c>
      <c r="R1206" t="s">
        <v>8357</v>
      </c>
      <c r="S1206" s="11">
        <f t="shared" si="74"/>
        <v>42169</v>
      </c>
      <c r="T1206" s="11">
        <f t="shared" si="75"/>
        <v>42139</v>
      </c>
    </row>
    <row r="1207" spans="1:20" ht="43.2" x14ac:dyDescent="0.3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>
        <f t="shared" si="72"/>
        <v>106</v>
      </c>
      <c r="O1207" t="s">
        <v>8298</v>
      </c>
      <c r="P1207">
        <f t="shared" si="73"/>
        <v>212</v>
      </c>
      <c r="Q1207" s="9" t="s">
        <v>8341</v>
      </c>
      <c r="R1207" t="s">
        <v>8357</v>
      </c>
      <c r="S1207" s="11">
        <f t="shared" si="74"/>
        <v>41837</v>
      </c>
      <c r="T1207" s="11">
        <f t="shared" si="75"/>
        <v>41807</v>
      </c>
    </row>
    <row r="1208" spans="1:20" ht="43.2" x14ac:dyDescent="0.3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>
        <f t="shared" si="72"/>
        <v>102</v>
      </c>
      <c r="O1208" t="s">
        <v>8298</v>
      </c>
      <c r="P1208">
        <f t="shared" si="73"/>
        <v>220</v>
      </c>
      <c r="Q1208" s="9" t="s">
        <v>8341</v>
      </c>
      <c r="R1208" t="s">
        <v>8357</v>
      </c>
      <c r="S1208" s="11">
        <f t="shared" si="74"/>
        <v>42363</v>
      </c>
      <c r="T1208" s="11">
        <f t="shared" si="75"/>
        <v>42333</v>
      </c>
    </row>
    <row r="1209" spans="1:20" ht="43.2" x14ac:dyDescent="0.3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>
        <f t="shared" si="72"/>
        <v>144</v>
      </c>
      <c r="O1209" t="s">
        <v>8298</v>
      </c>
      <c r="P1209">
        <f t="shared" si="73"/>
        <v>41</v>
      </c>
      <c r="Q1209" s="9" t="s">
        <v>8341</v>
      </c>
      <c r="R1209" t="s">
        <v>8357</v>
      </c>
      <c r="S1209" s="11">
        <f t="shared" si="74"/>
        <v>41869</v>
      </c>
      <c r="T1209" s="11">
        <f t="shared" si="75"/>
        <v>41839</v>
      </c>
    </row>
    <row r="1210" spans="1:20" ht="43.2" x14ac:dyDescent="0.3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>
        <f t="shared" si="72"/>
        <v>106</v>
      </c>
      <c r="O1210" t="s">
        <v>8298</v>
      </c>
      <c r="P1210">
        <f t="shared" si="73"/>
        <v>76</v>
      </c>
      <c r="Q1210" s="9" t="s">
        <v>8341</v>
      </c>
      <c r="R1210" t="s">
        <v>8357</v>
      </c>
      <c r="S1210" s="11">
        <f t="shared" si="74"/>
        <v>42041</v>
      </c>
      <c r="T1210" s="11">
        <f t="shared" si="75"/>
        <v>42011</v>
      </c>
    </row>
    <row r="1211" spans="1:20" ht="43.2" x14ac:dyDescent="0.3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>
        <f t="shared" si="72"/>
        <v>212</v>
      </c>
      <c r="O1211" t="s">
        <v>8298</v>
      </c>
      <c r="P1211">
        <f t="shared" si="73"/>
        <v>14</v>
      </c>
      <c r="Q1211" s="9" t="s">
        <v>8341</v>
      </c>
      <c r="R1211" t="s">
        <v>8357</v>
      </c>
      <c r="S1211" s="11">
        <f t="shared" si="74"/>
        <v>41788</v>
      </c>
      <c r="T1211" s="11">
        <f t="shared" si="75"/>
        <v>41767</v>
      </c>
    </row>
    <row r="1212" spans="1:20" ht="43.2" x14ac:dyDescent="0.3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>
        <f t="shared" si="72"/>
        <v>102</v>
      </c>
      <c r="O1212" t="s">
        <v>8298</v>
      </c>
      <c r="P1212">
        <f t="shared" si="73"/>
        <v>61</v>
      </c>
      <c r="Q1212" s="9" t="s">
        <v>8341</v>
      </c>
      <c r="R1212" t="s">
        <v>8357</v>
      </c>
      <c r="S1212" s="11">
        <f t="shared" si="74"/>
        <v>41948</v>
      </c>
      <c r="T1212" s="11">
        <f t="shared" si="75"/>
        <v>41918</v>
      </c>
    </row>
    <row r="1213" spans="1:20" ht="43.2" x14ac:dyDescent="0.3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>
        <f t="shared" si="72"/>
        <v>102</v>
      </c>
      <c r="O1213" t="s">
        <v>8298</v>
      </c>
      <c r="P1213">
        <f t="shared" si="73"/>
        <v>116</v>
      </c>
      <c r="Q1213" s="9" t="s">
        <v>8341</v>
      </c>
      <c r="R1213" t="s">
        <v>8357</v>
      </c>
      <c r="S1213" s="11">
        <f t="shared" si="74"/>
        <v>41801</v>
      </c>
      <c r="T1213" s="11">
        <f t="shared" si="75"/>
        <v>41771</v>
      </c>
    </row>
    <row r="1214" spans="1:20" ht="43.2" x14ac:dyDescent="0.3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>
        <f t="shared" si="72"/>
        <v>521</v>
      </c>
      <c r="O1214" t="s">
        <v>8298</v>
      </c>
      <c r="P1214">
        <f t="shared" si="73"/>
        <v>48</v>
      </c>
      <c r="Q1214" s="9" t="s">
        <v>8341</v>
      </c>
      <c r="R1214" t="s">
        <v>8357</v>
      </c>
      <c r="S1214" s="11">
        <f t="shared" si="74"/>
        <v>41707</v>
      </c>
      <c r="T1214" s="11">
        <f t="shared" si="75"/>
        <v>41667</v>
      </c>
    </row>
    <row r="1215" spans="1:20" ht="28.8" x14ac:dyDescent="0.3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>
        <f t="shared" si="72"/>
        <v>111</v>
      </c>
      <c r="O1215" t="s">
        <v>8298</v>
      </c>
      <c r="P1215">
        <f t="shared" si="73"/>
        <v>74</v>
      </c>
      <c r="Q1215" s="9" t="s">
        <v>8341</v>
      </c>
      <c r="R1215" t="s">
        <v>8357</v>
      </c>
      <c r="S1215" s="11">
        <f t="shared" si="74"/>
        <v>41816</v>
      </c>
      <c r="T1215" s="11">
        <f t="shared" si="75"/>
        <v>41786</v>
      </c>
    </row>
    <row r="1216" spans="1:20" ht="43.2" x14ac:dyDescent="0.3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>
        <f t="shared" si="72"/>
        <v>101</v>
      </c>
      <c r="O1216" t="s">
        <v>8298</v>
      </c>
      <c r="P1216">
        <f t="shared" si="73"/>
        <v>123</v>
      </c>
      <c r="Q1216" s="9" t="s">
        <v>8341</v>
      </c>
      <c r="R1216" t="s">
        <v>8357</v>
      </c>
      <c r="S1216" s="11">
        <f t="shared" si="74"/>
        <v>41820</v>
      </c>
      <c r="T1216" s="11">
        <f t="shared" si="75"/>
        <v>41790</v>
      </c>
    </row>
    <row r="1217" spans="1:20" ht="43.2" x14ac:dyDescent="0.3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>
        <f t="shared" si="72"/>
        <v>294</v>
      </c>
      <c r="O1217" t="s">
        <v>8298</v>
      </c>
      <c r="P1217">
        <f t="shared" si="73"/>
        <v>67</v>
      </c>
      <c r="Q1217" s="9" t="s">
        <v>8341</v>
      </c>
      <c r="R1217" t="s">
        <v>8357</v>
      </c>
      <c r="S1217" s="11">
        <f t="shared" si="74"/>
        <v>42723</v>
      </c>
      <c r="T1217" s="11">
        <f t="shared" si="75"/>
        <v>42692</v>
      </c>
    </row>
    <row r="1218" spans="1:20" ht="43.2" x14ac:dyDescent="0.3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>
        <f t="shared" ref="N1218:N1281" si="76">ROUND(($E1218/$D1218)*100,0)</f>
        <v>106</v>
      </c>
      <c r="O1218" t="s">
        <v>8298</v>
      </c>
      <c r="P1218">
        <f t="shared" ref="P1218:P1281" si="77">ROUND($E1218/$L1218,0)</f>
        <v>105</v>
      </c>
      <c r="Q1218" s="9" t="s">
        <v>8341</v>
      </c>
      <c r="R1218" t="s">
        <v>8357</v>
      </c>
      <c r="S1218" s="11">
        <f t="shared" si="74"/>
        <v>42673</v>
      </c>
      <c r="T1218" s="11">
        <f t="shared" si="75"/>
        <v>42643</v>
      </c>
    </row>
    <row r="1219" spans="1:20" ht="28.8" x14ac:dyDescent="0.3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>
        <f t="shared" si="76"/>
        <v>108</v>
      </c>
      <c r="O1219" t="s">
        <v>8298</v>
      </c>
      <c r="P1219">
        <f t="shared" si="77"/>
        <v>74</v>
      </c>
      <c r="Q1219" s="9" t="s">
        <v>8341</v>
      </c>
      <c r="R1219" t="s">
        <v>8357</v>
      </c>
      <c r="S1219" s="11">
        <f t="shared" ref="S1219:S1282" si="78">ROUND((((($I1219/60)/60)/24)+DATE(1970,1,1))-(8/24),0)</f>
        <v>42208</v>
      </c>
      <c r="T1219" s="11">
        <f t="shared" ref="T1219:T1282" si="79">ROUND((((($J1219/60)/60)/24)+DATE(1970,1,1))-(8/24),0)</f>
        <v>42187</v>
      </c>
    </row>
    <row r="1220" spans="1:20" ht="28.8" x14ac:dyDescent="0.3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>
        <f t="shared" si="76"/>
        <v>126</v>
      </c>
      <c r="O1220" t="s">
        <v>8298</v>
      </c>
      <c r="P1220">
        <f t="shared" si="77"/>
        <v>81</v>
      </c>
      <c r="Q1220" s="9" t="s">
        <v>8341</v>
      </c>
      <c r="R1220" t="s">
        <v>8357</v>
      </c>
      <c r="S1220" s="11">
        <f t="shared" si="78"/>
        <v>42082</v>
      </c>
      <c r="T1220" s="11">
        <f t="shared" si="79"/>
        <v>42052</v>
      </c>
    </row>
    <row r="1221" spans="1:20" ht="43.2" x14ac:dyDescent="0.3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>
        <f t="shared" si="76"/>
        <v>203</v>
      </c>
      <c r="O1221" t="s">
        <v>8298</v>
      </c>
      <c r="P1221">
        <f t="shared" si="77"/>
        <v>130</v>
      </c>
      <c r="Q1221" s="9" t="s">
        <v>8341</v>
      </c>
      <c r="R1221" t="s">
        <v>8357</v>
      </c>
      <c r="S1221" s="11">
        <f t="shared" si="78"/>
        <v>41866</v>
      </c>
      <c r="T1221" s="11">
        <f t="shared" si="79"/>
        <v>41836</v>
      </c>
    </row>
    <row r="1222" spans="1:20" ht="43.2" x14ac:dyDescent="0.3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>
        <f t="shared" si="76"/>
        <v>109</v>
      </c>
      <c r="O1222" t="s">
        <v>8298</v>
      </c>
      <c r="P1222">
        <f t="shared" si="77"/>
        <v>53</v>
      </c>
      <c r="Q1222" s="9" t="s">
        <v>8341</v>
      </c>
      <c r="R1222" t="s">
        <v>8357</v>
      </c>
      <c r="S1222" s="11">
        <f t="shared" si="78"/>
        <v>42515</v>
      </c>
      <c r="T1222" s="11">
        <f t="shared" si="79"/>
        <v>42485</v>
      </c>
    </row>
    <row r="1223" spans="1:20" ht="57.6" x14ac:dyDescent="0.3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>
        <f t="shared" si="76"/>
        <v>173</v>
      </c>
      <c r="O1223" t="s">
        <v>8298</v>
      </c>
      <c r="P1223">
        <f t="shared" si="77"/>
        <v>75</v>
      </c>
      <c r="Q1223" s="9" t="s">
        <v>8341</v>
      </c>
      <c r="R1223" t="s">
        <v>8357</v>
      </c>
      <c r="S1223" s="11">
        <f t="shared" si="78"/>
        <v>42273</v>
      </c>
      <c r="T1223" s="11">
        <f t="shared" si="79"/>
        <v>42243</v>
      </c>
    </row>
    <row r="1224" spans="1:20" ht="57.6" x14ac:dyDescent="0.3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>
        <f t="shared" si="76"/>
        <v>168</v>
      </c>
      <c r="O1224" t="s">
        <v>8298</v>
      </c>
      <c r="P1224">
        <f t="shared" si="77"/>
        <v>76</v>
      </c>
      <c r="Q1224" s="9" t="s">
        <v>8341</v>
      </c>
      <c r="R1224" t="s">
        <v>8357</v>
      </c>
      <c r="S1224" s="11">
        <f t="shared" si="78"/>
        <v>42700</v>
      </c>
      <c r="T1224" s="11">
        <f t="shared" si="79"/>
        <v>42670</v>
      </c>
    </row>
    <row r="1225" spans="1:20" ht="57.6" x14ac:dyDescent="0.3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>
        <f t="shared" si="76"/>
        <v>427</v>
      </c>
      <c r="O1225" t="s">
        <v>8298</v>
      </c>
      <c r="P1225">
        <f t="shared" si="77"/>
        <v>32</v>
      </c>
      <c r="Q1225" s="9" t="s">
        <v>8341</v>
      </c>
      <c r="R1225" t="s">
        <v>8357</v>
      </c>
      <c r="S1225" s="11">
        <f t="shared" si="78"/>
        <v>42686</v>
      </c>
      <c r="T1225" s="11">
        <f t="shared" si="79"/>
        <v>42654</v>
      </c>
    </row>
    <row r="1226" spans="1:20" ht="43.2" x14ac:dyDescent="0.3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>
        <f t="shared" si="76"/>
        <v>108</v>
      </c>
      <c r="O1226" t="s">
        <v>8298</v>
      </c>
      <c r="P1226">
        <f t="shared" si="77"/>
        <v>48</v>
      </c>
      <c r="Q1226" s="9" t="s">
        <v>8341</v>
      </c>
      <c r="R1226" t="s">
        <v>8357</v>
      </c>
      <c r="S1226" s="11">
        <f t="shared" si="78"/>
        <v>42613</v>
      </c>
      <c r="T1226" s="11">
        <f t="shared" si="79"/>
        <v>42607</v>
      </c>
    </row>
    <row r="1227" spans="1:20" ht="43.2" x14ac:dyDescent="0.3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>
        <f t="shared" si="76"/>
        <v>108</v>
      </c>
      <c r="O1227" t="s">
        <v>8298</v>
      </c>
      <c r="P1227">
        <f t="shared" si="77"/>
        <v>90</v>
      </c>
      <c r="Q1227" s="9" t="s">
        <v>8341</v>
      </c>
      <c r="R1227" t="s">
        <v>8357</v>
      </c>
      <c r="S1227" s="11">
        <f t="shared" si="78"/>
        <v>41973</v>
      </c>
      <c r="T1227" s="11">
        <f t="shared" si="79"/>
        <v>41943</v>
      </c>
    </row>
    <row r="1228" spans="1:20" ht="43.2" x14ac:dyDescent="0.3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>
        <f t="shared" si="76"/>
        <v>102</v>
      </c>
      <c r="O1228" t="s">
        <v>8298</v>
      </c>
      <c r="P1228">
        <f t="shared" si="77"/>
        <v>149</v>
      </c>
      <c r="Q1228" s="9" t="s">
        <v>8341</v>
      </c>
      <c r="R1228" t="s">
        <v>8357</v>
      </c>
      <c r="S1228" s="11">
        <f t="shared" si="78"/>
        <v>41940</v>
      </c>
      <c r="T1228" s="11">
        <f t="shared" si="79"/>
        <v>41902</v>
      </c>
    </row>
    <row r="1229" spans="1:20" ht="43.2" x14ac:dyDescent="0.3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>
        <f t="shared" si="76"/>
        <v>115</v>
      </c>
      <c r="O1229" t="s">
        <v>8298</v>
      </c>
      <c r="P1229">
        <f t="shared" si="77"/>
        <v>62</v>
      </c>
      <c r="Q1229" s="9" t="s">
        <v>8341</v>
      </c>
      <c r="R1229" t="s">
        <v>8357</v>
      </c>
      <c r="S1229" s="11">
        <f t="shared" si="78"/>
        <v>42800</v>
      </c>
      <c r="T1229" s="11">
        <f t="shared" si="79"/>
        <v>42780</v>
      </c>
    </row>
    <row r="1230" spans="1:20" ht="43.2" x14ac:dyDescent="0.3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>
        <f t="shared" si="76"/>
        <v>134</v>
      </c>
      <c r="O1230" t="s">
        <v>8298</v>
      </c>
      <c r="P1230">
        <f t="shared" si="77"/>
        <v>53</v>
      </c>
      <c r="Q1230" s="9" t="s">
        <v>8341</v>
      </c>
      <c r="R1230" t="s">
        <v>8357</v>
      </c>
      <c r="S1230" s="11">
        <f t="shared" si="78"/>
        <v>42368</v>
      </c>
      <c r="T1230" s="11">
        <f t="shared" si="79"/>
        <v>42339</v>
      </c>
    </row>
    <row r="1231" spans="1:20" ht="43.2" x14ac:dyDescent="0.3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>
        <f t="shared" si="76"/>
        <v>155</v>
      </c>
      <c r="O1231" t="s">
        <v>8298</v>
      </c>
      <c r="P1231">
        <f t="shared" si="77"/>
        <v>69</v>
      </c>
      <c r="Q1231" s="9" t="s">
        <v>8341</v>
      </c>
      <c r="R1231" t="s">
        <v>8357</v>
      </c>
      <c r="S1231" s="11">
        <f t="shared" si="78"/>
        <v>42768</v>
      </c>
      <c r="T1231" s="11">
        <f t="shared" si="79"/>
        <v>42738</v>
      </c>
    </row>
    <row r="1232" spans="1:20" ht="43.2" x14ac:dyDescent="0.3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>
        <f t="shared" si="76"/>
        <v>101</v>
      </c>
      <c r="O1232" t="s">
        <v>8298</v>
      </c>
      <c r="P1232">
        <f t="shared" si="77"/>
        <v>272</v>
      </c>
      <c r="Q1232" s="9" t="s">
        <v>8341</v>
      </c>
      <c r="R1232" t="s">
        <v>8357</v>
      </c>
      <c r="S1232" s="11">
        <f t="shared" si="78"/>
        <v>42805</v>
      </c>
      <c r="T1232" s="11">
        <f t="shared" si="79"/>
        <v>42770</v>
      </c>
    </row>
    <row r="1233" spans="1:20" ht="43.2" x14ac:dyDescent="0.3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>
        <f t="shared" si="76"/>
        <v>182</v>
      </c>
      <c r="O1233" t="s">
        <v>8298</v>
      </c>
      <c r="P1233">
        <f t="shared" si="77"/>
        <v>34</v>
      </c>
      <c r="Q1233" s="9" t="s">
        <v>8341</v>
      </c>
      <c r="R1233" t="s">
        <v>8357</v>
      </c>
      <c r="S1233" s="11">
        <f t="shared" si="78"/>
        <v>42480</v>
      </c>
      <c r="T1233" s="11">
        <f t="shared" si="79"/>
        <v>42452</v>
      </c>
    </row>
    <row r="1234" spans="1:20" ht="43.2" x14ac:dyDescent="0.3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>
        <f t="shared" si="76"/>
        <v>181</v>
      </c>
      <c r="O1234" t="s">
        <v>8298</v>
      </c>
      <c r="P1234">
        <f t="shared" si="77"/>
        <v>40</v>
      </c>
      <c r="Q1234" s="9" t="s">
        <v>8341</v>
      </c>
      <c r="R1234" t="s">
        <v>8357</v>
      </c>
      <c r="S1234" s="11">
        <f t="shared" si="78"/>
        <v>42792</v>
      </c>
      <c r="T1234" s="11">
        <f t="shared" si="79"/>
        <v>42762</v>
      </c>
    </row>
    <row r="1235" spans="1:20" ht="43.2" x14ac:dyDescent="0.3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>
        <f t="shared" si="76"/>
        <v>102</v>
      </c>
      <c r="O1235" t="s">
        <v>8298</v>
      </c>
      <c r="P1235">
        <f t="shared" si="77"/>
        <v>190</v>
      </c>
      <c r="Q1235" s="9" t="s">
        <v>8341</v>
      </c>
      <c r="R1235" t="s">
        <v>8357</v>
      </c>
      <c r="S1235" s="11">
        <f t="shared" si="78"/>
        <v>42453</v>
      </c>
      <c r="T1235" s="11">
        <f t="shared" si="79"/>
        <v>42423</v>
      </c>
    </row>
    <row r="1236" spans="1:20" ht="57.6" x14ac:dyDescent="0.3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>
        <f t="shared" si="76"/>
        <v>110</v>
      </c>
      <c r="O1236" t="s">
        <v>8298</v>
      </c>
      <c r="P1236">
        <f t="shared" si="77"/>
        <v>69</v>
      </c>
      <c r="Q1236" s="9" t="s">
        <v>8341</v>
      </c>
      <c r="R1236" t="s">
        <v>8357</v>
      </c>
      <c r="S1236" s="11">
        <f t="shared" si="78"/>
        <v>42530</v>
      </c>
      <c r="T1236" s="11">
        <f t="shared" si="79"/>
        <v>42496</v>
      </c>
    </row>
    <row r="1237" spans="1:20" ht="57.6" x14ac:dyDescent="0.3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>
        <f t="shared" si="76"/>
        <v>102</v>
      </c>
      <c r="O1237" t="s">
        <v>8298</v>
      </c>
      <c r="P1237">
        <f t="shared" si="77"/>
        <v>109</v>
      </c>
      <c r="Q1237" s="9" t="s">
        <v>8341</v>
      </c>
      <c r="R1237" t="s">
        <v>8357</v>
      </c>
      <c r="S1237" s="11">
        <f t="shared" si="78"/>
        <v>42452</v>
      </c>
      <c r="T1237" s="11">
        <f t="shared" si="79"/>
        <v>42407</v>
      </c>
    </row>
    <row r="1238" spans="1:20" ht="43.2" x14ac:dyDescent="0.3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>
        <f t="shared" si="76"/>
        <v>101</v>
      </c>
      <c r="O1238" t="s">
        <v>8298</v>
      </c>
      <c r="P1238">
        <f t="shared" si="77"/>
        <v>126</v>
      </c>
      <c r="Q1238" s="9" t="s">
        <v>8341</v>
      </c>
      <c r="R1238" t="s">
        <v>8357</v>
      </c>
      <c r="S1238" s="11">
        <f t="shared" si="78"/>
        <v>42738</v>
      </c>
      <c r="T1238" s="11">
        <f t="shared" si="79"/>
        <v>42704</v>
      </c>
    </row>
    <row r="1239" spans="1:20" ht="43.2" x14ac:dyDescent="0.3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>
        <f t="shared" si="76"/>
        <v>104</v>
      </c>
      <c r="O1239" t="s">
        <v>8279</v>
      </c>
      <c r="P1239">
        <f t="shared" si="77"/>
        <v>91</v>
      </c>
      <c r="Q1239" s="9" t="s">
        <v>8330</v>
      </c>
      <c r="R1239" t="s">
        <v>8334</v>
      </c>
      <c r="S1239" s="11">
        <f t="shared" si="78"/>
        <v>40817</v>
      </c>
      <c r="T1239" s="11">
        <f t="shared" si="79"/>
        <v>40784</v>
      </c>
    </row>
    <row r="1240" spans="1:20" ht="43.2" x14ac:dyDescent="0.3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>
        <f t="shared" si="76"/>
        <v>111</v>
      </c>
      <c r="O1240" t="s">
        <v>8279</v>
      </c>
      <c r="P1240">
        <f t="shared" si="77"/>
        <v>29</v>
      </c>
      <c r="Q1240" s="9" t="s">
        <v>8330</v>
      </c>
      <c r="R1240" t="s">
        <v>8334</v>
      </c>
      <c r="S1240" s="11">
        <f t="shared" si="78"/>
        <v>41109</v>
      </c>
      <c r="T1240" s="11">
        <f t="shared" si="79"/>
        <v>41089</v>
      </c>
    </row>
    <row r="1241" spans="1:20" x14ac:dyDescent="0.3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>
        <f t="shared" si="76"/>
        <v>116</v>
      </c>
      <c r="O1241" t="s">
        <v>8279</v>
      </c>
      <c r="P1241">
        <f t="shared" si="77"/>
        <v>31</v>
      </c>
      <c r="Q1241" s="9" t="s">
        <v>8330</v>
      </c>
      <c r="R1241" t="s">
        <v>8334</v>
      </c>
      <c r="S1241" s="11">
        <f t="shared" si="78"/>
        <v>41380</v>
      </c>
      <c r="T1241" s="11">
        <f t="shared" si="79"/>
        <v>41341</v>
      </c>
    </row>
    <row r="1242" spans="1:20" ht="43.2" x14ac:dyDescent="0.3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>
        <f t="shared" si="76"/>
        <v>111</v>
      </c>
      <c r="O1242" t="s">
        <v>8279</v>
      </c>
      <c r="P1242">
        <f t="shared" si="77"/>
        <v>52</v>
      </c>
      <c r="Q1242" s="9" t="s">
        <v>8330</v>
      </c>
      <c r="R1242" t="s">
        <v>8334</v>
      </c>
      <c r="S1242" s="11">
        <f t="shared" si="78"/>
        <v>42277</v>
      </c>
      <c r="T1242" s="11">
        <f t="shared" si="79"/>
        <v>42249</v>
      </c>
    </row>
    <row r="1243" spans="1:20" ht="28.8" x14ac:dyDescent="0.3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>
        <f t="shared" si="76"/>
        <v>180</v>
      </c>
      <c r="O1243" t="s">
        <v>8279</v>
      </c>
      <c r="P1243">
        <f t="shared" si="77"/>
        <v>26</v>
      </c>
      <c r="Q1243" s="9" t="s">
        <v>8330</v>
      </c>
      <c r="R1243" t="s">
        <v>8334</v>
      </c>
      <c r="S1243" s="11">
        <f t="shared" si="78"/>
        <v>41175</v>
      </c>
      <c r="T1243" s="11">
        <f t="shared" si="79"/>
        <v>41145</v>
      </c>
    </row>
    <row r="1244" spans="1:20" ht="43.2" x14ac:dyDescent="0.3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>
        <f t="shared" si="76"/>
        <v>100</v>
      </c>
      <c r="O1244" t="s">
        <v>8279</v>
      </c>
      <c r="P1244">
        <f t="shared" si="77"/>
        <v>48</v>
      </c>
      <c r="Q1244" s="9" t="s">
        <v>8330</v>
      </c>
      <c r="R1244" t="s">
        <v>8334</v>
      </c>
      <c r="S1244" s="11">
        <f t="shared" si="78"/>
        <v>41403</v>
      </c>
      <c r="T1244" s="11">
        <f t="shared" si="79"/>
        <v>41373</v>
      </c>
    </row>
    <row r="1245" spans="1:20" ht="43.2" x14ac:dyDescent="0.3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>
        <f t="shared" si="76"/>
        <v>119</v>
      </c>
      <c r="O1245" t="s">
        <v>8279</v>
      </c>
      <c r="P1245">
        <f t="shared" si="77"/>
        <v>28</v>
      </c>
      <c r="Q1245" s="9" t="s">
        <v>8330</v>
      </c>
      <c r="R1245" t="s">
        <v>8334</v>
      </c>
      <c r="S1245" s="11">
        <f t="shared" si="78"/>
        <v>41039</v>
      </c>
      <c r="T1245" s="11">
        <f t="shared" si="79"/>
        <v>41026</v>
      </c>
    </row>
    <row r="1246" spans="1:20" ht="43.2" x14ac:dyDescent="0.3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>
        <f t="shared" si="76"/>
        <v>107</v>
      </c>
      <c r="O1246" t="s">
        <v>8279</v>
      </c>
      <c r="P1246">
        <f t="shared" si="77"/>
        <v>37</v>
      </c>
      <c r="Q1246" s="9" t="s">
        <v>8330</v>
      </c>
      <c r="R1246" t="s">
        <v>8334</v>
      </c>
      <c r="S1246" s="11">
        <f t="shared" si="78"/>
        <v>41210</v>
      </c>
      <c r="T1246" s="11">
        <f t="shared" si="79"/>
        <v>41174</v>
      </c>
    </row>
    <row r="1247" spans="1:20" ht="43.2" x14ac:dyDescent="0.3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>
        <f t="shared" si="76"/>
        <v>114</v>
      </c>
      <c r="O1247" t="s">
        <v>8279</v>
      </c>
      <c r="P1247">
        <f t="shared" si="77"/>
        <v>29</v>
      </c>
      <c r="Q1247" s="9" t="s">
        <v>8330</v>
      </c>
      <c r="R1247" t="s">
        <v>8334</v>
      </c>
      <c r="S1247" s="11">
        <f t="shared" si="78"/>
        <v>40582</v>
      </c>
      <c r="T1247" s="11">
        <f t="shared" si="79"/>
        <v>40557</v>
      </c>
    </row>
    <row r="1248" spans="1:20" ht="43.2" x14ac:dyDescent="0.3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>
        <f t="shared" si="76"/>
        <v>103</v>
      </c>
      <c r="O1248" t="s">
        <v>8279</v>
      </c>
      <c r="P1248">
        <f t="shared" si="77"/>
        <v>29</v>
      </c>
      <c r="Q1248" s="9" t="s">
        <v>8330</v>
      </c>
      <c r="R1248" t="s">
        <v>8334</v>
      </c>
      <c r="S1248" s="11">
        <f t="shared" si="78"/>
        <v>41053</v>
      </c>
      <c r="T1248" s="11">
        <f t="shared" si="79"/>
        <v>41023</v>
      </c>
    </row>
    <row r="1249" spans="1:20" ht="57.6" x14ac:dyDescent="0.3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>
        <f t="shared" si="76"/>
        <v>128</v>
      </c>
      <c r="O1249" t="s">
        <v>8279</v>
      </c>
      <c r="P1249">
        <f t="shared" si="77"/>
        <v>38</v>
      </c>
      <c r="Q1249" s="9" t="s">
        <v>8330</v>
      </c>
      <c r="R1249" t="s">
        <v>8334</v>
      </c>
      <c r="S1249" s="11">
        <f t="shared" si="78"/>
        <v>40934</v>
      </c>
      <c r="T1249" s="11">
        <f t="shared" si="79"/>
        <v>40894</v>
      </c>
    </row>
    <row r="1250" spans="1:20" ht="57.6" x14ac:dyDescent="0.3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>
        <f t="shared" si="76"/>
        <v>136</v>
      </c>
      <c r="O1250" t="s">
        <v>8279</v>
      </c>
      <c r="P1250">
        <f t="shared" si="77"/>
        <v>98</v>
      </c>
      <c r="Q1250" s="9" t="s">
        <v>8330</v>
      </c>
      <c r="R1250" t="s">
        <v>8334</v>
      </c>
      <c r="S1250" s="11">
        <f t="shared" si="78"/>
        <v>40425</v>
      </c>
      <c r="T1250" s="11">
        <f t="shared" si="79"/>
        <v>40354</v>
      </c>
    </row>
    <row r="1251" spans="1:20" ht="43.2" x14ac:dyDescent="0.3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>
        <f t="shared" si="76"/>
        <v>100</v>
      </c>
      <c r="O1251" t="s">
        <v>8279</v>
      </c>
      <c r="P1251">
        <f t="shared" si="77"/>
        <v>43</v>
      </c>
      <c r="Q1251" s="9" t="s">
        <v>8330</v>
      </c>
      <c r="R1251" t="s">
        <v>8334</v>
      </c>
      <c r="S1251" s="11">
        <f t="shared" si="78"/>
        <v>41223</v>
      </c>
      <c r="T1251" s="11">
        <f t="shared" si="79"/>
        <v>41193</v>
      </c>
    </row>
    <row r="1252" spans="1:20" ht="57.6" x14ac:dyDescent="0.3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>
        <f t="shared" si="76"/>
        <v>100</v>
      </c>
      <c r="O1252" t="s">
        <v>8279</v>
      </c>
      <c r="P1252">
        <f t="shared" si="77"/>
        <v>132</v>
      </c>
      <c r="Q1252" s="9" t="s">
        <v>8330</v>
      </c>
      <c r="R1252" t="s">
        <v>8334</v>
      </c>
      <c r="S1252" s="11">
        <f t="shared" si="78"/>
        <v>40462</v>
      </c>
      <c r="T1252" s="11">
        <f t="shared" si="79"/>
        <v>40417</v>
      </c>
    </row>
    <row r="1253" spans="1:20" ht="28.8" x14ac:dyDescent="0.3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>
        <f t="shared" si="76"/>
        <v>105</v>
      </c>
      <c r="O1253" t="s">
        <v>8279</v>
      </c>
      <c r="P1253">
        <f t="shared" si="77"/>
        <v>32</v>
      </c>
      <c r="Q1253" s="9" t="s">
        <v>8330</v>
      </c>
      <c r="R1253" t="s">
        <v>8334</v>
      </c>
      <c r="S1253" s="11">
        <f t="shared" si="78"/>
        <v>40370</v>
      </c>
      <c r="T1253" s="11">
        <f t="shared" si="79"/>
        <v>40310</v>
      </c>
    </row>
    <row r="1254" spans="1:20" ht="43.2" x14ac:dyDescent="0.3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>
        <f t="shared" si="76"/>
        <v>105</v>
      </c>
      <c r="O1254" t="s">
        <v>8279</v>
      </c>
      <c r="P1254">
        <f t="shared" si="77"/>
        <v>61</v>
      </c>
      <c r="Q1254" s="9" t="s">
        <v>8330</v>
      </c>
      <c r="R1254" t="s">
        <v>8334</v>
      </c>
      <c r="S1254" s="11">
        <f t="shared" si="78"/>
        <v>41946</v>
      </c>
      <c r="T1254" s="11">
        <f t="shared" si="79"/>
        <v>41913</v>
      </c>
    </row>
    <row r="1255" spans="1:20" ht="28.8" x14ac:dyDescent="0.3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>
        <f t="shared" si="76"/>
        <v>171</v>
      </c>
      <c r="O1255" t="s">
        <v>8279</v>
      </c>
      <c r="P1255">
        <f t="shared" si="77"/>
        <v>31</v>
      </c>
      <c r="Q1255" s="9" t="s">
        <v>8330</v>
      </c>
      <c r="R1255" t="s">
        <v>8334</v>
      </c>
      <c r="S1255" s="11">
        <f t="shared" si="78"/>
        <v>41133</v>
      </c>
      <c r="T1255" s="11">
        <f t="shared" si="79"/>
        <v>41088</v>
      </c>
    </row>
    <row r="1256" spans="1:20" ht="43.2" x14ac:dyDescent="0.3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>
        <f t="shared" si="76"/>
        <v>128</v>
      </c>
      <c r="O1256" t="s">
        <v>8279</v>
      </c>
      <c r="P1256">
        <f t="shared" si="77"/>
        <v>129</v>
      </c>
      <c r="Q1256" s="9" t="s">
        <v>8330</v>
      </c>
      <c r="R1256" t="s">
        <v>8334</v>
      </c>
      <c r="S1256" s="11">
        <f t="shared" si="78"/>
        <v>41288</v>
      </c>
      <c r="T1256" s="11">
        <f t="shared" si="79"/>
        <v>41258</v>
      </c>
    </row>
    <row r="1257" spans="1:20" ht="28.8" x14ac:dyDescent="0.3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>
        <f t="shared" si="76"/>
        <v>133</v>
      </c>
      <c r="O1257" t="s">
        <v>8279</v>
      </c>
      <c r="P1257">
        <f t="shared" si="77"/>
        <v>25</v>
      </c>
      <c r="Q1257" s="9" t="s">
        <v>8330</v>
      </c>
      <c r="R1257" t="s">
        <v>8334</v>
      </c>
      <c r="S1257" s="11">
        <f t="shared" si="78"/>
        <v>41118</v>
      </c>
      <c r="T1257" s="11">
        <f t="shared" si="79"/>
        <v>41107</v>
      </c>
    </row>
    <row r="1258" spans="1:20" ht="43.2" x14ac:dyDescent="0.3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>
        <f t="shared" si="76"/>
        <v>100</v>
      </c>
      <c r="O1258" t="s">
        <v>8279</v>
      </c>
      <c r="P1258">
        <f t="shared" si="77"/>
        <v>250</v>
      </c>
      <c r="Q1258" s="9" t="s">
        <v>8330</v>
      </c>
      <c r="R1258" t="s">
        <v>8334</v>
      </c>
      <c r="S1258" s="11">
        <f t="shared" si="78"/>
        <v>42288</v>
      </c>
      <c r="T1258" s="11">
        <f t="shared" si="79"/>
        <v>42228</v>
      </c>
    </row>
    <row r="1259" spans="1:20" ht="43.2" x14ac:dyDescent="0.3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>
        <f t="shared" si="76"/>
        <v>113</v>
      </c>
      <c r="O1259" t="s">
        <v>8279</v>
      </c>
      <c r="P1259">
        <f t="shared" si="77"/>
        <v>48</v>
      </c>
      <c r="Q1259" s="9" t="s">
        <v>8330</v>
      </c>
      <c r="R1259" t="s">
        <v>8334</v>
      </c>
      <c r="S1259" s="11">
        <f t="shared" si="78"/>
        <v>41029</v>
      </c>
      <c r="T1259" s="11">
        <f t="shared" si="79"/>
        <v>40999</v>
      </c>
    </row>
    <row r="1260" spans="1:20" ht="43.2" x14ac:dyDescent="0.3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>
        <f t="shared" si="76"/>
        <v>100</v>
      </c>
      <c r="O1260" t="s">
        <v>8279</v>
      </c>
      <c r="P1260">
        <f t="shared" si="77"/>
        <v>40</v>
      </c>
      <c r="Q1260" s="9" t="s">
        <v>8330</v>
      </c>
      <c r="R1260" t="s">
        <v>8334</v>
      </c>
      <c r="S1260" s="11">
        <f t="shared" si="78"/>
        <v>40756</v>
      </c>
      <c r="T1260" s="11">
        <f t="shared" si="79"/>
        <v>40711</v>
      </c>
    </row>
    <row r="1261" spans="1:20" ht="43.2" x14ac:dyDescent="0.3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>
        <f t="shared" si="76"/>
        <v>114</v>
      </c>
      <c r="O1261" t="s">
        <v>8279</v>
      </c>
      <c r="P1261">
        <f t="shared" si="77"/>
        <v>66</v>
      </c>
      <c r="Q1261" s="9" t="s">
        <v>8330</v>
      </c>
      <c r="R1261" t="s">
        <v>8334</v>
      </c>
      <c r="S1261" s="11">
        <f t="shared" si="78"/>
        <v>41030</v>
      </c>
      <c r="T1261" s="11">
        <f t="shared" si="79"/>
        <v>40970</v>
      </c>
    </row>
    <row r="1262" spans="1:20" ht="57.6" x14ac:dyDescent="0.3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>
        <f t="shared" si="76"/>
        <v>119</v>
      </c>
      <c r="O1262" t="s">
        <v>8279</v>
      </c>
      <c r="P1262">
        <f t="shared" si="77"/>
        <v>46</v>
      </c>
      <c r="Q1262" s="9" t="s">
        <v>8330</v>
      </c>
      <c r="R1262" t="s">
        <v>8334</v>
      </c>
      <c r="S1262" s="11">
        <f t="shared" si="78"/>
        <v>40802</v>
      </c>
      <c r="T1262" s="11">
        <f t="shared" si="79"/>
        <v>40772</v>
      </c>
    </row>
    <row r="1263" spans="1:20" ht="43.2" x14ac:dyDescent="0.3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>
        <f t="shared" si="76"/>
        <v>103</v>
      </c>
      <c r="O1263" t="s">
        <v>8279</v>
      </c>
      <c r="P1263">
        <f t="shared" si="77"/>
        <v>50</v>
      </c>
      <c r="Q1263" s="9" t="s">
        <v>8330</v>
      </c>
      <c r="R1263" t="s">
        <v>8334</v>
      </c>
      <c r="S1263" s="11">
        <f t="shared" si="78"/>
        <v>40829</v>
      </c>
      <c r="T1263" s="11">
        <f t="shared" si="79"/>
        <v>40794</v>
      </c>
    </row>
    <row r="1264" spans="1:20" ht="43.2" x14ac:dyDescent="0.3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>
        <f t="shared" si="76"/>
        <v>266</v>
      </c>
      <c r="O1264" t="s">
        <v>8279</v>
      </c>
      <c r="P1264">
        <f t="shared" si="77"/>
        <v>27</v>
      </c>
      <c r="Q1264" s="9" t="s">
        <v>8330</v>
      </c>
      <c r="R1264" t="s">
        <v>8334</v>
      </c>
      <c r="S1264" s="11">
        <f t="shared" si="78"/>
        <v>41021</v>
      </c>
      <c r="T1264" s="11">
        <f t="shared" si="79"/>
        <v>40991</v>
      </c>
    </row>
    <row r="1265" spans="1:20" ht="43.2" x14ac:dyDescent="0.3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>
        <f t="shared" si="76"/>
        <v>100</v>
      </c>
      <c r="O1265" t="s">
        <v>8279</v>
      </c>
      <c r="P1265">
        <f t="shared" si="77"/>
        <v>39</v>
      </c>
      <c r="Q1265" s="9" t="s">
        <v>8330</v>
      </c>
      <c r="R1265" t="s">
        <v>8334</v>
      </c>
      <c r="S1265" s="11">
        <f t="shared" si="78"/>
        <v>41056</v>
      </c>
      <c r="T1265" s="11">
        <f t="shared" si="79"/>
        <v>41026</v>
      </c>
    </row>
    <row r="1266" spans="1:20" ht="57.6" x14ac:dyDescent="0.3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>
        <f t="shared" si="76"/>
        <v>107</v>
      </c>
      <c r="O1266" t="s">
        <v>8279</v>
      </c>
      <c r="P1266">
        <f t="shared" si="77"/>
        <v>49</v>
      </c>
      <c r="Q1266" s="9" t="s">
        <v>8330</v>
      </c>
      <c r="R1266" t="s">
        <v>8334</v>
      </c>
      <c r="S1266" s="11">
        <f t="shared" si="78"/>
        <v>40863</v>
      </c>
      <c r="T1266" s="11">
        <f t="shared" si="79"/>
        <v>40833</v>
      </c>
    </row>
    <row r="1267" spans="1:20" ht="43.2" x14ac:dyDescent="0.3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>
        <f t="shared" si="76"/>
        <v>134</v>
      </c>
      <c r="O1267" t="s">
        <v>8279</v>
      </c>
      <c r="P1267">
        <f t="shared" si="77"/>
        <v>62</v>
      </c>
      <c r="Q1267" s="9" t="s">
        <v>8330</v>
      </c>
      <c r="R1267" t="s">
        <v>8334</v>
      </c>
      <c r="S1267" s="11">
        <f t="shared" si="78"/>
        <v>41403</v>
      </c>
      <c r="T1267" s="11">
        <f t="shared" si="79"/>
        <v>41373</v>
      </c>
    </row>
    <row r="1268" spans="1:20" ht="43.2" x14ac:dyDescent="0.3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>
        <f t="shared" si="76"/>
        <v>121</v>
      </c>
      <c r="O1268" t="s">
        <v>8279</v>
      </c>
      <c r="P1268">
        <f t="shared" si="77"/>
        <v>38</v>
      </c>
      <c r="Q1268" s="9" t="s">
        <v>8330</v>
      </c>
      <c r="R1268" t="s">
        <v>8334</v>
      </c>
      <c r="S1268" s="11">
        <f t="shared" si="78"/>
        <v>41083</v>
      </c>
      <c r="T1268" s="11">
        <f t="shared" si="79"/>
        <v>41023</v>
      </c>
    </row>
    <row r="1269" spans="1:20" ht="43.2" x14ac:dyDescent="0.3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>
        <f t="shared" si="76"/>
        <v>103</v>
      </c>
      <c r="O1269" t="s">
        <v>8279</v>
      </c>
      <c r="P1269">
        <f t="shared" si="77"/>
        <v>52</v>
      </c>
      <c r="Q1269" s="9" t="s">
        <v>8330</v>
      </c>
      <c r="R1269" t="s">
        <v>8334</v>
      </c>
      <c r="S1269" s="11">
        <f t="shared" si="78"/>
        <v>40559</v>
      </c>
      <c r="T1269" s="11">
        <f t="shared" si="79"/>
        <v>40543</v>
      </c>
    </row>
    <row r="1270" spans="1:20" ht="28.8" x14ac:dyDescent="0.3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>
        <f t="shared" si="76"/>
        <v>125</v>
      </c>
      <c r="O1270" t="s">
        <v>8279</v>
      </c>
      <c r="P1270">
        <f t="shared" si="77"/>
        <v>28</v>
      </c>
      <c r="Q1270" s="9" t="s">
        <v>8330</v>
      </c>
      <c r="R1270" t="s">
        <v>8334</v>
      </c>
      <c r="S1270" s="11">
        <f t="shared" si="78"/>
        <v>41076</v>
      </c>
      <c r="T1270" s="11">
        <f t="shared" si="79"/>
        <v>41025</v>
      </c>
    </row>
    <row r="1271" spans="1:20" ht="43.2" x14ac:dyDescent="0.3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>
        <f t="shared" si="76"/>
        <v>129</v>
      </c>
      <c r="O1271" t="s">
        <v>8279</v>
      </c>
      <c r="P1271">
        <f t="shared" si="77"/>
        <v>99</v>
      </c>
      <c r="Q1271" s="9" t="s">
        <v>8330</v>
      </c>
      <c r="R1271" t="s">
        <v>8334</v>
      </c>
      <c r="S1271" s="11">
        <f t="shared" si="78"/>
        <v>41393</v>
      </c>
      <c r="T1271" s="11">
        <f t="shared" si="79"/>
        <v>41348</v>
      </c>
    </row>
    <row r="1272" spans="1:20" ht="43.2" x14ac:dyDescent="0.3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>
        <f t="shared" si="76"/>
        <v>101</v>
      </c>
      <c r="O1272" t="s">
        <v>8279</v>
      </c>
      <c r="P1272">
        <f t="shared" si="77"/>
        <v>39</v>
      </c>
      <c r="Q1272" s="9" t="s">
        <v>8330</v>
      </c>
      <c r="R1272" t="s">
        <v>8334</v>
      </c>
      <c r="S1272" s="11">
        <f t="shared" si="78"/>
        <v>41052</v>
      </c>
      <c r="T1272" s="11">
        <f t="shared" si="79"/>
        <v>41022</v>
      </c>
    </row>
    <row r="1273" spans="1:20" ht="43.2" x14ac:dyDescent="0.3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>
        <f t="shared" si="76"/>
        <v>128</v>
      </c>
      <c r="O1273" t="s">
        <v>8279</v>
      </c>
      <c r="P1273">
        <f t="shared" si="77"/>
        <v>46</v>
      </c>
      <c r="Q1273" s="9" t="s">
        <v>8330</v>
      </c>
      <c r="R1273" t="s">
        <v>8334</v>
      </c>
      <c r="S1273" s="11">
        <f t="shared" si="78"/>
        <v>41067</v>
      </c>
      <c r="T1273" s="11">
        <f t="shared" si="79"/>
        <v>41037</v>
      </c>
    </row>
    <row r="1274" spans="1:20" ht="28.8" x14ac:dyDescent="0.3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>
        <f t="shared" si="76"/>
        <v>100</v>
      </c>
      <c r="O1274" t="s">
        <v>8279</v>
      </c>
      <c r="P1274">
        <f t="shared" si="77"/>
        <v>600</v>
      </c>
      <c r="Q1274" s="9" t="s">
        <v>8330</v>
      </c>
      <c r="R1274" t="s">
        <v>8334</v>
      </c>
      <c r="S1274" s="11">
        <f t="shared" si="78"/>
        <v>41363</v>
      </c>
      <c r="T1274" s="11">
        <f t="shared" si="79"/>
        <v>41328</v>
      </c>
    </row>
    <row r="1275" spans="1:20" ht="43.2" x14ac:dyDescent="0.3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>
        <f t="shared" si="76"/>
        <v>113</v>
      </c>
      <c r="O1275" t="s">
        <v>8279</v>
      </c>
      <c r="P1275">
        <f t="shared" si="77"/>
        <v>81</v>
      </c>
      <c r="Q1275" s="9" t="s">
        <v>8330</v>
      </c>
      <c r="R1275" t="s">
        <v>8334</v>
      </c>
      <c r="S1275" s="11">
        <f t="shared" si="78"/>
        <v>40761</v>
      </c>
      <c r="T1275" s="11">
        <f t="shared" si="79"/>
        <v>40731</v>
      </c>
    </row>
    <row r="1276" spans="1:20" ht="43.2" x14ac:dyDescent="0.3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>
        <f t="shared" si="76"/>
        <v>106</v>
      </c>
      <c r="O1276" t="s">
        <v>8279</v>
      </c>
      <c r="P1276">
        <f t="shared" si="77"/>
        <v>53</v>
      </c>
      <c r="Q1276" s="9" t="s">
        <v>8330</v>
      </c>
      <c r="R1276" t="s">
        <v>8334</v>
      </c>
      <c r="S1276" s="11">
        <f t="shared" si="78"/>
        <v>42032</v>
      </c>
      <c r="T1276" s="11">
        <f t="shared" si="79"/>
        <v>42018</v>
      </c>
    </row>
    <row r="1277" spans="1:20" ht="43.2" x14ac:dyDescent="0.3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>
        <f t="shared" si="76"/>
        <v>203</v>
      </c>
      <c r="O1277" t="s">
        <v>8279</v>
      </c>
      <c r="P1277">
        <f t="shared" si="77"/>
        <v>48</v>
      </c>
      <c r="Q1277" s="9" t="s">
        <v>8330</v>
      </c>
      <c r="R1277" t="s">
        <v>8334</v>
      </c>
      <c r="S1277" s="11">
        <f t="shared" si="78"/>
        <v>41274</v>
      </c>
      <c r="T1277" s="11">
        <f t="shared" si="79"/>
        <v>41226</v>
      </c>
    </row>
    <row r="1278" spans="1:20" ht="43.2" x14ac:dyDescent="0.3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>
        <f t="shared" si="76"/>
        <v>113</v>
      </c>
      <c r="O1278" t="s">
        <v>8279</v>
      </c>
      <c r="P1278">
        <f t="shared" si="77"/>
        <v>23</v>
      </c>
      <c r="Q1278" s="9" t="s">
        <v>8330</v>
      </c>
      <c r="R1278" t="s">
        <v>8334</v>
      </c>
      <c r="S1278" s="11">
        <f t="shared" si="78"/>
        <v>41083</v>
      </c>
      <c r="T1278" s="11">
        <f t="shared" si="79"/>
        <v>41053</v>
      </c>
    </row>
    <row r="1279" spans="1:20" ht="57.6" x14ac:dyDescent="0.3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>
        <f t="shared" si="76"/>
        <v>109</v>
      </c>
      <c r="O1279" t="s">
        <v>8300</v>
      </c>
      <c r="P1279">
        <f t="shared" si="77"/>
        <v>104</v>
      </c>
      <c r="Q1279" s="9" t="s">
        <v>8330</v>
      </c>
      <c r="R1279" t="s">
        <v>8359</v>
      </c>
      <c r="S1279" s="11">
        <f t="shared" si="78"/>
        <v>42291</v>
      </c>
      <c r="T1279" s="11">
        <f t="shared" si="79"/>
        <v>42270</v>
      </c>
    </row>
    <row r="1280" spans="1:20" ht="43.2" x14ac:dyDescent="0.3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>
        <f t="shared" si="76"/>
        <v>100</v>
      </c>
      <c r="O1280" t="s">
        <v>8300</v>
      </c>
      <c r="P1280">
        <f t="shared" si="77"/>
        <v>185</v>
      </c>
      <c r="Q1280" s="9" t="s">
        <v>8330</v>
      </c>
      <c r="R1280" t="s">
        <v>8359</v>
      </c>
      <c r="S1280" s="11">
        <f t="shared" si="78"/>
        <v>42482</v>
      </c>
      <c r="T1280" s="11">
        <f t="shared" si="79"/>
        <v>42460</v>
      </c>
    </row>
    <row r="1281" spans="1:20" ht="43.2" x14ac:dyDescent="0.3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>
        <f t="shared" si="76"/>
        <v>156</v>
      </c>
      <c r="O1281" t="s">
        <v>8300</v>
      </c>
      <c r="P1281">
        <f t="shared" si="77"/>
        <v>54</v>
      </c>
      <c r="Q1281" s="9" t="s">
        <v>8330</v>
      </c>
      <c r="R1281" t="s">
        <v>8359</v>
      </c>
      <c r="S1281" s="11">
        <f t="shared" si="78"/>
        <v>41961</v>
      </c>
      <c r="T1281" s="11">
        <f t="shared" si="79"/>
        <v>41931</v>
      </c>
    </row>
    <row r="1282" spans="1:20" ht="28.8" x14ac:dyDescent="0.3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>
        <f t="shared" ref="N1282:N1345" si="80">ROUND(($E1282/$D1282)*100,0)</f>
        <v>102</v>
      </c>
      <c r="O1282" t="s">
        <v>8300</v>
      </c>
      <c r="P1282">
        <f t="shared" ref="P1282:P1345" si="81">ROUND($E1282/$L1282,0)</f>
        <v>177</v>
      </c>
      <c r="Q1282" s="9" t="s">
        <v>8330</v>
      </c>
      <c r="R1282" t="s">
        <v>8359</v>
      </c>
      <c r="S1282" s="11">
        <f t="shared" si="78"/>
        <v>41994</v>
      </c>
      <c r="T1282" s="11">
        <f t="shared" si="79"/>
        <v>41961</v>
      </c>
    </row>
    <row r="1283" spans="1:20" ht="43.2" x14ac:dyDescent="0.3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>
        <f t="shared" si="80"/>
        <v>100</v>
      </c>
      <c r="O1283" t="s">
        <v>8300</v>
      </c>
      <c r="P1283">
        <f t="shared" si="81"/>
        <v>100</v>
      </c>
      <c r="Q1283" s="9" t="s">
        <v>8330</v>
      </c>
      <c r="R1283" t="s">
        <v>8359</v>
      </c>
      <c r="S1283" s="11">
        <f t="shared" ref="S1283:S1346" si="82">ROUND((((($I1283/60)/60)/24)+DATE(1970,1,1))-(8/24),0)</f>
        <v>41089</v>
      </c>
      <c r="T1283" s="11">
        <f t="shared" ref="T1283:T1346" si="83">ROUND((((($J1283/60)/60)/24)+DATE(1970,1,1))-(8/24),0)</f>
        <v>41059</v>
      </c>
    </row>
    <row r="1284" spans="1:20" ht="43.2" x14ac:dyDescent="0.3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>
        <f t="shared" si="80"/>
        <v>113</v>
      </c>
      <c r="O1284" t="s">
        <v>8300</v>
      </c>
      <c r="P1284">
        <f t="shared" si="81"/>
        <v>137</v>
      </c>
      <c r="Q1284" s="9" t="s">
        <v>8330</v>
      </c>
      <c r="R1284" t="s">
        <v>8359</v>
      </c>
      <c r="S1284" s="11">
        <f t="shared" si="82"/>
        <v>41981</v>
      </c>
      <c r="T1284" s="11">
        <f t="shared" si="83"/>
        <v>41953</v>
      </c>
    </row>
    <row r="1285" spans="1:20" ht="43.2" x14ac:dyDescent="0.3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>
        <f t="shared" si="80"/>
        <v>102</v>
      </c>
      <c r="O1285" t="s">
        <v>8300</v>
      </c>
      <c r="P1285">
        <f t="shared" si="81"/>
        <v>58</v>
      </c>
      <c r="Q1285" s="9" t="s">
        <v>8330</v>
      </c>
      <c r="R1285" t="s">
        <v>8359</v>
      </c>
      <c r="S1285" s="11">
        <f t="shared" si="82"/>
        <v>41565</v>
      </c>
      <c r="T1285" s="11">
        <f t="shared" si="83"/>
        <v>41546</v>
      </c>
    </row>
    <row r="1286" spans="1:20" ht="43.2" x14ac:dyDescent="0.3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>
        <f t="shared" si="80"/>
        <v>107</v>
      </c>
      <c r="O1286" t="s">
        <v>8300</v>
      </c>
      <c r="P1286">
        <f t="shared" si="81"/>
        <v>53</v>
      </c>
      <c r="Q1286" s="9" t="s">
        <v>8330</v>
      </c>
      <c r="R1286" t="s">
        <v>8359</v>
      </c>
      <c r="S1286" s="11">
        <f t="shared" si="82"/>
        <v>42236</v>
      </c>
      <c r="T1286" s="11">
        <f t="shared" si="83"/>
        <v>42218</v>
      </c>
    </row>
    <row r="1287" spans="1:20" ht="28.8" x14ac:dyDescent="0.3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>
        <f t="shared" si="80"/>
        <v>104</v>
      </c>
      <c r="O1287" t="s">
        <v>8300</v>
      </c>
      <c r="P1287">
        <f t="shared" si="81"/>
        <v>82</v>
      </c>
      <c r="Q1287" s="9" t="s">
        <v>8330</v>
      </c>
      <c r="R1287" t="s">
        <v>8359</v>
      </c>
      <c r="S1287" s="11">
        <f t="shared" si="82"/>
        <v>40993</v>
      </c>
      <c r="T1287" s="11">
        <f t="shared" si="83"/>
        <v>40948</v>
      </c>
    </row>
    <row r="1288" spans="1:20" ht="43.2" x14ac:dyDescent="0.3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>
        <f t="shared" si="80"/>
        <v>100</v>
      </c>
      <c r="O1288" t="s">
        <v>8300</v>
      </c>
      <c r="P1288">
        <f t="shared" si="81"/>
        <v>135</v>
      </c>
      <c r="Q1288" s="9" t="s">
        <v>8330</v>
      </c>
      <c r="R1288" t="s">
        <v>8359</v>
      </c>
      <c r="S1288" s="11">
        <f t="shared" si="82"/>
        <v>42114</v>
      </c>
      <c r="T1288" s="11">
        <f t="shared" si="83"/>
        <v>42082</v>
      </c>
    </row>
    <row r="1289" spans="1:20" ht="57.6" x14ac:dyDescent="0.3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>
        <f t="shared" si="80"/>
        <v>100</v>
      </c>
      <c r="O1289" t="s">
        <v>8300</v>
      </c>
      <c r="P1289">
        <f t="shared" si="81"/>
        <v>74</v>
      </c>
      <c r="Q1289" s="9" t="s">
        <v>8330</v>
      </c>
      <c r="R1289" t="s">
        <v>8359</v>
      </c>
      <c r="S1289" s="11">
        <f t="shared" si="82"/>
        <v>42231</v>
      </c>
      <c r="T1289" s="11">
        <f t="shared" si="83"/>
        <v>42208</v>
      </c>
    </row>
    <row r="1290" spans="1:20" ht="43.2" x14ac:dyDescent="0.3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>
        <f t="shared" si="80"/>
        <v>126</v>
      </c>
      <c r="O1290" t="s">
        <v>8300</v>
      </c>
      <c r="P1290">
        <f t="shared" si="81"/>
        <v>84</v>
      </c>
      <c r="Q1290" s="9" t="s">
        <v>8330</v>
      </c>
      <c r="R1290" t="s">
        <v>8359</v>
      </c>
      <c r="S1290" s="11">
        <f t="shared" si="82"/>
        <v>41138</v>
      </c>
      <c r="T1290" s="11">
        <f t="shared" si="83"/>
        <v>41108</v>
      </c>
    </row>
    <row r="1291" spans="1:20" ht="43.2" x14ac:dyDescent="0.3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>
        <f t="shared" si="80"/>
        <v>111</v>
      </c>
      <c r="O1291" t="s">
        <v>8300</v>
      </c>
      <c r="P1291">
        <f t="shared" si="81"/>
        <v>61</v>
      </c>
      <c r="Q1291" s="9" t="s">
        <v>8330</v>
      </c>
      <c r="R1291" t="s">
        <v>8359</v>
      </c>
      <c r="S1291" s="11">
        <f t="shared" si="82"/>
        <v>41334</v>
      </c>
      <c r="T1291" s="11">
        <f t="shared" si="83"/>
        <v>41304</v>
      </c>
    </row>
    <row r="1292" spans="1:20" ht="57.6" x14ac:dyDescent="0.3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>
        <f t="shared" si="80"/>
        <v>105</v>
      </c>
      <c r="O1292" t="s">
        <v>8300</v>
      </c>
      <c r="P1292">
        <f t="shared" si="81"/>
        <v>150</v>
      </c>
      <c r="Q1292" s="9" t="s">
        <v>8330</v>
      </c>
      <c r="R1292" t="s">
        <v>8359</v>
      </c>
      <c r="S1292" s="11">
        <f t="shared" si="82"/>
        <v>40179</v>
      </c>
      <c r="T1292" s="11">
        <f t="shared" si="83"/>
        <v>40127</v>
      </c>
    </row>
    <row r="1293" spans="1:20" x14ac:dyDescent="0.3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>
        <f t="shared" si="80"/>
        <v>104</v>
      </c>
      <c r="O1293" t="s">
        <v>8300</v>
      </c>
      <c r="P1293">
        <f t="shared" si="81"/>
        <v>266</v>
      </c>
      <c r="Q1293" s="9" t="s">
        <v>8330</v>
      </c>
      <c r="R1293" t="s">
        <v>8359</v>
      </c>
      <c r="S1293" s="11">
        <f t="shared" si="82"/>
        <v>41974</v>
      </c>
      <c r="T1293" s="11">
        <f t="shared" si="83"/>
        <v>41943</v>
      </c>
    </row>
    <row r="1294" spans="1:20" ht="43.2" x14ac:dyDescent="0.3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>
        <f t="shared" si="80"/>
        <v>116</v>
      </c>
      <c r="O1294" t="s">
        <v>8300</v>
      </c>
      <c r="P1294">
        <f t="shared" si="81"/>
        <v>7</v>
      </c>
      <c r="Q1294" s="9" t="s">
        <v>8330</v>
      </c>
      <c r="R1294" t="s">
        <v>8359</v>
      </c>
      <c r="S1294" s="11">
        <f t="shared" si="82"/>
        <v>41485</v>
      </c>
      <c r="T1294" s="11">
        <f t="shared" si="83"/>
        <v>41464</v>
      </c>
    </row>
    <row r="1295" spans="1:20" ht="43.2" x14ac:dyDescent="0.3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>
        <f t="shared" si="80"/>
        <v>110</v>
      </c>
      <c r="O1295" t="s">
        <v>8300</v>
      </c>
      <c r="P1295">
        <f t="shared" si="81"/>
        <v>100</v>
      </c>
      <c r="Q1295" s="9" t="s">
        <v>8330</v>
      </c>
      <c r="R1295" t="s">
        <v>8359</v>
      </c>
      <c r="S1295" s="11">
        <f t="shared" si="82"/>
        <v>40756</v>
      </c>
      <c r="T1295" s="11">
        <f t="shared" si="83"/>
        <v>40696</v>
      </c>
    </row>
    <row r="1296" spans="1:20" ht="28.8" x14ac:dyDescent="0.3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>
        <f t="shared" si="80"/>
        <v>113</v>
      </c>
      <c r="O1296" t="s">
        <v>8300</v>
      </c>
      <c r="P1296">
        <f t="shared" si="81"/>
        <v>110</v>
      </c>
      <c r="Q1296" s="9" t="s">
        <v>8330</v>
      </c>
      <c r="R1296" t="s">
        <v>8359</v>
      </c>
      <c r="S1296" s="11">
        <f t="shared" si="82"/>
        <v>41329</v>
      </c>
      <c r="T1296" s="11">
        <f t="shared" si="83"/>
        <v>41298</v>
      </c>
    </row>
    <row r="1297" spans="1:20" ht="43.2" x14ac:dyDescent="0.3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>
        <f t="shared" si="80"/>
        <v>100</v>
      </c>
      <c r="O1297" t="s">
        <v>8300</v>
      </c>
      <c r="P1297">
        <f t="shared" si="81"/>
        <v>170</v>
      </c>
      <c r="Q1297" s="9" t="s">
        <v>8330</v>
      </c>
      <c r="R1297" t="s">
        <v>8359</v>
      </c>
      <c r="S1297" s="11">
        <f t="shared" si="82"/>
        <v>42038</v>
      </c>
      <c r="T1297" s="11">
        <f t="shared" si="83"/>
        <v>41978</v>
      </c>
    </row>
    <row r="1298" spans="1:20" ht="57.6" x14ac:dyDescent="0.3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>
        <f t="shared" si="80"/>
        <v>103</v>
      </c>
      <c r="O1298" t="s">
        <v>8300</v>
      </c>
      <c r="P1298">
        <f t="shared" si="81"/>
        <v>96</v>
      </c>
      <c r="Q1298" s="9" t="s">
        <v>8330</v>
      </c>
      <c r="R1298" t="s">
        <v>8359</v>
      </c>
      <c r="S1298" s="11">
        <f t="shared" si="82"/>
        <v>40845</v>
      </c>
      <c r="T1298" s="11">
        <f t="shared" si="83"/>
        <v>40785</v>
      </c>
    </row>
    <row r="1299" spans="1:20" ht="57.6" x14ac:dyDescent="0.3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>
        <f t="shared" si="80"/>
        <v>107</v>
      </c>
      <c r="O1299" t="s">
        <v>8300</v>
      </c>
      <c r="P1299">
        <f t="shared" si="81"/>
        <v>59</v>
      </c>
      <c r="Q1299" s="9" t="s">
        <v>8330</v>
      </c>
      <c r="R1299" t="s">
        <v>8359</v>
      </c>
      <c r="S1299" s="11">
        <f t="shared" si="82"/>
        <v>41543</v>
      </c>
      <c r="T1299" s="11">
        <f t="shared" si="83"/>
        <v>41483</v>
      </c>
    </row>
    <row r="1300" spans="1:20" ht="43.2" x14ac:dyDescent="0.3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>
        <f t="shared" si="80"/>
        <v>104</v>
      </c>
      <c r="O1300" t="s">
        <v>8300</v>
      </c>
      <c r="P1300">
        <f t="shared" si="81"/>
        <v>56</v>
      </c>
      <c r="Q1300" s="9" t="s">
        <v>8330</v>
      </c>
      <c r="R1300" t="s">
        <v>8359</v>
      </c>
      <c r="S1300" s="11">
        <f t="shared" si="82"/>
        <v>41548</v>
      </c>
      <c r="T1300" s="11">
        <f t="shared" si="83"/>
        <v>41509</v>
      </c>
    </row>
    <row r="1301" spans="1:20" ht="43.2" x14ac:dyDescent="0.3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>
        <f t="shared" si="80"/>
        <v>156</v>
      </c>
      <c r="O1301" t="s">
        <v>8300</v>
      </c>
      <c r="P1301">
        <f t="shared" si="81"/>
        <v>30</v>
      </c>
      <c r="Q1301" s="9" t="s">
        <v>8330</v>
      </c>
      <c r="R1301" t="s">
        <v>8359</v>
      </c>
      <c r="S1301" s="11">
        <f t="shared" si="82"/>
        <v>40545</v>
      </c>
      <c r="T1301" s="11">
        <f t="shared" si="83"/>
        <v>40514</v>
      </c>
    </row>
    <row r="1302" spans="1:20" ht="43.2" x14ac:dyDescent="0.3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>
        <f t="shared" si="80"/>
        <v>101</v>
      </c>
      <c r="O1302" t="s">
        <v>8300</v>
      </c>
      <c r="P1302">
        <f t="shared" si="81"/>
        <v>88</v>
      </c>
      <c r="Q1302" s="9" t="s">
        <v>8330</v>
      </c>
      <c r="R1302" t="s">
        <v>8359</v>
      </c>
      <c r="S1302" s="11">
        <f t="shared" si="82"/>
        <v>41098</v>
      </c>
      <c r="T1302" s="11">
        <f t="shared" si="83"/>
        <v>41068</v>
      </c>
    </row>
    <row r="1303" spans="1:20" ht="43.2" x14ac:dyDescent="0.3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>
        <f t="shared" si="80"/>
        <v>195</v>
      </c>
      <c r="O1303" t="s">
        <v>8300</v>
      </c>
      <c r="P1303">
        <f t="shared" si="81"/>
        <v>64</v>
      </c>
      <c r="Q1303" s="9" t="s">
        <v>8330</v>
      </c>
      <c r="R1303" t="s">
        <v>8359</v>
      </c>
      <c r="S1303" s="11">
        <f t="shared" si="82"/>
        <v>42062</v>
      </c>
      <c r="T1303" s="11">
        <f t="shared" si="83"/>
        <v>42027</v>
      </c>
    </row>
    <row r="1304" spans="1:20" ht="43.2" x14ac:dyDescent="0.3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>
        <f t="shared" si="80"/>
        <v>112</v>
      </c>
      <c r="O1304" t="s">
        <v>8300</v>
      </c>
      <c r="P1304">
        <f t="shared" si="81"/>
        <v>60</v>
      </c>
      <c r="Q1304" s="9" t="s">
        <v>8330</v>
      </c>
      <c r="R1304" t="s">
        <v>8359</v>
      </c>
      <c r="S1304" s="11">
        <f t="shared" si="82"/>
        <v>41552</v>
      </c>
      <c r="T1304" s="11">
        <f t="shared" si="83"/>
        <v>41525</v>
      </c>
    </row>
    <row r="1305" spans="1:20" ht="43.2" x14ac:dyDescent="0.3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>
        <f t="shared" si="80"/>
        <v>120</v>
      </c>
      <c r="O1305" t="s">
        <v>8300</v>
      </c>
      <c r="P1305">
        <f t="shared" si="81"/>
        <v>49</v>
      </c>
      <c r="Q1305" s="9" t="s">
        <v>8330</v>
      </c>
      <c r="R1305" t="s">
        <v>8359</v>
      </c>
      <c r="S1305" s="11">
        <f t="shared" si="82"/>
        <v>41003</v>
      </c>
      <c r="T1305" s="11">
        <f t="shared" si="83"/>
        <v>40973</v>
      </c>
    </row>
    <row r="1306" spans="1:20" ht="43.2" x14ac:dyDescent="0.3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>
        <f t="shared" si="80"/>
        <v>102</v>
      </c>
      <c r="O1306" t="s">
        <v>8300</v>
      </c>
      <c r="P1306">
        <f t="shared" si="81"/>
        <v>165</v>
      </c>
      <c r="Q1306" s="9" t="s">
        <v>8330</v>
      </c>
      <c r="R1306" t="s">
        <v>8359</v>
      </c>
      <c r="S1306" s="11">
        <f t="shared" si="82"/>
        <v>42643</v>
      </c>
      <c r="T1306" s="11">
        <f t="shared" si="83"/>
        <v>42618</v>
      </c>
    </row>
    <row r="1307" spans="1:20" ht="43.2" x14ac:dyDescent="0.3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>
        <f t="shared" si="80"/>
        <v>103</v>
      </c>
      <c r="O1307" t="s">
        <v>8300</v>
      </c>
      <c r="P1307">
        <f t="shared" si="81"/>
        <v>44</v>
      </c>
      <c r="Q1307" s="9" t="s">
        <v>8330</v>
      </c>
      <c r="R1307" t="s">
        <v>8359</v>
      </c>
      <c r="S1307" s="11">
        <f t="shared" si="82"/>
        <v>41425</v>
      </c>
      <c r="T1307" s="11">
        <f t="shared" si="83"/>
        <v>41390</v>
      </c>
    </row>
    <row r="1308" spans="1:20" ht="57.6" x14ac:dyDescent="0.3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>
        <f t="shared" si="80"/>
        <v>101</v>
      </c>
      <c r="O1308" t="s">
        <v>8300</v>
      </c>
      <c r="P1308">
        <f t="shared" si="81"/>
        <v>44</v>
      </c>
      <c r="Q1308" s="9" t="s">
        <v>8330</v>
      </c>
      <c r="R1308" t="s">
        <v>8359</v>
      </c>
      <c r="S1308" s="11">
        <f t="shared" si="82"/>
        <v>42285</v>
      </c>
      <c r="T1308" s="11">
        <f t="shared" si="83"/>
        <v>42228</v>
      </c>
    </row>
    <row r="1309" spans="1:20" ht="43.2" x14ac:dyDescent="0.3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>
        <f t="shared" si="80"/>
        <v>103</v>
      </c>
      <c r="O1309" t="s">
        <v>8300</v>
      </c>
      <c r="P1309">
        <f t="shared" si="81"/>
        <v>67</v>
      </c>
      <c r="Q1309" s="9" t="s">
        <v>8330</v>
      </c>
      <c r="R1309" t="s">
        <v>8359</v>
      </c>
      <c r="S1309" s="11">
        <f t="shared" si="82"/>
        <v>40990</v>
      </c>
      <c r="T1309" s="11">
        <f t="shared" si="83"/>
        <v>40961</v>
      </c>
    </row>
    <row r="1310" spans="1:20" ht="43.2" x14ac:dyDescent="0.3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>
        <f t="shared" si="80"/>
        <v>107</v>
      </c>
      <c r="O1310" t="s">
        <v>8300</v>
      </c>
      <c r="P1310">
        <f t="shared" si="81"/>
        <v>178</v>
      </c>
      <c r="Q1310" s="9" t="s">
        <v>8330</v>
      </c>
      <c r="R1310" t="s">
        <v>8359</v>
      </c>
      <c r="S1310" s="11">
        <f t="shared" si="82"/>
        <v>42799</v>
      </c>
      <c r="T1310" s="11">
        <f t="shared" si="83"/>
        <v>42769</v>
      </c>
    </row>
    <row r="1311" spans="1:20" ht="43.2" x14ac:dyDescent="0.3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>
        <f t="shared" si="80"/>
        <v>156</v>
      </c>
      <c r="O1311" t="s">
        <v>8300</v>
      </c>
      <c r="P1311">
        <f t="shared" si="81"/>
        <v>39</v>
      </c>
      <c r="Q1311" s="9" t="s">
        <v>8330</v>
      </c>
      <c r="R1311" t="s">
        <v>8359</v>
      </c>
      <c r="S1311" s="11">
        <f t="shared" si="82"/>
        <v>41173</v>
      </c>
      <c r="T1311" s="11">
        <f t="shared" si="83"/>
        <v>41113</v>
      </c>
    </row>
    <row r="1312" spans="1:20" ht="57.6" x14ac:dyDescent="0.3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>
        <f t="shared" si="80"/>
        <v>123</v>
      </c>
      <c r="O1312" t="s">
        <v>8300</v>
      </c>
      <c r="P1312">
        <f t="shared" si="81"/>
        <v>55</v>
      </c>
      <c r="Q1312" s="9" t="s">
        <v>8330</v>
      </c>
      <c r="R1312" t="s">
        <v>8359</v>
      </c>
      <c r="S1312" s="11">
        <f t="shared" si="82"/>
        <v>42156</v>
      </c>
      <c r="T1312" s="11">
        <f t="shared" si="83"/>
        <v>42125</v>
      </c>
    </row>
    <row r="1313" spans="1:20" ht="57.6" x14ac:dyDescent="0.3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>
        <f t="shared" si="80"/>
        <v>107</v>
      </c>
      <c r="O1313" t="s">
        <v>8300</v>
      </c>
      <c r="P1313">
        <f t="shared" si="81"/>
        <v>61</v>
      </c>
      <c r="Q1313" s="9" t="s">
        <v>8330</v>
      </c>
      <c r="R1313" t="s">
        <v>8359</v>
      </c>
      <c r="S1313" s="11">
        <f t="shared" si="82"/>
        <v>41057</v>
      </c>
      <c r="T1313" s="11">
        <f t="shared" si="83"/>
        <v>41026</v>
      </c>
    </row>
    <row r="1314" spans="1:20" ht="43.2" x14ac:dyDescent="0.3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>
        <f t="shared" si="80"/>
        <v>106</v>
      </c>
      <c r="O1314" t="s">
        <v>8300</v>
      </c>
      <c r="P1314">
        <f t="shared" si="81"/>
        <v>23</v>
      </c>
      <c r="Q1314" s="9" t="s">
        <v>8330</v>
      </c>
      <c r="R1314" t="s">
        <v>8359</v>
      </c>
      <c r="S1314" s="11">
        <f t="shared" si="82"/>
        <v>41268</v>
      </c>
      <c r="T1314" s="11">
        <f t="shared" si="83"/>
        <v>41223</v>
      </c>
    </row>
    <row r="1315" spans="1:20" ht="28.8" x14ac:dyDescent="0.3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>
        <f t="shared" si="80"/>
        <v>118</v>
      </c>
      <c r="O1315" t="s">
        <v>8300</v>
      </c>
      <c r="P1315">
        <f t="shared" si="81"/>
        <v>30</v>
      </c>
      <c r="Q1315" s="9" t="s">
        <v>8330</v>
      </c>
      <c r="R1315" t="s">
        <v>8359</v>
      </c>
      <c r="S1315" s="11">
        <f t="shared" si="82"/>
        <v>41774</v>
      </c>
      <c r="T1315" s="11">
        <f t="shared" si="83"/>
        <v>41744</v>
      </c>
    </row>
    <row r="1316" spans="1:20" ht="43.2" x14ac:dyDescent="0.3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>
        <f t="shared" si="80"/>
        <v>109</v>
      </c>
      <c r="O1316" t="s">
        <v>8300</v>
      </c>
      <c r="P1316">
        <f t="shared" si="81"/>
        <v>76</v>
      </c>
      <c r="Q1316" s="9" t="s">
        <v>8330</v>
      </c>
      <c r="R1316" t="s">
        <v>8359</v>
      </c>
      <c r="S1316" s="11">
        <f t="shared" si="82"/>
        <v>42125</v>
      </c>
      <c r="T1316" s="11">
        <f t="shared" si="83"/>
        <v>42094</v>
      </c>
    </row>
    <row r="1317" spans="1:20" ht="43.2" x14ac:dyDescent="0.3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>
        <f t="shared" si="80"/>
        <v>111</v>
      </c>
      <c r="O1317" t="s">
        <v>8300</v>
      </c>
      <c r="P1317">
        <f t="shared" si="81"/>
        <v>36</v>
      </c>
      <c r="Q1317" s="9" t="s">
        <v>8330</v>
      </c>
      <c r="R1317" t="s">
        <v>8359</v>
      </c>
      <c r="S1317" s="11">
        <f t="shared" si="82"/>
        <v>40862</v>
      </c>
      <c r="T1317" s="11">
        <f t="shared" si="83"/>
        <v>40830</v>
      </c>
    </row>
    <row r="1318" spans="1:20" ht="43.2" x14ac:dyDescent="0.3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>
        <f t="shared" si="80"/>
        <v>100</v>
      </c>
      <c r="O1318" t="s">
        <v>8300</v>
      </c>
      <c r="P1318">
        <f t="shared" si="81"/>
        <v>143</v>
      </c>
      <c r="Q1318" s="9" t="s">
        <v>8330</v>
      </c>
      <c r="R1318" t="s">
        <v>8359</v>
      </c>
      <c r="S1318" s="11">
        <f t="shared" si="82"/>
        <v>42070</v>
      </c>
      <c r="T1318" s="11">
        <f t="shared" si="83"/>
        <v>42040</v>
      </c>
    </row>
    <row r="1319" spans="1:20" ht="57.6" x14ac:dyDescent="0.3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>
        <f t="shared" si="80"/>
        <v>661</v>
      </c>
      <c r="O1319" t="s">
        <v>8301</v>
      </c>
      <c r="P1319">
        <f t="shared" si="81"/>
        <v>22</v>
      </c>
      <c r="Q1319" s="9" t="s">
        <v>8324</v>
      </c>
      <c r="R1319" t="s">
        <v>8360</v>
      </c>
      <c r="S1319" s="11">
        <f t="shared" si="82"/>
        <v>41165</v>
      </c>
      <c r="T1319" s="11">
        <f t="shared" si="83"/>
        <v>41151</v>
      </c>
    </row>
    <row r="1320" spans="1:20" ht="43.2" x14ac:dyDescent="0.3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>
        <f t="shared" si="80"/>
        <v>326</v>
      </c>
      <c r="O1320" t="s">
        <v>8301</v>
      </c>
      <c r="P1320">
        <f t="shared" si="81"/>
        <v>80</v>
      </c>
      <c r="Q1320" s="9" t="s">
        <v>8324</v>
      </c>
      <c r="R1320" t="s">
        <v>8360</v>
      </c>
      <c r="S1320" s="11">
        <f t="shared" si="82"/>
        <v>41956</v>
      </c>
      <c r="T1320" s="11">
        <f t="shared" si="83"/>
        <v>41915</v>
      </c>
    </row>
    <row r="1321" spans="1:20" ht="28.8" x14ac:dyDescent="0.3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>
        <f t="shared" si="80"/>
        <v>101</v>
      </c>
      <c r="O1321" t="s">
        <v>8301</v>
      </c>
      <c r="P1321">
        <f t="shared" si="81"/>
        <v>36</v>
      </c>
      <c r="Q1321" s="9" t="s">
        <v>8324</v>
      </c>
      <c r="R1321" t="s">
        <v>8360</v>
      </c>
      <c r="S1321" s="11">
        <f t="shared" si="82"/>
        <v>41632</v>
      </c>
      <c r="T1321" s="11">
        <f t="shared" si="83"/>
        <v>41618</v>
      </c>
    </row>
    <row r="1322" spans="1:20" ht="43.2" x14ac:dyDescent="0.3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>
        <f t="shared" si="80"/>
        <v>104</v>
      </c>
      <c r="O1322" t="s">
        <v>8301</v>
      </c>
      <c r="P1322">
        <f t="shared" si="81"/>
        <v>65</v>
      </c>
      <c r="Q1322" s="9" t="s">
        <v>8324</v>
      </c>
      <c r="R1322" t="s">
        <v>8360</v>
      </c>
      <c r="S1322" s="11">
        <f t="shared" si="82"/>
        <v>41028</v>
      </c>
      <c r="T1322" s="11">
        <f t="shared" si="83"/>
        <v>40998</v>
      </c>
    </row>
    <row r="1323" spans="1:20" ht="43.2" x14ac:dyDescent="0.3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>
        <f t="shared" si="80"/>
        <v>107</v>
      </c>
      <c r="O1323" t="s">
        <v>8301</v>
      </c>
      <c r="P1323">
        <f t="shared" si="81"/>
        <v>61</v>
      </c>
      <c r="Q1323" s="9" t="s">
        <v>8324</v>
      </c>
      <c r="R1323" t="s">
        <v>8360</v>
      </c>
      <c r="S1323" s="11">
        <f t="shared" si="82"/>
        <v>42538</v>
      </c>
      <c r="T1323" s="11">
        <f t="shared" si="83"/>
        <v>42508</v>
      </c>
    </row>
    <row r="1324" spans="1:20" ht="57.6" x14ac:dyDescent="0.3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>
        <f t="shared" si="80"/>
        <v>110</v>
      </c>
      <c r="O1324" t="s">
        <v>8301</v>
      </c>
      <c r="P1324">
        <f t="shared" si="81"/>
        <v>31</v>
      </c>
      <c r="Q1324" s="9" t="s">
        <v>8324</v>
      </c>
      <c r="R1324" t="s">
        <v>8360</v>
      </c>
      <c r="S1324" s="11">
        <f t="shared" si="82"/>
        <v>41758</v>
      </c>
      <c r="T1324" s="11">
        <f t="shared" si="83"/>
        <v>41726</v>
      </c>
    </row>
    <row r="1325" spans="1:20" ht="43.2" x14ac:dyDescent="0.3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>
        <f t="shared" si="80"/>
        <v>408</v>
      </c>
      <c r="O1325" t="s">
        <v>8301</v>
      </c>
      <c r="P1325">
        <f t="shared" si="81"/>
        <v>82</v>
      </c>
      <c r="Q1325" s="9" t="s">
        <v>8324</v>
      </c>
      <c r="R1325" t="s">
        <v>8360</v>
      </c>
      <c r="S1325" s="11">
        <f t="shared" si="82"/>
        <v>42228</v>
      </c>
      <c r="T1325" s="11">
        <f t="shared" si="83"/>
        <v>42185</v>
      </c>
    </row>
    <row r="1326" spans="1:20" ht="43.2" x14ac:dyDescent="0.3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>
        <f t="shared" si="80"/>
        <v>224</v>
      </c>
      <c r="O1326" t="s">
        <v>8301</v>
      </c>
      <c r="P1326">
        <f t="shared" si="81"/>
        <v>59</v>
      </c>
      <c r="Q1326" s="9" t="s">
        <v>8324</v>
      </c>
      <c r="R1326" t="s">
        <v>8360</v>
      </c>
      <c r="S1326" s="11">
        <f t="shared" si="82"/>
        <v>42809</v>
      </c>
      <c r="T1326" s="11">
        <f t="shared" si="83"/>
        <v>42767</v>
      </c>
    </row>
    <row r="1327" spans="1:20" ht="57.6" x14ac:dyDescent="0.3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>
        <f t="shared" si="80"/>
        <v>304</v>
      </c>
      <c r="O1327" t="s">
        <v>8301</v>
      </c>
      <c r="P1327">
        <f t="shared" si="81"/>
        <v>157</v>
      </c>
      <c r="Q1327" s="9" t="s">
        <v>8324</v>
      </c>
      <c r="R1327" t="s">
        <v>8360</v>
      </c>
      <c r="S1327" s="11">
        <f t="shared" si="82"/>
        <v>41105</v>
      </c>
      <c r="T1327" s="11">
        <f t="shared" si="83"/>
        <v>41075</v>
      </c>
    </row>
    <row r="1328" spans="1:20" ht="43.2" x14ac:dyDescent="0.3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>
        <f t="shared" si="80"/>
        <v>141</v>
      </c>
      <c r="O1328" t="s">
        <v>8301</v>
      </c>
      <c r="P1328">
        <f t="shared" si="81"/>
        <v>56</v>
      </c>
      <c r="Q1328" s="9" t="s">
        <v>8324</v>
      </c>
      <c r="R1328" t="s">
        <v>8360</v>
      </c>
      <c r="S1328" s="11">
        <f t="shared" si="82"/>
        <v>42604</v>
      </c>
      <c r="T1328" s="11">
        <f t="shared" si="83"/>
        <v>42565</v>
      </c>
    </row>
    <row r="1329" spans="1:20" ht="57.6" x14ac:dyDescent="0.3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>
        <f t="shared" si="80"/>
        <v>2791</v>
      </c>
      <c r="O1329" t="s">
        <v>8301</v>
      </c>
      <c r="P1329">
        <f t="shared" si="81"/>
        <v>84</v>
      </c>
      <c r="Q1329" s="9" t="s">
        <v>8324</v>
      </c>
      <c r="R1329" t="s">
        <v>8360</v>
      </c>
      <c r="S1329" s="11">
        <f t="shared" si="82"/>
        <v>42738</v>
      </c>
      <c r="T1329" s="11">
        <f t="shared" si="83"/>
        <v>42704</v>
      </c>
    </row>
    <row r="1330" spans="1:20" ht="43.2" x14ac:dyDescent="0.3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>
        <f t="shared" si="80"/>
        <v>172</v>
      </c>
      <c r="O1330" t="s">
        <v>8301</v>
      </c>
      <c r="P1330">
        <f t="shared" si="81"/>
        <v>58</v>
      </c>
      <c r="Q1330" s="9" t="s">
        <v>8324</v>
      </c>
      <c r="R1330" t="s">
        <v>8360</v>
      </c>
      <c r="S1330" s="11">
        <f t="shared" si="82"/>
        <v>42013</v>
      </c>
      <c r="T1330" s="11">
        <f t="shared" si="83"/>
        <v>41982</v>
      </c>
    </row>
    <row r="1331" spans="1:20" ht="43.2" x14ac:dyDescent="0.3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>
        <f t="shared" si="80"/>
        <v>101</v>
      </c>
      <c r="O1331" t="s">
        <v>8301</v>
      </c>
      <c r="P1331">
        <f t="shared" si="81"/>
        <v>271</v>
      </c>
      <c r="Q1331" s="9" t="s">
        <v>8324</v>
      </c>
      <c r="R1331" t="s">
        <v>8360</v>
      </c>
      <c r="S1331" s="11">
        <f t="shared" si="82"/>
        <v>41173</v>
      </c>
      <c r="T1331" s="11">
        <f t="shared" si="83"/>
        <v>41143</v>
      </c>
    </row>
    <row r="1332" spans="1:20" ht="43.2" x14ac:dyDescent="0.3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>
        <f t="shared" si="80"/>
        <v>102</v>
      </c>
      <c r="O1332" t="s">
        <v>8301</v>
      </c>
      <c r="P1332">
        <f t="shared" si="81"/>
        <v>107</v>
      </c>
      <c r="Q1332" s="9" t="s">
        <v>8324</v>
      </c>
      <c r="R1332" t="s">
        <v>8360</v>
      </c>
      <c r="S1332" s="11">
        <f t="shared" si="82"/>
        <v>41759</v>
      </c>
      <c r="T1332" s="11">
        <f t="shared" si="83"/>
        <v>41730</v>
      </c>
    </row>
    <row r="1333" spans="1:20" ht="43.2" x14ac:dyDescent="0.3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>
        <f t="shared" si="80"/>
        <v>170</v>
      </c>
      <c r="O1333" t="s">
        <v>8301</v>
      </c>
      <c r="P1333">
        <f t="shared" si="81"/>
        <v>47</v>
      </c>
      <c r="Q1333" s="9" t="s">
        <v>8324</v>
      </c>
      <c r="R1333" t="s">
        <v>8360</v>
      </c>
      <c r="S1333" s="11">
        <f t="shared" si="82"/>
        <v>42490</v>
      </c>
      <c r="T1333" s="11">
        <f t="shared" si="83"/>
        <v>42453</v>
      </c>
    </row>
    <row r="1334" spans="1:20" ht="43.2" x14ac:dyDescent="0.3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>
        <f t="shared" si="80"/>
        <v>115</v>
      </c>
      <c r="O1334" t="s">
        <v>8301</v>
      </c>
      <c r="P1334">
        <f t="shared" si="81"/>
        <v>120</v>
      </c>
      <c r="Q1334" s="9" t="s">
        <v>8324</v>
      </c>
      <c r="R1334" t="s">
        <v>8360</v>
      </c>
      <c r="S1334" s="11">
        <f t="shared" si="82"/>
        <v>42242</v>
      </c>
      <c r="T1334" s="11">
        <f t="shared" si="83"/>
        <v>42212</v>
      </c>
    </row>
    <row r="1335" spans="1:20" ht="43.2" x14ac:dyDescent="0.3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>
        <f t="shared" si="80"/>
        <v>878</v>
      </c>
      <c r="O1335" t="s">
        <v>8301</v>
      </c>
      <c r="P1335">
        <f t="shared" si="81"/>
        <v>28</v>
      </c>
      <c r="Q1335" s="9" t="s">
        <v>8324</v>
      </c>
      <c r="R1335" t="s">
        <v>8360</v>
      </c>
      <c r="S1335" s="11">
        <f t="shared" si="82"/>
        <v>41933</v>
      </c>
      <c r="T1335" s="11">
        <f t="shared" si="83"/>
        <v>41903</v>
      </c>
    </row>
    <row r="1336" spans="1:20" ht="28.8" x14ac:dyDescent="0.3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>
        <f t="shared" si="80"/>
        <v>105</v>
      </c>
      <c r="O1336" t="s">
        <v>8301</v>
      </c>
      <c r="P1336">
        <f t="shared" si="81"/>
        <v>205</v>
      </c>
      <c r="Q1336" s="9" t="s">
        <v>8324</v>
      </c>
      <c r="R1336" t="s">
        <v>8360</v>
      </c>
      <c r="S1336" s="11">
        <f t="shared" si="82"/>
        <v>42340</v>
      </c>
      <c r="T1336" s="11">
        <f t="shared" si="83"/>
        <v>42279</v>
      </c>
    </row>
    <row r="1337" spans="1:20" ht="43.2" x14ac:dyDescent="0.3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>
        <f t="shared" si="80"/>
        <v>188</v>
      </c>
      <c r="O1337" t="s">
        <v>8301</v>
      </c>
      <c r="P1337">
        <f t="shared" si="81"/>
        <v>36</v>
      </c>
      <c r="Q1337" s="9" t="s">
        <v>8324</v>
      </c>
      <c r="R1337" t="s">
        <v>8360</v>
      </c>
      <c r="S1337" s="11">
        <f t="shared" si="82"/>
        <v>42300</v>
      </c>
      <c r="T1337" s="11">
        <f t="shared" si="83"/>
        <v>42274</v>
      </c>
    </row>
    <row r="1338" spans="1:20" ht="43.2" x14ac:dyDescent="0.3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>
        <f t="shared" si="80"/>
        <v>144</v>
      </c>
      <c r="O1338" t="s">
        <v>8301</v>
      </c>
      <c r="P1338">
        <f t="shared" si="81"/>
        <v>75</v>
      </c>
      <c r="Q1338" s="9" t="s">
        <v>8324</v>
      </c>
      <c r="R1338" t="s">
        <v>8360</v>
      </c>
      <c r="S1338" s="11">
        <f t="shared" si="82"/>
        <v>42288</v>
      </c>
      <c r="T1338" s="11">
        <f t="shared" si="83"/>
        <v>42251</v>
      </c>
    </row>
    <row r="1339" spans="1:20" ht="43.2" x14ac:dyDescent="0.3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>
        <f t="shared" si="80"/>
        <v>146</v>
      </c>
      <c r="O1339" t="s">
        <v>8301</v>
      </c>
      <c r="P1339">
        <f t="shared" si="81"/>
        <v>47</v>
      </c>
      <c r="Q1339" s="9" t="s">
        <v>8324</v>
      </c>
      <c r="R1339" t="s">
        <v>8360</v>
      </c>
      <c r="S1339" s="11">
        <f t="shared" si="82"/>
        <v>42145</v>
      </c>
      <c r="T1339" s="11">
        <f t="shared" si="83"/>
        <v>42115</v>
      </c>
    </row>
    <row r="1340" spans="1:20" ht="43.2" x14ac:dyDescent="0.3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>
        <f t="shared" si="80"/>
        <v>131</v>
      </c>
      <c r="O1340" t="s">
        <v>8301</v>
      </c>
      <c r="P1340">
        <f t="shared" si="81"/>
        <v>27</v>
      </c>
      <c r="Q1340" s="9" t="s">
        <v>8324</v>
      </c>
      <c r="R1340" t="s">
        <v>8360</v>
      </c>
      <c r="S1340" s="11">
        <f t="shared" si="82"/>
        <v>42734</v>
      </c>
      <c r="T1340" s="11">
        <f t="shared" si="83"/>
        <v>42689</v>
      </c>
    </row>
    <row r="1341" spans="1:20" ht="43.2" x14ac:dyDescent="0.3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>
        <f t="shared" si="80"/>
        <v>114</v>
      </c>
      <c r="O1341" t="s">
        <v>8301</v>
      </c>
      <c r="P1341">
        <f t="shared" si="81"/>
        <v>37</v>
      </c>
      <c r="Q1341" s="9" t="s">
        <v>8324</v>
      </c>
      <c r="R1341" t="s">
        <v>8360</v>
      </c>
      <c r="S1341" s="11">
        <f t="shared" si="82"/>
        <v>42706</v>
      </c>
      <c r="T1341" s="11">
        <f t="shared" si="83"/>
        <v>42692</v>
      </c>
    </row>
    <row r="1342" spans="1:20" ht="43.2" x14ac:dyDescent="0.3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>
        <f t="shared" si="80"/>
        <v>1379</v>
      </c>
      <c r="O1342" t="s">
        <v>8301</v>
      </c>
      <c r="P1342">
        <f t="shared" si="81"/>
        <v>32</v>
      </c>
      <c r="Q1342" s="9" t="s">
        <v>8324</v>
      </c>
      <c r="R1342" t="s">
        <v>8360</v>
      </c>
      <c r="S1342" s="11">
        <f t="shared" si="82"/>
        <v>41165</v>
      </c>
      <c r="T1342" s="11">
        <f t="shared" si="83"/>
        <v>41144</v>
      </c>
    </row>
    <row r="1343" spans="1:20" ht="57.6" x14ac:dyDescent="0.3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>
        <f t="shared" si="80"/>
        <v>956</v>
      </c>
      <c r="O1343" t="s">
        <v>8301</v>
      </c>
      <c r="P1343">
        <f t="shared" si="81"/>
        <v>28</v>
      </c>
      <c r="Q1343" s="9" t="s">
        <v>8324</v>
      </c>
      <c r="R1343" t="s">
        <v>8360</v>
      </c>
      <c r="S1343" s="11">
        <f t="shared" si="82"/>
        <v>42684</v>
      </c>
      <c r="T1343" s="11">
        <f t="shared" si="83"/>
        <v>42658</v>
      </c>
    </row>
    <row r="1344" spans="1:20" ht="43.2" x14ac:dyDescent="0.3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>
        <f t="shared" si="80"/>
        <v>112</v>
      </c>
      <c r="O1344" t="s">
        <v>8301</v>
      </c>
      <c r="P1344">
        <f t="shared" si="81"/>
        <v>56</v>
      </c>
      <c r="Q1344" s="9" t="s">
        <v>8324</v>
      </c>
      <c r="R1344" t="s">
        <v>8360</v>
      </c>
      <c r="S1344" s="11">
        <f t="shared" si="82"/>
        <v>42158</v>
      </c>
      <c r="T1344" s="11">
        <f t="shared" si="83"/>
        <v>42128</v>
      </c>
    </row>
    <row r="1345" spans="1:20" ht="43.2" x14ac:dyDescent="0.3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>
        <f t="shared" si="80"/>
        <v>647</v>
      </c>
      <c r="O1345" t="s">
        <v>8301</v>
      </c>
      <c r="P1345">
        <f t="shared" si="81"/>
        <v>22</v>
      </c>
      <c r="Q1345" s="9" t="s">
        <v>8324</v>
      </c>
      <c r="R1345" t="s">
        <v>8360</v>
      </c>
      <c r="S1345" s="11">
        <f t="shared" si="82"/>
        <v>42335</v>
      </c>
      <c r="T1345" s="11">
        <f t="shared" si="83"/>
        <v>42304</v>
      </c>
    </row>
    <row r="1346" spans="1:20" ht="43.2" x14ac:dyDescent="0.3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>
        <f t="shared" ref="N1346:N1409" si="84">ROUND(($E1346/$D1346)*100,0)</f>
        <v>110</v>
      </c>
      <c r="O1346" t="s">
        <v>8301</v>
      </c>
      <c r="P1346">
        <f t="shared" ref="P1346:P1409" si="85">ROUND($E1346/$L1346,0)</f>
        <v>44</v>
      </c>
      <c r="Q1346" s="9" t="s">
        <v>8324</v>
      </c>
      <c r="R1346" t="s">
        <v>8360</v>
      </c>
      <c r="S1346" s="11">
        <f t="shared" si="82"/>
        <v>41974</v>
      </c>
      <c r="T1346" s="11">
        <f t="shared" si="83"/>
        <v>41954</v>
      </c>
    </row>
    <row r="1347" spans="1:20" ht="28.8" x14ac:dyDescent="0.3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>
        <f t="shared" si="84"/>
        <v>128</v>
      </c>
      <c r="O1347" t="s">
        <v>8301</v>
      </c>
      <c r="P1347">
        <f t="shared" si="85"/>
        <v>64</v>
      </c>
      <c r="Q1347" s="9" t="s">
        <v>8324</v>
      </c>
      <c r="R1347" t="s">
        <v>8360</v>
      </c>
      <c r="S1347" s="11">
        <f t="shared" ref="S1347:S1410" si="86">ROUND((((($I1347/60)/60)/24)+DATE(1970,1,1))-(8/24),0)</f>
        <v>42138</v>
      </c>
      <c r="T1347" s="11">
        <f t="shared" ref="T1347:T1410" si="87">ROUND((((($J1347/60)/60)/24)+DATE(1970,1,1))-(8/24),0)</f>
        <v>42108</v>
      </c>
    </row>
    <row r="1348" spans="1:20" ht="43.2" x14ac:dyDescent="0.3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>
        <f t="shared" si="84"/>
        <v>158</v>
      </c>
      <c r="O1348" t="s">
        <v>8301</v>
      </c>
      <c r="P1348">
        <f t="shared" si="85"/>
        <v>39</v>
      </c>
      <c r="Q1348" s="9" t="s">
        <v>8324</v>
      </c>
      <c r="R1348" t="s">
        <v>8360</v>
      </c>
      <c r="S1348" s="11">
        <f t="shared" si="86"/>
        <v>42551</v>
      </c>
      <c r="T1348" s="11">
        <f t="shared" si="87"/>
        <v>42524</v>
      </c>
    </row>
    <row r="1349" spans="1:20" ht="43.2" x14ac:dyDescent="0.3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>
        <f t="shared" si="84"/>
        <v>115</v>
      </c>
      <c r="O1349" t="s">
        <v>8301</v>
      </c>
      <c r="P1349">
        <f t="shared" si="85"/>
        <v>80</v>
      </c>
      <c r="Q1349" s="9" t="s">
        <v>8324</v>
      </c>
      <c r="R1349" t="s">
        <v>8360</v>
      </c>
      <c r="S1349" s="11">
        <f t="shared" si="86"/>
        <v>42246</v>
      </c>
      <c r="T1349" s="11">
        <f t="shared" si="87"/>
        <v>42218</v>
      </c>
    </row>
    <row r="1350" spans="1:20" ht="43.2" x14ac:dyDescent="0.3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>
        <f t="shared" si="84"/>
        <v>137</v>
      </c>
      <c r="O1350" t="s">
        <v>8301</v>
      </c>
      <c r="P1350">
        <f t="shared" si="85"/>
        <v>35</v>
      </c>
      <c r="Q1350" s="9" t="s">
        <v>8324</v>
      </c>
      <c r="R1350" t="s">
        <v>8360</v>
      </c>
      <c r="S1350" s="11">
        <f t="shared" si="86"/>
        <v>42519</v>
      </c>
      <c r="T1350" s="11">
        <f t="shared" si="87"/>
        <v>42494</v>
      </c>
    </row>
    <row r="1351" spans="1:20" ht="43.2" x14ac:dyDescent="0.3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>
        <f t="shared" si="84"/>
        <v>355</v>
      </c>
      <c r="O1351" t="s">
        <v>8301</v>
      </c>
      <c r="P1351">
        <f t="shared" si="85"/>
        <v>89</v>
      </c>
      <c r="Q1351" s="9" t="s">
        <v>8324</v>
      </c>
      <c r="R1351" t="s">
        <v>8360</v>
      </c>
      <c r="S1351" s="11">
        <f t="shared" si="86"/>
        <v>41698</v>
      </c>
      <c r="T1351" s="11">
        <f t="shared" si="87"/>
        <v>41667</v>
      </c>
    </row>
    <row r="1352" spans="1:20" ht="43.2" x14ac:dyDescent="0.3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>
        <f t="shared" si="84"/>
        <v>106</v>
      </c>
      <c r="O1352" t="s">
        <v>8301</v>
      </c>
      <c r="P1352">
        <f t="shared" si="85"/>
        <v>39</v>
      </c>
      <c r="Q1352" s="9" t="s">
        <v>8324</v>
      </c>
      <c r="R1352" t="s">
        <v>8360</v>
      </c>
      <c r="S1352" s="11">
        <f t="shared" si="86"/>
        <v>42642</v>
      </c>
      <c r="T1352" s="11">
        <f t="shared" si="87"/>
        <v>42612</v>
      </c>
    </row>
    <row r="1353" spans="1:20" ht="43.2" x14ac:dyDescent="0.3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>
        <f t="shared" si="84"/>
        <v>100</v>
      </c>
      <c r="O1353" t="s">
        <v>8301</v>
      </c>
      <c r="P1353">
        <f t="shared" si="85"/>
        <v>137</v>
      </c>
      <c r="Q1353" s="9" t="s">
        <v>8324</v>
      </c>
      <c r="R1353" t="s">
        <v>8360</v>
      </c>
      <c r="S1353" s="11">
        <f t="shared" si="86"/>
        <v>42073</v>
      </c>
      <c r="T1353" s="11">
        <f t="shared" si="87"/>
        <v>42038</v>
      </c>
    </row>
    <row r="1354" spans="1:20" ht="57.6" x14ac:dyDescent="0.3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>
        <f t="shared" si="84"/>
        <v>187</v>
      </c>
      <c r="O1354" t="s">
        <v>8301</v>
      </c>
      <c r="P1354">
        <f t="shared" si="85"/>
        <v>37</v>
      </c>
      <c r="Q1354" s="9" t="s">
        <v>8324</v>
      </c>
      <c r="R1354" t="s">
        <v>8360</v>
      </c>
      <c r="S1354" s="11">
        <f t="shared" si="86"/>
        <v>42659</v>
      </c>
      <c r="T1354" s="11">
        <f t="shared" si="87"/>
        <v>42636</v>
      </c>
    </row>
    <row r="1355" spans="1:20" ht="28.8" x14ac:dyDescent="0.3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>
        <f t="shared" si="84"/>
        <v>166</v>
      </c>
      <c r="O1355" t="s">
        <v>8301</v>
      </c>
      <c r="P1355">
        <f t="shared" si="85"/>
        <v>32</v>
      </c>
      <c r="Q1355" s="9" t="s">
        <v>8324</v>
      </c>
      <c r="R1355" t="s">
        <v>8360</v>
      </c>
      <c r="S1355" s="11">
        <f t="shared" si="86"/>
        <v>42655</v>
      </c>
      <c r="T1355" s="11">
        <f t="shared" si="87"/>
        <v>42639</v>
      </c>
    </row>
    <row r="1356" spans="1:20" ht="43.2" x14ac:dyDescent="0.3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>
        <f t="shared" si="84"/>
        <v>102</v>
      </c>
      <c r="O1356" t="s">
        <v>8301</v>
      </c>
      <c r="P1356">
        <f t="shared" si="85"/>
        <v>25</v>
      </c>
      <c r="Q1356" s="9" t="s">
        <v>8324</v>
      </c>
      <c r="R1356" t="s">
        <v>8360</v>
      </c>
      <c r="S1356" s="11">
        <f t="shared" si="86"/>
        <v>42020</v>
      </c>
      <c r="T1356" s="11">
        <f t="shared" si="87"/>
        <v>41990</v>
      </c>
    </row>
    <row r="1357" spans="1:20" ht="43.2" x14ac:dyDescent="0.3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>
        <f t="shared" si="84"/>
        <v>164</v>
      </c>
      <c r="O1357" t="s">
        <v>8301</v>
      </c>
      <c r="P1357">
        <f t="shared" si="85"/>
        <v>10</v>
      </c>
      <c r="Q1357" s="9" t="s">
        <v>8324</v>
      </c>
      <c r="R1357" t="s">
        <v>8360</v>
      </c>
      <c r="S1357" s="11">
        <f t="shared" si="86"/>
        <v>42055</v>
      </c>
      <c r="T1357" s="11">
        <f t="shared" si="87"/>
        <v>42025</v>
      </c>
    </row>
    <row r="1358" spans="1:20" ht="57.6" x14ac:dyDescent="0.3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>
        <f t="shared" si="84"/>
        <v>106</v>
      </c>
      <c r="O1358" t="s">
        <v>8301</v>
      </c>
      <c r="P1358">
        <f t="shared" si="85"/>
        <v>46</v>
      </c>
      <c r="Q1358" s="9" t="s">
        <v>8324</v>
      </c>
      <c r="R1358" t="s">
        <v>8360</v>
      </c>
      <c r="S1358" s="11">
        <f t="shared" si="86"/>
        <v>42163</v>
      </c>
      <c r="T1358" s="11">
        <f t="shared" si="87"/>
        <v>42103</v>
      </c>
    </row>
    <row r="1359" spans="1:20" ht="43.2" x14ac:dyDescent="0.3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>
        <f t="shared" si="84"/>
        <v>103</v>
      </c>
      <c r="O1359" t="s">
        <v>8302</v>
      </c>
      <c r="P1359">
        <f t="shared" si="85"/>
        <v>86</v>
      </c>
      <c r="Q1359" s="9" t="s">
        <v>8324</v>
      </c>
      <c r="R1359" t="s">
        <v>8361</v>
      </c>
      <c r="S1359" s="11">
        <f t="shared" si="86"/>
        <v>41573</v>
      </c>
      <c r="T1359" s="11">
        <f t="shared" si="87"/>
        <v>41543</v>
      </c>
    </row>
    <row r="1360" spans="1:20" ht="43.2" x14ac:dyDescent="0.3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>
        <f t="shared" si="84"/>
        <v>107</v>
      </c>
      <c r="O1360" t="s">
        <v>8302</v>
      </c>
      <c r="P1360">
        <f t="shared" si="85"/>
        <v>267</v>
      </c>
      <c r="Q1360" s="9" t="s">
        <v>8324</v>
      </c>
      <c r="R1360" t="s">
        <v>8361</v>
      </c>
      <c r="S1360" s="11">
        <f t="shared" si="86"/>
        <v>42237</v>
      </c>
      <c r="T1360" s="11">
        <f t="shared" si="87"/>
        <v>42207</v>
      </c>
    </row>
    <row r="1361" spans="1:20" ht="43.2" x14ac:dyDescent="0.3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>
        <f t="shared" si="84"/>
        <v>105</v>
      </c>
      <c r="O1361" t="s">
        <v>8302</v>
      </c>
      <c r="P1361">
        <f t="shared" si="85"/>
        <v>374</v>
      </c>
      <c r="Q1361" s="9" t="s">
        <v>8324</v>
      </c>
      <c r="R1361" t="s">
        <v>8361</v>
      </c>
      <c r="S1361" s="11">
        <f t="shared" si="86"/>
        <v>42251</v>
      </c>
      <c r="T1361" s="11">
        <f t="shared" si="87"/>
        <v>42222</v>
      </c>
    </row>
    <row r="1362" spans="1:20" ht="43.2" x14ac:dyDescent="0.3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>
        <f t="shared" si="84"/>
        <v>103</v>
      </c>
      <c r="O1362" t="s">
        <v>8302</v>
      </c>
      <c r="P1362">
        <f t="shared" si="85"/>
        <v>174</v>
      </c>
      <c r="Q1362" s="9" t="s">
        <v>8324</v>
      </c>
      <c r="R1362" t="s">
        <v>8361</v>
      </c>
      <c r="S1362" s="11">
        <f t="shared" si="86"/>
        <v>42347</v>
      </c>
      <c r="T1362" s="11">
        <f t="shared" si="87"/>
        <v>42313</v>
      </c>
    </row>
    <row r="1363" spans="1:20" ht="43.2" x14ac:dyDescent="0.3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>
        <f t="shared" si="84"/>
        <v>123</v>
      </c>
      <c r="O1363" t="s">
        <v>8302</v>
      </c>
      <c r="P1363">
        <f t="shared" si="85"/>
        <v>94</v>
      </c>
      <c r="Q1363" s="9" t="s">
        <v>8324</v>
      </c>
      <c r="R1363" t="s">
        <v>8361</v>
      </c>
      <c r="S1363" s="11">
        <f t="shared" si="86"/>
        <v>42129</v>
      </c>
      <c r="T1363" s="11">
        <f t="shared" si="87"/>
        <v>42084</v>
      </c>
    </row>
    <row r="1364" spans="1:20" ht="43.2" x14ac:dyDescent="0.3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>
        <f t="shared" si="84"/>
        <v>159</v>
      </c>
      <c r="O1364" t="s">
        <v>8302</v>
      </c>
      <c r="P1364">
        <f t="shared" si="85"/>
        <v>77</v>
      </c>
      <c r="Q1364" s="9" t="s">
        <v>8324</v>
      </c>
      <c r="R1364" t="s">
        <v>8361</v>
      </c>
      <c r="S1364" s="11">
        <f t="shared" si="86"/>
        <v>42273</v>
      </c>
      <c r="T1364" s="11">
        <f t="shared" si="87"/>
        <v>42235</v>
      </c>
    </row>
    <row r="1365" spans="1:20" ht="57.6" x14ac:dyDescent="0.3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>
        <f t="shared" si="84"/>
        <v>111</v>
      </c>
      <c r="O1365" t="s">
        <v>8302</v>
      </c>
      <c r="P1365">
        <f t="shared" si="85"/>
        <v>92</v>
      </c>
      <c r="Q1365" s="9" t="s">
        <v>8324</v>
      </c>
      <c r="R1365" t="s">
        <v>8361</v>
      </c>
      <c r="S1365" s="11">
        <f t="shared" si="86"/>
        <v>42411</v>
      </c>
      <c r="T1365" s="11">
        <f t="shared" si="87"/>
        <v>42381</v>
      </c>
    </row>
    <row r="1366" spans="1:20" ht="28.8" x14ac:dyDescent="0.3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>
        <f t="shared" si="84"/>
        <v>171</v>
      </c>
      <c r="O1366" t="s">
        <v>8302</v>
      </c>
      <c r="P1366">
        <f t="shared" si="85"/>
        <v>61</v>
      </c>
      <c r="Q1366" s="9" t="s">
        <v>8324</v>
      </c>
      <c r="R1366" t="s">
        <v>8361</v>
      </c>
      <c r="S1366" s="11">
        <f t="shared" si="86"/>
        <v>42317</v>
      </c>
      <c r="T1366" s="11">
        <f t="shared" si="87"/>
        <v>42275</v>
      </c>
    </row>
    <row r="1367" spans="1:20" ht="43.2" x14ac:dyDescent="0.3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>
        <f t="shared" si="84"/>
        <v>125</v>
      </c>
      <c r="O1367" t="s">
        <v>8302</v>
      </c>
      <c r="P1367">
        <f t="shared" si="85"/>
        <v>91</v>
      </c>
      <c r="Q1367" s="9" t="s">
        <v>8324</v>
      </c>
      <c r="R1367" t="s">
        <v>8361</v>
      </c>
      <c r="S1367" s="11">
        <f t="shared" si="86"/>
        <v>42379</v>
      </c>
      <c r="T1367" s="11">
        <f t="shared" si="87"/>
        <v>42319</v>
      </c>
    </row>
    <row r="1368" spans="1:20" ht="43.2" x14ac:dyDescent="0.3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>
        <f t="shared" si="84"/>
        <v>112</v>
      </c>
      <c r="O1368" t="s">
        <v>8303</v>
      </c>
      <c r="P1368">
        <f t="shared" si="85"/>
        <v>149</v>
      </c>
      <c r="Q1368" s="9" t="s">
        <v>8322</v>
      </c>
      <c r="R1368" t="s">
        <v>8362</v>
      </c>
      <c r="S1368" s="11">
        <f t="shared" si="86"/>
        <v>41928</v>
      </c>
      <c r="T1368" s="11">
        <f t="shared" si="87"/>
        <v>41899</v>
      </c>
    </row>
    <row r="1369" spans="1:20" ht="43.2" x14ac:dyDescent="0.3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>
        <f t="shared" si="84"/>
        <v>351</v>
      </c>
      <c r="O1369" t="s">
        <v>8303</v>
      </c>
      <c r="P1369">
        <f t="shared" si="85"/>
        <v>71</v>
      </c>
      <c r="Q1369" s="9" t="s">
        <v>8322</v>
      </c>
      <c r="R1369" t="s">
        <v>8362</v>
      </c>
      <c r="S1369" s="11">
        <f t="shared" si="86"/>
        <v>41421</v>
      </c>
      <c r="T1369" s="11">
        <f t="shared" si="87"/>
        <v>41391</v>
      </c>
    </row>
    <row r="1370" spans="1:20" ht="43.2" x14ac:dyDescent="0.3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>
        <f t="shared" si="84"/>
        <v>233</v>
      </c>
      <c r="O1370" t="s">
        <v>8303</v>
      </c>
      <c r="P1370">
        <f t="shared" si="85"/>
        <v>44</v>
      </c>
      <c r="Q1370" s="9" t="s">
        <v>8322</v>
      </c>
      <c r="R1370" t="s">
        <v>8362</v>
      </c>
      <c r="S1370" s="11">
        <f t="shared" si="86"/>
        <v>42572</v>
      </c>
      <c r="T1370" s="11">
        <f t="shared" si="87"/>
        <v>42512</v>
      </c>
    </row>
    <row r="1371" spans="1:20" ht="43.2" x14ac:dyDescent="0.3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>
        <f t="shared" si="84"/>
        <v>102</v>
      </c>
      <c r="O1371" t="s">
        <v>8303</v>
      </c>
      <c r="P1371">
        <f t="shared" si="85"/>
        <v>165</v>
      </c>
      <c r="Q1371" s="9" t="s">
        <v>8322</v>
      </c>
      <c r="R1371" t="s">
        <v>8362</v>
      </c>
      <c r="S1371" s="11">
        <f t="shared" si="86"/>
        <v>42647</v>
      </c>
      <c r="T1371" s="11">
        <f t="shared" si="87"/>
        <v>42612</v>
      </c>
    </row>
    <row r="1372" spans="1:20" ht="28.8" x14ac:dyDescent="0.3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>
        <f t="shared" si="84"/>
        <v>154</v>
      </c>
      <c r="O1372" t="s">
        <v>8303</v>
      </c>
      <c r="P1372">
        <f t="shared" si="85"/>
        <v>85</v>
      </c>
      <c r="Q1372" s="9" t="s">
        <v>8322</v>
      </c>
      <c r="R1372" t="s">
        <v>8362</v>
      </c>
      <c r="S1372" s="11">
        <f t="shared" si="86"/>
        <v>41860</v>
      </c>
      <c r="T1372" s="11">
        <f t="shared" si="87"/>
        <v>41828</v>
      </c>
    </row>
    <row r="1373" spans="1:20" ht="43.2" x14ac:dyDescent="0.3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>
        <f t="shared" si="84"/>
        <v>101</v>
      </c>
      <c r="O1373" t="s">
        <v>8303</v>
      </c>
      <c r="P1373">
        <f t="shared" si="85"/>
        <v>54</v>
      </c>
      <c r="Q1373" s="9" t="s">
        <v>8322</v>
      </c>
      <c r="R1373" t="s">
        <v>8362</v>
      </c>
      <c r="S1373" s="11">
        <f t="shared" si="86"/>
        <v>41811</v>
      </c>
      <c r="T1373" s="11">
        <f t="shared" si="87"/>
        <v>41780</v>
      </c>
    </row>
    <row r="1374" spans="1:20" ht="43.2" x14ac:dyDescent="0.3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>
        <f t="shared" si="84"/>
        <v>131</v>
      </c>
      <c r="O1374" t="s">
        <v>8303</v>
      </c>
      <c r="P1374">
        <f t="shared" si="85"/>
        <v>51</v>
      </c>
      <c r="Q1374" s="9" t="s">
        <v>8322</v>
      </c>
      <c r="R1374" t="s">
        <v>8362</v>
      </c>
      <c r="S1374" s="11">
        <f t="shared" si="86"/>
        <v>41468</v>
      </c>
      <c r="T1374" s="11">
        <f t="shared" si="87"/>
        <v>41432</v>
      </c>
    </row>
    <row r="1375" spans="1:20" ht="43.2" x14ac:dyDescent="0.3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>
        <f t="shared" si="84"/>
        <v>102</v>
      </c>
      <c r="O1375" t="s">
        <v>8303</v>
      </c>
      <c r="P1375">
        <f t="shared" si="85"/>
        <v>108</v>
      </c>
      <c r="Q1375" s="9" t="s">
        <v>8322</v>
      </c>
      <c r="R1375" t="s">
        <v>8362</v>
      </c>
      <c r="S1375" s="11">
        <f t="shared" si="86"/>
        <v>42362</v>
      </c>
      <c r="T1375" s="11">
        <f t="shared" si="87"/>
        <v>42322</v>
      </c>
    </row>
    <row r="1376" spans="1:20" ht="28.8" x14ac:dyDescent="0.3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>
        <f t="shared" si="84"/>
        <v>116</v>
      </c>
      <c r="O1376" t="s">
        <v>8303</v>
      </c>
      <c r="P1376">
        <f t="shared" si="85"/>
        <v>95</v>
      </c>
      <c r="Q1376" s="9" t="s">
        <v>8322</v>
      </c>
      <c r="R1376" t="s">
        <v>8362</v>
      </c>
      <c r="S1376" s="11">
        <f t="shared" si="86"/>
        <v>42658</v>
      </c>
      <c r="T1376" s="11">
        <f t="shared" si="87"/>
        <v>42629</v>
      </c>
    </row>
    <row r="1377" spans="1:20" ht="43.2" x14ac:dyDescent="0.3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>
        <f t="shared" si="84"/>
        <v>265</v>
      </c>
      <c r="O1377" t="s">
        <v>8303</v>
      </c>
      <c r="P1377">
        <f t="shared" si="85"/>
        <v>58</v>
      </c>
      <c r="Q1377" s="9" t="s">
        <v>8322</v>
      </c>
      <c r="R1377" t="s">
        <v>8362</v>
      </c>
      <c r="S1377" s="11">
        <f t="shared" si="86"/>
        <v>42421</v>
      </c>
      <c r="T1377" s="11">
        <f t="shared" si="87"/>
        <v>42387</v>
      </c>
    </row>
    <row r="1378" spans="1:20" ht="72" x14ac:dyDescent="0.3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>
        <f t="shared" si="84"/>
        <v>120</v>
      </c>
      <c r="O1378" t="s">
        <v>8303</v>
      </c>
      <c r="P1378">
        <f t="shared" si="85"/>
        <v>64</v>
      </c>
      <c r="Q1378" s="9" t="s">
        <v>8322</v>
      </c>
      <c r="R1378" t="s">
        <v>8362</v>
      </c>
      <c r="S1378" s="11">
        <f t="shared" si="86"/>
        <v>42285</v>
      </c>
      <c r="T1378" s="11">
        <f t="shared" si="87"/>
        <v>42255</v>
      </c>
    </row>
    <row r="1379" spans="1:20" ht="43.2" x14ac:dyDescent="0.3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>
        <f t="shared" si="84"/>
        <v>120</v>
      </c>
      <c r="O1379" t="s">
        <v>8303</v>
      </c>
      <c r="P1379">
        <f t="shared" si="85"/>
        <v>92</v>
      </c>
      <c r="Q1379" s="9" t="s">
        <v>8322</v>
      </c>
      <c r="R1379" t="s">
        <v>8362</v>
      </c>
      <c r="S1379" s="11">
        <f t="shared" si="86"/>
        <v>41980</v>
      </c>
      <c r="T1379" s="11">
        <f t="shared" si="87"/>
        <v>41935</v>
      </c>
    </row>
    <row r="1380" spans="1:20" ht="43.2" x14ac:dyDescent="0.3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>
        <f t="shared" si="84"/>
        <v>104</v>
      </c>
      <c r="O1380" t="s">
        <v>8303</v>
      </c>
      <c r="P1380">
        <f t="shared" si="85"/>
        <v>126</v>
      </c>
      <c r="Q1380" s="9" t="s">
        <v>8322</v>
      </c>
      <c r="R1380" t="s">
        <v>8362</v>
      </c>
      <c r="S1380" s="11">
        <f t="shared" si="86"/>
        <v>42494</v>
      </c>
      <c r="T1380" s="11">
        <f t="shared" si="87"/>
        <v>42465</v>
      </c>
    </row>
    <row r="1381" spans="1:20" ht="43.2" x14ac:dyDescent="0.3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>
        <f t="shared" si="84"/>
        <v>109</v>
      </c>
      <c r="O1381" t="s">
        <v>8303</v>
      </c>
      <c r="P1381">
        <f t="shared" si="85"/>
        <v>95</v>
      </c>
      <c r="Q1381" s="9" t="s">
        <v>8322</v>
      </c>
      <c r="R1381" t="s">
        <v>8362</v>
      </c>
      <c r="S1381" s="11">
        <f t="shared" si="86"/>
        <v>42478</v>
      </c>
      <c r="T1381" s="11">
        <f t="shared" si="87"/>
        <v>42418</v>
      </c>
    </row>
    <row r="1382" spans="1:20" ht="43.2" x14ac:dyDescent="0.3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>
        <f t="shared" si="84"/>
        <v>118</v>
      </c>
      <c r="O1382" t="s">
        <v>8303</v>
      </c>
      <c r="P1382">
        <f t="shared" si="85"/>
        <v>171</v>
      </c>
      <c r="Q1382" s="9" t="s">
        <v>8322</v>
      </c>
      <c r="R1382" t="s">
        <v>8362</v>
      </c>
      <c r="S1382" s="11">
        <f t="shared" si="86"/>
        <v>42685</v>
      </c>
      <c r="T1382" s="11">
        <f t="shared" si="87"/>
        <v>42655</v>
      </c>
    </row>
    <row r="1383" spans="1:20" ht="43.2" x14ac:dyDescent="0.3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>
        <f t="shared" si="84"/>
        <v>1462</v>
      </c>
      <c r="O1383" t="s">
        <v>8295</v>
      </c>
      <c r="P1383">
        <f t="shared" si="85"/>
        <v>41</v>
      </c>
      <c r="Q1383" s="9" t="s">
        <v>8324</v>
      </c>
      <c r="R1383" t="s">
        <v>8354</v>
      </c>
      <c r="S1383" s="11">
        <f t="shared" si="86"/>
        <v>41523</v>
      </c>
      <c r="T1383" s="11">
        <f t="shared" si="87"/>
        <v>41493</v>
      </c>
    </row>
    <row r="1384" spans="1:20" ht="43.2" x14ac:dyDescent="0.3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>
        <f t="shared" si="84"/>
        <v>253</v>
      </c>
      <c r="O1384" t="s">
        <v>8295</v>
      </c>
      <c r="P1384">
        <f t="shared" si="85"/>
        <v>68</v>
      </c>
      <c r="Q1384" s="9" t="s">
        <v>8324</v>
      </c>
      <c r="R1384" t="s">
        <v>8354</v>
      </c>
      <c r="S1384" s="11">
        <f t="shared" si="86"/>
        <v>42765</v>
      </c>
      <c r="T1384" s="11">
        <f t="shared" si="87"/>
        <v>42705</v>
      </c>
    </row>
    <row r="1385" spans="1:20" ht="43.2" x14ac:dyDescent="0.3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>
        <f t="shared" si="84"/>
        <v>140</v>
      </c>
      <c r="O1385" t="s">
        <v>8295</v>
      </c>
      <c r="P1385">
        <f t="shared" si="85"/>
        <v>95</v>
      </c>
      <c r="Q1385" s="9" t="s">
        <v>8324</v>
      </c>
      <c r="R1385" t="s">
        <v>8354</v>
      </c>
      <c r="S1385" s="11">
        <f t="shared" si="86"/>
        <v>42005</v>
      </c>
      <c r="T1385" s="11">
        <f t="shared" si="87"/>
        <v>41945</v>
      </c>
    </row>
    <row r="1386" spans="1:20" ht="43.2" x14ac:dyDescent="0.3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>
        <f t="shared" si="84"/>
        <v>297</v>
      </c>
      <c r="O1386" t="s">
        <v>8295</v>
      </c>
      <c r="P1386">
        <f t="shared" si="85"/>
        <v>7</v>
      </c>
      <c r="Q1386" s="9" t="s">
        <v>8324</v>
      </c>
      <c r="R1386" t="s">
        <v>8354</v>
      </c>
      <c r="S1386" s="11">
        <f t="shared" si="86"/>
        <v>42231</v>
      </c>
      <c r="T1386" s="11">
        <f t="shared" si="87"/>
        <v>42199</v>
      </c>
    </row>
    <row r="1387" spans="1:20" ht="43.2" x14ac:dyDescent="0.3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>
        <f t="shared" si="84"/>
        <v>145</v>
      </c>
      <c r="O1387" t="s">
        <v>8295</v>
      </c>
      <c r="P1387">
        <f t="shared" si="85"/>
        <v>512</v>
      </c>
      <c r="Q1387" s="9" t="s">
        <v>8324</v>
      </c>
      <c r="R1387" t="s">
        <v>8354</v>
      </c>
      <c r="S1387" s="11">
        <f t="shared" si="86"/>
        <v>42795</v>
      </c>
      <c r="T1387" s="11">
        <f t="shared" si="87"/>
        <v>42745</v>
      </c>
    </row>
    <row r="1388" spans="1:20" x14ac:dyDescent="0.3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>
        <f t="shared" si="84"/>
        <v>106</v>
      </c>
      <c r="O1388" t="s">
        <v>8295</v>
      </c>
      <c r="P1388">
        <f t="shared" si="85"/>
        <v>262</v>
      </c>
      <c r="Q1388" s="9" t="s">
        <v>8324</v>
      </c>
      <c r="R1388" t="s">
        <v>8354</v>
      </c>
      <c r="S1388" s="11">
        <f t="shared" si="86"/>
        <v>42482</v>
      </c>
      <c r="T1388" s="11">
        <f t="shared" si="87"/>
        <v>42452</v>
      </c>
    </row>
    <row r="1389" spans="1:20" ht="43.2" x14ac:dyDescent="0.3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>
        <f t="shared" si="84"/>
        <v>493</v>
      </c>
      <c r="O1389" t="s">
        <v>8295</v>
      </c>
      <c r="P1389">
        <f t="shared" si="85"/>
        <v>70</v>
      </c>
      <c r="Q1389" s="9" t="s">
        <v>8324</v>
      </c>
      <c r="R1389" t="s">
        <v>8354</v>
      </c>
      <c r="S1389" s="11">
        <f t="shared" si="86"/>
        <v>42223</v>
      </c>
      <c r="T1389" s="11">
        <f t="shared" si="87"/>
        <v>42198</v>
      </c>
    </row>
    <row r="1390" spans="1:20" ht="28.8" x14ac:dyDescent="0.3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>
        <f t="shared" si="84"/>
        <v>202</v>
      </c>
      <c r="O1390" t="s">
        <v>8295</v>
      </c>
      <c r="P1390">
        <f t="shared" si="85"/>
        <v>77</v>
      </c>
      <c r="Q1390" s="9" t="s">
        <v>8324</v>
      </c>
      <c r="R1390" t="s">
        <v>8354</v>
      </c>
      <c r="S1390" s="11">
        <f t="shared" si="86"/>
        <v>42368</v>
      </c>
      <c r="T1390" s="11">
        <f t="shared" si="87"/>
        <v>42333</v>
      </c>
    </row>
    <row r="1391" spans="1:20" ht="28.8" x14ac:dyDescent="0.3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>
        <f t="shared" si="84"/>
        <v>104</v>
      </c>
      <c r="O1391" t="s">
        <v>8295</v>
      </c>
      <c r="P1391">
        <f t="shared" si="85"/>
        <v>341</v>
      </c>
      <c r="Q1391" s="9" t="s">
        <v>8324</v>
      </c>
      <c r="R1391" t="s">
        <v>8354</v>
      </c>
      <c r="S1391" s="11">
        <f t="shared" si="86"/>
        <v>42125</v>
      </c>
      <c r="T1391" s="11">
        <f t="shared" si="87"/>
        <v>42095</v>
      </c>
    </row>
    <row r="1392" spans="1:20" ht="43.2" x14ac:dyDescent="0.3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>
        <f t="shared" si="84"/>
        <v>170</v>
      </c>
      <c r="O1392" t="s">
        <v>8295</v>
      </c>
      <c r="P1392">
        <f t="shared" si="85"/>
        <v>67</v>
      </c>
      <c r="Q1392" s="9" t="s">
        <v>8324</v>
      </c>
      <c r="R1392" t="s">
        <v>8354</v>
      </c>
      <c r="S1392" s="11">
        <f t="shared" si="86"/>
        <v>41386</v>
      </c>
      <c r="T1392" s="11">
        <f t="shared" si="87"/>
        <v>41351</v>
      </c>
    </row>
    <row r="1393" spans="1:20" ht="57.6" x14ac:dyDescent="0.3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>
        <f t="shared" si="84"/>
        <v>104</v>
      </c>
      <c r="O1393" t="s">
        <v>8295</v>
      </c>
      <c r="P1393">
        <f t="shared" si="85"/>
        <v>846</v>
      </c>
      <c r="Q1393" s="9" t="s">
        <v>8324</v>
      </c>
      <c r="R1393" t="s">
        <v>8354</v>
      </c>
      <c r="S1393" s="11">
        <f t="shared" si="86"/>
        <v>41930</v>
      </c>
      <c r="T1393" s="11">
        <f t="shared" si="87"/>
        <v>41872</v>
      </c>
    </row>
    <row r="1394" spans="1:20" ht="43.2" x14ac:dyDescent="0.3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>
        <f t="shared" si="84"/>
        <v>118</v>
      </c>
      <c r="O1394" t="s">
        <v>8295</v>
      </c>
      <c r="P1394">
        <f t="shared" si="85"/>
        <v>97</v>
      </c>
      <c r="Q1394" s="9" t="s">
        <v>8324</v>
      </c>
      <c r="R1394" t="s">
        <v>8354</v>
      </c>
      <c r="S1394" s="11">
        <f t="shared" si="86"/>
        <v>41422</v>
      </c>
      <c r="T1394" s="11">
        <f t="shared" si="87"/>
        <v>41389</v>
      </c>
    </row>
    <row r="1395" spans="1:20" ht="43.2" x14ac:dyDescent="0.3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>
        <f t="shared" si="84"/>
        <v>108</v>
      </c>
      <c r="O1395" t="s">
        <v>8295</v>
      </c>
      <c r="P1395">
        <f t="shared" si="85"/>
        <v>452</v>
      </c>
      <c r="Q1395" s="9" t="s">
        <v>8324</v>
      </c>
      <c r="R1395" t="s">
        <v>8354</v>
      </c>
      <c r="S1395" s="11">
        <f t="shared" si="86"/>
        <v>42104</v>
      </c>
      <c r="T1395" s="11">
        <f t="shared" si="87"/>
        <v>42044</v>
      </c>
    </row>
    <row r="1396" spans="1:20" ht="43.2" x14ac:dyDescent="0.3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>
        <f t="shared" si="84"/>
        <v>2260300</v>
      </c>
      <c r="O1396" t="s">
        <v>8295</v>
      </c>
      <c r="P1396">
        <f t="shared" si="85"/>
        <v>139</v>
      </c>
      <c r="Q1396" s="9" t="s">
        <v>8324</v>
      </c>
      <c r="R1396" t="s">
        <v>8354</v>
      </c>
      <c r="S1396" s="11">
        <f t="shared" si="86"/>
        <v>42657</v>
      </c>
      <c r="T1396" s="11">
        <f t="shared" si="87"/>
        <v>42626</v>
      </c>
    </row>
    <row r="1397" spans="1:20" ht="43.2" x14ac:dyDescent="0.3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>
        <f t="shared" si="84"/>
        <v>978</v>
      </c>
      <c r="O1397" t="s">
        <v>8295</v>
      </c>
      <c r="P1397">
        <f t="shared" si="85"/>
        <v>22</v>
      </c>
      <c r="Q1397" s="9" t="s">
        <v>8324</v>
      </c>
      <c r="R1397" t="s">
        <v>8354</v>
      </c>
      <c r="S1397" s="11">
        <f t="shared" si="86"/>
        <v>41347</v>
      </c>
      <c r="T1397" s="11">
        <f t="shared" si="87"/>
        <v>41316</v>
      </c>
    </row>
    <row r="1398" spans="1:20" ht="57.6" x14ac:dyDescent="0.3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>
        <f t="shared" si="84"/>
        <v>123</v>
      </c>
      <c r="O1398" t="s">
        <v>8295</v>
      </c>
      <c r="P1398">
        <f t="shared" si="85"/>
        <v>170</v>
      </c>
      <c r="Q1398" s="9" t="s">
        <v>8324</v>
      </c>
      <c r="R1398" t="s">
        <v>8354</v>
      </c>
      <c r="S1398" s="11">
        <f t="shared" si="86"/>
        <v>41752</v>
      </c>
      <c r="T1398" s="11">
        <f t="shared" si="87"/>
        <v>41722</v>
      </c>
    </row>
    <row r="1399" spans="1:20" ht="43.2" x14ac:dyDescent="0.3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>
        <f t="shared" si="84"/>
        <v>246</v>
      </c>
      <c r="O1399" t="s">
        <v>8295</v>
      </c>
      <c r="P1399">
        <f t="shared" si="85"/>
        <v>162</v>
      </c>
      <c r="Q1399" s="9" t="s">
        <v>8324</v>
      </c>
      <c r="R1399" t="s">
        <v>8354</v>
      </c>
      <c r="S1399" s="11">
        <f t="shared" si="86"/>
        <v>41654</v>
      </c>
      <c r="T1399" s="11">
        <f t="shared" si="87"/>
        <v>41612</v>
      </c>
    </row>
    <row r="1400" spans="1:20" ht="43.2" x14ac:dyDescent="0.3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>
        <f t="shared" si="84"/>
        <v>148</v>
      </c>
      <c r="O1400" t="s">
        <v>8295</v>
      </c>
      <c r="P1400">
        <f t="shared" si="85"/>
        <v>493</v>
      </c>
      <c r="Q1400" s="9" t="s">
        <v>8324</v>
      </c>
      <c r="R1400" t="s">
        <v>8354</v>
      </c>
      <c r="S1400" s="11">
        <f t="shared" si="86"/>
        <v>42680</v>
      </c>
      <c r="T1400" s="11">
        <f t="shared" si="87"/>
        <v>42620</v>
      </c>
    </row>
    <row r="1401" spans="1:20" ht="43.2" x14ac:dyDescent="0.3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>
        <f t="shared" si="84"/>
        <v>384</v>
      </c>
      <c r="O1401" t="s">
        <v>8295</v>
      </c>
      <c r="P1401">
        <f t="shared" si="85"/>
        <v>22</v>
      </c>
      <c r="Q1401" s="9" t="s">
        <v>8324</v>
      </c>
      <c r="R1401" t="s">
        <v>8354</v>
      </c>
      <c r="S1401" s="11">
        <f t="shared" si="86"/>
        <v>41765</v>
      </c>
      <c r="T1401" s="11">
        <f t="shared" si="87"/>
        <v>41720</v>
      </c>
    </row>
    <row r="1402" spans="1:20" ht="43.2" x14ac:dyDescent="0.3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>
        <f t="shared" si="84"/>
        <v>103</v>
      </c>
      <c r="O1402" t="s">
        <v>8295</v>
      </c>
      <c r="P1402">
        <f t="shared" si="85"/>
        <v>18</v>
      </c>
      <c r="Q1402" s="9" t="s">
        <v>8324</v>
      </c>
      <c r="R1402" t="s">
        <v>8354</v>
      </c>
      <c r="S1402" s="11">
        <f t="shared" si="86"/>
        <v>42075</v>
      </c>
      <c r="T1402" s="11">
        <f t="shared" si="87"/>
        <v>42045</v>
      </c>
    </row>
    <row r="1403" spans="1:20" ht="43.2" x14ac:dyDescent="0.3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>
        <f t="shared" si="84"/>
        <v>105</v>
      </c>
      <c r="O1403" t="s">
        <v>8271</v>
      </c>
      <c r="P1403">
        <f t="shared" si="85"/>
        <v>47</v>
      </c>
      <c r="Q1403" s="9" t="s">
        <v>8322</v>
      </c>
      <c r="R1403" t="s">
        <v>8323</v>
      </c>
      <c r="S1403" s="11">
        <f t="shared" si="86"/>
        <v>42047</v>
      </c>
      <c r="T1403" s="11">
        <f t="shared" si="87"/>
        <v>42019</v>
      </c>
    </row>
    <row r="1404" spans="1:20" ht="28.8" x14ac:dyDescent="0.3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>
        <f t="shared" si="84"/>
        <v>120</v>
      </c>
      <c r="O1404" t="s">
        <v>8271</v>
      </c>
      <c r="P1404">
        <f t="shared" si="85"/>
        <v>67</v>
      </c>
      <c r="Q1404" s="9" t="s">
        <v>8322</v>
      </c>
      <c r="R1404" t="s">
        <v>8323</v>
      </c>
      <c r="S1404" s="11">
        <f t="shared" si="86"/>
        <v>42052</v>
      </c>
      <c r="T1404" s="11">
        <f t="shared" si="87"/>
        <v>42027</v>
      </c>
    </row>
    <row r="1405" spans="1:20" ht="43.2" x14ac:dyDescent="0.3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>
        <f t="shared" si="84"/>
        <v>115</v>
      </c>
      <c r="O1405" t="s">
        <v>8271</v>
      </c>
      <c r="P1405">
        <f t="shared" si="85"/>
        <v>19</v>
      </c>
      <c r="Q1405" s="9" t="s">
        <v>8322</v>
      </c>
      <c r="R1405" t="s">
        <v>8323</v>
      </c>
      <c r="S1405" s="11">
        <f t="shared" si="86"/>
        <v>42117</v>
      </c>
      <c r="T1405" s="11">
        <f t="shared" si="87"/>
        <v>42103</v>
      </c>
    </row>
    <row r="1406" spans="1:20" ht="43.2" x14ac:dyDescent="0.3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>
        <f t="shared" si="84"/>
        <v>119</v>
      </c>
      <c r="O1406" t="s">
        <v>8271</v>
      </c>
      <c r="P1406">
        <f t="shared" si="85"/>
        <v>66</v>
      </c>
      <c r="Q1406" s="9" t="s">
        <v>8322</v>
      </c>
      <c r="R1406" t="s">
        <v>8323</v>
      </c>
      <c r="S1406" s="11">
        <f t="shared" si="86"/>
        <v>41941</v>
      </c>
      <c r="T1406" s="11">
        <f t="shared" si="87"/>
        <v>41920</v>
      </c>
    </row>
    <row r="1407" spans="1:20" ht="43.2" x14ac:dyDescent="0.3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>
        <f t="shared" si="84"/>
        <v>105</v>
      </c>
      <c r="O1407" t="s">
        <v>8271</v>
      </c>
      <c r="P1407">
        <f t="shared" si="85"/>
        <v>37</v>
      </c>
      <c r="Q1407" s="9" t="s">
        <v>8322</v>
      </c>
      <c r="R1407" t="s">
        <v>8323</v>
      </c>
      <c r="S1407" s="11">
        <f t="shared" si="86"/>
        <v>42588</v>
      </c>
      <c r="T1407" s="11">
        <f t="shared" si="87"/>
        <v>42558</v>
      </c>
    </row>
    <row r="1408" spans="1:20" ht="28.8" x14ac:dyDescent="0.3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>
        <f t="shared" si="84"/>
        <v>118</v>
      </c>
      <c r="O1408" t="s">
        <v>8271</v>
      </c>
      <c r="P1408">
        <f t="shared" si="85"/>
        <v>40</v>
      </c>
      <c r="Q1408" s="9" t="s">
        <v>8322</v>
      </c>
      <c r="R1408" t="s">
        <v>8323</v>
      </c>
      <c r="S1408" s="11">
        <f t="shared" si="86"/>
        <v>41829</v>
      </c>
      <c r="T1408" s="11">
        <f t="shared" si="87"/>
        <v>41815</v>
      </c>
    </row>
    <row r="1409" spans="1:20" ht="43.2" x14ac:dyDescent="0.3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>
        <f t="shared" si="84"/>
        <v>120</v>
      </c>
      <c r="O1409" t="s">
        <v>8271</v>
      </c>
      <c r="P1409">
        <f t="shared" si="85"/>
        <v>32</v>
      </c>
      <c r="Q1409" s="9" t="s">
        <v>8322</v>
      </c>
      <c r="R1409" t="s">
        <v>8323</v>
      </c>
      <c r="S1409" s="11">
        <f t="shared" si="86"/>
        <v>41838</v>
      </c>
      <c r="T1409" s="11">
        <f t="shared" si="87"/>
        <v>41808</v>
      </c>
    </row>
    <row r="1410" spans="1:20" ht="43.2" x14ac:dyDescent="0.3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>
        <f t="shared" ref="N1410:N1473" si="88">ROUND(($E1410/$D1410)*100,0)</f>
        <v>103</v>
      </c>
      <c r="O1410" t="s">
        <v>8271</v>
      </c>
      <c r="P1410">
        <f t="shared" ref="P1410:P1473" si="89">ROUND($E1410/$L1410,0)</f>
        <v>103</v>
      </c>
      <c r="Q1410" s="9" t="s">
        <v>8322</v>
      </c>
      <c r="R1410" t="s">
        <v>8323</v>
      </c>
      <c r="S1410" s="11">
        <f t="shared" si="86"/>
        <v>42580</v>
      </c>
      <c r="T1410" s="11">
        <f t="shared" si="87"/>
        <v>42550</v>
      </c>
    </row>
    <row r="1411" spans="1:20" ht="28.8" x14ac:dyDescent="0.3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>
        <f t="shared" si="88"/>
        <v>101</v>
      </c>
      <c r="O1411" t="s">
        <v>8271</v>
      </c>
      <c r="P1411">
        <f t="shared" si="89"/>
        <v>126</v>
      </c>
      <c r="Q1411" s="9" t="s">
        <v>8322</v>
      </c>
      <c r="R1411" t="s">
        <v>8323</v>
      </c>
      <c r="S1411" s="11">
        <f t="shared" ref="S1411:S1474" si="90">ROUND((((($I1411/60)/60)/24)+DATE(1970,1,1))-(8/24),0)</f>
        <v>42075</v>
      </c>
      <c r="T1411" s="11">
        <f t="shared" ref="T1411:T1474" si="91">ROUND((((($J1411/60)/60)/24)+DATE(1970,1,1))-(8/24),0)</f>
        <v>42056</v>
      </c>
    </row>
    <row r="1412" spans="1:20" ht="43.2" x14ac:dyDescent="0.3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>
        <f t="shared" si="88"/>
        <v>105</v>
      </c>
      <c r="O1412" t="s">
        <v>8271</v>
      </c>
      <c r="P1412">
        <f t="shared" si="89"/>
        <v>48</v>
      </c>
      <c r="Q1412" s="9" t="s">
        <v>8322</v>
      </c>
      <c r="R1412" t="s">
        <v>8323</v>
      </c>
      <c r="S1412" s="11">
        <f t="shared" si="90"/>
        <v>42047</v>
      </c>
      <c r="T1412" s="11">
        <f t="shared" si="91"/>
        <v>42017</v>
      </c>
    </row>
    <row r="1413" spans="1:20" ht="43.2" x14ac:dyDescent="0.3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>
        <f t="shared" si="88"/>
        <v>103</v>
      </c>
      <c r="O1413" t="s">
        <v>8271</v>
      </c>
      <c r="P1413">
        <f t="shared" si="89"/>
        <v>73</v>
      </c>
      <c r="Q1413" s="9" t="s">
        <v>8322</v>
      </c>
      <c r="R1413" t="s">
        <v>8323</v>
      </c>
      <c r="S1413" s="11">
        <f t="shared" si="90"/>
        <v>42622</v>
      </c>
      <c r="T1413" s="11">
        <f t="shared" si="91"/>
        <v>42592</v>
      </c>
    </row>
    <row r="1414" spans="1:20" ht="43.2" x14ac:dyDescent="0.3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>
        <f t="shared" si="88"/>
        <v>108</v>
      </c>
      <c r="O1414" t="s">
        <v>8271</v>
      </c>
      <c r="P1414">
        <f t="shared" si="89"/>
        <v>90</v>
      </c>
      <c r="Q1414" s="9" t="s">
        <v>8322</v>
      </c>
      <c r="R1414" t="s">
        <v>8323</v>
      </c>
      <c r="S1414" s="11">
        <f t="shared" si="90"/>
        <v>42228</v>
      </c>
      <c r="T1414" s="11">
        <f t="shared" si="91"/>
        <v>42183</v>
      </c>
    </row>
    <row r="1415" spans="1:20" ht="57.6" x14ac:dyDescent="0.3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>
        <f t="shared" si="88"/>
        <v>111</v>
      </c>
      <c r="O1415" t="s">
        <v>8271</v>
      </c>
      <c r="P1415">
        <f t="shared" si="89"/>
        <v>151</v>
      </c>
      <c r="Q1415" s="9" t="s">
        <v>8322</v>
      </c>
      <c r="R1415" t="s">
        <v>8323</v>
      </c>
      <c r="S1415" s="11">
        <f t="shared" si="90"/>
        <v>42206</v>
      </c>
      <c r="T1415" s="11">
        <f t="shared" si="91"/>
        <v>42176</v>
      </c>
    </row>
    <row r="1416" spans="1:20" ht="57.6" x14ac:dyDescent="0.3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>
        <f t="shared" si="88"/>
        <v>150</v>
      </c>
      <c r="O1416" t="s">
        <v>8271</v>
      </c>
      <c r="P1416">
        <f t="shared" si="89"/>
        <v>25</v>
      </c>
      <c r="Q1416" s="9" t="s">
        <v>8322</v>
      </c>
      <c r="R1416" t="s">
        <v>8323</v>
      </c>
      <c r="S1416" s="11">
        <f t="shared" si="90"/>
        <v>42432</v>
      </c>
      <c r="T1416" s="11">
        <f t="shared" si="91"/>
        <v>42416</v>
      </c>
    </row>
    <row r="1417" spans="1:20" ht="43.2" x14ac:dyDescent="0.3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>
        <f t="shared" si="88"/>
        <v>104</v>
      </c>
      <c r="O1417" t="s">
        <v>8271</v>
      </c>
      <c r="P1417">
        <f t="shared" si="89"/>
        <v>37</v>
      </c>
      <c r="Q1417" s="9" t="s">
        <v>8322</v>
      </c>
      <c r="R1417" t="s">
        <v>8323</v>
      </c>
      <c r="S1417" s="11">
        <f t="shared" si="90"/>
        <v>41797</v>
      </c>
      <c r="T1417" s="11">
        <f t="shared" si="91"/>
        <v>41780</v>
      </c>
    </row>
    <row r="1418" spans="1:20" ht="43.2" x14ac:dyDescent="0.3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>
        <f t="shared" si="88"/>
        <v>116</v>
      </c>
      <c r="O1418" t="s">
        <v>8271</v>
      </c>
      <c r="P1418">
        <f t="shared" si="89"/>
        <v>44</v>
      </c>
      <c r="Q1418" s="9" t="s">
        <v>8322</v>
      </c>
      <c r="R1418" t="s">
        <v>8323</v>
      </c>
      <c r="S1418" s="11">
        <f t="shared" si="90"/>
        <v>41825</v>
      </c>
      <c r="T1418" s="11">
        <f t="shared" si="91"/>
        <v>41795</v>
      </c>
    </row>
    <row r="1419" spans="1:20" ht="43.2" x14ac:dyDescent="0.3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>
        <f t="shared" si="88"/>
        <v>103</v>
      </c>
      <c r="O1419" t="s">
        <v>8271</v>
      </c>
      <c r="P1419">
        <f t="shared" si="89"/>
        <v>87</v>
      </c>
      <c r="Q1419" s="9" t="s">
        <v>8322</v>
      </c>
      <c r="R1419" t="s">
        <v>8323</v>
      </c>
      <c r="S1419" s="11">
        <f t="shared" si="90"/>
        <v>41829</v>
      </c>
      <c r="T1419" s="11">
        <f t="shared" si="91"/>
        <v>41799</v>
      </c>
    </row>
    <row r="1420" spans="1:20" ht="43.2" x14ac:dyDescent="0.3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>
        <f t="shared" si="88"/>
        <v>101</v>
      </c>
      <c r="O1420" t="s">
        <v>8271</v>
      </c>
      <c r="P1420">
        <f t="shared" si="89"/>
        <v>36</v>
      </c>
      <c r="Q1420" s="9" t="s">
        <v>8322</v>
      </c>
      <c r="R1420" t="s">
        <v>8323</v>
      </c>
      <c r="S1420" s="11">
        <f t="shared" si="90"/>
        <v>42216</v>
      </c>
      <c r="T1420" s="11">
        <f t="shared" si="91"/>
        <v>42201</v>
      </c>
    </row>
    <row r="1421" spans="1:20" ht="43.2" x14ac:dyDescent="0.3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>
        <f t="shared" si="88"/>
        <v>117</v>
      </c>
      <c r="O1421" t="s">
        <v>8271</v>
      </c>
      <c r="P1421">
        <f t="shared" si="89"/>
        <v>45</v>
      </c>
      <c r="Q1421" s="9" t="s">
        <v>8322</v>
      </c>
      <c r="R1421" t="s">
        <v>8323</v>
      </c>
      <c r="S1421" s="11">
        <f t="shared" si="90"/>
        <v>42538</v>
      </c>
      <c r="T1421" s="11">
        <f t="shared" si="91"/>
        <v>42507</v>
      </c>
    </row>
    <row r="1422" spans="1:20" ht="43.2" x14ac:dyDescent="0.3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>
        <f t="shared" si="88"/>
        <v>133</v>
      </c>
      <c r="O1422" t="s">
        <v>8271</v>
      </c>
      <c r="P1422">
        <f t="shared" si="89"/>
        <v>43</v>
      </c>
      <c r="Q1422" s="9" t="s">
        <v>8322</v>
      </c>
      <c r="R1422" t="s">
        <v>8323</v>
      </c>
      <c r="S1422" s="11">
        <f t="shared" si="90"/>
        <v>42008</v>
      </c>
      <c r="T1422" s="11">
        <f t="shared" si="91"/>
        <v>41948</v>
      </c>
    </row>
    <row r="1423" spans="1:20" ht="43.2" x14ac:dyDescent="0.3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>
        <f t="shared" si="88"/>
        <v>133</v>
      </c>
      <c r="O1423" t="s">
        <v>8271</v>
      </c>
      <c r="P1423">
        <f t="shared" si="89"/>
        <v>51</v>
      </c>
      <c r="Q1423" s="9" t="s">
        <v>8322</v>
      </c>
      <c r="R1423" t="s">
        <v>8323</v>
      </c>
      <c r="S1423" s="11">
        <f t="shared" si="90"/>
        <v>41922</v>
      </c>
      <c r="T1423" s="11">
        <f t="shared" si="91"/>
        <v>41900</v>
      </c>
    </row>
    <row r="1424" spans="1:20" ht="43.2" x14ac:dyDescent="0.3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>
        <f t="shared" si="88"/>
        <v>102</v>
      </c>
      <c r="O1424" t="s">
        <v>8271</v>
      </c>
      <c r="P1424">
        <f t="shared" si="89"/>
        <v>34</v>
      </c>
      <c r="Q1424" s="9" t="s">
        <v>8322</v>
      </c>
      <c r="R1424" t="s">
        <v>8323</v>
      </c>
      <c r="S1424" s="11">
        <f t="shared" si="90"/>
        <v>42222</v>
      </c>
      <c r="T1424" s="11">
        <f t="shared" si="91"/>
        <v>42192</v>
      </c>
    </row>
    <row r="1425" spans="1:20" ht="43.2" x14ac:dyDescent="0.3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>
        <f t="shared" si="88"/>
        <v>128</v>
      </c>
      <c r="O1425" t="s">
        <v>8271</v>
      </c>
      <c r="P1425">
        <f t="shared" si="89"/>
        <v>91</v>
      </c>
      <c r="Q1425" s="9" t="s">
        <v>8322</v>
      </c>
      <c r="R1425" t="s">
        <v>8323</v>
      </c>
      <c r="S1425" s="11">
        <f t="shared" si="90"/>
        <v>42201</v>
      </c>
      <c r="T1425" s="11">
        <f t="shared" si="91"/>
        <v>42158</v>
      </c>
    </row>
    <row r="1426" spans="1:20" ht="43.2" x14ac:dyDescent="0.3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>
        <f t="shared" si="88"/>
        <v>115</v>
      </c>
      <c r="O1426" t="s">
        <v>8271</v>
      </c>
      <c r="P1426">
        <f t="shared" si="89"/>
        <v>50</v>
      </c>
      <c r="Q1426" s="9" t="s">
        <v>8322</v>
      </c>
      <c r="R1426" t="s">
        <v>8323</v>
      </c>
      <c r="S1426" s="11">
        <f t="shared" si="90"/>
        <v>41911</v>
      </c>
      <c r="T1426" s="11">
        <f t="shared" si="91"/>
        <v>41881</v>
      </c>
    </row>
    <row r="1427" spans="1:20" ht="57.6" x14ac:dyDescent="0.3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>
        <f t="shared" si="88"/>
        <v>110</v>
      </c>
      <c r="O1427" t="s">
        <v>8271</v>
      </c>
      <c r="P1427">
        <f t="shared" si="89"/>
        <v>24</v>
      </c>
      <c r="Q1427" s="9" t="s">
        <v>8322</v>
      </c>
      <c r="R1427" t="s">
        <v>8323</v>
      </c>
      <c r="S1427" s="11">
        <f t="shared" si="90"/>
        <v>42238</v>
      </c>
      <c r="T1427" s="11">
        <f t="shared" si="91"/>
        <v>42213</v>
      </c>
    </row>
    <row r="1428" spans="1:20" ht="43.2" x14ac:dyDescent="0.3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>
        <f t="shared" si="88"/>
        <v>112</v>
      </c>
      <c r="O1428" t="s">
        <v>8271</v>
      </c>
      <c r="P1428">
        <f t="shared" si="89"/>
        <v>44</v>
      </c>
      <c r="Q1428" s="9" t="s">
        <v>8322</v>
      </c>
      <c r="R1428" t="s">
        <v>8323</v>
      </c>
      <c r="S1428" s="11">
        <f t="shared" si="90"/>
        <v>42221</v>
      </c>
      <c r="T1428" s="11">
        <f t="shared" si="91"/>
        <v>42185</v>
      </c>
    </row>
    <row r="1429" spans="1:20" x14ac:dyDescent="0.3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>
        <f t="shared" si="88"/>
        <v>126</v>
      </c>
      <c r="O1429" t="s">
        <v>8271</v>
      </c>
      <c r="P1429">
        <f t="shared" si="89"/>
        <v>68</v>
      </c>
      <c r="Q1429" s="9" t="s">
        <v>8322</v>
      </c>
      <c r="R1429" t="s">
        <v>8323</v>
      </c>
      <c r="S1429" s="11">
        <f t="shared" si="90"/>
        <v>42185</v>
      </c>
      <c r="T1429" s="11">
        <f t="shared" si="91"/>
        <v>42155</v>
      </c>
    </row>
    <row r="1430" spans="1:20" ht="43.2" x14ac:dyDescent="0.3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>
        <f t="shared" si="88"/>
        <v>100</v>
      </c>
      <c r="O1430" t="s">
        <v>8271</v>
      </c>
      <c r="P1430">
        <f t="shared" si="89"/>
        <v>65</v>
      </c>
      <c r="Q1430" s="9" t="s">
        <v>8322</v>
      </c>
      <c r="R1430" t="s">
        <v>8323</v>
      </c>
      <c r="S1430" s="11">
        <f t="shared" si="90"/>
        <v>42239</v>
      </c>
      <c r="T1430" s="11">
        <f t="shared" si="91"/>
        <v>42209</v>
      </c>
    </row>
    <row r="1431" spans="1:20" ht="43.2" x14ac:dyDescent="0.3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>
        <f t="shared" si="88"/>
        <v>102</v>
      </c>
      <c r="O1431" t="s">
        <v>8271</v>
      </c>
      <c r="P1431">
        <f t="shared" si="89"/>
        <v>122</v>
      </c>
      <c r="Q1431" s="9" t="s">
        <v>8322</v>
      </c>
      <c r="R1431" t="s">
        <v>8323</v>
      </c>
      <c r="S1431" s="11">
        <f t="shared" si="90"/>
        <v>42459</v>
      </c>
      <c r="T1431" s="11">
        <f t="shared" si="91"/>
        <v>42451</v>
      </c>
    </row>
    <row r="1432" spans="1:20" ht="43.2" x14ac:dyDescent="0.3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>
        <f t="shared" si="88"/>
        <v>108</v>
      </c>
      <c r="O1432" t="s">
        <v>8271</v>
      </c>
      <c r="P1432">
        <f t="shared" si="89"/>
        <v>47</v>
      </c>
      <c r="Q1432" s="9" t="s">
        <v>8322</v>
      </c>
      <c r="R1432" t="s">
        <v>8323</v>
      </c>
      <c r="S1432" s="11">
        <f t="shared" si="90"/>
        <v>41791</v>
      </c>
      <c r="T1432" s="11">
        <f t="shared" si="91"/>
        <v>41759</v>
      </c>
    </row>
    <row r="1433" spans="1:20" ht="43.2" x14ac:dyDescent="0.3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>
        <f t="shared" si="88"/>
        <v>100</v>
      </c>
      <c r="O1433" t="s">
        <v>8271</v>
      </c>
      <c r="P1433">
        <f t="shared" si="89"/>
        <v>93</v>
      </c>
      <c r="Q1433" s="9" t="s">
        <v>8322</v>
      </c>
      <c r="R1433" t="s">
        <v>8323</v>
      </c>
      <c r="S1433" s="11">
        <f t="shared" si="90"/>
        <v>42058</v>
      </c>
      <c r="T1433" s="11">
        <f t="shared" si="91"/>
        <v>42028</v>
      </c>
    </row>
    <row r="1434" spans="1:20" ht="43.2" x14ac:dyDescent="0.3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>
        <f t="shared" si="88"/>
        <v>113</v>
      </c>
      <c r="O1434" t="s">
        <v>8271</v>
      </c>
      <c r="P1434">
        <f t="shared" si="89"/>
        <v>68</v>
      </c>
      <c r="Q1434" s="9" t="s">
        <v>8322</v>
      </c>
      <c r="R1434" t="s">
        <v>8323</v>
      </c>
      <c r="S1434" s="11">
        <f t="shared" si="90"/>
        <v>42100</v>
      </c>
      <c r="T1434" s="11">
        <f t="shared" si="91"/>
        <v>42054</v>
      </c>
    </row>
    <row r="1435" spans="1:20" ht="43.2" x14ac:dyDescent="0.3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>
        <f t="shared" si="88"/>
        <v>128</v>
      </c>
      <c r="O1435" t="s">
        <v>8271</v>
      </c>
      <c r="P1435">
        <f t="shared" si="89"/>
        <v>37</v>
      </c>
      <c r="Q1435" s="9" t="s">
        <v>8322</v>
      </c>
      <c r="R1435" t="s">
        <v>8323</v>
      </c>
      <c r="S1435" s="11">
        <f t="shared" si="90"/>
        <v>42718</v>
      </c>
      <c r="T1435" s="11">
        <f t="shared" si="91"/>
        <v>42693</v>
      </c>
    </row>
    <row r="1436" spans="1:20" ht="43.2" x14ac:dyDescent="0.3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>
        <f t="shared" si="88"/>
        <v>108</v>
      </c>
      <c r="O1436" t="s">
        <v>8271</v>
      </c>
      <c r="P1436">
        <f t="shared" si="89"/>
        <v>25</v>
      </c>
      <c r="Q1436" s="9" t="s">
        <v>8322</v>
      </c>
      <c r="R1436" t="s">
        <v>8323</v>
      </c>
      <c r="S1436" s="11">
        <f t="shared" si="90"/>
        <v>42133</v>
      </c>
      <c r="T1436" s="11">
        <f t="shared" si="91"/>
        <v>42103</v>
      </c>
    </row>
    <row r="1437" spans="1:20" ht="43.2" x14ac:dyDescent="0.3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>
        <f t="shared" si="88"/>
        <v>242</v>
      </c>
      <c r="O1437" t="s">
        <v>8271</v>
      </c>
      <c r="P1437">
        <f t="shared" si="89"/>
        <v>43</v>
      </c>
      <c r="Q1437" s="9" t="s">
        <v>8322</v>
      </c>
      <c r="R1437" t="s">
        <v>8323</v>
      </c>
      <c r="S1437" s="11">
        <f t="shared" si="90"/>
        <v>42589</v>
      </c>
      <c r="T1437" s="11">
        <f t="shared" si="91"/>
        <v>42559</v>
      </c>
    </row>
    <row r="1438" spans="1:20" ht="43.2" x14ac:dyDescent="0.3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>
        <f t="shared" si="88"/>
        <v>142</v>
      </c>
      <c r="O1438" t="s">
        <v>8271</v>
      </c>
      <c r="P1438">
        <f t="shared" si="89"/>
        <v>25</v>
      </c>
      <c r="Q1438" s="9" t="s">
        <v>8322</v>
      </c>
      <c r="R1438" t="s">
        <v>8323</v>
      </c>
      <c r="S1438" s="11">
        <f t="shared" si="90"/>
        <v>42218</v>
      </c>
      <c r="T1438" s="11">
        <f t="shared" si="91"/>
        <v>42188</v>
      </c>
    </row>
    <row r="1439" spans="1:20" ht="43.2" x14ac:dyDescent="0.3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>
        <f t="shared" si="88"/>
        <v>130</v>
      </c>
      <c r="O1439" t="s">
        <v>8271</v>
      </c>
      <c r="P1439">
        <f t="shared" si="89"/>
        <v>24</v>
      </c>
      <c r="Q1439" s="9" t="s">
        <v>8322</v>
      </c>
      <c r="R1439" t="s">
        <v>8323</v>
      </c>
      <c r="S1439" s="11">
        <f t="shared" si="90"/>
        <v>42063</v>
      </c>
      <c r="T1439" s="11">
        <f t="shared" si="91"/>
        <v>42023</v>
      </c>
    </row>
    <row r="1440" spans="1:20" ht="43.2" x14ac:dyDescent="0.3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>
        <f t="shared" si="88"/>
        <v>106</v>
      </c>
      <c r="O1440" t="s">
        <v>8271</v>
      </c>
      <c r="P1440">
        <f t="shared" si="89"/>
        <v>104</v>
      </c>
      <c r="Q1440" s="9" t="s">
        <v>8322</v>
      </c>
      <c r="R1440" t="s">
        <v>8323</v>
      </c>
      <c r="S1440" s="11">
        <f t="shared" si="90"/>
        <v>42270</v>
      </c>
      <c r="T1440" s="11">
        <f t="shared" si="91"/>
        <v>42250</v>
      </c>
    </row>
    <row r="1441" spans="1:20" ht="43.2" x14ac:dyDescent="0.3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>
        <f t="shared" si="88"/>
        <v>105</v>
      </c>
      <c r="O1441" t="s">
        <v>8271</v>
      </c>
      <c r="P1441">
        <f t="shared" si="89"/>
        <v>50</v>
      </c>
      <c r="Q1441" s="9" t="s">
        <v>8322</v>
      </c>
      <c r="R1441" t="s">
        <v>8323</v>
      </c>
      <c r="S1441" s="11">
        <f t="shared" si="90"/>
        <v>42169</v>
      </c>
      <c r="T1441" s="11">
        <f t="shared" si="91"/>
        <v>42139</v>
      </c>
    </row>
    <row r="1442" spans="1:20" ht="43.2" x14ac:dyDescent="0.3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>
        <f t="shared" si="88"/>
        <v>136</v>
      </c>
      <c r="O1442" t="s">
        <v>8271</v>
      </c>
      <c r="P1442">
        <f t="shared" si="89"/>
        <v>14</v>
      </c>
      <c r="Q1442" s="9" t="s">
        <v>8322</v>
      </c>
      <c r="R1442" t="s">
        <v>8323</v>
      </c>
      <c r="S1442" s="11">
        <f t="shared" si="90"/>
        <v>42426</v>
      </c>
      <c r="T1442" s="11">
        <f t="shared" si="91"/>
        <v>42401</v>
      </c>
    </row>
    <row r="1443" spans="1:20" ht="57.6" x14ac:dyDescent="0.3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>
        <f t="shared" si="88"/>
        <v>100</v>
      </c>
      <c r="O1443" t="s">
        <v>8271</v>
      </c>
      <c r="P1443">
        <f t="shared" si="89"/>
        <v>29</v>
      </c>
      <c r="Q1443" s="9" t="s">
        <v>8322</v>
      </c>
      <c r="R1443" t="s">
        <v>8323</v>
      </c>
      <c r="S1443" s="11">
        <f t="shared" si="90"/>
        <v>41906</v>
      </c>
      <c r="T1443" s="11">
        <f t="shared" si="91"/>
        <v>41876</v>
      </c>
    </row>
    <row r="1444" spans="1:20" ht="57.6" x14ac:dyDescent="0.3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>
        <f t="shared" si="88"/>
        <v>100</v>
      </c>
      <c r="O1444" t="s">
        <v>8271</v>
      </c>
      <c r="P1444">
        <f t="shared" si="89"/>
        <v>64</v>
      </c>
      <c r="Q1444" s="9" t="s">
        <v>8322</v>
      </c>
      <c r="R1444" t="s">
        <v>8323</v>
      </c>
      <c r="S1444" s="11">
        <f t="shared" si="90"/>
        <v>42090</v>
      </c>
      <c r="T1444" s="11">
        <f t="shared" si="91"/>
        <v>42060</v>
      </c>
    </row>
    <row r="1445" spans="1:20" ht="57.6" x14ac:dyDescent="0.3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>
        <f t="shared" si="88"/>
        <v>124</v>
      </c>
      <c r="O1445" t="s">
        <v>8271</v>
      </c>
      <c r="P1445">
        <f t="shared" si="89"/>
        <v>9</v>
      </c>
      <c r="Q1445" s="9" t="s">
        <v>8322</v>
      </c>
      <c r="R1445" t="s">
        <v>8323</v>
      </c>
      <c r="S1445" s="11">
        <f t="shared" si="90"/>
        <v>42095</v>
      </c>
      <c r="T1445" s="11">
        <f t="shared" si="91"/>
        <v>42067</v>
      </c>
    </row>
    <row r="1446" spans="1:20" ht="43.2" x14ac:dyDescent="0.3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>
        <f t="shared" si="88"/>
        <v>117</v>
      </c>
      <c r="O1446" t="s">
        <v>8271</v>
      </c>
      <c r="P1446">
        <f t="shared" si="89"/>
        <v>51</v>
      </c>
      <c r="Q1446" s="9" t="s">
        <v>8322</v>
      </c>
      <c r="R1446" t="s">
        <v>8323</v>
      </c>
      <c r="S1446" s="11">
        <f t="shared" si="90"/>
        <v>42168</v>
      </c>
      <c r="T1446" s="11">
        <f t="shared" si="91"/>
        <v>42136</v>
      </c>
    </row>
    <row r="1447" spans="1:20" ht="57.6" x14ac:dyDescent="0.3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>
        <f t="shared" si="88"/>
        <v>103</v>
      </c>
      <c r="O1447" t="s">
        <v>8271</v>
      </c>
      <c r="P1447">
        <f t="shared" si="89"/>
        <v>61</v>
      </c>
      <c r="Q1447" s="9" t="s">
        <v>8322</v>
      </c>
      <c r="R1447" t="s">
        <v>8323</v>
      </c>
      <c r="S1447" s="11">
        <f t="shared" si="90"/>
        <v>42342</v>
      </c>
      <c r="T1447" s="11">
        <f t="shared" si="91"/>
        <v>42312</v>
      </c>
    </row>
    <row r="1448" spans="1:20" ht="57.6" x14ac:dyDescent="0.3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>
        <f t="shared" si="88"/>
        <v>108</v>
      </c>
      <c r="O1448" t="s">
        <v>8271</v>
      </c>
      <c r="P1448">
        <f t="shared" si="89"/>
        <v>113</v>
      </c>
      <c r="Q1448" s="9" t="s">
        <v>8322</v>
      </c>
      <c r="R1448" t="s">
        <v>8323</v>
      </c>
      <c r="S1448" s="11">
        <f t="shared" si="90"/>
        <v>42195</v>
      </c>
      <c r="T1448" s="11">
        <f t="shared" si="91"/>
        <v>42171</v>
      </c>
    </row>
    <row r="1449" spans="1:20" ht="57.6" x14ac:dyDescent="0.3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>
        <f t="shared" si="88"/>
        <v>120</v>
      </c>
      <c r="O1449" t="s">
        <v>8271</v>
      </c>
      <c r="P1449">
        <f t="shared" si="89"/>
        <v>105</v>
      </c>
      <c r="Q1449" s="9" t="s">
        <v>8322</v>
      </c>
      <c r="R1449" t="s">
        <v>8323</v>
      </c>
      <c r="S1449" s="11">
        <f t="shared" si="90"/>
        <v>42524</v>
      </c>
      <c r="T1449" s="11">
        <f t="shared" si="91"/>
        <v>42494</v>
      </c>
    </row>
    <row r="1450" spans="1:20" ht="43.2" x14ac:dyDescent="0.3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>
        <f t="shared" si="88"/>
        <v>100</v>
      </c>
      <c r="O1450" t="s">
        <v>8271</v>
      </c>
      <c r="P1450">
        <f t="shared" si="89"/>
        <v>98</v>
      </c>
      <c r="Q1450" s="9" t="s">
        <v>8322</v>
      </c>
      <c r="R1450" t="s">
        <v>8323</v>
      </c>
      <c r="S1450" s="11">
        <f t="shared" si="90"/>
        <v>42280</v>
      </c>
      <c r="T1450" s="11">
        <f t="shared" si="91"/>
        <v>42254</v>
      </c>
    </row>
    <row r="1451" spans="1:20" ht="43.2" x14ac:dyDescent="0.3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>
        <f t="shared" si="88"/>
        <v>107</v>
      </c>
      <c r="O1451" t="s">
        <v>8271</v>
      </c>
      <c r="P1451">
        <f t="shared" si="89"/>
        <v>35</v>
      </c>
      <c r="Q1451" s="9" t="s">
        <v>8322</v>
      </c>
      <c r="R1451" t="s">
        <v>8323</v>
      </c>
      <c r="S1451" s="11">
        <f t="shared" si="90"/>
        <v>42523</v>
      </c>
      <c r="T1451" s="11">
        <f t="shared" si="91"/>
        <v>42495</v>
      </c>
    </row>
    <row r="1452" spans="1:20" ht="28.8" x14ac:dyDescent="0.3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>
        <f t="shared" si="88"/>
        <v>100</v>
      </c>
      <c r="O1452" t="s">
        <v>8271</v>
      </c>
      <c r="P1452">
        <f t="shared" si="89"/>
        <v>273</v>
      </c>
      <c r="Q1452" s="9" t="s">
        <v>8322</v>
      </c>
      <c r="R1452" t="s">
        <v>8323</v>
      </c>
      <c r="S1452" s="11">
        <f t="shared" si="90"/>
        <v>41771</v>
      </c>
      <c r="T1452" s="11">
        <f t="shared" si="91"/>
        <v>41759</v>
      </c>
    </row>
    <row r="1453" spans="1:20" ht="43.2" x14ac:dyDescent="0.3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>
        <f t="shared" si="88"/>
        <v>111</v>
      </c>
      <c r="O1453" t="s">
        <v>8271</v>
      </c>
      <c r="P1453">
        <f t="shared" si="89"/>
        <v>64</v>
      </c>
      <c r="Q1453" s="9" t="s">
        <v>8322</v>
      </c>
      <c r="R1453" t="s">
        <v>8323</v>
      </c>
      <c r="S1453" s="11">
        <f t="shared" si="90"/>
        <v>42201</v>
      </c>
      <c r="T1453" s="11">
        <f t="shared" si="91"/>
        <v>42171</v>
      </c>
    </row>
    <row r="1454" spans="1:20" ht="43.2" x14ac:dyDescent="0.3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>
        <f t="shared" si="88"/>
        <v>115</v>
      </c>
      <c r="O1454" t="s">
        <v>8271</v>
      </c>
      <c r="P1454">
        <f t="shared" si="89"/>
        <v>30</v>
      </c>
      <c r="Q1454" s="9" t="s">
        <v>8322</v>
      </c>
      <c r="R1454" t="s">
        <v>8323</v>
      </c>
      <c r="S1454" s="11">
        <f t="shared" si="90"/>
        <v>41967</v>
      </c>
      <c r="T1454" s="11">
        <f t="shared" si="91"/>
        <v>41938</v>
      </c>
    </row>
    <row r="1455" spans="1:20" x14ac:dyDescent="0.3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>
        <f t="shared" si="88"/>
        <v>108</v>
      </c>
      <c r="O1455" t="s">
        <v>8271</v>
      </c>
      <c r="P1455">
        <f t="shared" si="89"/>
        <v>84</v>
      </c>
      <c r="Q1455" s="9" t="s">
        <v>8322</v>
      </c>
      <c r="R1455" t="s">
        <v>8323</v>
      </c>
      <c r="S1455" s="11">
        <f t="shared" si="90"/>
        <v>42288</v>
      </c>
      <c r="T1455" s="11">
        <f t="shared" si="91"/>
        <v>42268</v>
      </c>
    </row>
    <row r="1456" spans="1:20" ht="43.2" x14ac:dyDescent="0.3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>
        <f t="shared" si="88"/>
        <v>170</v>
      </c>
      <c r="O1456" t="s">
        <v>8271</v>
      </c>
      <c r="P1456">
        <f t="shared" si="89"/>
        <v>65</v>
      </c>
      <c r="Q1456" s="9" t="s">
        <v>8322</v>
      </c>
      <c r="R1456" t="s">
        <v>8323</v>
      </c>
      <c r="S1456" s="11">
        <f t="shared" si="90"/>
        <v>42035</v>
      </c>
      <c r="T1456" s="11">
        <f t="shared" si="91"/>
        <v>42020</v>
      </c>
    </row>
    <row r="1457" spans="1:20" ht="43.2" x14ac:dyDescent="0.3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>
        <f t="shared" si="88"/>
        <v>187</v>
      </c>
      <c r="O1457" t="s">
        <v>8271</v>
      </c>
      <c r="P1457">
        <f t="shared" si="89"/>
        <v>20</v>
      </c>
      <c r="Q1457" s="9" t="s">
        <v>8322</v>
      </c>
      <c r="R1457" t="s">
        <v>8323</v>
      </c>
      <c r="S1457" s="11">
        <f t="shared" si="90"/>
        <v>42343</v>
      </c>
      <c r="T1457" s="11">
        <f t="shared" si="91"/>
        <v>42313</v>
      </c>
    </row>
    <row r="1458" spans="1:20" ht="57.6" x14ac:dyDescent="0.3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>
        <f t="shared" si="88"/>
        <v>108</v>
      </c>
      <c r="O1458" t="s">
        <v>8271</v>
      </c>
      <c r="P1458">
        <f t="shared" si="89"/>
        <v>44</v>
      </c>
      <c r="Q1458" s="9" t="s">
        <v>8322</v>
      </c>
      <c r="R1458" t="s">
        <v>8323</v>
      </c>
      <c r="S1458" s="11">
        <f t="shared" si="90"/>
        <v>42784</v>
      </c>
      <c r="T1458" s="11">
        <f t="shared" si="91"/>
        <v>42746</v>
      </c>
    </row>
    <row r="1459" spans="1:20" ht="57.6" x14ac:dyDescent="0.3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>
        <f t="shared" si="88"/>
        <v>100</v>
      </c>
      <c r="O1459" t="s">
        <v>8271</v>
      </c>
      <c r="P1459">
        <f t="shared" si="89"/>
        <v>40</v>
      </c>
      <c r="Q1459" s="9" t="s">
        <v>8322</v>
      </c>
      <c r="R1459" t="s">
        <v>8323</v>
      </c>
      <c r="S1459" s="11">
        <f t="shared" si="90"/>
        <v>42348</v>
      </c>
      <c r="T1459" s="11">
        <f t="shared" si="91"/>
        <v>42308</v>
      </c>
    </row>
    <row r="1460" spans="1:20" ht="43.2" x14ac:dyDescent="0.3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>
        <f t="shared" si="88"/>
        <v>120</v>
      </c>
      <c r="O1460" t="s">
        <v>8271</v>
      </c>
      <c r="P1460">
        <f t="shared" si="89"/>
        <v>45</v>
      </c>
      <c r="Q1460" s="9" t="s">
        <v>8322</v>
      </c>
      <c r="R1460" t="s">
        <v>8323</v>
      </c>
      <c r="S1460" s="11">
        <f t="shared" si="90"/>
        <v>41865</v>
      </c>
      <c r="T1460" s="11">
        <f t="shared" si="91"/>
        <v>41842</v>
      </c>
    </row>
    <row r="1461" spans="1:20" ht="43.2" x14ac:dyDescent="0.3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>
        <f t="shared" si="88"/>
        <v>111</v>
      </c>
      <c r="O1461" t="s">
        <v>8271</v>
      </c>
      <c r="P1461">
        <f t="shared" si="89"/>
        <v>126</v>
      </c>
      <c r="Q1461" s="9" t="s">
        <v>8322</v>
      </c>
      <c r="R1461" t="s">
        <v>8323</v>
      </c>
      <c r="S1461" s="11">
        <f t="shared" si="90"/>
        <v>41876</v>
      </c>
      <c r="T1461" s="11">
        <f t="shared" si="91"/>
        <v>41853</v>
      </c>
    </row>
    <row r="1462" spans="1:20" ht="57.6" x14ac:dyDescent="0.3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>
        <f t="shared" si="88"/>
        <v>104</v>
      </c>
      <c r="O1462" t="s">
        <v>8271</v>
      </c>
      <c r="P1462">
        <f t="shared" si="89"/>
        <v>20</v>
      </c>
      <c r="Q1462" s="9" t="s">
        <v>8322</v>
      </c>
      <c r="R1462" t="s">
        <v>8323</v>
      </c>
      <c r="S1462" s="11">
        <f t="shared" si="90"/>
        <v>42081</v>
      </c>
      <c r="T1462" s="11">
        <f t="shared" si="91"/>
        <v>42060</v>
      </c>
    </row>
    <row r="1463" spans="1:20" ht="28.8" x14ac:dyDescent="0.3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>
        <f t="shared" si="88"/>
        <v>129</v>
      </c>
      <c r="O1463" t="s">
        <v>8305</v>
      </c>
      <c r="P1463">
        <f t="shared" si="89"/>
        <v>43</v>
      </c>
      <c r="Q1463" s="9" t="s">
        <v>8322</v>
      </c>
      <c r="R1463" t="s">
        <v>8364</v>
      </c>
      <c r="S1463" s="11">
        <f t="shared" si="90"/>
        <v>41908</v>
      </c>
      <c r="T1463" s="11">
        <f t="shared" si="91"/>
        <v>41878</v>
      </c>
    </row>
    <row r="1464" spans="1:20" ht="43.2" x14ac:dyDescent="0.3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>
        <f t="shared" si="88"/>
        <v>100</v>
      </c>
      <c r="O1464" t="s">
        <v>8305</v>
      </c>
      <c r="P1464">
        <f t="shared" si="89"/>
        <v>83</v>
      </c>
      <c r="Q1464" s="9" t="s">
        <v>8322</v>
      </c>
      <c r="R1464" t="s">
        <v>8364</v>
      </c>
      <c r="S1464" s="11">
        <f t="shared" si="90"/>
        <v>42143</v>
      </c>
      <c r="T1464" s="11">
        <f t="shared" si="91"/>
        <v>42098</v>
      </c>
    </row>
    <row r="1465" spans="1:20" ht="43.2" x14ac:dyDescent="0.3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>
        <f t="shared" si="88"/>
        <v>100</v>
      </c>
      <c r="O1465" t="s">
        <v>8305</v>
      </c>
      <c r="P1465">
        <f t="shared" si="89"/>
        <v>30</v>
      </c>
      <c r="Q1465" s="9" t="s">
        <v>8322</v>
      </c>
      <c r="R1465" t="s">
        <v>8364</v>
      </c>
      <c r="S1465" s="11">
        <f t="shared" si="90"/>
        <v>42028</v>
      </c>
      <c r="T1465" s="11">
        <f t="shared" si="91"/>
        <v>42013</v>
      </c>
    </row>
    <row r="1466" spans="1:20" ht="43.2" x14ac:dyDescent="0.3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>
        <f t="shared" si="88"/>
        <v>103</v>
      </c>
      <c r="O1466" t="s">
        <v>8305</v>
      </c>
      <c r="P1466">
        <f t="shared" si="89"/>
        <v>176</v>
      </c>
      <c r="Q1466" s="9" t="s">
        <v>8322</v>
      </c>
      <c r="R1466" t="s">
        <v>8364</v>
      </c>
      <c r="S1466" s="11">
        <f t="shared" si="90"/>
        <v>42133</v>
      </c>
      <c r="T1466" s="11">
        <f t="shared" si="91"/>
        <v>42103</v>
      </c>
    </row>
    <row r="1467" spans="1:20" ht="43.2" x14ac:dyDescent="0.3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>
        <f t="shared" si="88"/>
        <v>102</v>
      </c>
      <c r="O1467" t="s">
        <v>8305</v>
      </c>
      <c r="P1467">
        <f t="shared" si="89"/>
        <v>232</v>
      </c>
      <c r="Q1467" s="9" t="s">
        <v>8322</v>
      </c>
      <c r="R1467" t="s">
        <v>8364</v>
      </c>
      <c r="S1467" s="11">
        <f t="shared" si="90"/>
        <v>41893</v>
      </c>
      <c r="T1467" s="11">
        <f t="shared" si="91"/>
        <v>41863</v>
      </c>
    </row>
    <row r="1468" spans="1:20" ht="43.2" x14ac:dyDescent="0.3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>
        <f t="shared" si="88"/>
        <v>125</v>
      </c>
      <c r="O1468" t="s">
        <v>8305</v>
      </c>
      <c r="P1468">
        <f t="shared" si="89"/>
        <v>75</v>
      </c>
      <c r="Q1468" s="9" t="s">
        <v>8322</v>
      </c>
      <c r="R1468" t="s">
        <v>8364</v>
      </c>
      <c r="S1468" s="11">
        <f t="shared" si="90"/>
        <v>42058</v>
      </c>
      <c r="T1468" s="11">
        <f t="shared" si="91"/>
        <v>42044</v>
      </c>
    </row>
    <row r="1469" spans="1:20" ht="43.2" x14ac:dyDescent="0.3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>
        <f t="shared" si="88"/>
        <v>131</v>
      </c>
      <c r="O1469" t="s">
        <v>8305</v>
      </c>
      <c r="P1469">
        <f t="shared" si="89"/>
        <v>112</v>
      </c>
      <c r="Q1469" s="9" t="s">
        <v>8322</v>
      </c>
      <c r="R1469" t="s">
        <v>8364</v>
      </c>
      <c r="S1469" s="11">
        <f t="shared" si="90"/>
        <v>41835</v>
      </c>
      <c r="T1469" s="11">
        <f t="shared" si="91"/>
        <v>41806</v>
      </c>
    </row>
    <row r="1470" spans="1:20" ht="28.8" x14ac:dyDescent="0.3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>
        <f t="shared" si="88"/>
        <v>100</v>
      </c>
      <c r="O1470" t="s">
        <v>8305</v>
      </c>
      <c r="P1470">
        <f t="shared" si="89"/>
        <v>42</v>
      </c>
      <c r="Q1470" s="9" t="s">
        <v>8322</v>
      </c>
      <c r="R1470" t="s">
        <v>8364</v>
      </c>
      <c r="S1470" s="11">
        <f t="shared" si="90"/>
        <v>42434</v>
      </c>
      <c r="T1470" s="11">
        <f t="shared" si="91"/>
        <v>42404</v>
      </c>
    </row>
    <row r="1471" spans="1:20" ht="43.2" x14ac:dyDescent="0.3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>
        <f t="shared" si="88"/>
        <v>102</v>
      </c>
      <c r="O1471" t="s">
        <v>8305</v>
      </c>
      <c r="P1471">
        <f t="shared" si="89"/>
        <v>255</v>
      </c>
      <c r="Q1471" s="9" t="s">
        <v>8322</v>
      </c>
      <c r="R1471" t="s">
        <v>8364</v>
      </c>
      <c r="S1471" s="11">
        <f t="shared" si="90"/>
        <v>41784</v>
      </c>
      <c r="T1471" s="11">
        <f t="shared" si="91"/>
        <v>41754</v>
      </c>
    </row>
    <row r="1472" spans="1:20" ht="43.2" x14ac:dyDescent="0.3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>
        <f t="shared" si="88"/>
        <v>101</v>
      </c>
      <c r="O1472" t="s">
        <v>8305</v>
      </c>
      <c r="P1472">
        <f t="shared" si="89"/>
        <v>163</v>
      </c>
      <c r="Q1472" s="9" t="s">
        <v>8322</v>
      </c>
      <c r="R1472" t="s">
        <v>8364</v>
      </c>
      <c r="S1472" s="11">
        <f t="shared" si="90"/>
        <v>42131</v>
      </c>
      <c r="T1472" s="11">
        <f t="shared" si="91"/>
        <v>42101</v>
      </c>
    </row>
    <row r="1473" spans="1:20" ht="43.2" x14ac:dyDescent="0.3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>
        <f t="shared" si="88"/>
        <v>106</v>
      </c>
      <c r="O1473" t="s">
        <v>8305</v>
      </c>
      <c r="P1473">
        <f t="shared" si="89"/>
        <v>88</v>
      </c>
      <c r="Q1473" s="9" t="s">
        <v>8322</v>
      </c>
      <c r="R1473" t="s">
        <v>8364</v>
      </c>
      <c r="S1473" s="11">
        <f t="shared" si="90"/>
        <v>41897</v>
      </c>
      <c r="T1473" s="11">
        <f t="shared" si="91"/>
        <v>41872</v>
      </c>
    </row>
    <row r="1474" spans="1:20" ht="43.2" x14ac:dyDescent="0.3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>
        <f t="shared" ref="N1474:N1537" si="92">ROUND(($E1474/$D1474)*100,0)</f>
        <v>105</v>
      </c>
      <c r="O1474" t="s">
        <v>8305</v>
      </c>
      <c r="P1474">
        <f t="shared" ref="P1474:P1537" si="93">ROUND($E1474/$L1474,0)</f>
        <v>86</v>
      </c>
      <c r="Q1474" s="9" t="s">
        <v>8322</v>
      </c>
      <c r="R1474" t="s">
        <v>8364</v>
      </c>
      <c r="S1474" s="11">
        <f t="shared" si="90"/>
        <v>42056</v>
      </c>
      <c r="T1474" s="11">
        <f t="shared" si="91"/>
        <v>42025</v>
      </c>
    </row>
    <row r="1475" spans="1:20" ht="43.2" x14ac:dyDescent="0.3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>
        <f t="shared" si="92"/>
        <v>103</v>
      </c>
      <c r="O1475" t="s">
        <v>8305</v>
      </c>
      <c r="P1475">
        <f t="shared" si="93"/>
        <v>48</v>
      </c>
      <c r="Q1475" s="9" t="s">
        <v>8322</v>
      </c>
      <c r="R1475" t="s">
        <v>8364</v>
      </c>
      <c r="S1475" s="11">
        <f t="shared" ref="S1475:S1538" si="94">ROUND((((($I1475/60)/60)/24)+DATE(1970,1,1))-(8/24),0)</f>
        <v>42526</v>
      </c>
      <c r="T1475" s="11">
        <f t="shared" ref="T1475:T1538" si="95">ROUND((((($J1475/60)/60)/24)+DATE(1970,1,1))-(8/24),0)</f>
        <v>42496</v>
      </c>
    </row>
    <row r="1476" spans="1:20" ht="43.2" x14ac:dyDescent="0.3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>
        <f t="shared" si="92"/>
        <v>108</v>
      </c>
      <c r="O1476" t="s">
        <v>8305</v>
      </c>
      <c r="P1476">
        <f t="shared" si="93"/>
        <v>73</v>
      </c>
      <c r="Q1476" s="9" t="s">
        <v>8322</v>
      </c>
      <c r="R1476" t="s">
        <v>8364</v>
      </c>
      <c r="S1476" s="11">
        <f t="shared" si="94"/>
        <v>41805</v>
      </c>
      <c r="T1476" s="11">
        <f t="shared" si="95"/>
        <v>41775</v>
      </c>
    </row>
    <row r="1477" spans="1:20" ht="43.2" x14ac:dyDescent="0.3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>
        <f t="shared" si="92"/>
        <v>101</v>
      </c>
      <c r="O1477" t="s">
        <v>8305</v>
      </c>
      <c r="P1477">
        <f t="shared" si="93"/>
        <v>91</v>
      </c>
      <c r="Q1477" s="9" t="s">
        <v>8322</v>
      </c>
      <c r="R1477" t="s">
        <v>8364</v>
      </c>
      <c r="S1477" s="11">
        <f t="shared" si="94"/>
        <v>42611</v>
      </c>
      <c r="T1477" s="11">
        <f t="shared" si="95"/>
        <v>42553</v>
      </c>
    </row>
    <row r="1478" spans="1:20" ht="43.2" x14ac:dyDescent="0.3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>
        <f t="shared" si="92"/>
        <v>128</v>
      </c>
      <c r="O1478" t="s">
        <v>8305</v>
      </c>
      <c r="P1478">
        <f t="shared" si="93"/>
        <v>38</v>
      </c>
      <c r="Q1478" s="9" t="s">
        <v>8322</v>
      </c>
      <c r="R1478" t="s">
        <v>8364</v>
      </c>
      <c r="S1478" s="11">
        <f t="shared" si="94"/>
        <v>41925</v>
      </c>
      <c r="T1478" s="11">
        <f t="shared" si="95"/>
        <v>41912</v>
      </c>
    </row>
    <row r="1479" spans="1:20" ht="28.8" x14ac:dyDescent="0.3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>
        <f t="shared" si="92"/>
        <v>133</v>
      </c>
      <c r="O1479" t="s">
        <v>8305</v>
      </c>
      <c r="P1479">
        <f t="shared" si="93"/>
        <v>36</v>
      </c>
      <c r="Q1479" s="9" t="s">
        <v>8322</v>
      </c>
      <c r="R1479" t="s">
        <v>8364</v>
      </c>
      <c r="S1479" s="11">
        <f t="shared" si="94"/>
        <v>41833</v>
      </c>
      <c r="T1479" s="11">
        <f t="shared" si="95"/>
        <v>41803</v>
      </c>
    </row>
    <row r="1480" spans="1:20" ht="43.2" x14ac:dyDescent="0.3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>
        <f t="shared" si="92"/>
        <v>101</v>
      </c>
      <c r="O1480" t="s">
        <v>8305</v>
      </c>
      <c r="P1480">
        <f t="shared" si="93"/>
        <v>127</v>
      </c>
      <c r="Q1480" s="9" t="s">
        <v>8322</v>
      </c>
      <c r="R1480" t="s">
        <v>8364</v>
      </c>
      <c r="S1480" s="11">
        <f t="shared" si="94"/>
        <v>42034</v>
      </c>
      <c r="T1480" s="11">
        <f t="shared" si="95"/>
        <v>42004</v>
      </c>
    </row>
    <row r="1481" spans="1:20" ht="43.2" x14ac:dyDescent="0.3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>
        <f t="shared" si="92"/>
        <v>103</v>
      </c>
      <c r="O1481" t="s">
        <v>8305</v>
      </c>
      <c r="P1481">
        <f t="shared" si="93"/>
        <v>329</v>
      </c>
      <c r="Q1481" s="9" t="s">
        <v>8322</v>
      </c>
      <c r="R1481" t="s">
        <v>8364</v>
      </c>
      <c r="S1481" s="11">
        <f t="shared" si="94"/>
        <v>41879</v>
      </c>
      <c r="T1481" s="11">
        <f t="shared" si="95"/>
        <v>41845</v>
      </c>
    </row>
    <row r="1482" spans="1:20" ht="43.2" x14ac:dyDescent="0.3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>
        <f t="shared" si="92"/>
        <v>107</v>
      </c>
      <c r="O1482" t="s">
        <v>8305</v>
      </c>
      <c r="P1482">
        <f t="shared" si="93"/>
        <v>81</v>
      </c>
      <c r="Q1482" s="9" t="s">
        <v>8322</v>
      </c>
      <c r="R1482" t="s">
        <v>8364</v>
      </c>
      <c r="S1482" s="11">
        <f t="shared" si="94"/>
        <v>42022</v>
      </c>
      <c r="T1482" s="11">
        <f t="shared" si="95"/>
        <v>41982</v>
      </c>
    </row>
    <row r="1483" spans="1:20" ht="43.2" x14ac:dyDescent="0.3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>
        <f t="shared" si="92"/>
        <v>110</v>
      </c>
      <c r="O1483" t="s">
        <v>8271</v>
      </c>
      <c r="P1483">
        <f t="shared" si="93"/>
        <v>51</v>
      </c>
      <c r="Q1483" s="9" t="s">
        <v>8322</v>
      </c>
      <c r="R1483" t="s">
        <v>8323</v>
      </c>
      <c r="S1483" s="11">
        <f t="shared" si="94"/>
        <v>42089</v>
      </c>
      <c r="T1483" s="11">
        <f t="shared" si="95"/>
        <v>42061</v>
      </c>
    </row>
    <row r="1484" spans="1:20" ht="43.2" x14ac:dyDescent="0.3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>
        <f t="shared" si="92"/>
        <v>122</v>
      </c>
      <c r="O1484" t="s">
        <v>8271</v>
      </c>
      <c r="P1484">
        <f t="shared" si="93"/>
        <v>61</v>
      </c>
      <c r="Q1484" s="9" t="s">
        <v>8322</v>
      </c>
      <c r="R1484" t="s">
        <v>8323</v>
      </c>
      <c r="S1484" s="11">
        <f t="shared" si="94"/>
        <v>42064</v>
      </c>
      <c r="T1484" s="11">
        <f t="shared" si="95"/>
        <v>42036</v>
      </c>
    </row>
    <row r="1485" spans="1:20" ht="57.6" x14ac:dyDescent="0.3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>
        <f t="shared" si="92"/>
        <v>107</v>
      </c>
      <c r="O1485" t="s">
        <v>8271</v>
      </c>
      <c r="P1485">
        <f t="shared" si="93"/>
        <v>109</v>
      </c>
      <c r="Q1485" s="9" t="s">
        <v>8322</v>
      </c>
      <c r="R1485" t="s">
        <v>8323</v>
      </c>
      <c r="S1485" s="11">
        <f t="shared" si="94"/>
        <v>42187</v>
      </c>
      <c r="T1485" s="11">
        <f t="shared" si="95"/>
        <v>42157</v>
      </c>
    </row>
    <row r="1486" spans="1:20" ht="43.2" x14ac:dyDescent="0.3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>
        <f t="shared" si="92"/>
        <v>101</v>
      </c>
      <c r="O1486" t="s">
        <v>8271</v>
      </c>
      <c r="P1486">
        <f t="shared" si="93"/>
        <v>26</v>
      </c>
      <c r="Q1486" s="9" t="s">
        <v>8322</v>
      </c>
      <c r="R1486" t="s">
        <v>8323</v>
      </c>
      <c r="S1486" s="11">
        <f t="shared" si="94"/>
        <v>41858</v>
      </c>
      <c r="T1486" s="11">
        <f t="shared" si="95"/>
        <v>41828</v>
      </c>
    </row>
    <row r="1487" spans="1:20" ht="57.6" x14ac:dyDescent="0.3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>
        <f t="shared" si="92"/>
        <v>109</v>
      </c>
      <c r="O1487" t="s">
        <v>8271</v>
      </c>
      <c r="P1487">
        <f t="shared" si="93"/>
        <v>42</v>
      </c>
      <c r="Q1487" s="9" t="s">
        <v>8322</v>
      </c>
      <c r="R1487" t="s">
        <v>8323</v>
      </c>
      <c r="S1487" s="11">
        <f t="shared" si="94"/>
        <v>42192</v>
      </c>
      <c r="T1487" s="11">
        <f t="shared" si="95"/>
        <v>42162</v>
      </c>
    </row>
    <row r="1488" spans="1:20" ht="43.2" x14ac:dyDescent="0.3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>
        <f t="shared" si="92"/>
        <v>114</v>
      </c>
      <c r="O1488" t="s">
        <v>8271</v>
      </c>
      <c r="P1488">
        <f t="shared" si="93"/>
        <v>89</v>
      </c>
      <c r="Q1488" s="9" t="s">
        <v>8322</v>
      </c>
      <c r="R1488" t="s">
        <v>8323</v>
      </c>
      <c r="S1488" s="11">
        <f t="shared" si="94"/>
        <v>42263</v>
      </c>
      <c r="T1488" s="11">
        <f t="shared" si="95"/>
        <v>42233</v>
      </c>
    </row>
    <row r="1489" spans="1:20" ht="43.2" x14ac:dyDescent="0.3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>
        <f t="shared" si="92"/>
        <v>114</v>
      </c>
      <c r="O1489" t="s">
        <v>8271</v>
      </c>
      <c r="P1489">
        <f t="shared" si="93"/>
        <v>80</v>
      </c>
      <c r="Q1489" s="9" t="s">
        <v>8322</v>
      </c>
      <c r="R1489" t="s">
        <v>8323</v>
      </c>
      <c r="S1489" s="11">
        <f t="shared" si="94"/>
        <v>42072</v>
      </c>
      <c r="T1489" s="11">
        <f t="shared" si="95"/>
        <v>42042</v>
      </c>
    </row>
    <row r="1490" spans="1:20" ht="28.8" x14ac:dyDescent="0.3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>
        <f t="shared" si="92"/>
        <v>106</v>
      </c>
      <c r="O1490" t="s">
        <v>8271</v>
      </c>
      <c r="P1490">
        <f t="shared" si="93"/>
        <v>79</v>
      </c>
      <c r="Q1490" s="9" t="s">
        <v>8322</v>
      </c>
      <c r="R1490" t="s">
        <v>8323</v>
      </c>
      <c r="S1490" s="11">
        <f t="shared" si="94"/>
        <v>42599</v>
      </c>
      <c r="T1490" s="11">
        <f t="shared" si="95"/>
        <v>42585</v>
      </c>
    </row>
    <row r="1491" spans="1:20" ht="43.2" x14ac:dyDescent="0.3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>
        <f t="shared" si="92"/>
        <v>163</v>
      </c>
      <c r="O1491" t="s">
        <v>8271</v>
      </c>
      <c r="P1491">
        <f t="shared" si="93"/>
        <v>96</v>
      </c>
      <c r="Q1491" s="9" t="s">
        <v>8322</v>
      </c>
      <c r="R1491" t="s">
        <v>8323</v>
      </c>
      <c r="S1491" s="11">
        <f t="shared" si="94"/>
        <v>42128</v>
      </c>
      <c r="T1491" s="11">
        <f t="shared" si="95"/>
        <v>42097</v>
      </c>
    </row>
    <row r="1492" spans="1:20" ht="43.2" x14ac:dyDescent="0.3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>
        <f t="shared" si="92"/>
        <v>106</v>
      </c>
      <c r="O1492" t="s">
        <v>8271</v>
      </c>
      <c r="P1492">
        <f t="shared" si="93"/>
        <v>70</v>
      </c>
      <c r="Q1492" s="9" t="s">
        <v>8322</v>
      </c>
      <c r="R1492" t="s">
        <v>8323</v>
      </c>
      <c r="S1492" s="11">
        <f t="shared" si="94"/>
        <v>41838</v>
      </c>
      <c r="T1492" s="11">
        <f t="shared" si="95"/>
        <v>41808</v>
      </c>
    </row>
    <row r="1493" spans="1:20" ht="43.2" x14ac:dyDescent="0.3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>
        <f t="shared" si="92"/>
        <v>100</v>
      </c>
      <c r="O1493" t="s">
        <v>8271</v>
      </c>
      <c r="P1493">
        <f t="shared" si="93"/>
        <v>75</v>
      </c>
      <c r="Q1493" s="9" t="s">
        <v>8322</v>
      </c>
      <c r="R1493" t="s">
        <v>8323</v>
      </c>
      <c r="S1493" s="11">
        <f t="shared" si="94"/>
        <v>41882</v>
      </c>
      <c r="T1493" s="11">
        <f t="shared" si="95"/>
        <v>41852</v>
      </c>
    </row>
    <row r="1494" spans="1:20" ht="28.8" x14ac:dyDescent="0.3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>
        <f t="shared" si="92"/>
        <v>105</v>
      </c>
      <c r="O1494" t="s">
        <v>8271</v>
      </c>
      <c r="P1494">
        <f t="shared" si="93"/>
        <v>124</v>
      </c>
      <c r="Q1494" s="9" t="s">
        <v>8322</v>
      </c>
      <c r="R1494" t="s">
        <v>8323</v>
      </c>
      <c r="S1494" s="11">
        <f t="shared" si="94"/>
        <v>42709</v>
      </c>
      <c r="T1494" s="11">
        <f t="shared" si="95"/>
        <v>42694</v>
      </c>
    </row>
    <row r="1495" spans="1:20" ht="43.2" x14ac:dyDescent="0.3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>
        <f t="shared" si="92"/>
        <v>175</v>
      </c>
      <c r="O1495" t="s">
        <v>8271</v>
      </c>
      <c r="P1495">
        <f t="shared" si="93"/>
        <v>265</v>
      </c>
      <c r="Q1495" s="9" t="s">
        <v>8322</v>
      </c>
      <c r="R1495" t="s">
        <v>8323</v>
      </c>
      <c r="S1495" s="11">
        <f t="shared" si="94"/>
        <v>42370</v>
      </c>
      <c r="T1495" s="11">
        <f t="shared" si="95"/>
        <v>42341</v>
      </c>
    </row>
    <row r="1496" spans="1:20" ht="57.6" x14ac:dyDescent="0.3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>
        <f t="shared" si="92"/>
        <v>102</v>
      </c>
      <c r="O1496" t="s">
        <v>8271</v>
      </c>
      <c r="P1496">
        <f t="shared" si="93"/>
        <v>59</v>
      </c>
      <c r="Q1496" s="9" t="s">
        <v>8322</v>
      </c>
      <c r="R1496" t="s">
        <v>8323</v>
      </c>
      <c r="S1496" s="11">
        <f t="shared" si="94"/>
        <v>41908</v>
      </c>
      <c r="T1496" s="11">
        <f t="shared" si="95"/>
        <v>41880</v>
      </c>
    </row>
    <row r="1497" spans="1:20" ht="43.2" x14ac:dyDescent="0.3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>
        <f t="shared" si="92"/>
        <v>100</v>
      </c>
      <c r="O1497" t="s">
        <v>8271</v>
      </c>
      <c r="P1497">
        <f t="shared" si="93"/>
        <v>71</v>
      </c>
      <c r="Q1497" s="9" t="s">
        <v>8322</v>
      </c>
      <c r="R1497" t="s">
        <v>8323</v>
      </c>
      <c r="S1497" s="11">
        <f t="shared" si="94"/>
        <v>41970</v>
      </c>
      <c r="T1497" s="11">
        <f t="shared" si="95"/>
        <v>41941</v>
      </c>
    </row>
    <row r="1498" spans="1:20" ht="43.2" x14ac:dyDescent="0.3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>
        <f t="shared" si="92"/>
        <v>171</v>
      </c>
      <c r="O1498" t="s">
        <v>8271</v>
      </c>
      <c r="P1498">
        <f t="shared" si="93"/>
        <v>9</v>
      </c>
      <c r="Q1498" s="9" t="s">
        <v>8322</v>
      </c>
      <c r="R1498" t="s">
        <v>8323</v>
      </c>
      <c r="S1498" s="11">
        <f t="shared" si="94"/>
        <v>42442</v>
      </c>
      <c r="T1498" s="11">
        <f t="shared" si="95"/>
        <v>42425</v>
      </c>
    </row>
    <row r="1499" spans="1:20" ht="57.6" x14ac:dyDescent="0.3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>
        <f t="shared" si="92"/>
        <v>114</v>
      </c>
      <c r="O1499" t="s">
        <v>8271</v>
      </c>
      <c r="P1499">
        <f t="shared" si="93"/>
        <v>114</v>
      </c>
      <c r="Q1499" s="9" t="s">
        <v>8322</v>
      </c>
      <c r="R1499" t="s">
        <v>8323</v>
      </c>
      <c r="S1499" s="11">
        <f t="shared" si="94"/>
        <v>42086</v>
      </c>
      <c r="T1499" s="11">
        <f t="shared" si="95"/>
        <v>42027</v>
      </c>
    </row>
    <row r="1500" spans="1:20" ht="57.6" x14ac:dyDescent="0.3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>
        <f t="shared" si="92"/>
        <v>129</v>
      </c>
      <c r="O1500" t="s">
        <v>8271</v>
      </c>
      <c r="P1500">
        <f t="shared" si="93"/>
        <v>61</v>
      </c>
      <c r="Q1500" s="9" t="s">
        <v>8322</v>
      </c>
      <c r="R1500" t="s">
        <v>8323</v>
      </c>
      <c r="S1500" s="11">
        <f t="shared" si="94"/>
        <v>41932</v>
      </c>
      <c r="T1500" s="11">
        <f t="shared" si="95"/>
        <v>41922</v>
      </c>
    </row>
    <row r="1501" spans="1:20" ht="43.2" x14ac:dyDescent="0.3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>
        <f t="shared" si="92"/>
        <v>101</v>
      </c>
      <c r="O1501" t="s">
        <v>8271</v>
      </c>
      <c r="P1501">
        <f t="shared" si="93"/>
        <v>110</v>
      </c>
      <c r="Q1501" s="9" t="s">
        <v>8322</v>
      </c>
      <c r="R1501" t="s">
        <v>8323</v>
      </c>
      <c r="S1501" s="11">
        <f t="shared" si="94"/>
        <v>42010</v>
      </c>
      <c r="T1501" s="11">
        <f t="shared" si="95"/>
        <v>41993</v>
      </c>
    </row>
    <row r="1502" spans="1:20" ht="43.2" x14ac:dyDescent="0.3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>
        <f t="shared" si="92"/>
        <v>109</v>
      </c>
      <c r="O1502" t="s">
        <v>8271</v>
      </c>
      <c r="P1502">
        <f t="shared" si="93"/>
        <v>136</v>
      </c>
      <c r="Q1502" s="9" t="s">
        <v>8322</v>
      </c>
      <c r="R1502" t="s">
        <v>8323</v>
      </c>
      <c r="S1502" s="11">
        <f t="shared" si="94"/>
        <v>42240</v>
      </c>
      <c r="T1502" s="11">
        <f t="shared" si="95"/>
        <v>42220</v>
      </c>
    </row>
    <row r="1503" spans="1:20" ht="57.6" x14ac:dyDescent="0.3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>
        <f t="shared" si="92"/>
        <v>129</v>
      </c>
      <c r="O1503" t="s">
        <v>8303</v>
      </c>
      <c r="P1503">
        <f t="shared" si="93"/>
        <v>53</v>
      </c>
      <c r="Q1503" s="9" t="s">
        <v>8322</v>
      </c>
      <c r="R1503" t="s">
        <v>8362</v>
      </c>
      <c r="S1503" s="11">
        <f t="shared" si="94"/>
        <v>42270</v>
      </c>
      <c r="T1503" s="11">
        <f t="shared" si="95"/>
        <v>42225</v>
      </c>
    </row>
    <row r="1504" spans="1:20" ht="28.8" x14ac:dyDescent="0.3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>
        <f t="shared" si="92"/>
        <v>102</v>
      </c>
      <c r="O1504" t="s">
        <v>8303</v>
      </c>
      <c r="P1504">
        <f t="shared" si="93"/>
        <v>86</v>
      </c>
      <c r="Q1504" s="9" t="s">
        <v>8322</v>
      </c>
      <c r="R1504" t="s">
        <v>8362</v>
      </c>
      <c r="S1504" s="11">
        <f t="shared" si="94"/>
        <v>42411</v>
      </c>
      <c r="T1504" s="11">
        <f t="shared" si="95"/>
        <v>42381</v>
      </c>
    </row>
    <row r="1505" spans="1:20" ht="43.2" x14ac:dyDescent="0.3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>
        <f t="shared" si="92"/>
        <v>147</v>
      </c>
      <c r="O1505" t="s">
        <v>8303</v>
      </c>
      <c r="P1505">
        <f t="shared" si="93"/>
        <v>155</v>
      </c>
      <c r="Q1505" s="9" t="s">
        <v>8322</v>
      </c>
      <c r="R1505" t="s">
        <v>8362</v>
      </c>
      <c r="S1505" s="11">
        <f t="shared" si="94"/>
        <v>41954</v>
      </c>
      <c r="T1505" s="11">
        <f t="shared" si="95"/>
        <v>41894</v>
      </c>
    </row>
    <row r="1506" spans="1:20" ht="57.6" x14ac:dyDescent="0.3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>
        <f t="shared" si="92"/>
        <v>100</v>
      </c>
      <c r="O1506" t="s">
        <v>8303</v>
      </c>
      <c r="P1506">
        <f t="shared" si="93"/>
        <v>115</v>
      </c>
      <c r="Q1506" s="9" t="s">
        <v>8322</v>
      </c>
      <c r="R1506" t="s">
        <v>8362</v>
      </c>
      <c r="S1506" s="11">
        <f t="shared" si="94"/>
        <v>42606</v>
      </c>
      <c r="T1506" s="11">
        <f t="shared" si="95"/>
        <v>42576</v>
      </c>
    </row>
    <row r="1507" spans="1:20" ht="57.6" x14ac:dyDescent="0.3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>
        <f t="shared" si="92"/>
        <v>122</v>
      </c>
      <c r="O1507" t="s">
        <v>8303</v>
      </c>
      <c r="P1507">
        <f t="shared" si="93"/>
        <v>110</v>
      </c>
      <c r="Q1507" s="9" t="s">
        <v>8322</v>
      </c>
      <c r="R1507" t="s">
        <v>8362</v>
      </c>
      <c r="S1507" s="11">
        <f t="shared" si="94"/>
        <v>42674</v>
      </c>
      <c r="T1507" s="11">
        <f t="shared" si="95"/>
        <v>42655</v>
      </c>
    </row>
    <row r="1508" spans="1:20" ht="43.2" x14ac:dyDescent="0.3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>
        <f t="shared" si="92"/>
        <v>106</v>
      </c>
      <c r="O1508" t="s">
        <v>8303</v>
      </c>
      <c r="P1508">
        <f t="shared" si="93"/>
        <v>45</v>
      </c>
      <c r="Q1508" s="9" t="s">
        <v>8322</v>
      </c>
      <c r="R1508" t="s">
        <v>8362</v>
      </c>
      <c r="S1508" s="11">
        <f t="shared" si="94"/>
        <v>42491</v>
      </c>
      <c r="T1508" s="11">
        <f t="shared" si="95"/>
        <v>42431</v>
      </c>
    </row>
    <row r="1509" spans="1:20" ht="57.6" x14ac:dyDescent="0.3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>
        <f t="shared" si="92"/>
        <v>110</v>
      </c>
      <c r="O1509" t="s">
        <v>8303</v>
      </c>
      <c r="P1509">
        <f t="shared" si="93"/>
        <v>104</v>
      </c>
      <c r="Q1509" s="9" t="s">
        <v>8322</v>
      </c>
      <c r="R1509" t="s">
        <v>8362</v>
      </c>
      <c r="S1509" s="11">
        <f t="shared" si="94"/>
        <v>42656</v>
      </c>
      <c r="T1509" s="11">
        <f t="shared" si="95"/>
        <v>42627</v>
      </c>
    </row>
    <row r="1510" spans="1:20" ht="43.2" x14ac:dyDescent="0.3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>
        <f t="shared" si="92"/>
        <v>100</v>
      </c>
      <c r="O1510" t="s">
        <v>8303</v>
      </c>
      <c r="P1510">
        <f t="shared" si="93"/>
        <v>36</v>
      </c>
      <c r="Q1510" s="9" t="s">
        <v>8322</v>
      </c>
      <c r="R1510" t="s">
        <v>8362</v>
      </c>
      <c r="S1510" s="11">
        <f t="shared" si="94"/>
        <v>42541</v>
      </c>
      <c r="T1510" s="11">
        <f t="shared" si="95"/>
        <v>42511</v>
      </c>
    </row>
    <row r="1511" spans="1:20" x14ac:dyDescent="0.3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>
        <f t="shared" si="92"/>
        <v>177</v>
      </c>
      <c r="O1511" t="s">
        <v>8303</v>
      </c>
      <c r="P1511">
        <f t="shared" si="93"/>
        <v>97</v>
      </c>
      <c r="Q1511" s="9" t="s">
        <v>8322</v>
      </c>
      <c r="R1511" t="s">
        <v>8362</v>
      </c>
      <c r="S1511" s="11">
        <f t="shared" si="94"/>
        <v>42359</v>
      </c>
      <c r="T1511" s="11">
        <f t="shared" si="95"/>
        <v>42337</v>
      </c>
    </row>
    <row r="1512" spans="1:20" ht="43.2" x14ac:dyDescent="0.3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>
        <f t="shared" si="92"/>
        <v>100</v>
      </c>
      <c r="O1512" t="s">
        <v>8303</v>
      </c>
      <c r="P1512">
        <f t="shared" si="93"/>
        <v>370</v>
      </c>
      <c r="Q1512" s="9" t="s">
        <v>8322</v>
      </c>
      <c r="R1512" t="s">
        <v>8362</v>
      </c>
      <c r="S1512" s="11">
        <f t="shared" si="94"/>
        <v>42376</v>
      </c>
      <c r="T1512" s="11">
        <f t="shared" si="95"/>
        <v>42341</v>
      </c>
    </row>
    <row r="1513" spans="1:20" ht="43.2" x14ac:dyDescent="0.3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>
        <f t="shared" si="92"/>
        <v>103</v>
      </c>
      <c r="O1513" t="s">
        <v>8303</v>
      </c>
      <c r="P1513">
        <f t="shared" si="93"/>
        <v>94</v>
      </c>
      <c r="Q1513" s="9" t="s">
        <v>8322</v>
      </c>
      <c r="R1513" t="s">
        <v>8362</v>
      </c>
      <c r="S1513" s="11">
        <f t="shared" si="94"/>
        <v>42763</v>
      </c>
      <c r="T1513" s="11">
        <f t="shared" si="95"/>
        <v>42741</v>
      </c>
    </row>
    <row r="1514" spans="1:20" ht="43.2" x14ac:dyDescent="0.3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>
        <f t="shared" si="92"/>
        <v>105</v>
      </c>
      <c r="O1514" t="s">
        <v>8303</v>
      </c>
      <c r="P1514">
        <f t="shared" si="93"/>
        <v>49</v>
      </c>
      <c r="Q1514" s="9" t="s">
        <v>8322</v>
      </c>
      <c r="R1514" t="s">
        <v>8362</v>
      </c>
      <c r="S1514" s="11">
        <f t="shared" si="94"/>
        <v>42652</v>
      </c>
      <c r="T1514" s="11">
        <f t="shared" si="95"/>
        <v>42622</v>
      </c>
    </row>
    <row r="1515" spans="1:20" x14ac:dyDescent="0.3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>
        <f t="shared" si="92"/>
        <v>100</v>
      </c>
      <c r="O1515" t="s">
        <v>8303</v>
      </c>
      <c r="P1515">
        <f t="shared" si="93"/>
        <v>46</v>
      </c>
      <c r="Q1515" s="9" t="s">
        <v>8322</v>
      </c>
      <c r="R1515" t="s">
        <v>8362</v>
      </c>
      <c r="S1515" s="11">
        <f t="shared" si="94"/>
        <v>42421</v>
      </c>
      <c r="T1515" s="11">
        <f t="shared" si="95"/>
        <v>42391</v>
      </c>
    </row>
    <row r="1516" spans="1:20" ht="43.2" x14ac:dyDescent="0.3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>
        <f t="shared" si="92"/>
        <v>458</v>
      </c>
      <c r="O1516" t="s">
        <v>8303</v>
      </c>
      <c r="P1516">
        <f t="shared" si="93"/>
        <v>23</v>
      </c>
      <c r="Q1516" s="9" t="s">
        <v>8322</v>
      </c>
      <c r="R1516" t="s">
        <v>8362</v>
      </c>
      <c r="S1516" s="11">
        <f t="shared" si="94"/>
        <v>41915</v>
      </c>
      <c r="T1516" s="11">
        <f t="shared" si="95"/>
        <v>41885</v>
      </c>
    </row>
    <row r="1517" spans="1:20" ht="43.2" x14ac:dyDescent="0.3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>
        <f t="shared" si="92"/>
        <v>105</v>
      </c>
      <c r="O1517" t="s">
        <v>8303</v>
      </c>
      <c r="P1517">
        <f t="shared" si="93"/>
        <v>63</v>
      </c>
      <c r="Q1517" s="9" t="s">
        <v>8322</v>
      </c>
      <c r="R1517" t="s">
        <v>8362</v>
      </c>
      <c r="S1517" s="11">
        <f t="shared" si="94"/>
        <v>42754</v>
      </c>
      <c r="T1517" s="11">
        <f t="shared" si="95"/>
        <v>42724</v>
      </c>
    </row>
    <row r="1518" spans="1:20" ht="28.8" x14ac:dyDescent="0.3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>
        <f t="shared" si="92"/>
        <v>172</v>
      </c>
      <c r="O1518" t="s">
        <v>8303</v>
      </c>
      <c r="P1518">
        <f t="shared" si="93"/>
        <v>154</v>
      </c>
      <c r="Q1518" s="9" t="s">
        <v>8322</v>
      </c>
      <c r="R1518" t="s">
        <v>8362</v>
      </c>
      <c r="S1518" s="11">
        <f t="shared" si="94"/>
        <v>42151</v>
      </c>
      <c r="T1518" s="11">
        <f t="shared" si="95"/>
        <v>42091</v>
      </c>
    </row>
    <row r="1519" spans="1:20" ht="43.2" x14ac:dyDescent="0.3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>
        <f t="shared" si="92"/>
        <v>104</v>
      </c>
      <c r="O1519" t="s">
        <v>8303</v>
      </c>
      <c r="P1519">
        <f t="shared" si="93"/>
        <v>90</v>
      </c>
      <c r="Q1519" s="9" t="s">
        <v>8322</v>
      </c>
      <c r="R1519" t="s">
        <v>8362</v>
      </c>
      <c r="S1519" s="11">
        <f t="shared" si="94"/>
        <v>42793</v>
      </c>
      <c r="T1519" s="11">
        <f t="shared" si="95"/>
        <v>42775</v>
      </c>
    </row>
    <row r="1520" spans="1:20" ht="43.2" x14ac:dyDescent="0.3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>
        <f t="shared" si="92"/>
        <v>103</v>
      </c>
      <c r="O1520" t="s">
        <v>8303</v>
      </c>
      <c r="P1520">
        <f t="shared" si="93"/>
        <v>119</v>
      </c>
      <c r="Q1520" s="9" t="s">
        <v>8322</v>
      </c>
      <c r="R1520" t="s">
        <v>8362</v>
      </c>
      <c r="S1520" s="11">
        <f t="shared" si="94"/>
        <v>41806</v>
      </c>
      <c r="T1520" s="11">
        <f t="shared" si="95"/>
        <v>41778</v>
      </c>
    </row>
    <row r="1521" spans="1:20" ht="43.2" x14ac:dyDescent="0.3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>
        <f t="shared" si="92"/>
        <v>119</v>
      </c>
      <c r="O1521" t="s">
        <v>8303</v>
      </c>
      <c r="P1521">
        <f t="shared" si="93"/>
        <v>80</v>
      </c>
      <c r="Q1521" s="9" t="s">
        <v>8322</v>
      </c>
      <c r="R1521" t="s">
        <v>8362</v>
      </c>
      <c r="S1521" s="11">
        <f t="shared" si="94"/>
        <v>42795</v>
      </c>
      <c r="T1521" s="11">
        <f t="shared" si="95"/>
        <v>42780</v>
      </c>
    </row>
    <row r="1522" spans="1:20" ht="43.2" x14ac:dyDescent="0.3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>
        <f t="shared" si="92"/>
        <v>100</v>
      </c>
      <c r="O1522" t="s">
        <v>8303</v>
      </c>
      <c r="P1522">
        <f t="shared" si="93"/>
        <v>63</v>
      </c>
      <c r="Q1522" s="9" t="s">
        <v>8322</v>
      </c>
      <c r="R1522" t="s">
        <v>8362</v>
      </c>
      <c r="S1522" s="11">
        <f t="shared" si="94"/>
        <v>42766</v>
      </c>
      <c r="T1522" s="11">
        <f t="shared" si="95"/>
        <v>42752</v>
      </c>
    </row>
    <row r="1523" spans="1:20" ht="43.2" x14ac:dyDescent="0.3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>
        <f t="shared" si="92"/>
        <v>319</v>
      </c>
      <c r="O1523" t="s">
        <v>8303</v>
      </c>
      <c r="P1523">
        <f t="shared" si="93"/>
        <v>131</v>
      </c>
      <c r="Q1523" s="9" t="s">
        <v>8322</v>
      </c>
      <c r="R1523" t="s">
        <v>8362</v>
      </c>
      <c r="S1523" s="11">
        <f t="shared" si="94"/>
        <v>42565</v>
      </c>
      <c r="T1523" s="11">
        <f t="shared" si="95"/>
        <v>42535</v>
      </c>
    </row>
    <row r="1524" spans="1:20" ht="28.8" x14ac:dyDescent="0.3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>
        <f t="shared" si="92"/>
        <v>109</v>
      </c>
      <c r="O1524" t="s">
        <v>8303</v>
      </c>
      <c r="P1524">
        <f t="shared" si="93"/>
        <v>73</v>
      </c>
      <c r="Q1524" s="9" t="s">
        <v>8322</v>
      </c>
      <c r="R1524" t="s">
        <v>8362</v>
      </c>
      <c r="S1524" s="11">
        <f t="shared" si="94"/>
        <v>41270</v>
      </c>
      <c r="T1524" s="11">
        <f t="shared" si="95"/>
        <v>41240</v>
      </c>
    </row>
    <row r="1525" spans="1:20" ht="43.2" x14ac:dyDescent="0.3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>
        <f t="shared" si="92"/>
        <v>101</v>
      </c>
      <c r="O1525" t="s">
        <v>8303</v>
      </c>
      <c r="P1525">
        <f t="shared" si="93"/>
        <v>179</v>
      </c>
      <c r="Q1525" s="9" t="s">
        <v>8322</v>
      </c>
      <c r="R1525" t="s">
        <v>8362</v>
      </c>
      <c r="S1525" s="11">
        <f t="shared" si="94"/>
        <v>42430</v>
      </c>
      <c r="T1525" s="11">
        <f t="shared" si="95"/>
        <v>42399</v>
      </c>
    </row>
    <row r="1526" spans="1:20" ht="57.6" x14ac:dyDescent="0.3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>
        <f t="shared" si="92"/>
        <v>113</v>
      </c>
      <c r="O1526" t="s">
        <v>8303</v>
      </c>
      <c r="P1526">
        <f t="shared" si="93"/>
        <v>163</v>
      </c>
      <c r="Q1526" s="9" t="s">
        <v>8322</v>
      </c>
      <c r="R1526" t="s">
        <v>8362</v>
      </c>
      <c r="S1526" s="11">
        <f t="shared" si="94"/>
        <v>41959</v>
      </c>
      <c r="T1526" s="11">
        <f t="shared" si="95"/>
        <v>41929</v>
      </c>
    </row>
    <row r="1527" spans="1:20" ht="43.2" x14ac:dyDescent="0.3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>
        <f t="shared" si="92"/>
        <v>120</v>
      </c>
      <c r="O1527" t="s">
        <v>8303</v>
      </c>
      <c r="P1527">
        <f t="shared" si="93"/>
        <v>108</v>
      </c>
      <c r="Q1527" s="9" t="s">
        <v>8322</v>
      </c>
      <c r="R1527" t="s">
        <v>8362</v>
      </c>
      <c r="S1527" s="11">
        <f t="shared" si="94"/>
        <v>41918</v>
      </c>
      <c r="T1527" s="11">
        <f t="shared" si="95"/>
        <v>41888</v>
      </c>
    </row>
    <row r="1528" spans="1:20" ht="28.8" x14ac:dyDescent="0.3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>
        <f t="shared" si="92"/>
        <v>108</v>
      </c>
      <c r="O1528" t="s">
        <v>8303</v>
      </c>
      <c r="P1528">
        <f t="shared" si="93"/>
        <v>89</v>
      </c>
      <c r="Q1528" s="9" t="s">
        <v>8322</v>
      </c>
      <c r="R1528" t="s">
        <v>8362</v>
      </c>
      <c r="S1528" s="11">
        <f t="shared" si="94"/>
        <v>41987</v>
      </c>
      <c r="T1528" s="11">
        <f t="shared" si="95"/>
        <v>41957</v>
      </c>
    </row>
    <row r="1529" spans="1:20" ht="28.8" x14ac:dyDescent="0.3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>
        <f t="shared" si="92"/>
        <v>180</v>
      </c>
      <c r="O1529" t="s">
        <v>8303</v>
      </c>
      <c r="P1529">
        <f t="shared" si="93"/>
        <v>54</v>
      </c>
      <c r="Q1529" s="9" t="s">
        <v>8322</v>
      </c>
      <c r="R1529" t="s">
        <v>8362</v>
      </c>
      <c r="S1529" s="11">
        <f t="shared" si="94"/>
        <v>42119</v>
      </c>
      <c r="T1529" s="11">
        <f t="shared" si="95"/>
        <v>42098</v>
      </c>
    </row>
    <row r="1530" spans="1:20" ht="43.2" x14ac:dyDescent="0.3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>
        <f t="shared" si="92"/>
        <v>101</v>
      </c>
      <c r="O1530" t="s">
        <v>8303</v>
      </c>
      <c r="P1530">
        <f t="shared" si="93"/>
        <v>117</v>
      </c>
      <c r="Q1530" s="9" t="s">
        <v>8322</v>
      </c>
      <c r="R1530" t="s">
        <v>8362</v>
      </c>
      <c r="S1530" s="11">
        <f t="shared" si="94"/>
        <v>42390</v>
      </c>
      <c r="T1530" s="11">
        <f t="shared" si="95"/>
        <v>42360</v>
      </c>
    </row>
    <row r="1531" spans="1:20" ht="43.2" x14ac:dyDescent="0.3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>
        <f t="shared" si="92"/>
        <v>120</v>
      </c>
      <c r="O1531" t="s">
        <v>8303</v>
      </c>
      <c r="P1531">
        <f t="shared" si="93"/>
        <v>234</v>
      </c>
      <c r="Q1531" s="9" t="s">
        <v>8322</v>
      </c>
      <c r="R1531" t="s">
        <v>8362</v>
      </c>
      <c r="S1531" s="11">
        <f t="shared" si="94"/>
        <v>41969</v>
      </c>
      <c r="T1531" s="11">
        <f t="shared" si="95"/>
        <v>41939</v>
      </c>
    </row>
    <row r="1532" spans="1:20" ht="43.2" x14ac:dyDescent="0.3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>
        <f t="shared" si="92"/>
        <v>158</v>
      </c>
      <c r="O1532" t="s">
        <v>8303</v>
      </c>
      <c r="P1532">
        <f t="shared" si="93"/>
        <v>158</v>
      </c>
      <c r="Q1532" s="9" t="s">
        <v>8322</v>
      </c>
      <c r="R1532" t="s">
        <v>8362</v>
      </c>
      <c r="S1532" s="11">
        <f t="shared" si="94"/>
        <v>42056</v>
      </c>
      <c r="T1532" s="11">
        <f t="shared" si="95"/>
        <v>41996</v>
      </c>
    </row>
    <row r="1533" spans="1:20" ht="43.2" x14ac:dyDescent="0.3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>
        <f t="shared" si="92"/>
        <v>124</v>
      </c>
      <c r="O1533" t="s">
        <v>8303</v>
      </c>
      <c r="P1533">
        <f t="shared" si="93"/>
        <v>15</v>
      </c>
      <c r="Q1533" s="9" t="s">
        <v>8322</v>
      </c>
      <c r="R1533" t="s">
        <v>8362</v>
      </c>
      <c r="S1533" s="11">
        <f t="shared" si="94"/>
        <v>42362</v>
      </c>
      <c r="T1533" s="11">
        <f t="shared" si="95"/>
        <v>42334</v>
      </c>
    </row>
    <row r="1534" spans="1:20" ht="43.2" x14ac:dyDescent="0.3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>
        <f t="shared" si="92"/>
        <v>117</v>
      </c>
      <c r="O1534" t="s">
        <v>8303</v>
      </c>
      <c r="P1534">
        <f t="shared" si="93"/>
        <v>85</v>
      </c>
      <c r="Q1534" s="9" t="s">
        <v>8322</v>
      </c>
      <c r="R1534" t="s">
        <v>8362</v>
      </c>
      <c r="S1534" s="11">
        <f t="shared" si="94"/>
        <v>42045</v>
      </c>
      <c r="T1534" s="11">
        <f t="shared" si="95"/>
        <v>42024</v>
      </c>
    </row>
    <row r="1535" spans="1:20" ht="43.2" x14ac:dyDescent="0.3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>
        <f t="shared" si="92"/>
        <v>157</v>
      </c>
      <c r="O1535" t="s">
        <v>8303</v>
      </c>
      <c r="P1535">
        <f t="shared" si="93"/>
        <v>147</v>
      </c>
      <c r="Q1535" s="9" t="s">
        <v>8322</v>
      </c>
      <c r="R1535" t="s">
        <v>8362</v>
      </c>
      <c r="S1535" s="11">
        <f t="shared" si="94"/>
        <v>42177</v>
      </c>
      <c r="T1535" s="11">
        <f t="shared" si="95"/>
        <v>42147</v>
      </c>
    </row>
    <row r="1536" spans="1:20" ht="43.2" x14ac:dyDescent="0.3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>
        <f t="shared" si="92"/>
        <v>113</v>
      </c>
      <c r="O1536" t="s">
        <v>8303</v>
      </c>
      <c r="P1536">
        <f t="shared" si="93"/>
        <v>51</v>
      </c>
      <c r="Q1536" s="9" t="s">
        <v>8322</v>
      </c>
      <c r="R1536" t="s">
        <v>8362</v>
      </c>
      <c r="S1536" s="11">
        <f t="shared" si="94"/>
        <v>41948</v>
      </c>
      <c r="T1536" s="11">
        <f t="shared" si="95"/>
        <v>41920</v>
      </c>
    </row>
    <row r="1537" spans="1:20" ht="43.2" x14ac:dyDescent="0.3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>
        <f t="shared" si="92"/>
        <v>103</v>
      </c>
      <c r="O1537" t="s">
        <v>8303</v>
      </c>
      <c r="P1537">
        <f t="shared" si="93"/>
        <v>88</v>
      </c>
      <c r="Q1537" s="9" t="s">
        <v>8322</v>
      </c>
      <c r="R1537" t="s">
        <v>8362</v>
      </c>
      <c r="S1537" s="11">
        <f t="shared" si="94"/>
        <v>41801</v>
      </c>
      <c r="T1537" s="11">
        <f t="shared" si="95"/>
        <v>41785</v>
      </c>
    </row>
    <row r="1538" spans="1:20" ht="57.6" x14ac:dyDescent="0.3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>
        <f t="shared" ref="N1538:N1601" si="96">ROUND(($E1538/$D1538)*100,0)</f>
        <v>103</v>
      </c>
      <c r="O1538" t="s">
        <v>8303</v>
      </c>
      <c r="P1538">
        <f t="shared" ref="P1538:P1601" si="97">ROUND($E1538/$L1538,0)</f>
        <v>242</v>
      </c>
      <c r="Q1538" s="9" t="s">
        <v>8322</v>
      </c>
      <c r="R1538" t="s">
        <v>8362</v>
      </c>
      <c r="S1538" s="11">
        <f t="shared" si="94"/>
        <v>41838</v>
      </c>
      <c r="T1538" s="11">
        <f t="shared" si="95"/>
        <v>41778</v>
      </c>
    </row>
    <row r="1539" spans="1:20" ht="43.2" x14ac:dyDescent="0.3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>
        <f t="shared" si="96"/>
        <v>106</v>
      </c>
      <c r="O1539" t="s">
        <v>8303</v>
      </c>
      <c r="P1539">
        <f t="shared" si="97"/>
        <v>146</v>
      </c>
      <c r="Q1539" s="9" t="s">
        <v>8322</v>
      </c>
      <c r="R1539" t="s">
        <v>8362</v>
      </c>
      <c r="S1539" s="11">
        <f t="shared" ref="S1539:S1602" si="98">ROUND((((($I1539/60)/60)/24)+DATE(1970,1,1))-(8/24),0)</f>
        <v>41872</v>
      </c>
      <c r="T1539" s="11">
        <f t="shared" ref="T1539:T1602" si="99">ROUND((((($J1539/60)/60)/24)+DATE(1970,1,1))-(8/24),0)</f>
        <v>41842</v>
      </c>
    </row>
    <row r="1540" spans="1:20" ht="43.2" x14ac:dyDescent="0.3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>
        <f t="shared" si="96"/>
        <v>101</v>
      </c>
      <c r="O1540" t="s">
        <v>8303</v>
      </c>
      <c r="P1540">
        <f t="shared" si="97"/>
        <v>103</v>
      </c>
      <c r="Q1540" s="9" t="s">
        <v>8322</v>
      </c>
      <c r="R1540" t="s">
        <v>8362</v>
      </c>
      <c r="S1540" s="11">
        <f t="shared" si="98"/>
        <v>42206</v>
      </c>
      <c r="T1540" s="11">
        <f t="shared" si="99"/>
        <v>42163</v>
      </c>
    </row>
    <row r="1541" spans="1:20" ht="43.2" x14ac:dyDescent="0.3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>
        <f t="shared" si="96"/>
        <v>121</v>
      </c>
      <c r="O1541" t="s">
        <v>8303</v>
      </c>
      <c r="P1541">
        <f t="shared" si="97"/>
        <v>80</v>
      </c>
      <c r="Q1541" s="9" t="s">
        <v>8322</v>
      </c>
      <c r="R1541" t="s">
        <v>8362</v>
      </c>
      <c r="S1541" s="11">
        <f t="shared" si="98"/>
        <v>41786</v>
      </c>
      <c r="T1541" s="11">
        <f t="shared" si="99"/>
        <v>41759</v>
      </c>
    </row>
    <row r="1542" spans="1:20" ht="43.2" x14ac:dyDescent="0.3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>
        <f t="shared" si="96"/>
        <v>101</v>
      </c>
      <c r="O1542" t="s">
        <v>8303</v>
      </c>
      <c r="P1542">
        <f t="shared" si="97"/>
        <v>235</v>
      </c>
      <c r="Q1542" s="9" t="s">
        <v>8322</v>
      </c>
      <c r="R1542" t="s">
        <v>8362</v>
      </c>
      <c r="S1542" s="11">
        <f t="shared" si="98"/>
        <v>42231</v>
      </c>
      <c r="T1542" s="11">
        <f t="shared" si="99"/>
        <v>42171</v>
      </c>
    </row>
    <row r="1543" spans="1:20" ht="43.2" x14ac:dyDescent="0.3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>
        <f t="shared" si="96"/>
        <v>116</v>
      </c>
      <c r="O1543" t="s">
        <v>8303</v>
      </c>
      <c r="P1543">
        <f t="shared" si="97"/>
        <v>51</v>
      </c>
      <c r="Q1543" s="9" t="s">
        <v>8322</v>
      </c>
      <c r="R1543" t="s">
        <v>8362</v>
      </c>
      <c r="S1543" s="11">
        <f t="shared" si="98"/>
        <v>42696</v>
      </c>
      <c r="T1543" s="11">
        <f t="shared" si="99"/>
        <v>42660</v>
      </c>
    </row>
    <row r="1544" spans="1:20" ht="43.2" x14ac:dyDescent="0.3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>
        <f t="shared" si="96"/>
        <v>101</v>
      </c>
      <c r="O1544" t="s">
        <v>8303</v>
      </c>
      <c r="P1544">
        <f t="shared" si="97"/>
        <v>163</v>
      </c>
      <c r="Q1544" s="9" t="s">
        <v>8322</v>
      </c>
      <c r="R1544" t="s">
        <v>8362</v>
      </c>
      <c r="S1544" s="11">
        <f t="shared" si="98"/>
        <v>42610</v>
      </c>
      <c r="T1544" s="11">
        <f t="shared" si="99"/>
        <v>42565</v>
      </c>
    </row>
    <row r="1545" spans="1:20" ht="57.6" x14ac:dyDescent="0.3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>
        <f t="shared" si="96"/>
        <v>103</v>
      </c>
      <c r="O1545" t="s">
        <v>8303</v>
      </c>
      <c r="P1545">
        <f t="shared" si="97"/>
        <v>120</v>
      </c>
      <c r="Q1545" s="9" t="s">
        <v>8322</v>
      </c>
      <c r="R1545" t="s">
        <v>8362</v>
      </c>
      <c r="S1545" s="11">
        <f t="shared" si="98"/>
        <v>42166</v>
      </c>
      <c r="T1545" s="11">
        <f t="shared" si="99"/>
        <v>42121</v>
      </c>
    </row>
    <row r="1546" spans="1:20" ht="43.2" x14ac:dyDescent="0.3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>
        <f t="shared" si="96"/>
        <v>246</v>
      </c>
      <c r="O1546" t="s">
        <v>8303</v>
      </c>
      <c r="P1546">
        <f t="shared" si="97"/>
        <v>68</v>
      </c>
      <c r="Q1546" s="9" t="s">
        <v>8322</v>
      </c>
      <c r="R1546" t="s">
        <v>8362</v>
      </c>
      <c r="S1546" s="11">
        <f t="shared" si="98"/>
        <v>41189</v>
      </c>
      <c r="T1546" s="11">
        <f t="shared" si="99"/>
        <v>41159</v>
      </c>
    </row>
    <row r="1547" spans="1:20" ht="43.2" x14ac:dyDescent="0.3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>
        <f t="shared" si="96"/>
        <v>302</v>
      </c>
      <c r="O1547" t="s">
        <v>8303</v>
      </c>
      <c r="P1547">
        <f t="shared" si="97"/>
        <v>52</v>
      </c>
      <c r="Q1547" s="9" t="s">
        <v>8322</v>
      </c>
      <c r="R1547" t="s">
        <v>8362</v>
      </c>
      <c r="S1547" s="11">
        <f t="shared" si="98"/>
        <v>41789</v>
      </c>
      <c r="T1547" s="11">
        <f t="shared" si="99"/>
        <v>41761</v>
      </c>
    </row>
    <row r="1548" spans="1:20" ht="57.6" x14ac:dyDescent="0.3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>
        <f t="shared" si="96"/>
        <v>143</v>
      </c>
      <c r="O1548" t="s">
        <v>8303</v>
      </c>
      <c r="P1548">
        <f t="shared" si="97"/>
        <v>52</v>
      </c>
      <c r="Q1548" s="9" t="s">
        <v>8322</v>
      </c>
      <c r="R1548" t="s">
        <v>8362</v>
      </c>
      <c r="S1548" s="11">
        <f t="shared" si="98"/>
        <v>42797</v>
      </c>
      <c r="T1548" s="11">
        <f t="shared" si="99"/>
        <v>42783</v>
      </c>
    </row>
    <row r="1549" spans="1:20" ht="43.2" x14ac:dyDescent="0.3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>
        <f t="shared" si="96"/>
        <v>131</v>
      </c>
      <c r="O1549" t="s">
        <v>8303</v>
      </c>
      <c r="P1549">
        <f t="shared" si="97"/>
        <v>164</v>
      </c>
      <c r="Q1549" s="9" t="s">
        <v>8322</v>
      </c>
      <c r="R1549" t="s">
        <v>8362</v>
      </c>
      <c r="S1549" s="11">
        <f t="shared" si="98"/>
        <v>42083</v>
      </c>
      <c r="T1549" s="11">
        <f t="shared" si="99"/>
        <v>42053</v>
      </c>
    </row>
    <row r="1550" spans="1:20" ht="28.8" x14ac:dyDescent="0.3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>
        <f t="shared" si="96"/>
        <v>168</v>
      </c>
      <c r="O1550" t="s">
        <v>8303</v>
      </c>
      <c r="P1550">
        <f t="shared" si="97"/>
        <v>85</v>
      </c>
      <c r="Q1550" s="9" t="s">
        <v>8322</v>
      </c>
      <c r="R1550" t="s">
        <v>8362</v>
      </c>
      <c r="S1550" s="11">
        <f t="shared" si="98"/>
        <v>42597</v>
      </c>
      <c r="T1550" s="11">
        <f t="shared" si="99"/>
        <v>42567</v>
      </c>
    </row>
    <row r="1551" spans="1:20" ht="43.2" x14ac:dyDescent="0.3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>
        <f t="shared" si="96"/>
        <v>110</v>
      </c>
      <c r="O1551" t="s">
        <v>8303</v>
      </c>
      <c r="P1551">
        <f t="shared" si="97"/>
        <v>95</v>
      </c>
      <c r="Q1551" s="9" t="s">
        <v>8322</v>
      </c>
      <c r="R1551" t="s">
        <v>8362</v>
      </c>
      <c r="S1551" s="11">
        <f t="shared" si="98"/>
        <v>41961</v>
      </c>
      <c r="T1551" s="11">
        <f t="shared" si="99"/>
        <v>41932</v>
      </c>
    </row>
    <row r="1552" spans="1:20" ht="43.2" x14ac:dyDescent="0.3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>
        <f t="shared" si="96"/>
        <v>107</v>
      </c>
      <c r="O1552" t="s">
        <v>8303</v>
      </c>
      <c r="P1552">
        <f t="shared" si="97"/>
        <v>46</v>
      </c>
      <c r="Q1552" s="9" t="s">
        <v>8322</v>
      </c>
      <c r="R1552" t="s">
        <v>8362</v>
      </c>
      <c r="S1552" s="11">
        <f t="shared" si="98"/>
        <v>42263</v>
      </c>
      <c r="T1552" s="11">
        <f t="shared" si="99"/>
        <v>42233</v>
      </c>
    </row>
    <row r="1553" spans="1:20" ht="72" x14ac:dyDescent="0.3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>
        <f t="shared" si="96"/>
        <v>100</v>
      </c>
      <c r="O1553" t="s">
        <v>8303</v>
      </c>
      <c r="P1553">
        <f t="shared" si="97"/>
        <v>52</v>
      </c>
      <c r="Q1553" s="9" t="s">
        <v>8322</v>
      </c>
      <c r="R1553" t="s">
        <v>8362</v>
      </c>
      <c r="S1553" s="11">
        <f t="shared" si="98"/>
        <v>42658</v>
      </c>
      <c r="T1553" s="11">
        <f t="shared" si="99"/>
        <v>42598</v>
      </c>
    </row>
    <row r="1554" spans="1:20" ht="43.2" x14ac:dyDescent="0.3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>
        <f t="shared" si="96"/>
        <v>127</v>
      </c>
      <c r="O1554" t="s">
        <v>8303</v>
      </c>
      <c r="P1554">
        <f t="shared" si="97"/>
        <v>51</v>
      </c>
      <c r="Q1554" s="9" t="s">
        <v>8322</v>
      </c>
      <c r="R1554" t="s">
        <v>8362</v>
      </c>
      <c r="S1554" s="11">
        <f t="shared" si="98"/>
        <v>42258</v>
      </c>
      <c r="T1554" s="11">
        <f t="shared" si="99"/>
        <v>42228</v>
      </c>
    </row>
    <row r="1555" spans="1:20" ht="43.2" x14ac:dyDescent="0.3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>
        <f t="shared" si="96"/>
        <v>147</v>
      </c>
      <c r="O1555" t="s">
        <v>8303</v>
      </c>
      <c r="P1555">
        <f t="shared" si="97"/>
        <v>191</v>
      </c>
      <c r="Q1555" s="9" t="s">
        <v>8322</v>
      </c>
      <c r="R1555" t="s">
        <v>8362</v>
      </c>
      <c r="S1555" s="11">
        <f t="shared" si="98"/>
        <v>42600</v>
      </c>
      <c r="T1555" s="11">
        <f t="shared" si="99"/>
        <v>42570</v>
      </c>
    </row>
    <row r="1556" spans="1:20" ht="72" x14ac:dyDescent="0.3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>
        <f t="shared" si="96"/>
        <v>113</v>
      </c>
      <c r="O1556" t="s">
        <v>8303</v>
      </c>
      <c r="P1556">
        <f t="shared" si="97"/>
        <v>89</v>
      </c>
      <c r="Q1556" s="9" t="s">
        <v>8322</v>
      </c>
      <c r="R1556" t="s">
        <v>8362</v>
      </c>
      <c r="S1556" s="11">
        <f t="shared" si="98"/>
        <v>42675</v>
      </c>
      <c r="T1556" s="11">
        <f t="shared" si="99"/>
        <v>42644</v>
      </c>
    </row>
    <row r="1557" spans="1:20" ht="28.8" x14ac:dyDescent="0.3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>
        <f t="shared" si="96"/>
        <v>109</v>
      </c>
      <c r="O1557" t="s">
        <v>8303</v>
      </c>
      <c r="P1557">
        <f t="shared" si="97"/>
        <v>89</v>
      </c>
      <c r="Q1557" s="9" t="s">
        <v>8322</v>
      </c>
      <c r="R1557" t="s">
        <v>8362</v>
      </c>
      <c r="S1557" s="11">
        <f t="shared" si="98"/>
        <v>41398</v>
      </c>
      <c r="T1557" s="11">
        <f t="shared" si="99"/>
        <v>41368</v>
      </c>
    </row>
    <row r="1558" spans="1:20" ht="43.2" x14ac:dyDescent="0.3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>
        <f t="shared" si="96"/>
        <v>127</v>
      </c>
      <c r="O1558" t="s">
        <v>8303</v>
      </c>
      <c r="P1558">
        <f t="shared" si="97"/>
        <v>96</v>
      </c>
      <c r="Q1558" s="9" t="s">
        <v>8322</v>
      </c>
      <c r="R1558" t="s">
        <v>8362</v>
      </c>
      <c r="S1558" s="11">
        <f t="shared" si="98"/>
        <v>41502</v>
      </c>
      <c r="T1558" s="11">
        <f t="shared" si="99"/>
        <v>41466</v>
      </c>
    </row>
    <row r="1559" spans="1:20" ht="57.6" x14ac:dyDescent="0.3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>
        <f t="shared" si="96"/>
        <v>213</v>
      </c>
      <c r="O1559" t="s">
        <v>8303</v>
      </c>
      <c r="P1559">
        <f t="shared" si="97"/>
        <v>33</v>
      </c>
      <c r="Q1559" s="9" t="s">
        <v>8322</v>
      </c>
      <c r="R1559" t="s">
        <v>8362</v>
      </c>
      <c r="S1559" s="11">
        <f t="shared" si="98"/>
        <v>40453</v>
      </c>
      <c r="T1559" s="11">
        <f t="shared" si="99"/>
        <v>40379</v>
      </c>
    </row>
    <row r="1560" spans="1:20" ht="43.2" x14ac:dyDescent="0.3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>
        <f t="shared" si="96"/>
        <v>101</v>
      </c>
      <c r="O1560" t="s">
        <v>8303</v>
      </c>
      <c r="P1560">
        <f t="shared" si="97"/>
        <v>37</v>
      </c>
      <c r="Q1560" s="9" t="s">
        <v>8322</v>
      </c>
      <c r="R1560" t="s">
        <v>8362</v>
      </c>
      <c r="S1560" s="11">
        <f t="shared" si="98"/>
        <v>42433</v>
      </c>
      <c r="T1560" s="11">
        <f t="shared" si="99"/>
        <v>42373</v>
      </c>
    </row>
    <row r="1561" spans="1:20" ht="43.2" x14ac:dyDescent="0.3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>
        <f t="shared" si="96"/>
        <v>109</v>
      </c>
      <c r="O1561" t="s">
        <v>8303</v>
      </c>
      <c r="P1561">
        <f t="shared" si="97"/>
        <v>92</v>
      </c>
      <c r="Q1561" s="9" t="s">
        <v>8322</v>
      </c>
      <c r="R1561" t="s">
        <v>8362</v>
      </c>
      <c r="S1561" s="11">
        <f t="shared" si="98"/>
        <v>41637</v>
      </c>
      <c r="T1561" s="11">
        <f t="shared" si="99"/>
        <v>41610</v>
      </c>
    </row>
    <row r="1562" spans="1:20" ht="43.2" x14ac:dyDescent="0.3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>
        <f t="shared" si="96"/>
        <v>108</v>
      </c>
      <c r="O1562" t="s">
        <v>8303</v>
      </c>
      <c r="P1562">
        <f t="shared" si="97"/>
        <v>77</v>
      </c>
      <c r="Q1562" s="9" t="s">
        <v>8322</v>
      </c>
      <c r="R1562" t="s">
        <v>8362</v>
      </c>
      <c r="S1562" s="11">
        <f t="shared" si="98"/>
        <v>42182</v>
      </c>
      <c r="T1562" s="11">
        <f t="shared" si="99"/>
        <v>42177</v>
      </c>
    </row>
    <row r="1563" spans="1:20" ht="28.8" x14ac:dyDescent="0.3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>
        <f t="shared" si="96"/>
        <v>110</v>
      </c>
      <c r="O1563" t="s">
        <v>8303</v>
      </c>
      <c r="P1563">
        <f t="shared" si="97"/>
        <v>97</v>
      </c>
      <c r="Q1563" s="9" t="s">
        <v>8322</v>
      </c>
      <c r="R1563" t="s">
        <v>8362</v>
      </c>
      <c r="S1563" s="11">
        <f t="shared" si="98"/>
        <v>42390</v>
      </c>
      <c r="T1563" s="11">
        <f t="shared" si="99"/>
        <v>42360</v>
      </c>
    </row>
    <row r="1564" spans="1:20" ht="57.6" x14ac:dyDescent="0.3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>
        <f t="shared" si="96"/>
        <v>128</v>
      </c>
      <c r="O1564" t="s">
        <v>8303</v>
      </c>
      <c r="P1564">
        <f t="shared" si="97"/>
        <v>52</v>
      </c>
      <c r="Q1564" s="9" t="s">
        <v>8322</v>
      </c>
      <c r="R1564" t="s">
        <v>8362</v>
      </c>
      <c r="S1564" s="11">
        <f t="shared" si="98"/>
        <v>42283</v>
      </c>
      <c r="T1564" s="11">
        <f t="shared" si="99"/>
        <v>42253</v>
      </c>
    </row>
    <row r="1565" spans="1:20" ht="43.2" x14ac:dyDescent="0.3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>
        <f t="shared" si="96"/>
        <v>110</v>
      </c>
      <c r="O1565" t="s">
        <v>8303</v>
      </c>
      <c r="P1565">
        <f t="shared" si="97"/>
        <v>129</v>
      </c>
      <c r="Q1565" s="9" t="s">
        <v>8322</v>
      </c>
      <c r="R1565" t="s">
        <v>8362</v>
      </c>
      <c r="S1565" s="11">
        <f t="shared" si="98"/>
        <v>42110</v>
      </c>
      <c r="T1565" s="11">
        <f t="shared" si="99"/>
        <v>42083</v>
      </c>
    </row>
    <row r="1566" spans="1:20" ht="43.2" x14ac:dyDescent="0.3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>
        <f t="shared" si="96"/>
        <v>109</v>
      </c>
      <c r="O1566" t="s">
        <v>8303</v>
      </c>
      <c r="P1566">
        <f t="shared" si="97"/>
        <v>84</v>
      </c>
      <c r="Q1566" s="9" t="s">
        <v>8322</v>
      </c>
      <c r="R1566" t="s">
        <v>8362</v>
      </c>
      <c r="S1566" s="11">
        <f t="shared" si="98"/>
        <v>42402</v>
      </c>
      <c r="T1566" s="11">
        <f t="shared" si="99"/>
        <v>42387</v>
      </c>
    </row>
    <row r="1567" spans="1:20" ht="43.2" x14ac:dyDescent="0.3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>
        <f t="shared" si="96"/>
        <v>133</v>
      </c>
      <c r="O1567" t="s">
        <v>8303</v>
      </c>
      <c r="P1567">
        <f t="shared" si="97"/>
        <v>83</v>
      </c>
      <c r="Q1567" s="9" t="s">
        <v>8322</v>
      </c>
      <c r="R1567" t="s">
        <v>8362</v>
      </c>
      <c r="S1567" s="11">
        <f t="shared" si="98"/>
        <v>41873</v>
      </c>
      <c r="T1567" s="11">
        <f t="shared" si="99"/>
        <v>41843</v>
      </c>
    </row>
    <row r="1568" spans="1:20" ht="57.6" x14ac:dyDescent="0.3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>
        <f t="shared" si="96"/>
        <v>191</v>
      </c>
      <c r="O1568" t="s">
        <v>8303</v>
      </c>
      <c r="P1568">
        <f t="shared" si="97"/>
        <v>260</v>
      </c>
      <c r="Q1568" s="9" t="s">
        <v>8322</v>
      </c>
      <c r="R1568" t="s">
        <v>8362</v>
      </c>
      <c r="S1568" s="11">
        <f t="shared" si="98"/>
        <v>41892</v>
      </c>
      <c r="T1568" s="11">
        <f t="shared" si="99"/>
        <v>41862</v>
      </c>
    </row>
    <row r="1569" spans="1:20" ht="43.2" x14ac:dyDescent="0.3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>
        <f t="shared" si="96"/>
        <v>149</v>
      </c>
      <c r="O1569" t="s">
        <v>8303</v>
      </c>
      <c r="P1569">
        <f t="shared" si="97"/>
        <v>37</v>
      </c>
      <c r="Q1569" s="9" t="s">
        <v>8322</v>
      </c>
      <c r="R1569" t="s">
        <v>8362</v>
      </c>
      <c r="S1569" s="11">
        <f t="shared" si="98"/>
        <v>42487</v>
      </c>
      <c r="T1569" s="11">
        <f t="shared" si="99"/>
        <v>42444</v>
      </c>
    </row>
    <row r="1570" spans="1:20" ht="43.2" x14ac:dyDescent="0.3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>
        <f t="shared" si="96"/>
        <v>166</v>
      </c>
      <c r="O1570" t="s">
        <v>8303</v>
      </c>
      <c r="P1570">
        <f t="shared" si="97"/>
        <v>177</v>
      </c>
      <c r="Q1570" s="9" t="s">
        <v>8322</v>
      </c>
      <c r="R1570" t="s">
        <v>8362</v>
      </c>
      <c r="S1570" s="11">
        <f t="shared" si="98"/>
        <v>42005</v>
      </c>
      <c r="T1570" s="11">
        <f t="shared" si="99"/>
        <v>41976</v>
      </c>
    </row>
    <row r="1571" spans="1:20" ht="57.6" x14ac:dyDescent="0.3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>
        <f t="shared" si="96"/>
        <v>107</v>
      </c>
      <c r="O1571" t="s">
        <v>8303</v>
      </c>
      <c r="P1571">
        <f t="shared" si="97"/>
        <v>74</v>
      </c>
      <c r="Q1571" s="9" t="s">
        <v>8322</v>
      </c>
      <c r="R1571" t="s">
        <v>8362</v>
      </c>
      <c r="S1571" s="11">
        <f t="shared" si="98"/>
        <v>42169</v>
      </c>
      <c r="T1571" s="11">
        <f t="shared" si="99"/>
        <v>42139</v>
      </c>
    </row>
    <row r="1572" spans="1:20" ht="28.8" x14ac:dyDescent="0.3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>
        <f t="shared" si="96"/>
        <v>106</v>
      </c>
      <c r="O1572" t="s">
        <v>8303</v>
      </c>
      <c r="P1572">
        <f t="shared" si="97"/>
        <v>71</v>
      </c>
      <c r="Q1572" s="9" t="s">
        <v>8322</v>
      </c>
      <c r="R1572" t="s">
        <v>8362</v>
      </c>
      <c r="S1572" s="11">
        <f t="shared" si="98"/>
        <v>42495</v>
      </c>
      <c r="T1572" s="11">
        <f t="shared" si="99"/>
        <v>42465</v>
      </c>
    </row>
    <row r="1573" spans="1:20" ht="43.2" x14ac:dyDescent="0.3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>
        <f t="shared" si="96"/>
        <v>118</v>
      </c>
      <c r="O1573" t="s">
        <v>8271</v>
      </c>
      <c r="P1573">
        <f t="shared" si="97"/>
        <v>110</v>
      </c>
      <c r="Q1573" s="9" t="s">
        <v>8322</v>
      </c>
      <c r="R1573" t="s">
        <v>8323</v>
      </c>
      <c r="S1573" s="11">
        <f t="shared" si="98"/>
        <v>41950</v>
      </c>
      <c r="T1573" s="11">
        <f t="shared" si="99"/>
        <v>41910</v>
      </c>
    </row>
    <row r="1574" spans="1:20" ht="28.8" x14ac:dyDescent="0.3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>
        <f t="shared" si="96"/>
        <v>131</v>
      </c>
      <c r="O1574" t="s">
        <v>8271</v>
      </c>
      <c r="P1574">
        <f t="shared" si="97"/>
        <v>41</v>
      </c>
      <c r="Q1574" s="9" t="s">
        <v>8322</v>
      </c>
      <c r="R1574" t="s">
        <v>8323</v>
      </c>
      <c r="S1574" s="11">
        <f t="shared" si="98"/>
        <v>41913</v>
      </c>
      <c r="T1574" s="11">
        <f t="shared" si="99"/>
        <v>41891</v>
      </c>
    </row>
    <row r="1575" spans="1:20" ht="43.2" x14ac:dyDescent="0.3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>
        <f t="shared" si="96"/>
        <v>104</v>
      </c>
      <c r="O1575" t="s">
        <v>8271</v>
      </c>
      <c r="P1575">
        <f t="shared" si="97"/>
        <v>52</v>
      </c>
      <c r="Q1575" s="9" t="s">
        <v>8322</v>
      </c>
      <c r="R1575" t="s">
        <v>8323</v>
      </c>
      <c r="S1575" s="11">
        <f t="shared" si="98"/>
        <v>41250</v>
      </c>
      <c r="T1575" s="11">
        <f t="shared" si="99"/>
        <v>41226</v>
      </c>
    </row>
    <row r="1576" spans="1:20" ht="57.6" x14ac:dyDescent="0.3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>
        <f t="shared" si="96"/>
        <v>101</v>
      </c>
      <c r="O1576" t="s">
        <v>8271</v>
      </c>
      <c r="P1576">
        <f t="shared" si="97"/>
        <v>34</v>
      </c>
      <c r="Q1576" s="9" t="s">
        <v>8322</v>
      </c>
      <c r="R1576" t="s">
        <v>8323</v>
      </c>
      <c r="S1576" s="11">
        <f t="shared" si="98"/>
        <v>40568</v>
      </c>
      <c r="T1576" s="11">
        <f t="shared" si="99"/>
        <v>40478</v>
      </c>
    </row>
    <row r="1577" spans="1:20" ht="43.2" x14ac:dyDescent="0.3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>
        <f t="shared" si="96"/>
        <v>100</v>
      </c>
      <c r="O1577" t="s">
        <v>8271</v>
      </c>
      <c r="P1577">
        <f t="shared" si="97"/>
        <v>103</v>
      </c>
      <c r="Q1577" s="9" t="s">
        <v>8322</v>
      </c>
      <c r="R1577" t="s">
        <v>8323</v>
      </c>
      <c r="S1577" s="11">
        <f t="shared" si="98"/>
        <v>41893</v>
      </c>
      <c r="T1577" s="11">
        <f t="shared" si="99"/>
        <v>41863</v>
      </c>
    </row>
    <row r="1578" spans="1:20" ht="43.2" x14ac:dyDescent="0.3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>
        <f t="shared" si="96"/>
        <v>106</v>
      </c>
      <c r="O1578" t="s">
        <v>8271</v>
      </c>
      <c r="P1578">
        <f t="shared" si="97"/>
        <v>35</v>
      </c>
      <c r="Q1578" s="9" t="s">
        <v>8322</v>
      </c>
      <c r="R1578" t="s">
        <v>8323</v>
      </c>
      <c r="S1578" s="11">
        <f t="shared" si="98"/>
        <v>41581</v>
      </c>
      <c r="T1578" s="11">
        <f t="shared" si="99"/>
        <v>41551</v>
      </c>
    </row>
    <row r="1579" spans="1:20" ht="43.2" x14ac:dyDescent="0.3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>
        <f t="shared" si="96"/>
        <v>336</v>
      </c>
      <c r="O1579" t="s">
        <v>8271</v>
      </c>
      <c r="P1579">
        <f t="shared" si="97"/>
        <v>42</v>
      </c>
      <c r="Q1579" s="9" t="s">
        <v>8322</v>
      </c>
      <c r="R1579" t="s">
        <v>8323</v>
      </c>
      <c r="S1579" s="11">
        <f t="shared" si="98"/>
        <v>40664</v>
      </c>
      <c r="T1579" s="11">
        <f t="shared" si="99"/>
        <v>40633</v>
      </c>
    </row>
    <row r="1580" spans="1:20" ht="43.2" x14ac:dyDescent="0.3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>
        <f t="shared" si="96"/>
        <v>113</v>
      </c>
      <c r="O1580" t="s">
        <v>8271</v>
      </c>
      <c r="P1580">
        <f t="shared" si="97"/>
        <v>64</v>
      </c>
      <c r="Q1580" s="9" t="s">
        <v>8322</v>
      </c>
      <c r="R1580" t="s">
        <v>8323</v>
      </c>
      <c r="S1580" s="11">
        <f t="shared" si="98"/>
        <v>41001</v>
      </c>
      <c r="T1580" s="11">
        <f t="shared" si="99"/>
        <v>40971</v>
      </c>
    </row>
    <row r="1581" spans="1:20" ht="43.2" x14ac:dyDescent="0.3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>
        <f t="shared" si="96"/>
        <v>189</v>
      </c>
      <c r="O1581" t="s">
        <v>8271</v>
      </c>
      <c r="P1581">
        <f t="shared" si="97"/>
        <v>31</v>
      </c>
      <c r="Q1581" s="9" t="s">
        <v>8322</v>
      </c>
      <c r="R1581" t="s">
        <v>8323</v>
      </c>
      <c r="S1581" s="11">
        <f t="shared" si="98"/>
        <v>41263</v>
      </c>
      <c r="T1581" s="11">
        <f t="shared" si="99"/>
        <v>41233</v>
      </c>
    </row>
    <row r="1582" spans="1:20" ht="43.2" x14ac:dyDescent="0.3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>
        <f t="shared" si="96"/>
        <v>102</v>
      </c>
      <c r="O1582" t="s">
        <v>8271</v>
      </c>
      <c r="P1582">
        <f t="shared" si="97"/>
        <v>63</v>
      </c>
      <c r="Q1582" s="9" t="s">
        <v>8322</v>
      </c>
      <c r="R1582" t="s">
        <v>8323</v>
      </c>
      <c r="S1582" s="11">
        <f t="shared" si="98"/>
        <v>41062</v>
      </c>
      <c r="T1582" s="11">
        <f t="shared" si="99"/>
        <v>41027</v>
      </c>
    </row>
    <row r="1583" spans="1:20" ht="28.8" x14ac:dyDescent="0.3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>
        <f t="shared" si="96"/>
        <v>101</v>
      </c>
      <c r="O1583" t="s">
        <v>8271</v>
      </c>
      <c r="P1583">
        <f t="shared" si="97"/>
        <v>99</v>
      </c>
      <c r="Q1583" s="9" t="s">
        <v>8322</v>
      </c>
      <c r="R1583" t="s">
        <v>8323</v>
      </c>
      <c r="S1583" s="11">
        <f t="shared" si="98"/>
        <v>41839</v>
      </c>
      <c r="T1583" s="11">
        <f t="shared" si="99"/>
        <v>41829</v>
      </c>
    </row>
    <row r="1584" spans="1:20" ht="28.8" x14ac:dyDescent="0.3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>
        <f t="shared" si="96"/>
        <v>114</v>
      </c>
      <c r="O1584" t="s">
        <v>8271</v>
      </c>
      <c r="P1584">
        <f t="shared" si="97"/>
        <v>83</v>
      </c>
      <c r="Q1584" s="9" t="s">
        <v>8322</v>
      </c>
      <c r="R1584" t="s">
        <v>8323</v>
      </c>
      <c r="S1584" s="11">
        <f t="shared" si="98"/>
        <v>41478</v>
      </c>
      <c r="T1584" s="11">
        <f t="shared" si="99"/>
        <v>41448</v>
      </c>
    </row>
    <row r="1585" spans="1:20" ht="43.2" x14ac:dyDescent="0.3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>
        <f t="shared" si="96"/>
        <v>133</v>
      </c>
      <c r="O1585" t="s">
        <v>8271</v>
      </c>
      <c r="P1585">
        <f t="shared" si="97"/>
        <v>39</v>
      </c>
      <c r="Q1585" s="9" t="s">
        <v>8322</v>
      </c>
      <c r="R1585" t="s">
        <v>8323</v>
      </c>
      <c r="S1585" s="11">
        <f t="shared" si="98"/>
        <v>40927</v>
      </c>
      <c r="T1585" s="11">
        <f t="shared" si="99"/>
        <v>40884</v>
      </c>
    </row>
    <row r="1586" spans="1:20" ht="43.2" x14ac:dyDescent="0.3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>
        <f t="shared" si="96"/>
        <v>102</v>
      </c>
      <c r="O1586" t="s">
        <v>8271</v>
      </c>
      <c r="P1586">
        <f t="shared" si="97"/>
        <v>80</v>
      </c>
      <c r="Q1586" s="9" t="s">
        <v>8322</v>
      </c>
      <c r="R1586" t="s">
        <v>8323</v>
      </c>
      <c r="S1586" s="11">
        <f t="shared" si="98"/>
        <v>41864</v>
      </c>
      <c r="T1586" s="11">
        <f t="shared" si="99"/>
        <v>41841</v>
      </c>
    </row>
    <row r="1587" spans="1:20" ht="57.6" x14ac:dyDescent="0.3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>
        <f t="shared" si="96"/>
        <v>105</v>
      </c>
      <c r="O1587" t="s">
        <v>8271</v>
      </c>
      <c r="P1587">
        <f t="shared" si="97"/>
        <v>28</v>
      </c>
      <c r="Q1587" s="9" t="s">
        <v>8322</v>
      </c>
      <c r="R1587" t="s">
        <v>8323</v>
      </c>
      <c r="S1587" s="11">
        <f t="shared" si="98"/>
        <v>41927</v>
      </c>
      <c r="T1587" s="11">
        <f t="shared" si="99"/>
        <v>41897</v>
      </c>
    </row>
    <row r="1588" spans="1:20" ht="43.2" x14ac:dyDescent="0.3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>
        <f t="shared" si="96"/>
        <v>127</v>
      </c>
      <c r="O1588" t="s">
        <v>8271</v>
      </c>
      <c r="P1588">
        <f t="shared" si="97"/>
        <v>81</v>
      </c>
      <c r="Q1588" s="9" t="s">
        <v>8322</v>
      </c>
      <c r="R1588" t="s">
        <v>8323</v>
      </c>
      <c r="S1588" s="11">
        <f t="shared" si="98"/>
        <v>41827</v>
      </c>
      <c r="T1588" s="11">
        <f t="shared" si="99"/>
        <v>41799</v>
      </c>
    </row>
    <row r="1589" spans="1:20" ht="43.2" x14ac:dyDescent="0.3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>
        <f t="shared" si="96"/>
        <v>111</v>
      </c>
      <c r="O1589" t="s">
        <v>8271</v>
      </c>
      <c r="P1589">
        <f t="shared" si="97"/>
        <v>201</v>
      </c>
      <c r="Q1589" s="9" t="s">
        <v>8322</v>
      </c>
      <c r="R1589" t="s">
        <v>8323</v>
      </c>
      <c r="S1589" s="11">
        <f t="shared" si="98"/>
        <v>41805</v>
      </c>
      <c r="T1589" s="11">
        <f t="shared" si="99"/>
        <v>41775</v>
      </c>
    </row>
    <row r="1590" spans="1:20" ht="57.6" x14ac:dyDescent="0.3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>
        <f t="shared" si="96"/>
        <v>107</v>
      </c>
      <c r="O1590" t="s">
        <v>8271</v>
      </c>
      <c r="P1590">
        <f t="shared" si="97"/>
        <v>38</v>
      </c>
      <c r="Q1590" s="9" t="s">
        <v>8322</v>
      </c>
      <c r="R1590" t="s">
        <v>8323</v>
      </c>
      <c r="S1590" s="11">
        <f t="shared" si="98"/>
        <v>41799</v>
      </c>
      <c r="T1590" s="11">
        <f t="shared" si="99"/>
        <v>41766</v>
      </c>
    </row>
    <row r="1591" spans="1:20" ht="57.6" x14ac:dyDescent="0.3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>
        <f t="shared" si="96"/>
        <v>163</v>
      </c>
      <c r="O1591" t="s">
        <v>8271</v>
      </c>
      <c r="P1591">
        <f t="shared" si="97"/>
        <v>58</v>
      </c>
      <c r="Q1591" s="9" t="s">
        <v>8322</v>
      </c>
      <c r="R1591" t="s">
        <v>8323</v>
      </c>
      <c r="S1591" s="11">
        <f t="shared" si="98"/>
        <v>40666</v>
      </c>
      <c r="T1591" s="11">
        <f t="shared" si="99"/>
        <v>40644</v>
      </c>
    </row>
    <row r="1592" spans="1:20" ht="43.2" x14ac:dyDescent="0.3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>
        <f t="shared" si="96"/>
        <v>160</v>
      </c>
      <c r="O1592" t="s">
        <v>8271</v>
      </c>
      <c r="P1592">
        <f t="shared" si="97"/>
        <v>60</v>
      </c>
      <c r="Q1592" s="9" t="s">
        <v>8322</v>
      </c>
      <c r="R1592" t="s">
        <v>8323</v>
      </c>
      <c r="S1592" s="11">
        <f t="shared" si="98"/>
        <v>41969</v>
      </c>
      <c r="T1592" s="11">
        <f t="shared" si="99"/>
        <v>41940</v>
      </c>
    </row>
    <row r="1593" spans="1:20" ht="28.8" x14ac:dyDescent="0.3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>
        <f t="shared" si="96"/>
        <v>116</v>
      </c>
      <c r="O1593" t="s">
        <v>8271</v>
      </c>
      <c r="P1593">
        <f t="shared" si="97"/>
        <v>63</v>
      </c>
      <c r="Q1593" s="9" t="s">
        <v>8322</v>
      </c>
      <c r="R1593" t="s">
        <v>8323</v>
      </c>
      <c r="S1593" s="11">
        <f t="shared" si="98"/>
        <v>41853</v>
      </c>
      <c r="T1593" s="11">
        <f t="shared" si="99"/>
        <v>41839</v>
      </c>
    </row>
    <row r="1594" spans="1:20" ht="43.2" x14ac:dyDescent="0.3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>
        <f t="shared" si="96"/>
        <v>124</v>
      </c>
      <c r="O1594" t="s">
        <v>8271</v>
      </c>
      <c r="P1594">
        <f t="shared" si="97"/>
        <v>51</v>
      </c>
      <c r="Q1594" s="9" t="s">
        <v>8322</v>
      </c>
      <c r="R1594" t="s">
        <v>8323</v>
      </c>
      <c r="S1594" s="11">
        <f t="shared" si="98"/>
        <v>41804</v>
      </c>
      <c r="T1594" s="11">
        <f t="shared" si="99"/>
        <v>41772</v>
      </c>
    </row>
    <row r="1595" spans="1:20" ht="28.8" x14ac:dyDescent="0.3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>
        <f t="shared" si="96"/>
        <v>103</v>
      </c>
      <c r="O1595" t="s">
        <v>8271</v>
      </c>
      <c r="P1595">
        <f t="shared" si="97"/>
        <v>101</v>
      </c>
      <c r="Q1595" s="9" t="s">
        <v>8322</v>
      </c>
      <c r="R1595" t="s">
        <v>8323</v>
      </c>
      <c r="S1595" s="11">
        <f t="shared" si="98"/>
        <v>41621</v>
      </c>
      <c r="T1595" s="11">
        <f t="shared" si="99"/>
        <v>41591</v>
      </c>
    </row>
    <row r="1596" spans="1:20" ht="43.2" x14ac:dyDescent="0.3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>
        <f t="shared" si="96"/>
        <v>112</v>
      </c>
      <c r="O1596" t="s">
        <v>8271</v>
      </c>
      <c r="P1596">
        <f t="shared" si="97"/>
        <v>32</v>
      </c>
      <c r="Q1596" s="9" t="s">
        <v>8322</v>
      </c>
      <c r="R1596" t="s">
        <v>8323</v>
      </c>
      <c r="S1596" s="11">
        <f t="shared" si="98"/>
        <v>41822</v>
      </c>
      <c r="T1596" s="11">
        <f t="shared" si="99"/>
        <v>41789</v>
      </c>
    </row>
    <row r="1597" spans="1:20" ht="57.6" x14ac:dyDescent="0.3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>
        <f t="shared" si="96"/>
        <v>109</v>
      </c>
      <c r="O1597" t="s">
        <v>8271</v>
      </c>
      <c r="P1597">
        <f t="shared" si="97"/>
        <v>65</v>
      </c>
      <c r="Q1597" s="9" t="s">
        <v>8322</v>
      </c>
      <c r="R1597" t="s">
        <v>8323</v>
      </c>
      <c r="S1597" s="11">
        <f t="shared" si="98"/>
        <v>42496</v>
      </c>
      <c r="T1597" s="11">
        <f t="shared" si="99"/>
        <v>42466</v>
      </c>
    </row>
    <row r="1598" spans="1:20" ht="43.2" x14ac:dyDescent="0.3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>
        <f t="shared" si="96"/>
        <v>115</v>
      </c>
      <c r="O1598" t="s">
        <v>8271</v>
      </c>
      <c r="P1598">
        <f t="shared" si="97"/>
        <v>79</v>
      </c>
      <c r="Q1598" s="9" t="s">
        <v>8322</v>
      </c>
      <c r="R1598" t="s">
        <v>8323</v>
      </c>
      <c r="S1598" s="11">
        <f t="shared" si="98"/>
        <v>40953</v>
      </c>
      <c r="T1598" s="11">
        <f t="shared" si="99"/>
        <v>40923</v>
      </c>
    </row>
    <row r="1599" spans="1:20" ht="43.2" x14ac:dyDescent="0.3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>
        <f t="shared" si="96"/>
        <v>103</v>
      </c>
      <c r="O1599" t="s">
        <v>8271</v>
      </c>
      <c r="P1599">
        <f t="shared" si="97"/>
        <v>139</v>
      </c>
      <c r="Q1599" s="9" t="s">
        <v>8322</v>
      </c>
      <c r="R1599" t="s">
        <v>8323</v>
      </c>
      <c r="S1599" s="11">
        <f t="shared" si="98"/>
        <v>41909</v>
      </c>
      <c r="T1599" s="11">
        <f t="shared" si="99"/>
        <v>41879</v>
      </c>
    </row>
    <row r="1600" spans="1:20" ht="57.6" x14ac:dyDescent="0.3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>
        <f t="shared" si="96"/>
        <v>101</v>
      </c>
      <c r="O1600" t="s">
        <v>8271</v>
      </c>
      <c r="P1600">
        <f t="shared" si="97"/>
        <v>132</v>
      </c>
      <c r="Q1600" s="9" t="s">
        <v>8322</v>
      </c>
      <c r="R1600" t="s">
        <v>8323</v>
      </c>
      <c r="S1600" s="11">
        <f t="shared" si="98"/>
        <v>41877</v>
      </c>
      <c r="T1600" s="11">
        <f t="shared" si="99"/>
        <v>41863</v>
      </c>
    </row>
    <row r="1601" spans="1:20" ht="57.6" x14ac:dyDescent="0.3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>
        <f t="shared" si="96"/>
        <v>110</v>
      </c>
      <c r="O1601" t="s">
        <v>8271</v>
      </c>
      <c r="P1601">
        <f t="shared" si="97"/>
        <v>91</v>
      </c>
      <c r="Q1601" s="9" t="s">
        <v>8322</v>
      </c>
      <c r="R1601" t="s">
        <v>8323</v>
      </c>
      <c r="S1601" s="11">
        <f t="shared" si="98"/>
        <v>40592</v>
      </c>
      <c r="T1601" s="11">
        <f t="shared" si="99"/>
        <v>40532</v>
      </c>
    </row>
    <row r="1602" spans="1:20" ht="57.6" x14ac:dyDescent="0.3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>
        <f t="shared" ref="N1602:N1665" si="100">ROUND(($E1602/$D1602)*100,0)</f>
        <v>115</v>
      </c>
      <c r="O1602" t="s">
        <v>8271</v>
      </c>
      <c r="P1602">
        <f t="shared" ref="P1602:P1665" si="101">ROUND($E1602/$L1602,0)</f>
        <v>40</v>
      </c>
      <c r="Q1602" s="9" t="s">
        <v>8322</v>
      </c>
      <c r="R1602" t="s">
        <v>8323</v>
      </c>
      <c r="S1602" s="11">
        <f t="shared" si="98"/>
        <v>41504</v>
      </c>
      <c r="T1602" s="11">
        <f t="shared" si="99"/>
        <v>41478</v>
      </c>
    </row>
    <row r="1603" spans="1:20" ht="43.2" x14ac:dyDescent="0.3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>
        <f t="shared" si="100"/>
        <v>117</v>
      </c>
      <c r="O1603" t="s">
        <v>8271</v>
      </c>
      <c r="P1603">
        <f t="shared" si="101"/>
        <v>58</v>
      </c>
      <c r="Q1603" s="9" t="s">
        <v>8322</v>
      </c>
      <c r="R1603" t="s">
        <v>8323</v>
      </c>
      <c r="S1603" s="11">
        <f t="shared" ref="S1603:S1666" si="102">ROUND((((($I1603/60)/60)/24)+DATE(1970,1,1))-(8/24),0)</f>
        <v>41811</v>
      </c>
      <c r="T1603" s="11">
        <f t="shared" ref="T1603:T1666" si="103">ROUND((((($J1603/60)/60)/24)+DATE(1970,1,1))-(8/24),0)</f>
        <v>41781</v>
      </c>
    </row>
    <row r="1604" spans="1:20" ht="57.6" x14ac:dyDescent="0.3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>
        <f t="shared" si="100"/>
        <v>172</v>
      </c>
      <c r="O1604" t="s">
        <v>8271</v>
      </c>
      <c r="P1604">
        <f t="shared" si="101"/>
        <v>33</v>
      </c>
      <c r="Q1604" s="9" t="s">
        <v>8322</v>
      </c>
      <c r="R1604" t="s">
        <v>8323</v>
      </c>
      <c r="S1604" s="11">
        <f t="shared" si="102"/>
        <v>41836</v>
      </c>
      <c r="T1604" s="11">
        <f t="shared" si="103"/>
        <v>41806</v>
      </c>
    </row>
    <row r="1605" spans="1:20" ht="43.2" x14ac:dyDescent="0.3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>
        <f t="shared" si="100"/>
        <v>114</v>
      </c>
      <c r="O1605" t="s">
        <v>8271</v>
      </c>
      <c r="P1605">
        <f t="shared" si="101"/>
        <v>77</v>
      </c>
      <c r="Q1605" s="9" t="s">
        <v>8322</v>
      </c>
      <c r="R1605" t="s">
        <v>8323</v>
      </c>
      <c r="S1605" s="11">
        <f t="shared" si="102"/>
        <v>41400</v>
      </c>
      <c r="T1605" s="11">
        <f t="shared" si="103"/>
        <v>41375</v>
      </c>
    </row>
    <row r="1606" spans="1:20" ht="43.2" x14ac:dyDescent="0.3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>
        <f t="shared" si="100"/>
        <v>120</v>
      </c>
      <c r="O1606" t="s">
        <v>8271</v>
      </c>
      <c r="P1606">
        <f t="shared" si="101"/>
        <v>32</v>
      </c>
      <c r="Q1606" s="9" t="s">
        <v>8322</v>
      </c>
      <c r="R1606" t="s">
        <v>8323</v>
      </c>
      <c r="S1606" s="11">
        <f t="shared" si="102"/>
        <v>41810</v>
      </c>
      <c r="T1606" s="11">
        <f t="shared" si="103"/>
        <v>41780</v>
      </c>
    </row>
    <row r="1607" spans="1:20" ht="43.2" x14ac:dyDescent="0.3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>
        <f t="shared" si="100"/>
        <v>109</v>
      </c>
      <c r="O1607" t="s">
        <v>8271</v>
      </c>
      <c r="P1607">
        <f t="shared" si="101"/>
        <v>36</v>
      </c>
      <c r="Q1607" s="9" t="s">
        <v>8322</v>
      </c>
      <c r="R1607" t="s">
        <v>8323</v>
      </c>
      <c r="S1607" s="11">
        <f t="shared" si="102"/>
        <v>41805</v>
      </c>
      <c r="T1607" s="11">
        <f t="shared" si="103"/>
        <v>41779</v>
      </c>
    </row>
    <row r="1608" spans="1:20" ht="57.6" x14ac:dyDescent="0.3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>
        <f t="shared" si="100"/>
        <v>101</v>
      </c>
      <c r="O1608" t="s">
        <v>8271</v>
      </c>
      <c r="P1608">
        <f t="shared" si="101"/>
        <v>47</v>
      </c>
      <c r="Q1608" s="9" t="s">
        <v>8322</v>
      </c>
      <c r="R1608" t="s">
        <v>8323</v>
      </c>
      <c r="S1608" s="11">
        <f t="shared" si="102"/>
        <v>40939</v>
      </c>
      <c r="T1608" s="11">
        <f t="shared" si="103"/>
        <v>40884</v>
      </c>
    </row>
    <row r="1609" spans="1:20" ht="43.2" x14ac:dyDescent="0.3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>
        <f t="shared" si="100"/>
        <v>109</v>
      </c>
      <c r="O1609" t="s">
        <v>8271</v>
      </c>
      <c r="P1609">
        <f t="shared" si="101"/>
        <v>40</v>
      </c>
      <c r="Q1609" s="9" t="s">
        <v>8322</v>
      </c>
      <c r="R1609" t="s">
        <v>8323</v>
      </c>
      <c r="S1609" s="11">
        <f t="shared" si="102"/>
        <v>41509</v>
      </c>
      <c r="T1609" s="11">
        <f t="shared" si="103"/>
        <v>41491</v>
      </c>
    </row>
    <row r="1610" spans="1:20" ht="43.2" x14ac:dyDescent="0.3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>
        <f t="shared" si="100"/>
        <v>107</v>
      </c>
      <c r="O1610" t="s">
        <v>8271</v>
      </c>
      <c r="P1610">
        <f t="shared" si="101"/>
        <v>100</v>
      </c>
      <c r="Q1610" s="9" t="s">
        <v>8322</v>
      </c>
      <c r="R1610" t="s">
        <v>8323</v>
      </c>
      <c r="S1610" s="11">
        <f t="shared" si="102"/>
        <v>41822</v>
      </c>
      <c r="T1610" s="11">
        <f t="shared" si="103"/>
        <v>41792</v>
      </c>
    </row>
    <row r="1611" spans="1:20" ht="43.2" x14ac:dyDescent="0.3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>
        <f t="shared" si="100"/>
        <v>100</v>
      </c>
      <c r="O1611" t="s">
        <v>8271</v>
      </c>
      <c r="P1611">
        <f t="shared" si="101"/>
        <v>42</v>
      </c>
      <c r="Q1611" s="9" t="s">
        <v>8322</v>
      </c>
      <c r="R1611" t="s">
        <v>8323</v>
      </c>
      <c r="S1611" s="11">
        <f t="shared" si="102"/>
        <v>41837</v>
      </c>
      <c r="T1611" s="11">
        <f t="shared" si="103"/>
        <v>41830</v>
      </c>
    </row>
    <row r="1612" spans="1:20" ht="43.2" x14ac:dyDescent="0.3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>
        <f t="shared" si="100"/>
        <v>102</v>
      </c>
      <c r="O1612" t="s">
        <v>8271</v>
      </c>
      <c r="P1612">
        <f t="shared" si="101"/>
        <v>47</v>
      </c>
      <c r="Q1612" s="9" t="s">
        <v>8322</v>
      </c>
      <c r="R1612" t="s">
        <v>8323</v>
      </c>
      <c r="S1612" s="11">
        <f t="shared" si="102"/>
        <v>41899</v>
      </c>
      <c r="T1612" s="11">
        <f t="shared" si="103"/>
        <v>41869</v>
      </c>
    </row>
    <row r="1613" spans="1:20" ht="57.6" x14ac:dyDescent="0.3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>
        <f t="shared" si="100"/>
        <v>116</v>
      </c>
      <c r="O1613" t="s">
        <v>8271</v>
      </c>
      <c r="P1613">
        <f t="shared" si="101"/>
        <v>71</v>
      </c>
      <c r="Q1613" s="9" t="s">
        <v>8322</v>
      </c>
      <c r="R1613" t="s">
        <v>8323</v>
      </c>
      <c r="S1613" s="11">
        <f t="shared" si="102"/>
        <v>41855</v>
      </c>
      <c r="T1613" s="11">
        <f t="shared" si="103"/>
        <v>41835</v>
      </c>
    </row>
    <row r="1614" spans="1:20" ht="43.2" x14ac:dyDescent="0.3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>
        <f t="shared" si="100"/>
        <v>104</v>
      </c>
      <c r="O1614" t="s">
        <v>8271</v>
      </c>
      <c r="P1614">
        <f t="shared" si="101"/>
        <v>63</v>
      </c>
      <c r="Q1614" s="9" t="s">
        <v>8322</v>
      </c>
      <c r="R1614" t="s">
        <v>8323</v>
      </c>
      <c r="S1614" s="11">
        <f t="shared" si="102"/>
        <v>41848</v>
      </c>
      <c r="T1614" s="11">
        <f t="shared" si="103"/>
        <v>41827</v>
      </c>
    </row>
    <row r="1615" spans="1:20" ht="43.2" x14ac:dyDescent="0.3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>
        <f t="shared" si="100"/>
        <v>119</v>
      </c>
      <c r="O1615" t="s">
        <v>8271</v>
      </c>
      <c r="P1615">
        <f t="shared" si="101"/>
        <v>50</v>
      </c>
      <c r="Q1615" s="9" t="s">
        <v>8322</v>
      </c>
      <c r="R1615" t="s">
        <v>8323</v>
      </c>
      <c r="S1615" s="11">
        <f t="shared" si="102"/>
        <v>41811</v>
      </c>
      <c r="T1615" s="11">
        <f t="shared" si="103"/>
        <v>41778</v>
      </c>
    </row>
    <row r="1616" spans="1:20" ht="43.2" x14ac:dyDescent="0.3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>
        <f t="shared" si="100"/>
        <v>126</v>
      </c>
      <c r="O1616" t="s">
        <v>8271</v>
      </c>
      <c r="P1616">
        <f t="shared" si="101"/>
        <v>63</v>
      </c>
      <c r="Q1616" s="9" t="s">
        <v>8322</v>
      </c>
      <c r="R1616" t="s">
        <v>8323</v>
      </c>
      <c r="S1616" s="11">
        <f t="shared" si="102"/>
        <v>41061</v>
      </c>
      <c r="T1616" s="11">
        <f t="shared" si="103"/>
        <v>41014</v>
      </c>
    </row>
    <row r="1617" spans="1:20" ht="43.2" x14ac:dyDescent="0.3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>
        <f t="shared" si="100"/>
        <v>120</v>
      </c>
      <c r="O1617" t="s">
        <v>8271</v>
      </c>
      <c r="P1617">
        <f t="shared" si="101"/>
        <v>86</v>
      </c>
      <c r="Q1617" s="9" t="s">
        <v>8322</v>
      </c>
      <c r="R1617" t="s">
        <v>8323</v>
      </c>
      <c r="S1617" s="11">
        <f t="shared" si="102"/>
        <v>41866</v>
      </c>
      <c r="T1617" s="11">
        <f t="shared" si="103"/>
        <v>41834</v>
      </c>
    </row>
    <row r="1618" spans="1:20" ht="28.8" x14ac:dyDescent="0.3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>
        <f t="shared" si="100"/>
        <v>126</v>
      </c>
      <c r="O1618" t="s">
        <v>8271</v>
      </c>
      <c r="P1618">
        <f t="shared" si="101"/>
        <v>54</v>
      </c>
      <c r="Q1618" s="9" t="s">
        <v>8322</v>
      </c>
      <c r="R1618" t="s">
        <v>8323</v>
      </c>
      <c r="S1618" s="11">
        <f t="shared" si="102"/>
        <v>41859</v>
      </c>
      <c r="T1618" s="11">
        <f t="shared" si="103"/>
        <v>41829</v>
      </c>
    </row>
    <row r="1619" spans="1:20" ht="43.2" x14ac:dyDescent="0.3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>
        <f t="shared" si="100"/>
        <v>100</v>
      </c>
      <c r="O1619" t="s">
        <v>8271</v>
      </c>
      <c r="P1619">
        <f t="shared" si="101"/>
        <v>128</v>
      </c>
      <c r="Q1619" s="9" t="s">
        <v>8322</v>
      </c>
      <c r="R1619" t="s">
        <v>8323</v>
      </c>
      <c r="S1619" s="11">
        <f t="shared" si="102"/>
        <v>42211</v>
      </c>
      <c r="T1619" s="11">
        <f t="shared" si="103"/>
        <v>42171</v>
      </c>
    </row>
    <row r="1620" spans="1:20" ht="43.2" x14ac:dyDescent="0.3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>
        <f t="shared" si="100"/>
        <v>102</v>
      </c>
      <c r="O1620" t="s">
        <v>8271</v>
      </c>
      <c r="P1620">
        <f t="shared" si="101"/>
        <v>107</v>
      </c>
      <c r="Q1620" s="9" t="s">
        <v>8322</v>
      </c>
      <c r="R1620" t="s">
        <v>8323</v>
      </c>
      <c r="S1620" s="11">
        <f t="shared" si="102"/>
        <v>42375</v>
      </c>
      <c r="T1620" s="11">
        <f t="shared" si="103"/>
        <v>42337</v>
      </c>
    </row>
    <row r="1621" spans="1:20" ht="57.6" x14ac:dyDescent="0.3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>
        <f t="shared" si="100"/>
        <v>100</v>
      </c>
      <c r="O1621" t="s">
        <v>8271</v>
      </c>
      <c r="P1621">
        <f t="shared" si="101"/>
        <v>262</v>
      </c>
      <c r="Q1621" s="9" t="s">
        <v>8322</v>
      </c>
      <c r="R1621" t="s">
        <v>8323</v>
      </c>
      <c r="S1621" s="11">
        <f t="shared" si="102"/>
        <v>42257</v>
      </c>
      <c r="T1621" s="11">
        <f t="shared" si="103"/>
        <v>42219</v>
      </c>
    </row>
    <row r="1622" spans="1:20" ht="43.2" x14ac:dyDescent="0.3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>
        <f t="shared" si="100"/>
        <v>100</v>
      </c>
      <c r="O1622" t="s">
        <v>8271</v>
      </c>
      <c r="P1622">
        <f t="shared" si="101"/>
        <v>57</v>
      </c>
      <c r="Q1622" s="9" t="s">
        <v>8322</v>
      </c>
      <c r="R1622" t="s">
        <v>8323</v>
      </c>
      <c r="S1622" s="11">
        <f t="shared" si="102"/>
        <v>42196</v>
      </c>
      <c r="T1622" s="11">
        <f t="shared" si="103"/>
        <v>42165</v>
      </c>
    </row>
    <row r="1623" spans="1:20" ht="28.8" x14ac:dyDescent="0.3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>
        <f t="shared" si="100"/>
        <v>116</v>
      </c>
      <c r="O1623" t="s">
        <v>8271</v>
      </c>
      <c r="P1623">
        <f t="shared" si="101"/>
        <v>50</v>
      </c>
      <c r="Q1623" s="9" t="s">
        <v>8322</v>
      </c>
      <c r="R1623" t="s">
        <v>8323</v>
      </c>
      <c r="S1623" s="11">
        <f t="shared" si="102"/>
        <v>42678</v>
      </c>
      <c r="T1623" s="11">
        <f t="shared" si="103"/>
        <v>42648</v>
      </c>
    </row>
    <row r="1624" spans="1:20" ht="43.2" x14ac:dyDescent="0.3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>
        <f t="shared" si="100"/>
        <v>102</v>
      </c>
      <c r="O1624" t="s">
        <v>8271</v>
      </c>
      <c r="P1624">
        <f t="shared" si="101"/>
        <v>67</v>
      </c>
      <c r="Q1624" s="9" t="s">
        <v>8322</v>
      </c>
      <c r="R1624" t="s">
        <v>8323</v>
      </c>
      <c r="S1624" s="11">
        <f t="shared" si="102"/>
        <v>42004</v>
      </c>
      <c r="T1624" s="11">
        <f t="shared" si="103"/>
        <v>41971</v>
      </c>
    </row>
    <row r="1625" spans="1:20" ht="43.2" x14ac:dyDescent="0.3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>
        <f t="shared" si="100"/>
        <v>100</v>
      </c>
      <c r="O1625" t="s">
        <v>8271</v>
      </c>
      <c r="P1625">
        <f t="shared" si="101"/>
        <v>168</v>
      </c>
      <c r="Q1625" s="9" t="s">
        <v>8322</v>
      </c>
      <c r="R1625" t="s">
        <v>8323</v>
      </c>
      <c r="S1625" s="11">
        <f t="shared" si="102"/>
        <v>42086</v>
      </c>
      <c r="T1625" s="11">
        <f t="shared" si="103"/>
        <v>42051</v>
      </c>
    </row>
    <row r="1626" spans="1:20" ht="28.8" x14ac:dyDescent="0.3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>
        <f t="shared" si="100"/>
        <v>101</v>
      </c>
      <c r="O1626" t="s">
        <v>8271</v>
      </c>
      <c r="P1626">
        <f t="shared" si="101"/>
        <v>256</v>
      </c>
      <c r="Q1626" s="9" t="s">
        <v>8322</v>
      </c>
      <c r="R1626" t="s">
        <v>8323</v>
      </c>
      <c r="S1626" s="11">
        <f t="shared" si="102"/>
        <v>42807</v>
      </c>
      <c r="T1626" s="11">
        <f t="shared" si="103"/>
        <v>42773</v>
      </c>
    </row>
    <row r="1627" spans="1:20" ht="57.6" x14ac:dyDescent="0.3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>
        <f t="shared" si="100"/>
        <v>103</v>
      </c>
      <c r="O1627" t="s">
        <v>8271</v>
      </c>
      <c r="P1627">
        <f t="shared" si="101"/>
        <v>37</v>
      </c>
      <c r="Q1627" s="9" t="s">
        <v>8322</v>
      </c>
      <c r="R1627" t="s">
        <v>8323</v>
      </c>
      <c r="S1627" s="11">
        <f t="shared" si="102"/>
        <v>42190</v>
      </c>
      <c r="T1627" s="11">
        <f t="shared" si="103"/>
        <v>42155</v>
      </c>
    </row>
    <row r="1628" spans="1:20" ht="43.2" x14ac:dyDescent="0.3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>
        <f t="shared" si="100"/>
        <v>125</v>
      </c>
      <c r="O1628" t="s">
        <v>8271</v>
      </c>
      <c r="P1628">
        <f t="shared" si="101"/>
        <v>37</v>
      </c>
      <c r="Q1628" s="9" t="s">
        <v>8322</v>
      </c>
      <c r="R1628" t="s">
        <v>8323</v>
      </c>
      <c r="S1628" s="11">
        <f t="shared" si="102"/>
        <v>42302</v>
      </c>
      <c r="T1628" s="11">
        <f t="shared" si="103"/>
        <v>42270</v>
      </c>
    </row>
    <row r="1629" spans="1:20" ht="28.8" x14ac:dyDescent="0.3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>
        <f t="shared" si="100"/>
        <v>110</v>
      </c>
      <c r="O1629" t="s">
        <v>8271</v>
      </c>
      <c r="P1629">
        <f t="shared" si="101"/>
        <v>46</v>
      </c>
      <c r="Q1629" s="9" t="s">
        <v>8322</v>
      </c>
      <c r="R1629" t="s">
        <v>8323</v>
      </c>
      <c r="S1629" s="11">
        <f t="shared" si="102"/>
        <v>42237</v>
      </c>
      <c r="T1629" s="11">
        <f t="shared" si="103"/>
        <v>42207</v>
      </c>
    </row>
    <row r="1630" spans="1:20" ht="57.6" x14ac:dyDescent="0.3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>
        <f t="shared" si="100"/>
        <v>102</v>
      </c>
      <c r="O1630" t="s">
        <v>8271</v>
      </c>
      <c r="P1630">
        <f t="shared" si="101"/>
        <v>142</v>
      </c>
      <c r="Q1630" s="9" t="s">
        <v>8322</v>
      </c>
      <c r="R1630" t="s">
        <v>8323</v>
      </c>
      <c r="S1630" s="11">
        <f t="shared" si="102"/>
        <v>42745</v>
      </c>
      <c r="T1630" s="11">
        <f t="shared" si="103"/>
        <v>42698</v>
      </c>
    </row>
    <row r="1631" spans="1:20" ht="43.2" x14ac:dyDescent="0.3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>
        <f t="shared" si="100"/>
        <v>102</v>
      </c>
      <c r="O1631" t="s">
        <v>8271</v>
      </c>
      <c r="P1631">
        <f t="shared" si="101"/>
        <v>52</v>
      </c>
      <c r="Q1631" s="9" t="s">
        <v>8322</v>
      </c>
      <c r="R1631" t="s">
        <v>8323</v>
      </c>
      <c r="S1631" s="11">
        <f t="shared" si="102"/>
        <v>42525</v>
      </c>
      <c r="T1631" s="11">
        <f t="shared" si="103"/>
        <v>42503</v>
      </c>
    </row>
    <row r="1632" spans="1:20" ht="43.2" x14ac:dyDescent="0.3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>
        <f t="shared" si="100"/>
        <v>104</v>
      </c>
      <c r="O1632" t="s">
        <v>8271</v>
      </c>
      <c r="P1632">
        <f t="shared" si="101"/>
        <v>60</v>
      </c>
      <c r="Q1632" s="9" t="s">
        <v>8322</v>
      </c>
      <c r="R1632" t="s">
        <v>8323</v>
      </c>
      <c r="S1632" s="11">
        <f t="shared" si="102"/>
        <v>42307</v>
      </c>
      <c r="T1632" s="11">
        <f t="shared" si="103"/>
        <v>42277</v>
      </c>
    </row>
    <row r="1633" spans="1:20" ht="43.2" x14ac:dyDescent="0.3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>
        <f t="shared" si="100"/>
        <v>125</v>
      </c>
      <c r="O1633" t="s">
        <v>8271</v>
      </c>
      <c r="P1633">
        <f t="shared" si="101"/>
        <v>50</v>
      </c>
      <c r="Q1633" s="9" t="s">
        <v>8322</v>
      </c>
      <c r="R1633" t="s">
        <v>8323</v>
      </c>
      <c r="S1633" s="11">
        <f t="shared" si="102"/>
        <v>42753</v>
      </c>
      <c r="T1633" s="11">
        <f t="shared" si="103"/>
        <v>42723</v>
      </c>
    </row>
    <row r="1634" spans="1:20" ht="28.8" x14ac:dyDescent="0.3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>
        <f t="shared" si="100"/>
        <v>102</v>
      </c>
      <c r="O1634" t="s">
        <v>8271</v>
      </c>
      <c r="P1634">
        <f t="shared" si="101"/>
        <v>194</v>
      </c>
      <c r="Q1634" s="9" t="s">
        <v>8322</v>
      </c>
      <c r="R1634" t="s">
        <v>8323</v>
      </c>
      <c r="S1634" s="11">
        <f t="shared" si="102"/>
        <v>42355</v>
      </c>
      <c r="T1634" s="11">
        <f t="shared" si="103"/>
        <v>42323</v>
      </c>
    </row>
    <row r="1635" spans="1:20" ht="43.2" x14ac:dyDescent="0.3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>
        <f t="shared" si="100"/>
        <v>108</v>
      </c>
      <c r="O1635" t="s">
        <v>8271</v>
      </c>
      <c r="P1635">
        <f t="shared" si="101"/>
        <v>107</v>
      </c>
      <c r="Q1635" s="9" t="s">
        <v>8322</v>
      </c>
      <c r="R1635" t="s">
        <v>8323</v>
      </c>
      <c r="S1635" s="11">
        <f t="shared" si="102"/>
        <v>41963</v>
      </c>
      <c r="T1635" s="11">
        <f t="shared" si="103"/>
        <v>41933</v>
      </c>
    </row>
    <row r="1636" spans="1:20" ht="43.2" x14ac:dyDescent="0.3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>
        <f t="shared" si="100"/>
        <v>110</v>
      </c>
      <c r="O1636" t="s">
        <v>8271</v>
      </c>
      <c r="P1636">
        <f t="shared" si="101"/>
        <v>77</v>
      </c>
      <c r="Q1636" s="9" t="s">
        <v>8322</v>
      </c>
      <c r="R1636" t="s">
        <v>8323</v>
      </c>
      <c r="S1636" s="11">
        <f t="shared" si="102"/>
        <v>41913</v>
      </c>
      <c r="T1636" s="11">
        <f t="shared" si="103"/>
        <v>41898</v>
      </c>
    </row>
    <row r="1637" spans="1:20" ht="43.2" x14ac:dyDescent="0.3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>
        <f t="shared" si="100"/>
        <v>161</v>
      </c>
      <c r="O1637" t="s">
        <v>8271</v>
      </c>
      <c r="P1637">
        <f t="shared" si="101"/>
        <v>58</v>
      </c>
      <c r="Q1637" s="9" t="s">
        <v>8322</v>
      </c>
      <c r="R1637" t="s">
        <v>8323</v>
      </c>
      <c r="S1637" s="11">
        <f t="shared" si="102"/>
        <v>42477</v>
      </c>
      <c r="T1637" s="11">
        <f t="shared" si="103"/>
        <v>42447</v>
      </c>
    </row>
    <row r="1638" spans="1:20" ht="43.2" x14ac:dyDescent="0.3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>
        <f t="shared" si="100"/>
        <v>131</v>
      </c>
      <c r="O1638" t="s">
        <v>8271</v>
      </c>
      <c r="P1638">
        <f t="shared" si="101"/>
        <v>50</v>
      </c>
      <c r="Q1638" s="9" t="s">
        <v>8322</v>
      </c>
      <c r="R1638" t="s">
        <v>8323</v>
      </c>
      <c r="S1638" s="11">
        <f t="shared" si="102"/>
        <v>42494</v>
      </c>
      <c r="T1638" s="11">
        <f t="shared" si="103"/>
        <v>42463</v>
      </c>
    </row>
    <row r="1639" spans="1:20" ht="43.2" x14ac:dyDescent="0.3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>
        <f t="shared" si="100"/>
        <v>119</v>
      </c>
      <c r="O1639" t="s">
        <v>8271</v>
      </c>
      <c r="P1639">
        <f t="shared" si="101"/>
        <v>97</v>
      </c>
      <c r="Q1639" s="9" t="s">
        <v>8322</v>
      </c>
      <c r="R1639" t="s">
        <v>8323</v>
      </c>
      <c r="S1639" s="11">
        <f t="shared" si="102"/>
        <v>42796</v>
      </c>
      <c r="T1639" s="11">
        <f t="shared" si="103"/>
        <v>42766</v>
      </c>
    </row>
    <row r="1640" spans="1:20" ht="43.2" x14ac:dyDescent="0.3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>
        <f t="shared" si="100"/>
        <v>100</v>
      </c>
      <c r="O1640" t="s">
        <v>8271</v>
      </c>
      <c r="P1640">
        <f t="shared" si="101"/>
        <v>35</v>
      </c>
      <c r="Q1640" s="9" t="s">
        <v>8322</v>
      </c>
      <c r="R1640" t="s">
        <v>8323</v>
      </c>
      <c r="S1640" s="11">
        <f t="shared" si="102"/>
        <v>42768</v>
      </c>
      <c r="T1640" s="11">
        <f t="shared" si="103"/>
        <v>42734</v>
      </c>
    </row>
    <row r="1641" spans="1:20" ht="43.2" x14ac:dyDescent="0.3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>
        <f t="shared" si="100"/>
        <v>103</v>
      </c>
      <c r="O1641" t="s">
        <v>8271</v>
      </c>
      <c r="P1641">
        <f t="shared" si="101"/>
        <v>86</v>
      </c>
      <c r="Q1641" s="9" t="s">
        <v>8322</v>
      </c>
      <c r="R1641" t="s">
        <v>8323</v>
      </c>
      <c r="S1641" s="11">
        <f t="shared" si="102"/>
        <v>42552</v>
      </c>
      <c r="T1641" s="11">
        <f t="shared" si="103"/>
        <v>42522</v>
      </c>
    </row>
    <row r="1642" spans="1:20" ht="43.2" x14ac:dyDescent="0.3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>
        <f t="shared" si="100"/>
        <v>101</v>
      </c>
      <c r="O1642" t="s">
        <v>8271</v>
      </c>
      <c r="P1642">
        <f t="shared" si="101"/>
        <v>183</v>
      </c>
      <c r="Q1642" s="9" t="s">
        <v>8322</v>
      </c>
      <c r="R1642" t="s">
        <v>8323</v>
      </c>
      <c r="S1642" s="11">
        <f t="shared" si="102"/>
        <v>42733</v>
      </c>
      <c r="T1642" s="11">
        <f t="shared" si="103"/>
        <v>42703</v>
      </c>
    </row>
    <row r="1643" spans="1:20" ht="28.8" x14ac:dyDescent="0.3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>
        <f t="shared" si="100"/>
        <v>101</v>
      </c>
      <c r="O1643" t="s">
        <v>8271</v>
      </c>
      <c r="P1643">
        <f t="shared" si="101"/>
        <v>131</v>
      </c>
      <c r="Q1643" s="9" t="s">
        <v>8322</v>
      </c>
      <c r="R1643" t="s">
        <v>8323</v>
      </c>
      <c r="S1643" s="11">
        <f t="shared" si="102"/>
        <v>42276</v>
      </c>
      <c r="T1643" s="11">
        <f t="shared" si="103"/>
        <v>42252</v>
      </c>
    </row>
    <row r="1644" spans="1:20" ht="43.2" x14ac:dyDescent="0.3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>
        <f t="shared" si="100"/>
        <v>112</v>
      </c>
      <c r="O1644" t="s">
        <v>8271</v>
      </c>
      <c r="P1644">
        <f t="shared" si="101"/>
        <v>40</v>
      </c>
      <c r="Q1644" s="9" t="s">
        <v>8322</v>
      </c>
      <c r="R1644" t="s">
        <v>8323</v>
      </c>
      <c r="S1644" s="11">
        <f t="shared" si="102"/>
        <v>42186</v>
      </c>
      <c r="T1644" s="11">
        <f t="shared" si="103"/>
        <v>42156</v>
      </c>
    </row>
    <row r="1645" spans="1:20" ht="57.6" x14ac:dyDescent="0.3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>
        <f t="shared" si="100"/>
        <v>106</v>
      </c>
      <c r="O1645" t="s">
        <v>8271</v>
      </c>
      <c r="P1645">
        <f t="shared" si="101"/>
        <v>60</v>
      </c>
      <c r="Q1645" s="9" t="s">
        <v>8322</v>
      </c>
      <c r="R1645" t="s">
        <v>8323</v>
      </c>
      <c r="S1645" s="11">
        <f t="shared" si="102"/>
        <v>42303</v>
      </c>
      <c r="T1645" s="11">
        <f t="shared" si="103"/>
        <v>42278</v>
      </c>
    </row>
    <row r="1646" spans="1:20" ht="43.2" x14ac:dyDescent="0.3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>
        <f t="shared" si="100"/>
        <v>101</v>
      </c>
      <c r="O1646" t="s">
        <v>8271</v>
      </c>
      <c r="P1646">
        <f t="shared" si="101"/>
        <v>89</v>
      </c>
      <c r="Q1646" s="9" t="s">
        <v>8322</v>
      </c>
      <c r="R1646" t="s">
        <v>8323</v>
      </c>
      <c r="S1646" s="11">
        <f t="shared" si="102"/>
        <v>42783</v>
      </c>
      <c r="T1646" s="11">
        <f t="shared" si="103"/>
        <v>42754</v>
      </c>
    </row>
    <row r="1647" spans="1:20" ht="57.6" x14ac:dyDescent="0.3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>
        <f t="shared" si="100"/>
        <v>115</v>
      </c>
      <c r="O1647" t="s">
        <v>8271</v>
      </c>
      <c r="P1647">
        <f t="shared" si="101"/>
        <v>59</v>
      </c>
      <c r="Q1647" s="9" t="s">
        <v>8322</v>
      </c>
      <c r="R1647" t="s">
        <v>8323</v>
      </c>
      <c r="S1647" s="11">
        <f t="shared" si="102"/>
        <v>41926</v>
      </c>
      <c r="T1647" s="11">
        <f t="shared" si="103"/>
        <v>41893</v>
      </c>
    </row>
    <row r="1648" spans="1:20" ht="43.2" x14ac:dyDescent="0.3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>
        <f t="shared" si="100"/>
        <v>127</v>
      </c>
      <c r="O1648" t="s">
        <v>8271</v>
      </c>
      <c r="P1648">
        <f t="shared" si="101"/>
        <v>70</v>
      </c>
      <c r="Q1648" s="9" t="s">
        <v>8322</v>
      </c>
      <c r="R1648" t="s">
        <v>8323</v>
      </c>
      <c r="S1648" s="11">
        <f t="shared" si="102"/>
        <v>41901</v>
      </c>
      <c r="T1648" s="11">
        <f t="shared" si="103"/>
        <v>41871</v>
      </c>
    </row>
    <row r="1649" spans="1:20" ht="43.2" x14ac:dyDescent="0.3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>
        <f t="shared" si="100"/>
        <v>103</v>
      </c>
      <c r="O1649" t="s">
        <v>8271</v>
      </c>
      <c r="P1649">
        <f t="shared" si="101"/>
        <v>116</v>
      </c>
      <c r="Q1649" s="9" t="s">
        <v>8322</v>
      </c>
      <c r="R1649" t="s">
        <v>8323</v>
      </c>
      <c r="S1649" s="11">
        <f t="shared" si="102"/>
        <v>42286</v>
      </c>
      <c r="T1649" s="11">
        <f t="shared" si="103"/>
        <v>42262</v>
      </c>
    </row>
    <row r="1650" spans="1:20" ht="43.2" x14ac:dyDescent="0.3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>
        <f t="shared" si="100"/>
        <v>103</v>
      </c>
      <c r="O1650" t="s">
        <v>8271</v>
      </c>
      <c r="P1650">
        <f t="shared" si="101"/>
        <v>24</v>
      </c>
      <c r="Q1650" s="9" t="s">
        <v>8322</v>
      </c>
      <c r="R1650" t="s">
        <v>8323</v>
      </c>
      <c r="S1650" s="11">
        <f t="shared" si="102"/>
        <v>42705</v>
      </c>
      <c r="T1650" s="11">
        <f t="shared" si="103"/>
        <v>42675</v>
      </c>
    </row>
    <row r="1651" spans="1:20" ht="43.2" x14ac:dyDescent="0.3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>
        <f t="shared" si="100"/>
        <v>104</v>
      </c>
      <c r="O1651" t="s">
        <v>8271</v>
      </c>
      <c r="P1651">
        <f t="shared" si="101"/>
        <v>81</v>
      </c>
      <c r="Q1651" s="9" t="s">
        <v>8322</v>
      </c>
      <c r="R1651" t="s">
        <v>8323</v>
      </c>
      <c r="S1651" s="11">
        <f t="shared" si="102"/>
        <v>42167</v>
      </c>
      <c r="T1651" s="11">
        <f t="shared" si="103"/>
        <v>42135</v>
      </c>
    </row>
    <row r="1652" spans="1:20" ht="43.2" x14ac:dyDescent="0.3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>
        <f t="shared" si="100"/>
        <v>111</v>
      </c>
      <c r="O1652" t="s">
        <v>8271</v>
      </c>
      <c r="P1652">
        <f t="shared" si="101"/>
        <v>58</v>
      </c>
      <c r="Q1652" s="9" t="s">
        <v>8322</v>
      </c>
      <c r="R1652" t="s">
        <v>8323</v>
      </c>
      <c r="S1652" s="11">
        <f t="shared" si="102"/>
        <v>42259</v>
      </c>
      <c r="T1652" s="11">
        <f t="shared" si="103"/>
        <v>42230</v>
      </c>
    </row>
    <row r="1653" spans="1:20" ht="43.2" x14ac:dyDescent="0.3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>
        <f t="shared" si="100"/>
        <v>106</v>
      </c>
      <c r="O1653" t="s">
        <v>8271</v>
      </c>
      <c r="P1653">
        <f t="shared" si="101"/>
        <v>46</v>
      </c>
      <c r="Q1653" s="9" t="s">
        <v>8322</v>
      </c>
      <c r="R1653" t="s">
        <v>8323</v>
      </c>
      <c r="S1653" s="11">
        <f t="shared" si="102"/>
        <v>42197</v>
      </c>
      <c r="T1653" s="11">
        <f t="shared" si="103"/>
        <v>42167</v>
      </c>
    </row>
    <row r="1654" spans="1:20" ht="28.8" x14ac:dyDescent="0.3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>
        <f t="shared" si="100"/>
        <v>101</v>
      </c>
      <c r="O1654" t="s">
        <v>8271</v>
      </c>
      <c r="P1654">
        <f t="shared" si="101"/>
        <v>60</v>
      </c>
      <c r="Q1654" s="9" t="s">
        <v>8322</v>
      </c>
      <c r="R1654" t="s">
        <v>8323</v>
      </c>
      <c r="S1654" s="11">
        <f t="shared" si="102"/>
        <v>42099</v>
      </c>
      <c r="T1654" s="11">
        <f t="shared" si="103"/>
        <v>42069</v>
      </c>
    </row>
    <row r="1655" spans="1:20" ht="43.2" x14ac:dyDescent="0.3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>
        <f t="shared" si="100"/>
        <v>105</v>
      </c>
      <c r="O1655" t="s">
        <v>8271</v>
      </c>
      <c r="P1655">
        <f t="shared" si="101"/>
        <v>66</v>
      </c>
      <c r="Q1655" s="9" t="s">
        <v>8322</v>
      </c>
      <c r="R1655" t="s">
        <v>8323</v>
      </c>
      <c r="S1655" s="11">
        <f t="shared" si="102"/>
        <v>42175</v>
      </c>
      <c r="T1655" s="11">
        <f t="shared" si="103"/>
        <v>42145</v>
      </c>
    </row>
    <row r="1656" spans="1:20" ht="57.6" x14ac:dyDescent="0.3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>
        <f t="shared" si="100"/>
        <v>102</v>
      </c>
      <c r="O1656" t="s">
        <v>8271</v>
      </c>
      <c r="P1656">
        <f t="shared" si="101"/>
        <v>119</v>
      </c>
      <c r="Q1656" s="9" t="s">
        <v>8322</v>
      </c>
      <c r="R1656" t="s">
        <v>8323</v>
      </c>
      <c r="S1656" s="11">
        <f t="shared" si="102"/>
        <v>41948</v>
      </c>
      <c r="T1656" s="11">
        <f t="shared" si="103"/>
        <v>41918</v>
      </c>
    </row>
    <row r="1657" spans="1:20" ht="43.2" x14ac:dyDescent="0.3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>
        <f t="shared" si="100"/>
        <v>111</v>
      </c>
      <c r="O1657" t="s">
        <v>8271</v>
      </c>
      <c r="P1657">
        <f t="shared" si="101"/>
        <v>83</v>
      </c>
      <c r="Q1657" s="9" t="s">
        <v>8322</v>
      </c>
      <c r="R1657" t="s">
        <v>8323</v>
      </c>
      <c r="S1657" s="11">
        <f t="shared" si="102"/>
        <v>42176</v>
      </c>
      <c r="T1657" s="11">
        <f t="shared" si="103"/>
        <v>42146</v>
      </c>
    </row>
    <row r="1658" spans="1:20" ht="43.2" x14ac:dyDescent="0.3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>
        <f t="shared" si="100"/>
        <v>128</v>
      </c>
      <c r="O1658" t="s">
        <v>8271</v>
      </c>
      <c r="P1658">
        <f t="shared" si="101"/>
        <v>58</v>
      </c>
      <c r="Q1658" s="9" t="s">
        <v>8322</v>
      </c>
      <c r="R1658" t="s">
        <v>8323</v>
      </c>
      <c r="S1658" s="11">
        <f t="shared" si="102"/>
        <v>42620</v>
      </c>
      <c r="T1658" s="11">
        <f t="shared" si="103"/>
        <v>42590</v>
      </c>
    </row>
    <row r="1659" spans="1:20" ht="43.2" x14ac:dyDescent="0.3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>
        <f t="shared" si="100"/>
        <v>102</v>
      </c>
      <c r="O1659" t="s">
        <v>8271</v>
      </c>
      <c r="P1659">
        <f t="shared" si="101"/>
        <v>177</v>
      </c>
      <c r="Q1659" s="9" t="s">
        <v>8322</v>
      </c>
      <c r="R1659" t="s">
        <v>8323</v>
      </c>
      <c r="S1659" s="11">
        <f t="shared" si="102"/>
        <v>42621</v>
      </c>
      <c r="T1659" s="11">
        <f t="shared" si="103"/>
        <v>42602</v>
      </c>
    </row>
    <row r="1660" spans="1:20" ht="43.2" x14ac:dyDescent="0.3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>
        <f t="shared" si="100"/>
        <v>101</v>
      </c>
      <c r="O1660" t="s">
        <v>8271</v>
      </c>
      <c r="P1660">
        <f t="shared" si="101"/>
        <v>71</v>
      </c>
      <c r="Q1660" s="9" t="s">
        <v>8322</v>
      </c>
      <c r="R1660" t="s">
        <v>8323</v>
      </c>
      <c r="S1660" s="11">
        <f t="shared" si="102"/>
        <v>42089</v>
      </c>
      <c r="T1660" s="11">
        <f t="shared" si="103"/>
        <v>42059</v>
      </c>
    </row>
    <row r="1661" spans="1:20" ht="57.6" x14ac:dyDescent="0.3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>
        <f t="shared" si="100"/>
        <v>175</v>
      </c>
      <c r="O1661" t="s">
        <v>8271</v>
      </c>
      <c r="P1661">
        <f t="shared" si="101"/>
        <v>29</v>
      </c>
      <c r="Q1661" s="9" t="s">
        <v>8322</v>
      </c>
      <c r="R1661" t="s">
        <v>8323</v>
      </c>
      <c r="S1661" s="11">
        <f t="shared" si="102"/>
        <v>41919</v>
      </c>
      <c r="T1661" s="11">
        <f t="shared" si="103"/>
        <v>41889</v>
      </c>
    </row>
    <row r="1662" spans="1:20" ht="43.2" x14ac:dyDescent="0.3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>
        <f t="shared" si="100"/>
        <v>128</v>
      </c>
      <c r="O1662" t="s">
        <v>8271</v>
      </c>
      <c r="P1662">
        <f t="shared" si="101"/>
        <v>73</v>
      </c>
      <c r="Q1662" s="9" t="s">
        <v>8322</v>
      </c>
      <c r="R1662" t="s">
        <v>8323</v>
      </c>
      <c r="S1662" s="11">
        <f t="shared" si="102"/>
        <v>42166</v>
      </c>
      <c r="T1662" s="11">
        <f t="shared" si="103"/>
        <v>42144</v>
      </c>
    </row>
    <row r="1663" spans="1:20" ht="43.2" x14ac:dyDescent="0.3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>
        <f t="shared" si="100"/>
        <v>106</v>
      </c>
      <c r="O1663" t="s">
        <v>8271</v>
      </c>
      <c r="P1663">
        <f t="shared" si="101"/>
        <v>52</v>
      </c>
      <c r="Q1663" s="9" t="s">
        <v>8322</v>
      </c>
      <c r="R1663" t="s">
        <v>8323</v>
      </c>
      <c r="S1663" s="11">
        <f t="shared" si="102"/>
        <v>42788</v>
      </c>
      <c r="T1663" s="11">
        <f t="shared" si="103"/>
        <v>42758</v>
      </c>
    </row>
    <row r="1664" spans="1:20" ht="43.2" x14ac:dyDescent="0.3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>
        <f t="shared" si="100"/>
        <v>105</v>
      </c>
      <c r="O1664" t="s">
        <v>8271</v>
      </c>
      <c r="P1664">
        <f t="shared" si="101"/>
        <v>98</v>
      </c>
      <c r="Q1664" s="9" t="s">
        <v>8322</v>
      </c>
      <c r="R1664" t="s">
        <v>8323</v>
      </c>
      <c r="S1664" s="11">
        <f t="shared" si="102"/>
        <v>42013</v>
      </c>
      <c r="T1664" s="11">
        <f t="shared" si="103"/>
        <v>41983</v>
      </c>
    </row>
    <row r="1665" spans="1:20" ht="43.2" x14ac:dyDescent="0.3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>
        <f t="shared" si="100"/>
        <v>106</v>
      </c>
      <c r="O1665" t="s">
        <v>8271</v>
      </c>
      <c r="P1665">
        <f t="shared" si="101"/>
        <v>252</v>
      </c>
      <c r="Q1665" s="9" t="s">
        <v>8322</v>
      </c>
      <c r="R1665" t="s">
        <v>8323</v>
      </c>
      <c r="S1665" s="11">
        <f t="shared" si="102"/>
        <v>42644</v>
      </c>
      <c r="T1665" s="11">
        <f t="shared" si="103"/>
        <v>42614</v>
      </c>
    </row>
    <row r="1666" spans="1:20" ht="43.2" x14ac:dyDescent="0.3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>
        <f t="shared" ref="N1666:N1729" si="104">ROUND(($E1666/$D1666)*100,0)</f>
        <v>109</v>
      </c>
      <c r="O1666" t="s">
        <v>8271</v>
      </c>
      <c r="P1666">
        <f t="shared" ref="P1666:P1729" si="105">ROUND($E1666/$L1666,0)</f>
        <v>75</v>
      </c>
      <c r="Q1666" s="9" t="s">
        <v>8322</v>
      </c>
      <c r="R1666" t="s">
        <v>8323</v>
      </c>
      <c r="S1666" s="11">
        <f t="shared" si="102"/>
        <v>42338</v>
      </c>
      <c r="T1666" s="11">
        <f t="shared" si="103"/>
        <v>42303</v>
      </c>
    </row>
    <row r="1667" spans="1:20" ht="43.2" x14ac:dyDescent="0.3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>
        <f t="shared" si="104"/>
        <v>100</v>
      </c>
      <c r="O1667" t="s">
        <v>8271</v>
      </c>
      <c r="P1667">
        <f t="shared" si="105"/>
        <v>68</v>
      </c>
      <c r="Q1667" s="9" t="s">
        <v>8322</v>
      </c>
      <c r="R1667" t="s">
        <v>8323</v>
      </c>
      <c r="S1667" s="11">
        <f t="shared" ref="S1667:S1730" si="106">ROUND((((($I1667/60)/60)/24)+DATE(1970,1,1))-(8/24),0)</f>
        <v>42201</v>
      </c>
      <c r="T1667" s="11">
        <f t="shared" ref="T1667:T1730" si="107">ROUND((((($J1667/60)/60)/24)+DATE(1970,1,1))-(8/24),0)</f>
        <v>42171</v>
      </c>
    </row>
    <row r="1668" spans="1:20" ht="28.8" x14ac:dyDescent="0.3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>
        <f t="shared" si="104"/>
        <v>103</v>
      </c>
      <c r="O1668" t="s">
        <v>8271</v>
      </c>
      <c r="P1668">
        <f t="shared" si="105"/>
        <v>94</v>
      </c>
      <c r="Q1668" s="9" t="s">
        <v>8322</v>
      </c>
      <c r="R1668" t="s">
        <v>8323</v>
      </c>
      <c r="S1668" s="11">
        <f t="shared" si="106"/>
        <v>41995</v>
      </c>
      <c r="T1668" s="11">
        <f t="shared" si="107"/>
        <v>41964</v>
      </c>
    </row>
    <row r="1669" spans="1:20" ht="28.8" x14ac:dyDescent="0.3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>
        <f t="shared" si="104"/>
        <v>112</v>
      </c>
      <c r="O1669" t="s">
        <v>8271</v>
      </c>
      <c r="P1669">
        <f t="shared" si="105"/>
        <v>41</v>
      </c>
      <c r="Q1669" s="9" t="s">
        <v>8322</v>
      </c>
      <c r="R1669" t="s">
        <v>8323</v>
      </c>
      <c r="S1669" s="11">
        <f t="shared" si="106"/>
        <v>42308</v>
      </c>
      <c r="T1669" s="11">
        <f t="shared" si="107"/>
        <v>42284</v>
      </c>
    </row>
    <row r="1670" spans="1:20" ht="28.8" x14ac:dyDescent="0.3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>
        <f t="shared" si="104"/>
        <v>103</v>
      </c>
      <c r="O1670" t="s">
        <v>8271</v>
      </c>
      <c r="P1670">
        <f t="shared" si="105"/>
        <v>53</v>
      </c>
      <c r="Q1670" s="9" t="s">
        <v>8322</v>
      </c>
      <c r="R1670" t="s">
        <v>8323</v>
      </c>
      <c r="S1670" s="11">
        <f t="shared" si="106"/>
        <v>42033</v>
      </c>
      <c r="T1670" s="11">
        <f t="shared" si="107"/>
        <v>42016</v>
      </c>
    </row>
    <row r="1671" spans="1:20" ht="43.2" x14ac:dyDescent="0.3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>
        <f t="shared" si="104"/>
        <v>164</v>
      </c>
      <c r="O1671" t="s">
        <v>8271</v>
      </c>
      <c r="P1671">
        <f t="shared" si="105"/>
        <v>70</v>
      </c>
      <c r="Q1671" s="9" t="s">
        <v>8322</v>
      </c>
      <c r="R1671" t="s">
        <v>8323</v>
      </c>
      <c r="S1671" s="11">
        <f t="shared" si="106"/>
        <v>42341</v>
      </c>
      <c r="T1671" s="11">
        <f t="shared" si="107"/>
        <v>42311</v>
      </c>
    </row>
    <row r="1672" spans="1:20" ht="43.2" x14ac:dyDescent="0.3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>
        <f t="shared" si="104"/>
        <v>131</v>
      </c>
      <c r="O1672" t="s">
        <v>8271</v>
      </c>
      <c r="P1672">
        <f t="shared" si="105"/>
        <v>48</v>
      </c>
      <c r="Q1672" s="9" t="s">
        <v>8322</v>
      </c>
      <c r="R1672" t="s">
        <v>8323</v>
      </c>
      <c r="S1672" s="11">
        <f t="shared" si="106"/>
        <v>42168</v>
      </c>
      <c r="T1672" s="11">
        <f t="shared" si="107"/>
        <v>42136</v>
      </c>
    </row>
    <row r="1673" spans="1:20" ht="43.2" x14ac:dyDescent="0.3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>
        <f t="shared" si="104"/>
        <v>102</v>
      </c>
      <c r="O1673" t="s">
        <v>8271</v>
      </c>
      <c r="P1673">
        <f t="shared" si="105"/>
        <v>53</v>
      </c>
      <c r="Q1673" s="9" t="s">
        <v>8322</v>
      </c>
      <c r="R1673" t="s">
        <v>8323</v>
      </c>
      <c r="S1673" s="11">
        <f t="shared" si="106"/>
        <v>42202</v>
      </c>
      <c r="T1673" s="11">
        <f t="shared" si="107"/>
        <v>42172</v>
      </c>
    </row>
    <row r="1674" spans="1:20" ht="43.2" x14ac:dyDescent="0.3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>
        <f t="shared" si="104"/>
        <v>128</v>
      </c>
      <c r="O1674" t="s">
        <v>8271</v>
      </c>
      <c r="P1674">
        <f t="shared" si="105"/>
        <v>61</v>
      </c>
      <c r="Q1674" s="9" t="s">
        <v>8322</v>
      </c>
      <c r="R1674" t="s">
        <v>8323</v>
      </c>
      <c r="S1674" s="11">
        <f t="shared" si="106"/>
        <v>42607</v>
      </c>
      <c r="T1674" s="11">
        <f t="shared" si="107"/>
        <v>42591</v>
      </c>
    </row>
    <row r="1675" spans="1:20" ht="43.2" x14ac:dyDescent="0.3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>
        <f t="shared" si="104"/>
        <v>102</v>
      </c>
      <c r="O1675" t="s">
        <v>8271</v>
      </c>
      <c r="P1675">
        <f t="shared" si="105"/>
        <v>116</v>
      </c>
      <c r="Q1675" s="9" t="s">
        <v>8322</v>
      </c>
      <c r="R1675" t="s">
        <v>8323</v>
      </c>
      <c r="S1675" s="11">
        <f t="shared" si="106"/>
        <v>42171</v>
      </c>
      <c r="T1675" s="11">
        <f t="shared" si="107"/>
        <v>42137</v>
      </c>
    </row>
    <row r="1676" spans="1:20" ht="57.6" x14ac:dyDescent="0.3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>
        <f t="shared" si="104"/>
        <v>102</v>
      </c>
      <c r="O1676" t="s">
        <v>8271</v>
      </c>
      <c r="P1676">
        <f t="shared" si="105"/>
        <v>61</v>
      </c>
      <c r="Q1676" s="9" t="s">
        <v>8322</v>
      </c>
      <c r="R1676" t="s">
        <v>8323</v>
      </c>
      <c r="S1676" s="11">
        <f t="shared" si="106"/>
        <v>42197</v>
      </c>
      <c r="T1676" s="11">
        <f t="shared" si="107"/>
        <v>42167</v>
      </c>
    </row>
    <row r="1677" spans="1:20" x14ac:dyDescent="0.3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>
        <f t="shared" si="104"/>
        <v>130</v>
      </c>
      <c r="O1677" t="s">
        <v>8271</v>
      </c>
      <c r="P1677">
        <f t="shared" si="105"/>
        <v>38</v>
      </c>
      <c r="Q1677" s="9" t="s">
        <v>8322</v>
      </c>
      <c r="R1677" t="s">
        <v>8323</v>
      </c>
      <c r="S1677" s="11">
        <f t="shared" si="106"/>
        <v>41945</v>
      </c>
      <c r="T1677" s="11">
        <f t="shared" si="107"/>
        <v>41915</v>
      </c>
    </row>
    <row r="1678" spans="1:20" ht="43.2" x14ac:dyDescent="0.3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>
        <f t="shared" si="104"/>
        <v>154</v>
      </c>
      <c r="O1678" t="s">
        <v>8271</v>
      </c>
      <c r="P1678">
        <f t="shared" si="105"/>
        <v>107</v>
      </c>
      <c r="Q1678" s="9" t="s">
        <v>8322</v>
      </c>
      <c r="R1678" t="s">
        <v>8323</v>
      </c>
      <c r="S1678" s="11">
        <f t="shared" si="106"/>
        <v>42314</v>
      </c>
      <c r="T1678" s="11">
        <f t="shared" si="107"/>
        <v>42284</v>
      </c>
    </row>
    <row r="1679" spans="1:20" ht="57.6" x14ac:dyDescent="0.3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>
        <f t="shared" si="104"/>
        <v>107</v>
      </c>
      <c r="O1679" t="s">
        <v>8271</v>
      </c>
      <c r="P1679">
        <f t="shared" si="105"/>
        <v>205</v>
      </c>
      <c r="Q1679" s="9" t="s">
        <v>8322</v>
      </c>
      <c r="R1679" t="s">
        <v>8323</v>
      </c>
      <c r="S1679" s="11">
        <f t="shared" si="106"/>
        <v>42627</v>
      </c>
      <c r="T1679" s="11">
        <f t="shared" si="107"/>
        <v>42611</v>
      </c>
    </row>
    <row r="1680" spans="1:20" ht="43.2" x14ac:dyDescent="0.3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>
        <f t="shared" si="104"/>
        <v>101</v>
      </c>
      <c r="O1680" t="s">
        <v>8271</v>
      </c>
      <c r="P1680">
        <f t="shared" si="105"/>
        <v>55</v>
      </c>
      <c r="Q1680" s="9" t="s">
        <v>8322</v>
      </c>
      <c r="R1680" t="s">
        <v>8323</v>
      </c>
      <c r="S1680" s="11">
        <f t="shared" si="106"/>
        <v>42445</v>
      </c>
      <c r="T1680" s="11">
        <f t="shared" si="107"/>
        <v>42400</v>
      </c>
    </row>
    <row r="1681" spans="1:20" ht="43.2" x14ac:dyDescent="0.3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>
        <f t="shared" si="104"/>
        <v>100</v>
      </c>
      <c r="O1681" t="s">
        <v>8271</v>
      </c>
      <c r="P1681">
        <f t="shared" si="105"/>
        <v>150</v>
      </c>
      <c r="Q1681" s="9" t="s">
        <v>8322</v>
      </c>
      <c r="R1681" t="s">
        <v>8323</v>
      </c>
      <c r="S1681" s="11">
        <f t="shared" si="106"/>
        <v>42044</v>
      </c>
      <c r="T1681" s="11">
        <f t="shared" si="107"/>
        <v>42018</v>
      </c>
    </row>
    <row r="1682" spans="1:20" ht="43.2" x14ac:dyDescent="0.3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>
        <f t="shared" si="104"/>
        <v>117</v>
      </c>
      <c r="O1682" t="s">
        <v>8271</v>
      </c>
      <c r="P1682">
        <f t="shared" si="105"/>
        <v>53</v>
      </c>
      <c r="Q1682" s="9" t="s">
        <v>8322</v>
      </c>
      <c r="R1682" t="s">
        <v>8323</v>
      </c>
      <c r="S1682" s="11">
        <f t="shared" si="106"/>
        <v>42461</v>
      </c>
      <c r="T1682" s="11">
        <f t="shared" si="107"/>
        <v>42427</v>
      </c>
    </row>
    <row r="1683" spans="1:20" ht="57.6" x14ac:dyDescent="0.3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>
        <f t="shared" si="104"/>
        <v>109</v>
      </c>
      <c r="O1683" t="s">
        <v>8271</v>
      </c>
      <c r="P1683">
        <f t="shared" si="105"/>
        <v>54</v>
      </c>
      <c r="Q1683" s="9" t="s">
        <v>8322</v>
      </c>
      <c r="R1683" t="s">
        <v>8323</v>
      </c>
      <c r="S1683" s="11">
        <f t="shared" si="106"/>
        <v>41961</v>
      </c>
      <c r="T1683" s="11">
        <f t="shared" si="107"/>
        <v>41931</v>
      </c>
    </row>
    <row r="1684" spans="1:20" ht="43.2" x14ac:dyDescent="0.3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>
        <f t="shared" si="104"/>
        <v>103</v>
      </c>
      <c r="O1684" t="s">
        <v>8271</v>
      </c>
      <c r="P1684">
        <f t="shared" si="105"/>
        <v>76</v>
      </c>
      <c r="Q1684" s="9" t="s">
        <v>8322</v>
      </c>
      <c r="R1684" t="s">
        <v>8323</v>
      </c>
      <c r="S1684" s="11">
        <f t="shared" si="106"/>
        <v>42155</v>
      </c>
      <c r="T1684" s="11">
        <f t="shared" si="107"/>
        <v>42125</v>
      </c>
    </row>
    <row r="1685" spans="1:20" ht="57.6" x14ac:dyDescent="0.3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>
        <f t="shared" si="104"/>
        <v>114</v>
      </c>
      <c r="O1685" t="s">
        <v>8271</v>
      </c>
      <c r="P1685">
        <f t="shared" si="105"/>
        <v>105</v>
      </c>
      <c r="Q1685" s="9" t="s">
        <v>8322</v>
      </c>
      <c r="R1685" t="s">
        <v>8323</v>
      </c>
      <c r="S1685" s="11">
        <f t="shared" si="106"/>
        <v>42461</v>
      </c>
      <c r="T1685" s="11">
        <f t="shared" si="107"/>
        <v>42431</v>
      </c>
    </row>
    <row r="1686" spans="1:20" ht="43.2" x14ac:dyDescent="0.3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>
        <f t="shared" si="104"/>
        <v>103</v>
      </c>
      <c r="O1686" t="s">
        <v>8271</v>
      </c>
      <c r="P1686">
        <f t="shared" si="105"/>
        <v>69</v>
      </c>
      <c r="Q1686" s="9" t="s">
        <v>8322</v>
      </c>
      <c r="R1686" t="s">
        <v>8323</v>
      </c>
      <c r="S1686" s="11">
        <f t="shared" si="106"/>
        <v>42156</v>
      </c>
      <c r="T1686" s="11">
        <f t="shared" si="107"/>
        <v>42121</v>
      </c>
    </row>
    <row r="1687" spans="1:20" ht="28.8" x14ac:dyDescent="0.3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>
        <f t="shared" si="104"/>
        <v>122</v>
      </c>
      <c r="O1687" t="s">
        <v>8271</v>
      </c>
      <c r="P1687">
        <f t="shared" si="105"/>
        <v>129</v>
      </c>
      <c r="Q1687" s="9" t="s">
        <v>8322</v>
      </c>
      <c r="R1687" t="s">
        <v>8323</v>
      </c>
      <c r="S1687" s="11">
        <f t="shared" si="106"/>
        <v>42249</v>
      </c>
      <c r="T1687" s="11">
        <f t="shared" si="107"/>
        <v>42219</v>
      </c>
    </row>
    <row r="1688" spans="1:20" ht="43.2" x14ac:dyDescent="0.3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>
        <f t="shared" si="104"/>
        <v>103</v>
      </c>
      <c r="O1688" t="s">
        <v>8271</v>
      </c>
      <c r="P1688">
        <f t="shared" si="105"/>
        <v>134</v>
      </c>
      <c r="Q1688" s="9" t="s">
        <v>8322</v>
      </c>
      <c r="R1688" t="s">
        <v>8323</v>
      </c>
      <c r="S1688" s="11">
        <f t="shared" si="106"/>
        <v>42489</v>
      </c>
      <c r="T1688" s="11">
        <f t="shared" si="107"/>
        <v>42445</v>
      </c>
    </row>
    <row r="1689" spans="1:20" ht="43.2" x14ac:dyDescent="0.3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>
        <f t="shared" si="104"/>
        <v>105</v>
      </c>
      <c r="O1689" t="s">
        <v>8271</v>
      </c>
      <c r="P1689">
        <f t="shared" si="105"/>
        <v>18</v>
      </c>
      <c r="Q1689" s="9" t="s">
        <v>8322</v>
      </c>
      <c r="R1689" t="s">
        <v>8323</v>
      </c>
      <c r="S1689" s="11">
        <f t="shared" si="106"/>
        <v>42411</v>
      </c>
      <c r="T1689" s="11">
        <f t="shared" si="107"/>
        <v>42379</v>
      </c>
    </row>
    <row r="1690" spans="1:20" ht="43.2" x14ac:dyDescent="0.3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>
        <f t="shared" si="104"/>
        <v>102</v>
      </c>
      <c r="O1690" t="s">
        <v>8271</v>
      </c>
      <c r="P1690">
        <f t="shared" si="105"/>
        <v>203</v>
      </c>
      <c r="Q1690" s="9" t="s">
        <v>8322</v>
      </c>
      <c r="R1690" t="s">
        <v>8323</v>
      </c>
      <c r="S1690" s="11">
        <f t="shared" si="106"/>
        <v>42398</v>
      </c>
      <c r="T1690" s="11">
        <f t="shared" si="107"/>
        <v>42381</v>
      </c>
    </row>
    <row r="1691" spans="1:20" x14ac:dyDescent="0.3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>
        <f t="shared" si="104"/>
        <v>112</v>
      </c>
      <c r="O1691" t="s">
        <v>8271</v>
      </c>
      <c r="P1691">
        <f t="shared" si="105"/>
        <v>69</v>
      </c>
      <c r="Q1691" s="9" t="s">
        <v>8322</v>
      </c>
      <c r="R1691" t="s">
        <v>8323</v>
      </c>
      <c r="S1691" s="11">
        <f t="shared" si="106"/>
        <v>42794</v>
      </c>
      <c r="T1691" s="11">
        <f t="shared" si="107"/>
        <v>42763</v>
      </c>
    </row>
    <row r="1692" spans="1:20" ht="57.6" x14ac:dyDescent="0.3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>
        <f t="shared" si="104"/>
        <v>102</v>
      </c>
      <c r="O1692" t="s">
        <v>8271</v>
      </c>
      <c r="P1692">
        <f t="shared" si="105"/>
        <v>125</v>
      </c>
      <c r="Q1692" s="9" t="s">
        <v>8322</v>
      </c>
      <c r="R1692" t="s">
        <v>8323</v>
      </c>
      <c r="S1692" s="11">
        <f t="shared" si="106"/>
        <v>42598</v>
      </c>
      <c r="T1692" s="11">
        <f t="shared" si="107"/>
        <v>42568</v>
      </c>
    </row>
    <row r="1693" spans="1:20" ht="28.8" x14ac:dyDescent="0.3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>
        <f t="shared" si="104"/>
        <v>100</v>
      </c>
      <c r="O1693" t="s">
        <v>8271</v>
      </c>
      <c r="P1693">
        <f t="shared" si="105"/>
        <v>74</v>
      </c>
      <c r="Q1693" s="9" t="s">
        <v>8322</v>
      </c>
      <c r="R1693" t="s">
        <v>8323</v>
      </c>
      <c r="S1693" s="11">
        <f t="shared" si="106"/>
        <v>42336</v>
      </c>
      <c r="T1693" s="11">
        <f t="shared" si="107"/>
        <v>42311</v>
      </c>
    </row>
    <row r="1694" spans="1:20" ht="43.2" x14ac:dyDescent="0.3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>
        <f t="shared" si="104"/>
        <v>100</v>
      </c>
      <c r="O1694" t="s">
        <v>8271</v>
      </c>
      <c r="P1694">
        <f t="shared" si="105"/>
        <v>48</v>
      </c>
      <c r="Q1694" s="9" t="s">
        <v>8322</v>
      </c>
      <c r="R1694" t="s">
        <v>8323</v>
      </c>
      <c r="S1694" s="11">
        <f t="shared" si="106"/>
        <v>42542</v>
      </c>
      <c r="T1694" s="11">
        <f t="shared" si="107"/>
        <v>42505</v>
      </c>
    </row>
    <row r="1695" spans="1:20" ht="43.2" x14ac:dyDescent="0.3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>
        <f t="shared" si="104"/>
        <v>133</v>
      </c>
      <c r="O1695" t="s">
        <v>8271</v>
      </c>
      <c r="P1695">
        <f t="shared" si="105"/>
        <v>27</v>
      </c>
      <c r="Q1695" s="9" t="s">
        <v>8322</v>
      </c>
      <c r="R1695" t="s">
        <v>8323</v>
      </c>
      <c r="S1695" s="11">
        <f t="shared" si="106"/>
        <v>42786</v>
      </c>
      <c r="T1695" s="11">
        <f t="shared" si="107"/>
        <v>42758</v>
      </c>
    </row>
    <row r="1696" spans="1:20" ht="72" x14ac:dyDescent="0.3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>
        <f t="shared" si="104"/>
        <v>121</v>
      </c>
      <c r="O1696" t="s">
        <v>8271</v>
      </c>
      <c r="P1696">
        <f t="shared" si="105"/>
        <v>34</v>
      </c>
      <c r="Q1696" s="9" t="s">
        <v>8322</v>
      </c>
      <c r="R1696" t="s">
        <v>8323</v>
      </c>
      <c r="S1696" s="11">
        <f t="shared" si="106"/>
        <v>42805</v>
      </c>
      <c r="T1696" s="11">
        <f t="shared" si="107"/>
        <v>42775</v>
      </c>
    </row>
    <row r="1697" spans="1:20" ht="57.6" x14ac:dyDescent="0.3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>
        <f t="shared" si="104"/>
        <v>114</v>
      </c>
      <c r="O1697" t="s">
        <v>8271</v>
      </c>
      <c r="P1697">
        <f t="shared" si="105"/>
        <v>41</v>
      </c>
      <c r="Q1697" s="9" t="s">
        <v>8322</v>
      </c>
      <c r="R1697" t="s">
        <v>8323</v>
      </c>
      <c r="S1697" s="11">
        <f t="shared" si="106"/>
        <v>42264</v>
      </c>
      <c r="T1697" s="11">
        <f t="shared" si="107"/>
        <v>42232</v>
      </c>
    </row>
    <row r="1698" spans="1:20" ht="43.2" x14ac:dyDescent="0.3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>
        <f t="shared" si="104"/>
        <v>286</v>
      </c>
      <c r="O1698" t="s">
        <v>8271</v>
      </c>
      <c r="P1698">
        <f t="shared" si="105"/>
        <v>19</v>
      </c>
      <c r="Q1698" s="9" t="s">
        <v>8322</v>
      </c>
      <c r="R1698" t="s">
        <v>8323</v>
      </c>
      <c r="S1698" s="11">
        <f t="shared" si="106"/>
        <v>42342</v>
      </c>
      <c r="T1698" s="11">
        <f t="shared" si="107"/>
        <v>42282</v>
      </c>
    </row>
    <row r="1699" spans="1:20" ht="57.6" x14ac:dyDescent="0.3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>
        <f t="shared" si="104"/>
        <v>170</v>
      </c>
      <c r="O1699" t="s">
        <v>8271</v>
      </c>
      <c r="P1699">
        <f t="shared" si="105"/>
        <v>84</v>
      </c>
      <c r="Q1699" s="9" t="s">
        <v>8322</v>
      </c>
      <c r="R1699" t="s">
        <v>8323</v>
      </c>
      <c r="S1699" s="11">
        <f t="shared" si="106"/>
        <v>42798</v>
      </c>
      <c r="T1699" s="11">
        <f t="shared" si="107"/>
        <v>42768</v>
      </c>
    </row>
    <row r="1700" spans="1:20" ht="43.2" x14ac:dyDescent="0.3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>
        <f t="shared" si="104"/>
        <v>118</v>
      </c>
      <c r="O1700" t="s">
        <v>8271</v>
      </c>
      <c r="P1700">
        <f t="shared" si="105"/>
        <v>30</v>
      </c>
      <c r="Q1700" s="9" t="s">
        <v>8322</v>
      </c>
      <c r="R1700" t="s">
        <v>8323</v>
      </c>
      <c r="S1700" s="11">
        <f t="shared" si="106"/>
        <v>42171</v>
      </c>
      <c r="T1700" s="11">
        <f t="shared" si="107"/>
        <v>42141</v>
      </c>
    </row>
    <row r="1701" spans="1:20" ht="43.2" x14ac:dyDescent="0.3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>
        <f t="shared" si="104"/>
        <v>103</v>
      </c>
      <c r="O1701" t="s">
        <v>8271</v>
      </c>
      <c r="P1701">
        <f t="shared" si="105"/>
        <v>27</v>
      </c>
      <c r="Q1701" s="9" t="s">
        <v>8322</v>
      </c>
      <c r="R1701" t="s">
        <v>8323</v>
      </c>
      <c r="S1701" s="11">
        <f t="shared" si="106"/>
        <v>42639</v>
      </c>
      <c r="T1701" s="11">
        <f t="shared" si="107"/>
        <v>42609</v>
      </c>
    </row>
    <row r="1702" spans="1:20" ht="43.2" x14ac:dyDescent="0.3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>
        <f t="shared" si="104"/>
        <v>144</v>
      </c>
      <c r="O1702" t="s">
        <v>8271</v>
      </c>
      <c r="P1702">
        <f t="shared" si="105"/>
        <v>46</v>
      </c>
      <c r="Q1702" s="9" t="s">
        <v>8322</v>
      </c>
      <c r="R1702" t="s">
        <v>8323</v>
      </c>
      <c r="S1702" s="11">
        <f t="shared" si="106"/>
        <v>42331</v>
      </c>
      <c r="T1702" s="11">
        <f t="shared" si="107"/>
        <v>42309</v>
      </c>
    </row>
    <row r="1703" spans="1:20" ht="43.2" x14ac:dyDescent="0.3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>
        <f t="shared" si="104"/>
        <v>100</v>
      </c>
      <c r="O1703" t="s">
        <v>8271</v>
      </c>
      <c r="P1703">
        <f t="shared" si="105"/>
        <v>125</v>
      </c>
      <c r="Q1703" s="9" t="s">
        <v>8322</v>
      </c>
      <c r="R1703" t="s">
        <v>8323</v>
      </c>
      <c r="S1703" s="11">
        <f t="shared" si="106"/>
        <v>42213</v>
      </c>
      <c r="T1703" s="11">
        <f t="shared" si="107"/>
        <v>42193</v>
      </c>
    </row>
    <row r="1704" spans="1:20" ht="43.2" x14ac:dyDescent="0.3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>
        <f t="shared" si="104"/>
        <v>102</v>
      </c>
      <c r="O1704" t="s">
        <v>8271</v>
      </c>
      <c r="P1704">
        <f t="shared" si="105"/>
        <v>141</v>
      </c>
      <c r="Q1704" s="9" t="s">
        <v>8322</v>
      </c>
      <c r="R1704" t="s">
        <v>8323</v>
      </c>
      <c r="S1704" s="11">
        <f t="shared" si="106"/>
        <v>42260</v>
      </c>
      <c r="T1704" s="11">
        <f t="shared" si="107"/>
        <v>42240</v>
      </c>
    </row>
    <row r="1705" spans="1:20" ht="43.2" x14ac:dyDescent="0.3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>
        <f t="shared" si="104"/>
        <v>116</v>
      </c>
      <c r="O1705" t="s">
        <v>8271</v>
      </c>
      <c r="P1705">
        <f t="shared" si="105"/>
        <v>55</v>
      </c>
      <c r="Q1705" s="9" t="s">
        <v>8322</v>
      </c>
      <c r="R1705" t="s">
        <v>8323</v>
      </c>
      <c r="S1705" s="11">
        <f t="shared" si="106"/>
        <v>42292</v>
      </c>
      <c r="T1705" s="11">
        <f t="shared" si="107"/>
        <v>42262</v>
      </c>
    </row>
    <row r="1706" spans="1:20" ht="43.2" x14ac:dyDescent="0.3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>
        <f t="shared" si="104"/>
        <v>136</v>
      </c>
      <c r="O1706" t="s">
        <v>8271</v>
      </c>
      <c r="P1706">
        <f t="shared" si="105"/>
        <v>46</v>
      </c>
      <c r="Q1706" s="9" t="s">
        <v>8322</v>
      </c>
      <c r="R1706" t="s">
        <v>8323</v>
      </c>
      <c r="S1706" s="11">
        <f t="shared" si="106"/>
        <v>42123</v>
      </c>
      <c r="T1706" s="11">
        <f t="shared" si="107"/>
        <v>42102</v>
      </c>
    </row>
    <row r="1707" spans="1:20" ht="43.2" x14ac:dyDescent="0.3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>
        <f t="shared" si="104"/>
        <v>133</v>
      </c>
      <c r="O1707" t="s">
        <v>8271</v>
      </c>
      <c r="P1707">
        <f t="shared" si="105"/>
        <v>57</v>
      </c>
      <c r="Q1707" s="9" t="s">
        <v>8322</v>
      </c>
      <c r="R1707" t="s">
        <v>8323</v>
      </c>
      <c r="S1707" s="11">
        <f t="shared" si="106"/>
        <v>42583</v>
      </c>
      <c r="T1707" s="11">
        <f t="shared" si="107"/>
        <v>42538</v>
      </c>
    </row>
    <row r="1708" spans="1:20" x14ac:dyDescent="0.3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>
        <f t="shared" si="104"/>
        <v>103</v>
      </c>
      <c r="O1708" t="s">
        <v>8271</v>
      </c>
      <c r="P1708">
        <f t="shared" si="105"/>
        <v>174</v>
      </c>
      <c r="Q1708" s="9" t="s">
        <v>8322</v>
      </c>
      <c r="R1708" t="s">
        <v>8323</v>
      </c>
      <c r="S1708" s="11">
        <f t="shared" si="106"/>
        <v>42711</v>
      </c>
      <c r="T1708" s="11">
        <f t="shared" si="107"/>
        <v>42681</v>
      </c>
    </row>
    <row r="1709" spans="1:20" ht="43.2" x14ac:dyDescent="0.3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>
        <f t="shared" si="104"/>
        <v>116</v>
      </c>
      <c r="O1709" t="s">
        <v>8271</v>
      </c>
      <c r="P1709">
        <f t="shared" si="105"/>
        <v>60</v>
      </c>
      <c r="Q1709" s="9" t="s">
        <v>8322</v>
      </c>
      <c r="R1709" t="s">
        <v>8323</v>
      </c>
      <c r="S1709" s="11">
        <f t="shared" si="106"/>
        <v>42091</v>
      </c>
      <c r="T1709" s="11">
        <f t="shared" si="107"/>
        <v>42056</v>
      </c>
    </row>
    <row r="1710" spans="1:20" ht="43.2" x14ac:dyDescent="0.3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>
        <f t="shared" si="104"/>
        <v>105</v>
      </c>
      <c r="O1710" t="s">
        <v>8271</v>
      </c>
      <c r="P1710">
        <f t="shared" si="105"/>
        <v>90</v>
      </c>
      <c r="Q1710" s="9" t="s">
        <v>8322</v>
      </c>
      <c r="R1710" t="s">
        <v>8323</v>
      </c>
      <c r="S1710" s="11">
        <f t="shared" si="106"/>
        <v>42726</v>
      </c>
      <c r="T1710" s="11">
        <f t="shared" si="107"/>
        <v>42696</v>
      </c>
    </row>
    <row r="1711" spans="1:20" ht="43.2" x14ac:dyDescent="0.3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>
        <f t="shared" si="104"/>
        <v>102</v>
      </c>
      <c r="O1711" t="s">
        <v>8271</v>
      </c>
      <c r="P1711">
        <f t="shared" si="105"/>
        <v>204</v>
      </c>
      <c r="Q1711" s="9" t="s">
        <v>8322</v>
      </c>
      <c r="R1711" t="s">
        <v>8323</v>
      </c>
      <c r="S1711" s="11">
        <f t="shared" si="106"/>
        <v>42217</v>
      </c>
      <c r="T1711" s="11">
        <f t="shared" si="107"/>
        <v>42187</v>
      </c>
    </row>
    <row r="1712" spans="1:20" ht="57.6" x14ac:dyDescent="0.3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>
        <f t="shared" si="104"/>
        <v>175</v>
      </c>
      <c r="O1712" t="s">
        <v>8271</v>
      </c>
      <c r="P1712">
        <f t="shared" si="105"/>
        <v>49</v>
      </c>
      <c r="Q1712" s="9" t="s">
        <v>8322</v>
      </c>
      <c r="R1712" t="s">
        <v>8323</v>
      </c>
      <c r="S1712" s="11">
        <f t="shared" si="106"/>
        <v>42531</v>
      </c>
      <c r="T1712" s="11">
        <f t="shared" si="107"/>
        <v>42493</v>
      </c>
    </row>
    <row r="1713" spans="1:20" ht="43.2" x14ac:dyDescent="0.3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>
        <f t="shared" si="104"/>
        <v>107</v>
      </c>
      <c r="O1713" t="s">
        <v>8271</v>
      </c>
      <c r="P1713">
        <f t="shared" si="105"/>
        <v>53</v>
      </c>
      <c r="Q1713" s="9" t="s">
        <v>8322</v>
      </c>
      <c r="R1713" t="s">
        <v>8323</v>
      </c>
      <c r="S1713" s="11">
        <f t="shared" si="106"/>
        <v>42505</v>
      </c>
      <c r="T1713" s="11">
        <f t="shared" si="107"/>
        <v>42475</v>
      </c>
    </row>
    <row r="1714" spans="1:20" ht="43.2" x14ac:dyDescent="0.3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>
        <f t="shared" si="104"/>
        <v>122</v>
      </c>
      <c r="O1714" t="s">
        <v>8271</v>
      </c>
      <c r="P1714">
        <f t="shared" si="105"/>
        <v>75</v>
      </c>
      <c r="Q1714" s="9" t="s">
        <v>8322</v>
      </c>
      <c r="R1714" t="s">
        <v>8323</v>
      </c>
      <c r="S1714" s="11">
        <f t="shared" si="106"/>
        <v>42474</v>
      </c>
      <c r="T1714" s="11">
        <f t="shared" si="107"/>
        <v>42453</v>
      </c>
    </row>
    <row r="1715" spans="1:20" ht="28.8" x14ac:dyDescent="0.3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>
        <f t="shared" si="104"/>
        <v>159</v>
      </c>
      <c r="O1715" t="s">
        <v>8271</v>
      </c>
      <c r="P1715">
        <f t="shared" si="105"/>
        <v>18</v>
      </c>
      <c r="Q1715" s="9" t="s">
        <v>8322</v>
      </c>
      <c r="R1715" t="s">
        <v>8323</v>
      </c>
      <c r="S1715" s="11">
        <f t="shared" si="106"/>
        <v>42659</v>
      </c>
      <c r="T1715" s="11">
        <f t="shared" si="107"/>
        <v>42628</v>
      </c>
    </row>
    <row r="1716" spans="1:20" ht="28.8" x14ac:dyDescent="0.3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>
        <f t="shared" si="104"/>
        <v>100</v>
      </c>
      <c r="O1716" t="s">
        <v>8271</v>
      </c>
      <c r="P1716">
        <f t="shared" si="105"/>
        <v>210</v>
      </c>
      <c r="Q1716" s="9" t="s">
        <v>8322</v>
      </c>
      <c r="R1716" t="s">
        <v>8323</v>
      </c>
      <c r="S1716" s="11">
        <f t="shared" si="106"/>
        <v>42284</v>
      </c>
      <c r="T1716" s="11">
        <f t="shared" si="107"/>
        <v>42254</v>
      </c>
    </row>
    <row r="1717" spans="1:20" ht="43.2" x14ac:dyDescent="0.3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>
        <f t="shared" si="104"/>
        <v>110</v>
      </c>
      <c r="O1717" t="s">
        <v>8271</v>
      </c>
      <c r="P1717">
        <f t="shared" si="105"/>
        <v>61</v>
      </c>
      <c r="Q1717" s="9" t="s">
        <v>8322</v>
      </c>
      <c r="R1717" t="s">
        <v>8323</v>
      </c>
      <c r="S1717" s="11">
        <f t="shared" si="106"/>
        <v>42294</v>
      </c>
      <c r="T1717" s="11">
        <f t="shared" si="107"/>
        <v>42264</v>
      </c>
    </row>
    <row r="1718" spans="1:20" ht="43.2" x14ac:dyDescent="0.3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>
        <f t="shared" si="104"/>
        <v>100</v>
      </c>
      <c r="O1718" t="s">
        <v>8271</v>
      </c>
      <c r="P1718">
        <f t="shared" si="105"/>
        <v>61</v>
      </c>
      <c r="Q1718" s="9" t="s">
        <v>8322</v>
      </c>
      <c r="R1718" t="s">
        <v>8323</v>
      </c>
      <c r="S1718" s="11">
        <f t="shared" si="106"/>
        <v>42686</v>
      </c>
      <c r="T1718" s="11">
        <f t="shared" si="107"/>
        <v>42664</v>
      </c>
    </row>
    <row r="1719" spans="1:20" ht="43.2" x14ac:dyDescent="0.3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>
        <f t="shared" si="104"/>
        <v>116</v>
      </c>
      <c r="O1719" t="s">
        <v>8271</v>
      </c>
      <c r="P1719">
        <f t="shared" si="105"/>
        <v>80</v>
      </c>
      <c r="Q1719" s="9" t="s">
        <v>8322</v>
      </c>
      <c r="R1719" t="s">
        <v>8323</v>
      </c>
      <c r="S1719" s="11">
        <f t="shared" si="106"/>
        <v>42396</v>
      </c>
      <c r="T1719" s="11">
        <f t="shared" si="107"/>
        <v>42382</v>
      </c>
    </row>
    <row r="1720" spans="1:20" ht="43.2" x14ac:dyDescent="0.3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>
        <f t="shared" si="104"/>
        <v>211</v>
      </c>
      <c r="O1720" t="s">
        <v>8271</v>
      </c>
      <c r="P1720">
        <f t="shared" si="105"/>
        <v>29</v>
      </c>
      <c r="Q1720" s="9" t="s">
        <v>8322</v>
      </c>
      <c r="R1720" t="s">
        <v>8323</v>
      </c>
      <c r="S1720" s="11">
        <f t="shared" si="106"/>
        <v>42133</v>
      </c>
      <c r="T1720" s="11">
        <f t="shared" si="107"/>
        <v>42105</v>
      </c>
    </row>
    <row r="1721" spans="1:20" ht="43.2" x14ac:dyDescent="0.3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>
        <f t="shared" si="104"/>
        <v>110</v>
      </c>
      <c r="O1721" t="s">
        <v>8271</v>
      </c>
      <c r="P1721">
        <f t="shared" si="105"/>
        <v>49</v>
      </c>
      <c r="Q1721" s="9" t="s">
        <v>8322</v>
      </c>
      <c r="R1721" t="s">
        <v>8323</v>
      </c>
      <c r="S1721" s="11">
        <f t="shared" si="106"/>
        <v>42496</v>
      </c>
      <c r="T1721" s="11">
        <f t="shared" si="107"/>
        <v>42466</v>
      </c>
    </row>
    <row r="1722" spans="1:20" ht="72" x14ac:dyDescent="0.3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>
        <f t="shared" si="104"/>
        <v>100</v>
      </c>
      <c r="O1722" t="s">
        <v>8271</v>
      </c>
      <c r="P1722">
        <f t="shared" si="105"/>
        <v>94</v>
      </c>
      <c r="Q1722" s="9" t="s">
        <v>8322</v>
      </c>
      <c r="R1722" t="s">
        <v>8323</v>
      </c>
      <c r="S1722" s="11">
        <f t="shared" si="106"/>
        <v>41859</v>
      </c>
      <c r="T1722" s="11">
        <f t="shared" si="107"/>
        <v>41827</v>
      </c>
    </row>
    <row r="1723" spans="1:20" ht="43.2" x14ac:dyDescent="0.3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>
        <f t="shared" si="104"/>
        <v>106</v>
      </c>
      <c r="O1723" t="s">
        <v>8271</v>
      </c>
      <c r="P1723">
        <f t="shared" si="105"/>
        <v>62</v>
      </c>
      <c r="Q1723" s="9" t="s">
        <v>8322</v>
      </c>
      <c r="R1723" t="s">
        <v>8323</v>
      </c>
      <c r="S1723" s="11">
        <f t="shared" si="106"/>
        <v>42529</v>
      </c>
      <c r="T1723" s="11">
        <f t="shared" si="107"/>
        <v>42499</v>
      </c>
    </row>
    <row r="1724" spans="1:20" ht="28.8" x14ac:dyDescent="0.3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>
        <f t="shared" si="104"/>
        <v>126</v>
      </c>
      <c r="O1724" t="s">
        <v>8271</v>
      </c>
      <c r="P1724">
        <f t="shared" si="105"/>
        <v>79</v>
      </c>
      <c r="Q1724" s="9" t="s">
        <v>8322</v>
      </c>
      <c r="R1724" t="s">
        <v>8323</v>
      </c>
      <c r="S1724" s="11">
        <f t="shared" si="106"/>
        <v>42471</v>
      </c>
      <c r="T1724" s="11">
        <f t="shared" si="107"/>
        <v>42431</v>
      </c>
    </row>
    <row r="1725" spans="1:20" ht="43.2" x14ac:dyDescent="0.3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>
        <f t="shared" si="104"/>
        <v>108</v>
      </c>
      <c r="O1725" t="s">
        <v>8271</v>
      </c>
      <c r="P1725">
        <f t="shared" si="105"/>
        <v>34</v>
      </c>
      <c r="Q1725" s="9" t="s">
        <v>8322</v>
      </c>
      <c r="R1725" t="s">
        <v>8323</v>
      </c>
      <c r="S1725" s="11">
        <f t="shared" si="106"/>
        <v>42035</v>
      </c>
      <c r="T1725" s="11">
        <f t="shared" si="107"/>
        <v>41990</v>
      </c>
    </row>
    <row r="1726" spans="1:20" ht="43.2" x14ac:dyDescent="0.3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>
        <f t="shared" si="104"/>
        <v>101</v>
      </c>
      <c r="O1726" t="s">
        <v>8271</v>
      </c>
      <c r="P1726">
        <f t="shared" si="105"/>
        <v>66</v>
      </c>
      <c r="Q1726" s="9" t="s">
        <v>8322</v>
      </c>
      <c r="R1726" t="s">
        <v>8323</v>
      </c>
      <c r="S1726" s="11">
        <f t="shared" si="106"/>
        <v>42543</v>
      </c>
      <c r="T1726" s="11">
        <f t="shared" si="107"/>
        <v>42513</v>
      </c>
    </row>
    <row r="1727" spans="1:20" ht="57.6" x14ac:dyDescent="0.3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>
        <f t="shared" si="104"/>
        <v>107</v>
      </c>
      <c r="O1727" t="s">
        <v>8271</v>
      </c>
      <c r="P1727">
        <f t="shared" si="105"/>
        <v>36</v>
      </c>
      <c r="Q1727" s="9" t="s">
        <v>8322</v>
      </c>
      <c r="R1727" t="s">
        <v>8323</v>
      </c>
      <c r="S1727" s="11">
        <f t="shared" si="106"/>
        <v>41928</v>
      </c>
      <c r="T1727" s="11">
        <f t="shared" si="107"/>
        <v>41914</v>
      </c>
    </row>
    <row r="1728" spans="1:20" ht="43.2" x14ac:dyDescent="0.3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>
        <f t="shared" si="104"/>
        <v>102</v>
      </c>
      <c r="O1728" t="s">
        <v>8271</v>
      </c>
      <c r="P1728">
        <f t="shared" si="105"/>
        <v>146</v>
      </c>
      <c r="Q1728" s="9" t="s">
        <v>8322</v>
      </c>
      <c r="R1728" t="s">
        <v>8323</v>
      </c>
      <c r="S1728" s="11">
        <f t="shared" si="106"/>
        <v>42543</v>
      </c>
      <c r="T1728" s="11">
        <f t="shared" si="107"/>
        <v>42521</v>
      </c>
    </row>
    <row r="1729" spans="1:20" ht="43.2" x14ac:dyDescent="0.3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>
        <f t="shared" si="104"/>
        <v>126</v>
      </c>
      <c r="O1729" t="s">
        <v>8271</v>
      </c>
      <c r="P1729">
        <f t="shared" si="105"/>
        <v>26</v>
      </c>
      <c r="Q1729" s="9" t="s">
        <v>8322</v>
      </c>
      <c r="R1729" t="s">
        <v>8323</v>
      </c>
      <c r="S1729" s="11">
        <f t="shared" si="106"/>
        <v>42638</v>
      </c>
      <c r="T1729" s="11">
        <f t="shared" si="107"/>
        <v>42608</v>
      </c>
    </row>
    <row r="1730" spans="1:20" ht="43.2" x14ac:dyDescent="0.3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>
        <f t="shared" ref="N1730:N1793" si="108">ROUND(($E1730/$D1730)*100,0)</f>
        <v>102</v>
      </c>
      <c r="O1730" t="s">
        <v>8271</v>
      </c>
      <c r="P1730">
        <f t="shared" ref="P1730:P1793" si="109">ROUND($E1730/$L1730,0)</f>
        <v>153</v>
      </c>
      <c r="Q1730" s="9" t="s">
        <v>8322</v>
      </c>
      <c r="R1730" t="s">
        <v>8323</v>
      </c>
      <c r="S1730" s="11">
        <f t="shared" si="106"/>
        <v>42526</v>
      </c>
      <c r="T1730" s="11">
        <f t="shared" si="107"/>
        <v>42512</v>
      </c>
    </row>
    <row r="1731" spans="1:20" ht="43.2" x14ac:dyDescent="0.3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>
        <f t="shared" si="108"/>
        <v>113</v>
      </c>
      <c r="O1731" t="s">
        <v>8271</v>
      </c>
      <c r="P1731">
        <f t="shared" si="109"/>
        <v>30</v>
      </c>
      <c r="Q1731" s="9" t="s">
        <v>8322</v>
      </c>
      <c r="R1731" t="s">
        <v>8323</v>
      </c>
      <c r="S1731" s="11">
        <f t="shared" ref="S1731:S1794" si="110">ROUND((((($I1731/60)/60)/24)+DATE(1970,1,1))-(8/24),0)</f>
        <v>42099</v>
      </c>
      <c r="T1731" s="11">
        <f t="shared" ref="T1731:T1794" si="111">ROUND((((($J1731/60)/60)/24)+DATE(1970,1,1))-(8/24),0)</f>
        <v>42064</v>
      </c>
    </row>
    <row r="1732" spans="1:20" ht="43.2" x14ac:dyDescent="0.3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>
        <f t="shared" si="108"/>
        <v>101</v>
      </c>
      <c r="O1732" t="s">
        <v>8271</v>
      </c>
      <c r="P1732">
        <f t="shared" si="109"/>
        <v>142</v>
      </c>
      <c r="Q1732" s="9" t="s">
        <v>8322</v>
      </c>
      <c r="R1732" t="s">
        <v>8323</v>
      </c>
      <c r="S1732" s="11">
        <f t="shared" si="110"/>
        <v>42071</v>
      </c>
      <c r="T1732" s="11">
        <f t="shared" si="111"/>
        <v>42041</v>
      </c>
    </row>
    <row r="1733" spans="1:20" ht="43.2" x14ac:dyDescent="0.3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>
        <f t="shared" si="108"/>
        <v>101</v>
      </c>
      <c r="O1733" t="s">
        <v>8271</v>
      </c>
      <c r="P1733">
        <f t="shared" si="109"/>
        <v>25</v>
      </c>
      <c r="Q1733" s="9" t="s">
        <v>8322</v>
      </c>
      <c r="R1733" t="s">
        <v>8323</v>
      </c>
      <c r="S1733" s="11">
        <f t="shared" si="110"/>
        <v>42498</v>
      </c>
      <c r="T1733" s="11">
        <f t="shared" si="111"/>
        <v>42468</v>
      </c>
    </row>
    <row r="1734" spans="1:20" ht="43.2" x14ac:dyDescent="0.3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>
        <f t="shared" si="108"/>
        <v>146</v>
      </c>
      <c r="O1734" t="s">
        <v>8271</v>
      </c>
      <c r="P1734">
        <f t="shared" si="109"/>
        <v>293</v>
      </c>
      <c r="Q1734" s="9" t="s">
        <v>8322</v>
      </c>
      <c r="R1734" t="s">
        <v>8323</v>
      </c>
      <c r="S1734" s="11">
        <f t="shared" si="110"/>
        <v>41825</v>
      </c>
      <c r="T1734" s="11">
        <f t="shared" si="111"/>
        <v>41822</v>
      </c>
    </row>
    <row r="1735" spans="1:20" ht="43.2" x14ac:dyDescent="0.3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>
        <f t="shared" si="108"/>
        <v>117</v>
      </c>
      <c r="O1735" t="s">
        <v>8271</v>
      </c>
      <c r="P1735">
        <f t="shared" si="109"/>
        <v>45</v>
      </c>
      <c r="Q1735" s="9" t="s">
        <v>8322</v>
      </c>
      <c r="R1735" t="s">
        <v>8323</v>
      </c>
      <c r="S1735" s="11">
        <f t="shared" si="110"/>
        <v>41848</v>
      </c>
      <c r="T1735" s="11">
        <f t="shared" si="111"/>
        <v>41837</v>
      </c>
    </row>
    <row r="1736" spans="1:20" ht="43.2" x14ac:dyDescent="0.3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>
        <f t="shared" si="108"/>
        <v>106</v>
      </c>
      <c r="O1736" t="s">
        <v>8271</v>
      </c>
      <c r="P1736">
        <f t="shared" si="109"/>
        <v>23</v>
      </c>
      <c r="Q1736" s="9" t="s">
        <v>8322</v>
      </c>
      <c r="R1736" t="s">
        <v>8323</v>
      </c>
      <c r="S1736" s="11">
        <f t="shared" si="110"/>
        <v>42096</v>
      </c>
      <c r="T1736" s="11">
        <f t="shared" si="111"/>
        <v>42066</v>
      </c>
    </row>
    <row r="1737" spans="1:20" ht="43.2" x14ac:dyDescent="0.3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>
        <f t="shared" si="108"/>
        <v>105</v>
      </c>
      <c r="O1737" t="s">
        <v>8271</v>
      </c>
      <c r="P1737">
        <f t="shared" si="109"/>
        <v>80</v>
      </c>
      <c r="Q1737" s="9" t="s">
        <v>8322</v>
      </c>
      <c r="R1737" t="s">
        <v>8323</v>
      </c>
      <c r="S1737" s="11">
        <f t="shared" si="110"/>
        <v>42283</v>
      </c>
      <c r="T1737" s="11">
        <f t="shared" si="111"/>
        <v>42248</v>
      </c>
    </row>
    <row r="1738" spans="1:20" ht="43.2" x14ac:dyDescent="0.3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>
        <f t="shared" si="108"/>
        <v>100</v>
      </c>
      <c r="O1738" t="s">
        <v>8271</v>
      </c>
      <c r="P1738">
        <f t="shared" si="109"/>
        <v>72</v>
      </c>
      <c r="Q1738" s="9" t="s">
        <v>8322</v>
      </c>
      <c r="R1738" t="s">
        <v>8323</v>
      </c>
      <c r="S1738" s="11">
        <f t="shared" si="110"/>
        <v>41840</v>
      </c>
      <c r="T1738" s="11">
        <f t="shared" si="111"/>
        <v>41810</v>
      </c>
    </row>
    <row r="1739" spans="1:20" ht="43.2" x14ac:dyDescent="0.3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>
        <f t="shared" si="108"/>
        <v>105</v>
      </c>
      <c r="O1739" t="s">
        <v>8271</v>
      </c>
      <c r="P1739">
        <f t="shared" si="109"/>
        <v>33</v>
      </c>
      <c r="Q1739" s="9" t="s">
        <v>8322</v>
      </c>
      <c r="R1739" t="s">
        <v>8323</v>
      </c>
      <c r="S1739" s="11">
        <f t="shared" si="110"/>
        <v>42170</v>
      </c>
      <c r="T1739" s="11">
        <f t="shared" si="111"/>
        <v>42148</v>
      </c>
    </row>
    <row r="1740" spans="1:20" ht="28.8" x14ac:dyDescent="0.3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>
        <f t="shared" si="108"/>
        <v>139</v>
      </c>
      <c r="O1740" t="s">
        <v>8271</v>
      </c>
      <c r="P1740">
        <f t="shared" si="109"/>
        <v>117</v>
      </c>
      <c r="Q1740" s="9" t="s">
        <v>8322</v>
      </c>
      <c r="R1740" t="s">
        <v>8323</v>
      </c>
      <c r="S1740" s="11">
        <f t="shared" si="110"/>
        <v>42215</v>
      </c>
      <c r="T1740" s="11">
        <f t="shared" si="111"/>
        <v>42185</v>
      </c>
    </row>
    <row r="1741" spans="1:20" ht="43.2" x14ac:dyDescent="0.3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>
        <f t="shared" si="108"/>
        <v>100</v>
      </c>
      <c r="O1741" t="s">
        <v>8271</v>
      </c>
      <c r="P1741">
        <f t="shared" si="109"/>
        <v>80</v>
      </c>
      <c r="Q1741" s="9" t="s">
        <v>8322</v>
      </c>
      <c r="R1741" t="s">
        <v>8323</v>
      </c>
      <c r="S1741" s="11">
        <f t="shared" si="110"/>
        <v>41855</v>
      </c>
      <c r="T1741" s="11">
        <f t="shared" si="111"/>
        <v>41827</v>
      </c>
    </row>
    <row r="1742" spans="1:20" ht="43.2" x14ac:dyDescent="0.3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>
        <f t="shared" si="108"/>
        <v>100</v>
      </c>
      <c r="O1742" t="s">
        <v>8271</v>
      </c>
      <c r="P1742">
        <f t="shared" si="109"/>
        <v>28</v>
      </c>
      <c r="Q1742" s="9" t="s">
        <v>8322</v>
      </c>
      <c r="R1742" t="s">
        <v>8323</v>
      </c>
      <c r="S1742" s="11">
        <f t="shared" si="110"/>
        <v>42465</v>
      </c>
      <c r="T1742" s="11">
        <f t="shared" si="111"/>
        <v>42437</v>
      </c>
    </row>
    <row r="1743" spans="1:20" ht="43.2" x14ac:dyDescent="0.3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>
        <f t="shared" si="108"/>
        <v>110</v>
      </c>
      <c r="O1743" t="s">
        <v>8271</v>
      </c>
      <c r="P1743">
        <f t="shared" si="109"/>
        <v>81</v>
      </c>
      <c r="Q1743" s="9" t="s">
        <v>8322</v>
      </c>
      <c r="R1743" t="s">
        <v>8323</v>
      </c>
      <c r="S1743" s="11">
        <f t="shared" si="110"/>
        <v>41923</v>
      </c>
      <c r="T1743" s="11">
        <f t="shared" si="111"/>
        <v>41901</v>
      </c>
    </row>
    <row r="1744" spans="1:20" ht="28.8" x14ac:dyDescent="0.3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>
        <f t="shared" si="108"/>
        <v>102</v>
      </c>
      <c r="O1744" t="s">
        <v>8271</v>
      </c>
      <c r="P1744">
        <f t="shared" si="109"/>
        <v>137</v>
      </c>
      <c r="Q1744" s="9" t="s">
        <v>8322</v>
      </c>
      <c r="R1744" t="s">
        <v>8323</v>
      </c>
      <c r="S1744" s="11">
        <f t="shared" si="110"/>
        <v>42790</v>
      </c>
      <c r="T1744" s="11">
        <f t="shared" si="111"/>
        <v>42769</v>
      </c>
    </row>
    <row r="1745" spans="1:20" ht="43.2" x14ac:dyDescent="0.3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>
        <f t="shared" si="108"/>
        <v>104</v>
      </c>
      <c r="O1745" t="s">
        <v>8271</v>
      </c>
      <c r="P1745">
        <f t="shared" si="109"/>
        <v>178</v>
      </c>
      <c r="Q1745" s="9" t="s">
        <v>8322</v>
      </c>
      <c r="R1745" t="s">
        <v>8323</v>
      </c>
      <c r="S1745" s="11">
        <f t="shared" si="110"/>
        <v>42579</v>
      </c>
      <c r="T1745" s="11">
        <f t="shared" si="111"/>
        <v>42549</v>
      </c>
    </row>
    <row r="1746" spans="1:20" ht="43.2" x14ac:dyDescent="0.3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>
        <f t="shared" si="108"/>
        <v>138</v>
      </c>
      <c r="O1746" t="s">
        <v>8271</v>
      </c>
      <c r="P1746">
        <f t="shared" si="109"/>
        <v>109</v>
      </c>
      <c r="Q1746" s="9" t="s">
        <v>8322</v>
      </c>
      <c r="R1746" t="s">
        <v>8323</v>
      </c>
      <c r="S1746" s="11">
        <f t="shared" si="110"/>
        <v>42711</v>
      </c>
      <c r="T1746" s="11">
        <f t="shared" si="111"/>
        <v>42686</v>
      </c>
    </row>
    <row r="1747" spans="1:20" ht="43.2" x14ac:dyDescent="0.3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>
        <f t="shared" si="108"/>
        <v>100</v>
      </c>
      <c r="O1747" t="s">
        <v>8271</v>
      </c>
      <c r="P1747">
        <f t="shared" si="109"/>
        <v>120</v>
      </c>
      <c r="Q1747" s="9" t="s">
        <v>8322</v>
      </c>
      <c r="R1747" t="s">
        <v>8323</v>
      </c>
      <c r="S1747" s="11">
        <f t="shared" si="110"/>
        <v>42533</v>
      </c>
      <c r="T1747" s="11">
        <f t="shared" si="111"/>
        <v>42510</v>
      </c>
    </row>
    <row r="1748" spans="1:20" ht="43.2" x14ac:dyDescent="0.3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>
        <f t="shared" si="108"/>
        <v>102</v>
      </c>
      <c r="O1748" t="s">
        <v>8271</v>
      </c>
      <c r="P1748">
        <f t="shared" si="109"/>
        <v>78</v>
      </c>
      <c r="Q1748" s="9" t="s">
        <v>8322</v>
      </c>
      <c r="R1748" t="s">
        <v>8323</v>
      </c>
      <c r="S1748" s="11">
        <f t="shared" si="110"/>
        <v>42095</v>
      </c>
      <c r="T1748" s="11">
        <f t="shared" si="111"/>
        <v>42062</v>
      </c>
    </row>
    <row r="1749" spans="1:20" ht="43.2" x14ac:dyDescent="0.3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>
        <f t="shared" si="108"/>
        <v>171</v>
      </c>
      <c r="O1749" t="s">
        <v>8271</v>
      </c>
      <c r="P1749">
        <f t="shared" si="109"/>
        <v>52</v>
      </c>
      <c r="Q1749" s="9" t="s">
        <v>8322</v>
      </c>
      <c r="R1749" t="s">
        <v>8323</v>
      </c>
      <c r="S1749" s="11">
        <f t="shared" si="110"/>
        <v>42473</v>
      </c>
      <c r="T1749" s="11">
        <f t="shared" si="111"/>
        <v>42453</v>
      </c>
    </row>
    <row r="1750" spans="1:20" ht="43.2" x14ac:dyDescent="0.3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>
        <f t="shared" si="108"/>
        <v>101</v>
      </c>
      <c r="O1750" t="s">
        <v>8271</v>
      </c>
      <c r="P1750">
        <f t="shared" si="109"/>
        <v>114</v>
      </c>
      <c r="Q1750" s="9" t="s">
        <v>8322</v>
      </c>
      <c r="R1750" t="s">
        <v>8323</v>
      </c>
      <c r="S1750" s="11">
        <f t="shared" si="110"/>
        <v>41881</v>
      </c>
      <c r="T1750" s="11">
        <f t="shared" si="111"/>
        <v>41851</v>
      </c>
    </row>
    <row r="1751" spans="1:20" ht="43.2" x14ac:dyDescent="0.3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>
        <f t="shared" si="108"/>
        <v>130</v>
      </c>
      <c r="O1751" t="s">
        <v>8271</v>
      </c>
      <c r="P1751">
        <f t="shared" si="109"/>
        <v>50</v>
      </c>
      <c r="Q1751" s="9" t="s">
        <v>8322</v>
      </c>
      <c r="R1751" t="s">
        <v>8323</v>
      </c>
      <c r="S1751" s="11">
        <f t="shared" si="110"/>
        <v>42112</v>
      </c>
      <c r="T1751" s="11">
        <f t="shared" si="111"/>
        <v>42053</v>
      </c>
    </row>
    <row r="1752" spans="1:20" ht="43.2" x14ac:dyDescent="0.3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>
        <f t="shared" si="108"/>
        <v>110</v>
      </c>
      <c r="O1752" t="s">
        <v>8271</v>
      </c>
      <c r="P1752">
        <f t="shared" si="109"/>
        <v>92</v>
      </c>
      <c r="Q1752" s="9" t="s">
        <v>8322</v>
      </c>
      <c r="R1752" t="s">
        <v>8323</v>
      </c>
      <c r="S1752" s="11">
        <f t="shared" si="110"/>
        <v>42061</v>
      </c>
      <c r="T1752" s="11">
        <f t="shared" si="111"/>
        <v>42054</v>
      </c>
    </row>
    <row r="1753" spans="1:20" ht="57.6" x14ac:dyDescent="0.3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>
        <f t="shared" si="108"/>
        <v>119</v>
      </c>
      <c r="O1753" t="s">
        <v>8271</v>
      </c>
      <c r="P1753">
        <f t="shared" si="109"/>
        <v>109</v>
      </c>
      <c r="Q1753" s="9" t="s">
        <v>8322</v>
      </c>
      <c r="R1753" t="s">
        <v>8323</v>
      </c>
      <c r="S1753" s="11">
        <f t="shared" si="110"/>
        <v>42499</v>
      </c>
      <c r="T1753" s="11">
        <f t="shared" si="111"/>
        <v>42484</v>
      </c>
    </row>
    <row r="1754" spans="1:20" ht="43.2" x14ac:dyDescent="0.3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>
        <f t="shared" si="108"/>
        <v>100</v>
      </c>
      <c r="O1754" t="s">
        <v>8271</v>
      </c>
      <c r="P1754">
        <f t="shared" si="109"/>
        <v>70</v>
      </c>
      <c r="Q1754" s="9" t="s">
        <v>8322</v>
      </c>
      <c r="R1754" t="s">
        <v>8323</v>
      </c>
      <c r="S1754" s="11">
        <f t="shared" si="110"/>
        <v>42490</v>
      </c>
      <c r="T1754" s="11">
        <f t="shared" si="111"/>
        <v>42466</v>
      </c>
    </row>
    <row r="1755" spans="1:20" ht="43.2" x14ac:dyDescent="0.3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>
        <f t="shared" si="108"/>
        <v>153</v>
      </c>
      <c r="O1755" t="s">
        <v>8271</v>
      </c>
      <c r="P1755">
        <f t="shared" si="109"/>
        <v>110</v>
      </c>
      <c r="Q1755" s="9" t="s">
        <v>8322</v>
      </c>
      <c r="R1755" t="s">
        <v>8323</v>
      </c>
      <c r="S1755" s="11">
        <f t="shared" si="110"/>
        <v>42534</v>
      </c>
      <c r="T1755" s="11">
        <f t="shared" si="111"/>
        <v>42513</v>
      </c>
    </row>
    <row r="1756" spans="1:20" ht="57.6" x14ac:dyDescent="0.3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>
        <f t="shared" si="108"/>
        <v>104</v>
      </c>
      <c r="O1756" t="s">
        <v>8271</v>
      </c>
      <c r="P1756">
        <f t="shared" si="109"/>
        <v>72</v>
      </c>
      <c r="Q1756" s="9" t="s">
        <v>8322</v>
      </c>
      <c r="R1756" t="s">
        <v>8323</v>
      </c>
      <c r="S1756" s="11">
        <f t="shared" si="110"/>
        <v>42338</v>
      </c>
      <c r="T1756" s="11">
        <f t="shared" si="111"/>
        <v>42302</v>
      </c>
    </row>
    <row r="1757" spans="1:20" ht="43.2" x14ac:dyDescent="0.3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>
        <f t="shared" si="108"/>
        <v>101</v>
      </c>
      <c r="O1757" t="s">
        <v>8271</v>
      </c>
      <c r="P1757">
        <f t="shared" si="109"/>
        <v>94</v>
      </c>
      <c r="Q1757" s="9" t="s">
        <v>8322</v>
      </c>
      <c r="R1757" t="s">
        <v>8323</v>
      </c>
      <c r="S1757" s="11">
        <f t="shared" si="110"/>
        <v>41843</v>
      </c>
      <c r="T1757" s="11">
        <f t="shared" si="111"/>
        <v>41806</v>
      </c>
    </row>
    <row r="1758" spans="1:20" ht="43.2" x14ac:dyDescent="0.3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>
        <f t="shared" si="108"/>
        <v>108</v>
      </c>
      <c r="O1758" t="s">
        <v>8271</v>
      </c>
      <c r="P1758">
        <f t="shared" si="109"/>
        <v>77</v>
      </c>
      <c r="Q1758" s="9" t="s">
        <v>8322</v>
      </c>
      <c r="R1758" t="s">
        <v>8323</v>
      </c>
      <c r="S1758" s="11">
        <f t="shared" si="110"/>
        <v>42553</v>
      </c>
      <c r="T1758" s="11">
        <f t="shared" si="111"/>
        <v>42496</v>
      </c>
    </row>
    <row r="1759" spans="1:20" ht="43.2" x14ac:dyDescent="0.3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>
        <f t="shared" si="108"/>
        <v>315</v>
      </c>
      <c r="O1759" t="s">
        <v>8271</v>
      </c>
      <c r="P1759">
        <f t="shared" si="109"/>
        <v>36</v>
      </c>
      <c r="Q1759" s="9" t="s">
        <v>8322</v>
      </c>
      <c r="R1759" t="s">
        <v>8323</v>
      </c>
      <c r="S1759" s="11">
        <f t="shared" si="110"/>
        <v>42493</v>
      </c>
      <c r="T1759" s="11">
        <f t="shared" si="111"/>
        <v>42479</v>
      </c>
    </row>
    <row r="1760" spans="1:20" ht="28.8" x14ac:dyDescent="0.3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>
        <f t="shared" si="108"/>
        <v>102</v>
      </c>
      <c r="O1760" t="s">
        <v>8271</v>
      </c>
      <c r="P1760">
        <f t="shared" si="109"/>
        <v>56</v>
      </c>
      <c r="Q1760" s="9" t="s">
        <v>8322</v>
      </c>
      <c r="R1760" t="s">
        <v>8323</v>
      </c>
      <c r="S1760" s="11">
        <f t="shared" si="110"/>
        <v>42306</v>
      </c>
      <c r="T1760" s="11">
        <f t="shared" si="111"/>
        <v>42270</v>
      </c>
    </row>
    <row r="1761" spans="1:20" ht="43.2" x14ac:dyDescent="0.3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>
        <f t="shared" si="108"/>
        <v>126</v>
      </c>
      <c r="O1761" t="s">
        <v>8271</v>
      </c>
      <c r="P1761">
        <f t="shared" si="109"/>
        <v>147</v>
      </c>
      <c r="Q1761" s="9" t="s">
        <v>8322</v>
      </c>
      <c r="R1761" t="s">
        <v>8323</v>
      </c>
      <c r="S1761" s="11">
        <f t="shared" si="110"/>
        <v>42500</v>
      </c>
      <c r="T1761" s="11">
        <f t="shared" si="111"/>
        <v>42489</v>
      </c>
    </row>
    <row r="1762" spans="1:20" ht="43.2" x14ac:dyDescent="0.3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>
        <f t="shared" si="108"/>
        <v>101</v>
      </c>
      <c r="O1762" t="s">
        <v>8271</v>
      </c>
      <c r="P1762">
        <f t="shared" si="109"/>
        <v>56</v>
      </c>
      <c r="Q1762" s="9" t="s">
        <v>8322</v>
      </c>
      <c r="R1762" t="s">
        <v>8323</v>
      </c>
      <c r="S1762" s="11">
        <f t="shared" si="110"/>
        <v>42566</v>
      </c>
      <c r="T1762" s="11">
        <f t="shared" si="111"/>
        <v>42536</v>
      </c>
    </row>
    <row r="1763" spans="1:20" ht="43.2" x14ac:dyDescent="0.3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>
        <f t="shared" si="108"/>
        <v>101</v>
      </c>
      <c r="O1763" t="s">
        <v>8271</v>
      </c>
      <c r="P1763">
        <f t="shared" si="109"/>
        <v>96</v>
      </c>
      <c r="Q1763" s="9" t="s">
        <v>8322</v>
      </c>
      <c r="R1763" t="s">
        <v>8323</v>
      </c>
      <c r="S1763" s="11">
        <f t="shared" si="110"/>
        <v>41852</v>
      </c>
      <c r="T1763" s="11">
        <f t="shared" si="111"/>
        <v>41822</v>
      </c>
    </row>
    <row r="1764" spans="1:20" ht="43.2" x14ac:dyDescent="0.3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>
        <f t="shared" si="108"/>
        <v>103</v>
      </c>
      <c r="O1764" t="s">
        <v>8271</v>
      </c>
      <c r="P1764">
        <f t="shared" si="109"/>
        <v>64</v>
      </c>
      <c r="Q1764" s="9" t="s">
        <v>8322</v>
      </c>
      <c r="R1764" t="s">
        <v>8323</v>
      </c>
      <c r="S1764" s="11">
        <f t="shared" si="110"/>
        <v>41962</v>
      </c>
      <c r="T1764" s="11">
        <f t="shared" si="111"/>
        <v>41932</v>
      </c>
    </row>
    <row r="1765" spans="1:20" ht="43.2" x14ac:dyDescent="0.3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>
        <f t="shared" si="108"/>
        <v>106</v>
      </c>
      <c r="O1765" t="s">
        <v>8271</v>
      </c>
      <c r="P1765">
        <f t="shared" si="109"/>
        <v>185</v>
      </c>
      <c r="Q1765" s="9" t="s">
        <v>8322</v>
      </c>
      <c r="R1765" t="s">
        <v>8323</v>
      </c>
      <c r="S1765" s="11">
        <f t="shared" si="110"/>
        <v>42791</v>
      </c>
      <c r="T1765" s="11">
        <f t="shared" si="111"/>
        <v>42746</v>
      </c>
    </row>
    <row r="1766" spans="1:20" ht="28.8" x14ac:dyDescent="0.3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>
        <f t="shared" si="108"/>
        <v>101</v>
      </c>
      <c r="O1766" t="s">
        <v>8271</v>
      </c>
      <c r="P1766">
        <f t="shared" si="109"/>
        <v>127</v>
      </c>
      <c r="Q1766" s="9" t="s">
        <v>8322</v>
      </c>
      <c r="R1766" t="s">
        <v>8323</v>
      </c>
      <c r="S1766" s="11">
        <f t="shared" si="110"/>
        <v>42718</v>
      </c>
      <c r="T1766" s="11">
        <f t="shared" si="111"/>
        <v>42697</v>
      </c>
    </row>
    <row r="1767" spans="1:20" ht="57.6" x14ac:dyDescent="0.3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>
        <f t="shared" si="108"/>
        <v>113</v>
      </c>
      <c r="O1767" t="s">
        <v>8271</v>
      </c>
      <c r="P1767">
        <f t="shared" si="109"/>
        <v>83</v>
      </c>
      <c r="Q1767" s="9" t="s">
        <v>8322</v>
      </c>
      <c r="R1767" t="s">
        <v>8323</v>
      </c>
      <c r="S1767" s="11">
        <f t="shared" si="110"/>
        <v>41883</v>
      </c>
      <c r="T1767" s="11">
        <f t="shared" si="111"/>
        <v>41866</v>
      </c>
    </row>
    <row r="1768" spans="1:20" ht="43.2" x14ac:dyDescent="0.3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>
        <f t="shared" si="108"/>
        <v>218</v>
      </c>
      <c r="O1768" t="s">
        <v>8271</v>
      </c>
      <c r="P1768">
        <f t="shared" si="109"/>
        <v>55</v>
      </c>
      <c r="Q1768" s="9" t="s">
        <v>8322</v>
      </c>
      <c r="R1768" t="s">
        <v>8323</v>
      </c>
      <c r="S1768" s="11">
        <f t="shared" si="110"/>
        <v>42070</v>
      </c>
      <c r="T1768" s="11">
        <f t="shared" si="111"/>
        <v>42056</v>
      </c>
    </row>
    <row r="1769" spans="1:20" ht="43.2" x14ac:dyDescent="0.3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>
        <f t="shared" si="108"/>
        <v>101</v>
      </c>
      <c r="O1769" t="s">
        <v>8271</v>
      </c>
      <c r="P1769">
        <f t="shared" si="109"/>
        <v>302</v>
      </c>
      <c r="Q1769" s="9" t="s">
        <v>8322</v>
      </c>
      <c r="R1769" t="s">
        <v>8323</v>
      </c>
      <c r="S1769" s="11">
        <f t="shared" si="110"/>
        <v>41870</v>
      </c>
      <c r="T1769" s="11">
        <f t="shared" si="111"/>
        <v>41851</v>
      </c>
    </row>
    <row r="1770" spans="1:20" ht="43.2" x14ac:dyDescent="0.3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>
        <f t="shared" si="108"/>
        <v>106</v>
      </c>
      <c r="O1770" t="s">
        <v>8271</v>
      </c>
      <c r="P1770">
        <f t="shared" si="109"/>
        <v>44</v>
      </c>
      <c r="Q1770" s="9" t="s">
        <v>8322</v>
      </c>
      <c r="R1770" t="s">
        <v>8323</v>
      </c>
      <c r="S1770" s="11">
        <f t="shared" si="110"/>
        <v>42445</v>
      </c>
      <c r="T1770" s="11">
        <f t="shared" si="111"/>
        <v>42423</v>
      </c>
    </row>
    <row r="1771" spans="1:20" ht="43.2" x14ac:dyDescent="0.3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>
        <f t="shared" si="108"/>
        <v>104</v>
      </c>
      <c r="O1771" t="s">
        <v>8271</v>
      </c>
      <c r="P1771">
        <f t="shared" si="109"/>
        <v>867</v>
      </c>
      <c r="Q1771" s="9" t="s">
        <v>8322</v>
      </c>
      <c r="R1771" t="s">
        <v>8323</v>
      </c>
      <c r="S1771" s="11">
        <f t="shared" si="110"/>
        <v>42351</v>
      </c>
      <c r="T1771" s="11">
        <f t="shared" si="111"/>
        <v>42321</v>
      </c>
    </row>
    <row r="1772" spans="1:20" ht="43.2" x14ac:dyDescent="0.3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>
        <f t="shared" si="108"/>
        <v>221</v>
      </c>
      <c r="O1772" t="s">
        <v>8271</v>
      </c>
      <c r="P1772">
        <f t="shared" si="109"/>
        <v>61</v>
      </c>
      <c r="Q1772" s="9" t="s">
        <v>8322</v>
      </c>
      <c r="R1772" t="s">
        <v>8323</v>
      </c>
      <c r="S1772" s="11">
        <f t="shared" si="110"/>
        <v>42137</v>
      </c>
      <c r="T1772" s="11">
        <f t="shared" si="111"/>
        <v>42107</v>
      </c>
    </row>
    <row r="1773" spans="1:20" ht="43.2" x14ac:dyDescent="0.3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>
        <f t="shared" si="108"/>
        <v>119</v>
      </c>
      <c r="O1773" t="s">
        <v>8271</v>
      </c>
      <c r="P1773">
        <f t="shared" si="109"/>
        <v>30</v>
      </c>
      <c r="Q1773" s="9" t="s">
        <v>8322</v>
      </c>
      <c r="R1773" t="s">
        <v>8323</v>
      </c>
      <c r="S1773" s="11">
        <f t="shared" si="110"/>
        <v>42218</v>
      </c>
      <c r="T1773" s="11">
        <f t="shared" si="111"/>
        <v>42193</v>
      </c>
    </row>
    <row r="1774" spans="1:20" ht="43.2" x14ac:dyDescent="0.3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>
        <f t="shared" si="108"/>
        <v>105</v>
      </c>
      <c r="O1774" t="s">
        <v>8271</v>
      </c>
      <c r="P1774">
        <f t="shared" si="109"/>
        <v>45</v>
      </c>
      <c r="Q1774" s="9" t="s">
        <v>8322</v>
      </c>
      <c r="R1774" t="s">
        <v>8323</v>
      </c>
      <c r="S1774" s="11">
        <f t="shared" si="110"/>
        <v>42005</v>
      </c>
      <c r="T1774" s="11">
        <f t="shared" si="111"/>
        <v>41969</v>
      </c>
    </row>
    <row r="1775" spans="1:20" ht="43.2" x14ac:dyDescent="0.3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>
        <f t="shared" si="108"/>
        <v>104</v>
      </c>
      <c r="O1775" t="s">
        <v>8271</v>
      </c>
      <c r="P1775">
        <f t="shared" si="109"/>
        <v>96</v>
      </c>
      <c r="Q1775" s="9" t="s">
        <v>8322</v>
      </c>
      <c r="R1775" t="s">
        <v>8323</v>
      </c>
      <c r="S1775" s="11">
        <f t="shared" si="110"/>
        <v>42750</v>
      </c>
      <c r="T1775" s="11">
        <f t="shared" si="111"/>
        <v>42690</v>
      </c>
    </row>
    <row r="1776" spans="1:20" ht="28.8" x14ac:dyDescent="0.3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>
        <f t="shared" si="108"/>
        <v>118</v>
      </c>
      <c r="O1776" t="s">
        <v>8271</v>
      </c>
      <c r="P1776">
        <f t="shared" si="109"/>
        <v>68</v>
      </c>
      <c r="Q1776" s="9" t="s">
        <v>8322</v>
      </c>
      <c r="R1776" t="s">
        <v>8323</v>
      </c>
      <c r="S1776" s="11">
        <f t="shared" si="110"/>
        <v>42721</v>
      </c>
      <c r="T1776" s="11">
        <f t="shared" si="111"/>
        <v>42690</v>
      </c>
    </row>
    <row r="1777" spans="1:20" ht="28.8" x14ac:dyDescent="0.3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>
        <f t="shared" si="108"/>
        <v>139</v>
      </c>
      <c r="O1777" t="s">
        <v>8271</v>
      </c>
      <c r="P1777">
        <f t="shared" si="109"/>
        <v>31</v>
      </c>
      <c r="Q1777" s="9" t="s">
        <v>8322</v>
      </c>
      <c r="R1777" t="s">
        <v>8323</v>
      </c>
      <c r="S1777" s="11">
        <f t="shared" si="110"/>
        <v>42341</v>
      </c>
      <c r="T1777" s="11">
        <f t="shared" si="111"/>
        <v>42313</v>
      </c>
    </row>
    <row r="1778" spans="1:20" ht="43.2" x14ac:dyDescent="0.3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>
        <f t="shared" si="108"/>
        <v>104</v>
      </c>
      <c r="O1778" t="s">
        <v>8271</v>
      </c>
      <c r="P1778">
        <f t="shared" si="109"/>
        <v>38</v>
      </c>
      <c r="Q1778" s="9" t="s">
        <v>8322</v>
      </c>
      <c r="R1778" t="s">
        <v>8323</v>
      </c>
      <c r="S1778" s="11">
        <f t="shared" si="110"/>
        <v>41876</v>
      </c>
      <c r="T1778" s="11">
        <f t="shared" si="111"/>
        <v>41855</v>
      </c>
    </row>
    <row r="1779" spans="1:20" ht="43.2" x14ac:dyDescent="0.3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>
        <f t="shared" si="108"/>
        <v>100</v>
      </c>
      <c r="O1779" t="s">
        <v>8271</v>
      </c>
      <c r="P1779">
        <f t="shared" si="109"/>
        <v>67</v>
      </c>
      <c r="Q1779" s="9" t="s">
        <v>8322</v>
      </c>
      <c r="R1779" t="s">
        <v>8323</v>
      </c>
      <c r="S1779" s="11">
        <f t="shared" si="110"/>
        <v>42203</v>
      </c>
      <c r="T1779" s="11">
        <f t="shared" si="111"/>
        <v>42180</v>
      </c>
    </row>
    <row r="1780" spans="1:20" ht="43.2" x14ac:dyDescent="0.3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>
        <f t="shared" si="108"/>
        <v>107</v>
      </c>
      <c r="O1780" t="s">
        <v>8271</v>
      </c>
      <c r="P1780">
        <f t="shared" si="109"/>
        <v>72</v>
      </c>
      <c r="Q1780" s="9" t="s">
        <v>8322</v>
      </c>
      <c r="R1780" t="s">
        <v>8323</v>
      </c>
      <c r="S1780" s="11">
        <f t="shared" si="110"/>
        <v>42305</v>
      </c>
      <c r="T1780" s="11">
        <f t="shared" si="111"/>
        <v>42275</v>
      </c>
    </row>
    <row r="1781" spans="1:20" ht="43.2" x14ac:dyDescent="0.3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>
        <f t="shared" si="108"/>
        <v>100</v>
      </c>
      <c r="O1781" t="s">
        <v>8271</v>
      </c>
      <c r="P1781">
        <f t="shared" si="109"/>
        <v>176</v>
      </c>
      <c r="Q1781" s="9" t="s">
        <v>8322</v>
      </c>
      <c r="R1781" t="s">
        <v>8323</v>
      </c>
      <c r="S1781" s="11">
        <f t="shared" si="110"/>
        <v>41777</v>
      </c>
      <c r="T1781" s="11">
        <f t="shared" si="111"/>
        <v>41765</v>
      </c>
    </row>
    <row r="1782" spans="1:20" ht="43.2" x14ac:dyDescent="0.3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>
        <f t="shared" si="108"/>
        <v>100</v>
      </c>
      <c r="O1782" t="s">
        <v>8271</v>
      </c>
      <c r="P1782">
        <f t="shared" si="109"/>
        <v>421</v>
      </c>
      <c r="Q1782" s="9" t="s">
        <v>8322</v>
      </c>
      <c r="R1782" t="s">
        <v>8323</v>
      </c>
      <c r="S1782" s="11">
        <f t="shared" si="110"/>
        <v>42119</v>
      </c>
      <c r="T1782" s="11">
        <f t="shared" si="111"/>
        <v>42059</v>
      </c>
    </row>
    <row r="1783" spans="1:20" ht="43.2" x14ac:dyDescent="0.3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>
        <f t="shared" si="108"/>
        <v>101</v>
      </c>
      <c r="O1783" t="s">
        <v>8271</v>
      </c>
      <c r="P1783">
        <f t="shared" si="109"/>
        <v>105</v>
      </c>
      <c r="Q1783" s="9" t="s">
        <v>8322</v>
      </c>
      <c r="R1783" t="s">
        <v>8323</v>
      </c>
      <c r="S1783" s="11">
        <f t="shared" si="110"/>
        <v>42083</v>
      </c>
      <c r="T1783" s="11">
        <f t="shared" si="111"/>
        <v>42053</v>
      </c>
    </row>
    <row r="1784" spans="1:20" ht="43.2" x14ac:dyDescent="0.3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>
        <f t="shared" si="108"/>
        <v>108</v>
      </c>
      <c r="O1784" t="s">
        <v>8271</v>
      </c>
      <c r="P1784">
        <f t="shared" si="109"/>
        <v>28</v>
      </c>
      <c r="Q1784" s="9" t="s">
        <v>8322</v>
      </c>
      <c r="R1784" t="s">
        <v>8323</v>
      </c>
      <c r="S1784" s="11">
        <f t="shared" si="110"/>
        <v>41882</v>
      </c>
      <c r="T1784" s="11">
        <f t="shared" si="111"/>
        <v>41858</v>
      </c>
    </row>
    <row r="1785" spans="1:20" ht="57.6" x14ac:dyDescent="0.3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>
        <f t="shared" si="108"/>
        <v>104</v>
      </c>
      <c r="O1785" t="s">
        <v>8271</v>
      </c>
      <c r="P1785">
        <f t="shared" si="109"/>
        <v>55</v>
      </c>
      <c r="Q1785" s="9" t="s">
        <v>8322</v>
      </c>
      <c r="R1785" t="s">
        <v>8323</v>
      </c>
      <c r="S1785" s="11">
        <f t="shared" si="110"/>
        <v>42243</v>
      </c>
      <c r="T1785" s="11">
        <f t="shared" si="111"/>
        <v>42225</v>
      </c>
    </row>
    <row r="1786" spans="1:20" ht="57.6" x14ac:dyDescent="0.3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>
        <f t="shared" si="108"/>
        <v>104</v>
      </c>
      <c r="O1786" t="s">
        <v>8271</v>
      </c>
      <c r="P1786">
        <f t="shared" si="109"/>
        <v>112</v>
      </c>
      <c r="Q1786" s="9" t="s">
        <v>8322</v>
      </c>
      <c r="R1786" t="s">
        <v>8323</v>
      </c>
      <c r="S1786" s="11">
        <f t="shared" si="110"/>
        <v>41973</v>
      </c>
      <c r="T1786" s="11">
        <f t="shared" si="111"/>
        <v>41938</v>
      </c>
    </row>
    <row r="1787" spans="1:20" ht="43.2" x14ac:dyDescent="0.3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>
        <f t="shared" si="108"/>
        <v>102</v>
      </c>
      <c r="O1787" t="s">
        <v>8271</v>
      </c>
      <c r="P1787">
        <f t="shared" si="109"/>
        <v>85</v>
      </c>
      <c r="Q1787" s="9" t="s">
        <v>8322</v>
      </c>
      <c r="R1787" t="s">
        <v>8323</v>
      </c>
      <c r="S1787" s="11">
        <f t="shared" si="110"/>
        <v>42074</v>
      </c>
      <c r="T1787" s="11">
        <f t="shared" si="111"/>
        <v>42044</v>
      </c>
    </row>
    <row r="1788" spans="1:20" ht="43.2" x14ac:dyDescent="0.3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>
        <f t="shared" si="108"/>
        <v>101</v>
      </c>
      <c r="O1788" t="s">
        <v>8271</v>
      </c>
      <c r="P1788">
        <f t="shared" si="109"/>
        <v>77</v>
      </c>
      <c r="Q1788" s="9" t="s">
        <v>8322</v>
      </c>
      <c r="R1788" t="s">
        <v>8323</v>
      </c>
      <c r="S1788" s="11">
        <f t="shared" si="110"/>
        <v>42584</v>
      </c>
      <c r="T1788" s="11">
        <f t="shared" si="111"/>
        <v>42559</v>
      </c>
    </row>
    <row r="1789" spans="1:20" ht="43.2" x14ac:dyDescent="0.3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>
        <f t="shared" si="108"/>
        <v>112</v>
      </c>
      <c r="O1789" t="s">
        <v>8271</v>
      </c>
      <c r="P1789">
        <f t="shared" si="109"/>
        <v>65</v>
      </c>
      <c r="Q1789" s="9" t="s">
        <v>8322</v>
      </c>
      <c r="R1789" t="s">
        <v>8323</v>
      </c>
      <c r="S1789" s="11">
        <f t="shared" si="110"/>
        <v>42544</v>
      </c>
      <c r="T1789" s="11">
        <f t="shared" si="111"/>
        <v>42524</v>
      </c>
    </row>
    <row r="1790" spans="1:20" ht="43.2" x14ac:dyDescent="0.3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>
        <f t="shared" si="108"/>
        <v>100</v>
      </c>
      <c r="O1790" t="s">
        <v>8271</v>
      </c>
      <c r="P1790">
        <f t="shared" si="109"/>
        <v>94</v>
      </c>
      <c r="Q1790" s="9" t="s">
        <v>8322</v>
      </c>
      <c r="R1790" t="s">
        <v>8323</v>
      </c>
      <c r="S1790" s="11">
        <f t="shared" si="110"/>
        <v>42329</v>
      </c>
      <c r="T1790" s="11">
        <f t="shared" si="111"/>
        <v>42292</v>
      </c>
    </row>
    <row r="1791" spans="1:20" ht="57.6" x14ac:dyDescent="0.3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>
        <f t="shared" si="108"/>
        <v>100</v>
      </c>
      <c r="O1791" t="s">
        <v>8271</v>
      </c>
      <c r="P1791">
        <f t="shared" si="109"/>
        <v>133</v>
      </c>
      <c r="Q1791" s="9" t="s">
        <v>8322</v>
      </c>
      <c r="R1791" t="s">
        <v>8323</v>
      </c>
      <c r="S1791" s="11">
        <f t="shared" si="110"/>
        <v>41984</v>
      </c>
      <c r="T1791" s="11">
        <f t="shared" si="111"/>
        <v>41954</v>
      </c>
    </row>
    <row r="1792" spans="1:20" ht="43.2" x14ac:dyDescent="0.3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>
        <f t="shared" si="108"/>
        <v>105</v>
      </c>
      <c r="O1792" t="s">
        <v>8271</v>
      </c>
      <c r="P1792">
        <f t="shared" si="109"/>
        <v>51</v>
      </c>
      <c r="Q1792" s="9" t="s">
        <v>8322</v>
      </c>
      <c r="R1792" t="s">
        <v>8323</v>
      </c>
      <c r="S1792" s="11">
        <f t="shared" si="110"/>
        <v>41976</v>
      </c>
      <c r="T1792" s="11">
        <f t="shared" si="111"/>
        <v>41946</v>
      </c>
    </row>
    <row r="1793" spans="1:20" ht="57.6" x14ac:dyDescent="0.3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>
        <f t="shared" si="108"/>
        <v>117</v>
      </c>
      <c r="O1793" t="s">
        <v>8271</v>
      </c>
      <c r="P1793">
        <f t="shared" si="109"/>
        <v>100</v>
      </c>
      <c r="Q1793" s="9" t="s">
        <v>8322</v>
      </c>
      <c r="R1793" t="s">
        <v>8323</v>
      </c>
      <c r="S1793" s="11">
        <f t="shared" si="110"/>
        <v>41987</v>
      </c>
      <c r="T1793" s="11">
        <f t="shared" si="111"/>
        <v>41947</v>
      </c>
    </row>
    <row r="1794" spans="1:20" ht="57.6" x14ac:dyDescent="0.3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>
        <f t="shared" ref="N1794:N1857" si="112">ROUND(($E1794/$D1794)*100,0)</f>
        <v>104</v>
      </c>
      <c r="O1794" t="s">
        <v>8271</v>
      </c>
      <c r="P1794">
        <f t="shared" ref="P1794:P1857" si="113">ROUND($E1794/$L1794,0)</f>
        <v>35</v>
      </c>
      <c r="Q1794" s="9" t="s">
        <v>8322</v>
      </c>
      <c r="R1794" t="s">
        <v>8323</v>
      </c>
      <c r="S1794" s="11">
        <f t="shared" si="110"/>
        <v>42173</v>
      </c>
      <c r="T1794" s="11">
        <f t="shared" si="111"/>
        <v>42143</v>
      </c>
    </row>
    <row r="1795" spans="1:20" ht="43.2" x14ac:dyDescent="0.3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>
        <f t="shared" si="112"/>
        <v>115</v>
      </c>
      <c r="O1795" t="s">
        <v>8271</v>
      </c>
      <c r="P1795">
        <f t="shared" si="113"/>
        <v>185</v>
      </c>
      <c r="Q1795" s="9" t="s">
        <v>8322</v>
      </c>
      <c r="R1795" t="s">
        <v>8323</v>
      </c>
      <c r="S1795" s="11">
        <f t="shared" ref="S1795:S1858" si="114">ROUND((((($I1795/60)/60)/24)+DATE(1970,1,1))-(8/24),0)</f>
        <v>42524</v>
      </c>
      <c r="T1795" s="11">
        <f t="shared" ref="T1795:T1858" si="115">ROUND((((($J1795/60)/60)/24)+DATE(1970,1,1))-(8/24),0)</f>
        <v>42494</v>
      </c>
    </row>
    <row r="1796" spans="1:20" ht="57.6" x14ac:dyDescent="0.3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>
        <f t="shared" si="112"/>
        <v>102</v>
      </c>
      <c r="O1796" t="s">
        <v>8271</v>
      </c>
      <c r="P1796">
        <f t="shared" si="113"/>
        <v>70</v>
      </c>
      <c r="Q1796" s="9" t="s">
        <v>8322</v>
      </c>
      <c r="R1796" t="s">
        <v>8323</v>
      </c>
      <c r="S1796" s="11">
        <f t="shared" si="114"/>
        <v>41830</v>
      </c>
      <c r="T1796" s="11">
        <f t="shared" si="115"/>
        <v>41815</v>
      </c>
    </row>
    <row r="1797" spans="1:20" ht="43.2" x14ac:dyDescent="0.3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>
        <f t="shared" si="112"/>
        <v>223</v>
      </c>
      <c r="O1797" t="s">
        <v>8271</v>
      </c>
      <c r="P1797">
        <f t="shared" si="113"/>
        <v>62</v>
      </c>
      <c r="Q1797" s="9" t="s">
        <v>8322</v>
      </c>
      <c r="R1797" t="s">
        <v>8323</v>
      </c>
      <c r="S1797" s="11">
        <f t="shared" si="114"/>
        <v>41860</v>
      </c>
      <c r="T1797" s="11">
        <f t="shared" si="115"/>
        <v>41830</v>
      </c>
    </row>
    <row r="1798" spans="1:20" ht="57.6" x14ac:dyDescent="0.3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>
        <f t="shared" si="112"/>
        <v>100</v>
      </c>
      <c r="O1798" t="s">
        <v>8271</v>
      </c>
      <c r="P1798">
        <f t="shared" si="113"/>
        <v>42</v>
      </c>
      <c r="Q1798" s="9" t="s">
        <v>8322</v>
      </c>
      <c r="R1798" t="s">
        <v>8323</v>
      </c>
      <c r="S1798" s="11">
        <f t="shared" si="114"/>
        <v>42497</v>
      </c>
      <c r="T1798" s="11">
        <f t="shared" si="115"/>
        <v>42447</v>
      </c>
    </row>
    <row r="1799" spans="1:20" ht="43.2" x14ac:dyDescent="0.3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>
        <f t="shared" si="112"/>
        <v>106</v>
      </c>
      <c r="O1799" t="s">
        <v>8271</v>
      </c>
      <c r="P1799">
        <f t="shared" si="113"/>
        <v>36</v>
      </c>
      <c r="Q1799" s="9" t="s">
        <v>8322</v>
      </c>
      <c r="R1799" t="s">
        <v>8323</v>
      </c>
      <c r="S1799" s="11">
        <f t="shared" si="114"/>
        <v>41949</v>
      </c>
      <c r="T1799" s="11">
        <f t="shared" si="115"/>
        <v>41924</v>
      </c>
    </row>
    <row r="1800" spans="1:20" ht="43.2" x14ac:dyDescent="0.3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>
        <f t="shared" si="112"/>
        <v>142</v>
      </c>
      <c r="O1800" t="s">
        <v>8271</v>
      </c>
      <c r="P1800">
        <f t="shared" si="113"/>
        <v>29</v>
      </c>
      <c r="Q1800" s="9" t="s">
        <v>8322</v>
      </c>
      <c r="R1800" t="s">
        <v>8323</v>
      </c>
      <c r="S1800" s="11">
        <f t="shared" si="114"/>
        <v>41847</v>
      </c>
      <c r="T1800" s="11">
        <f t="shared" si="115"/>
        <v>41817</v>
      </c>
    </row>
    <row r="1801" spans="1:20" ht="28.8" x14ac:dyDescent="0.3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>
        <f t="shared" si="112"/>
        <v>184</v>
      </c>
      <c r="O1801" t="s">
        <v>8271</v>
      </c>
      <c r="P1801">
        <f t="shared" si="113"/>
        <v>24</v>
      </c>
      <c r="Q1801" s="9" t="s">
        <v>8322</v>
      </c>
      <c r="R1801" t="s">
        <v>8323</v>
      </c>
      <c r="S1801" s="11">
        <f t="shared" si="114"/>
        <v>42154</v>
      </c>
      <c r="T1801" s="11">
        <f t="shared" si="115"/>
        <v>42140</v>
      </c>
    </row>
    <row r="1802" spans="1:20" ht="43.2" x14ac:dyDescent="0.3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>
        <f t="shared" si="112"/>
        <v>104</v>
      </c>
      <c r="O1802" t="s">
        <v>8271</v>
      </c>
      <c r="P1802">
        <f t="shared" si="113"/>
        <v>56</v>
      </c>
      <c r="Q1802" s="9" t="s">
        <v>8322</v>
      </c>
      <c r="R1802" t="s">
        <v>8323</v>
      </c>
      <c r="S1802" s="11">
        <f t="shared" si="114"/>
        <v>41791</v>
      </c>
      <c r="T1802" s="11">
        <f t="shared" si="115"/>
        <v>41764</v>
      </c>
    </row>
    <row r="1803" spans="1:20" ht="28.8" x14ac:dyDescent="0.3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>
        <f t="shared" si="112"/>
        <v>112</v>
      </c>
      <c r="O1803" t="s">
        <v>8271</v>
      </c>
      <c r="P1803">
        <f t="shared" si="113"/>
        <v>12</v>
      </c>
      <c r="Q1803" s="9" t="s">
        <v>8322</v>
      </c>
      <c r="R1803" t="s">
        <v>8323</v>
      </c>
      <c r="S1803" s="11">
        <f t="shared" si="114"/>
        <v>42419</v>
      </c>
      <c r="T1803" s="11">
        <f t="shared" si="115"/>
        <v>42378</v>
      </c>
    </row>
    <row r="1804" spans="1:20" ht="43.2" x14ac:dyDescent="0.3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>
        <f t="shared" si="112"/>
        <v>111</v>
      </c>
      <c r="O1804" t="s">
        <v>8271</v>
      </c>
      <c r="P1804">
        <f t="shared" si="113"/>
        <v>68</v>
      </c>
      <c r="Q1804" s="9" t="s">
        <v>8322</v>
      </c>
      <c r="R1804" t="s">
        <v>8323</v>
      </c>
      <c r="S1804" s="11">
        <f t="shared" si="114"/>
        <v>41964</v>
      </c>
      <c r="T1804" s="11">
        <f t="shared" si="115"/>
        <v>41941</v>
      </c>
    </row>
    <row r="1805" spans="1:20" ht="43.2" x14ac:dyDescent="0.3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>
        <f t="shared" si="112"/>
        <v>104</v>
      </c>
      <c r="O1805" t="s">
        <v>8271</v>
      </c>
      <c r="P1805">
        <f t="shared" si="113"/>
        <v>27</v>
      </c>
      <c r="Q1805" s="9" t="s">
        <v>8322</v>
      </c>
      <c r="R1805" t="s">
        <v>8323</v>
      </c>
      <c r="S1805" s="11">
        <f t="shared" si="114"/>
        <v>42057</v>
      </c>
      <c r="T1805" s="11">
        <f t="shared" si="115"/>
        <v>42027</v>
      </c>
    </row>
    <row r="1806" spans="1:20" ht="43.2" x14ac:dyDescent="0.3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>
        <f t="shared" si="112"/>
        <v>100</v>
      </c>
      <c r="O1806" t="s">
        <v>8271</v>
      </c>
      <c r="P1806">
        <f t="shared" si="113"/>
        <v>118</v>
      </c>
      <c r="Q1806" s="9" t="s">
        <v>8322</v>
      </c>
      <c r="R1806" t="s">
        <v>8323</v>
      </c>
      <c r="S1806" s="11">
        <f t="shared" si="114"/>
        <v>41880</v>
      </c>
      <c r="T1806" s="11">
        <f t="shared" si="115"/>
        <v>41835</v>
      </c>
    </row>
    <row r="1807" spans="1:20" ht="57.6" x14ac:dyDescent="0.3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>
        <f t="shared" si="112"/>
        <v>102</v>
      </c>
      <c r="O1807" t="s">
        <v>8271</v>
      </c>
      <c r="P1807">
        <f t="shared" si="113"/>
        <v>45</v>
      </c>
      <c r="Q1807" s="9" t="s">
        <v>8322</v>
      </c>
      <c r="R1807" t="s">
        <v>8323</v>
      </c>
      <c r="S1807" s="11">
        <f t="shared" si="114"/>
        <v>42223</v>
      </c>
      <c r="T1807" s="11">
        <f t="shared" si="115"/>
        <v>42193</v>
      </c>
    </row>
    <row r="1808" spans="1:20" ht="43.2" x14ac:dyDescent="0.3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>
        <f t="shared" si="112"/>
        <v>110</v>
      </c>
      <c r="O1808" t="s">
        <v>8271</v>
      </c>
      <c r="P1808">
        <f t="shared" si="113"/>
        <v>100</v>
      </c>
      <c r="Q1808" s="9" t="s">
        <v>8322</v>
      </c>
      <c r="R1808" t="s">
        <v>8323</v>
      </c>
      <c r="S1808" s="11">
        <f t="shared" si="114"/>
        <v>42320</v>
      </c>
      <c r="T1808" s="11">
        <f t="shared" si="115"/>
        <v>42290</v>
      </c>
    </row>
    <row r="1809" spans="1:20" ht="43.2" x14ac:dyDescent="0.3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>
        <f t="shared" si="112"/>
        <v>100</v>
      </c>
      <c r="O1809" t="s">
        <v>8271</v>
      </c>
      <c r="P1809">
        <f t="shared" si="113"/>
        <v>118</v>
      </c>
      <c r="Q1809" s="9" t="s">
        <v>8322</v>
      </c>
      <c r="R1809" t="s">
        <v>8323</v>
      </c>
      <c r="S1809" s="11">
        <f t="shared" si="114"/>
        <v>42180</v>
      </c>
      <c r="T1809" s="11">
        <f t="shared" si="115"/>
        <v>42150</v>
      </c>
    </row>
    <row r="1810" spans="1:20" ht="57.6" x14ac:dyDescent="0.3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>
        <f t="shared" si="112"/>
        <v>122</v>
      </c>
      <c r="O1810" t="s">
        <v>8271</v>
      </c>
      <c r="P1810">
        <f t="shared" si="113"/>
        <v>203</v>
      </c>
      <c r="Q1810" s="9" t="s">
        <v>8322</v>
      </c>
      <c r="R1810" t="s">
        <v>8323</v>
      </c>
      <c r="S1810" s="11">
        <f t="shared" si="114"/>
        <v>42172</v>
      </c>
      <c r="T1810" s="11">
        <f t="shared" si="115"/>
        <v>42152</v>
      </c>
    </row>
    <row r="1811" spans="1:20" ht="43.2" x14ac:dyDescent="0.3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>
        <f t="shared" si="112"/>
        <v>138</v>
      </c>
      <c r="O1811" t="s">
        <v>8271</v>
      </c>
      <c r="P1811">
        <f t="shared" si="113"/>
        <v>28</v>
      </c>
      <c r="Q1811" s="9" t="s">
        <v>8322</v>
      </c>
      <c r="R1811" t="s">
        <v>8323</v>
      </c>
      <c r="S1811" s="11">
        <f t="shared" si="114"/>
        <v>42431</v>
      </c>
      <c r="T1811" s="11">
        <f t="shared" si="115"/>
        <v>42410</v>
      </c>
    </row>
    <row r="1812" spans="1:20" ht="43.2" x14ac:dyDescent="0.3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>
        <f t="shared" si="112"/>
        <v>100</v>
      </c>
      <c r="O1812" t="s">
        <v>8271</v>
      </c>
      <c r="P1812">
        <f t="shared" si="113"/>
        <v>110</v>
      </c>
      <c r="Q1812" s="9" t="s">
        <v>8322</v>
      </c>
      <c r="R1812" t="s">
        <v>8323</v>
      </c>
      <c r="S1812" s="11">
        <f t="shared" si="114"/>
        <v>41836</v>
      </c>
      <c r="T1812" s="11">
        <f t="shared" si="115"/>
        <v>41791</v>
      </c>
    </row>
    <row r="1813" spans="1:20" ht="57.6" x14ac:dyDescent="0.3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>
        <f t="shared" si="112"/>
        <v>107</v>
      </c>
      <c r="O1813" t="s">
        <v>8271</v>
      </c>
      <c r="P1813">
        <f t="shared" si="113"/>
        <v>32</v>
      </c>
      <c r="Q1813" s="9" t="s">
        <v>8322</v>
      </c>
      <c r="R1813" t="s">
        <v>8323</v>
      </c>
      <c r="S1813" s="11">
        <f t="shared" si="114"/>
        <v>41826</v>
      </c>
      <c r="T1813" s="11">
        <f t="shared" si="115"/>
        <v>41796</v>
      </c>
    </row>
    <row r="1814" spans="1:20" ht="43.2" x14ac:dyDescent="0.3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>
        <f t="shared" si="112"/>
        <v>211</v>
      </c>
      <c r="O1814" t="s">
        <v>8271</v>
      </c>
      <c r="P1814">
        <f t="shared" si="113"/>
        <v>59</v>
      </c>
      <c r="Q1814" s="9" t="s">
        <v>8322</v>
      </c>
      <c r="R1814" t="s">
        <v>8323</v>
      </c>
      <c r="S1814" s="11">
        <f t="shared" si="114"/>
        <v>41839</v>
      </c>
      <c r="T1814" s="11">
        <f t="shared" si="115"/>
        <v>41809</v>
      </c>
    </row>
    <row r="1815" spans="1:20" ht="43.2" x14ac:dyDescent="0.3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>
        <f t="shared" si="112"/>
        <v>124</v>
      </c>
      <c r="O1815" t="s">
        <v>8271</v>
      </c>
      <c r="P1815">
        <f t="shared" si="113"/>
        <v>29</v>
      </c>
      <c r="Q1815" s="9" t="s">
        <v>8322</v>
      </c>
      <c r="R1815" t="s">
        <v>8323</v>
      </c>
      <c r="S1815" s="11">
        <f t="shared" si="114"/>
        <v>42583</v>
      </c>
      <c r="T1815" s="11">
        <f t="shared" si="115"/>
        <v>42544</v>
      </c>
    </row>
    <row r="1816" spans="1:20" ht="43.2" x14ac:dyDescent="0.3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>
        <f t="shared" si="112"/>
        <v>109</v>
      </c>
      <c r="O1816" t="s">
        <v>8271</v>
      </c>
      <c r="P1816">
        <f t="shared" si="113"/>
        <v>81</v>
      </c>
      <c r="Q1816" s="9" t="s">
        <v>8322</v>
      </c>
      <c r="R1816" t="s">
        <v>8323</v>
      </c>
      <c r="S1816" s="11">
        <f t="shared" si="114"/>
        <v>42527</v>
      </c>
      <c r="T1816" s="11">
        <f t="shared" si="115"/>
        <v>42500</v>
      </c>
    </row>
    <row r="1817" spans="1:20" ht="43.2" x14ac:dyDescent="0.3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>
        <f t="shared" si="112"/>
        <v>104</v>
      </c>
      <c r="O1817" t="s">
        <v>8271</v>
      </c>
      <c r="P1817">
        <f t="shared" si="113"/>
        <v>199</v>
      </c>
      <c r="Q1817" s="9" t="s">
        <v>8322</v>
      </c>
      <c r="R1817" t="s">
        <v>8323</v>
      </c>
      <c r="S1817" s="11">
        <f t="shared" si="114"/>
        <v>42285</v>
      </c>
      <c r="T1817" s="11">
        <f t="shared" si="115"/>
        <v>42265</v>
      </c>
    </row>
    <row r="1818" spans="1:20" ht="43.2" x14ac:dyDescent="0.3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>
        <f t="shared" si="112"/>
        <v>100</v>
      </c>
      <c r="O1818" t="s">
        <v>8271</v>
      </c>
      <c r="P1818">
        <f t="shared" si="113"/>
        <v>115</v>
      </c>
      <c r="Q1818" s="9" t="s">
        <v>8322</v>
      </c>
      <c r="R1818" t="s">
        <v>8323</v>
      </c>
      <c r="S1818" s="11">
        <f t="shared" si="114"/>
        <v>41910</v>
      </c>
      <c r="T1818" s="11">
        <f t="shared" si="115"/>
        <v>41880</v>
      </c>
    </row>
    <row r="1819" spans="1:20" ht="57.6" x14ac:dyDescent="0.3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>
        <f t="shared" si="112"/>
        <v>130</v>
      </c>
      <c r="O1819" t="s">
        <v>8271</v>
      </c>
      <c r="P1819">
        <f t="shared" si="113"/>
        <v>46</v>
      </c>
      <c r="Q1819" s="9" t="s">
        <v>8322</v>
      </c>
      <c r="R1819" t="s">
        <v>8323</v>
      </c>
      <c r="S1819" s="11">
        <f t="shared" si="114"/>
        <v>42063</v>
      </c>
      <c r="T1819" s="11">
        <f t="shared" si="115"/>
        <v>42053</v>
      </c>
    </row>
    <row r="1820" spans="1:20" ht="43.2" x14ac:dyDescent="0.3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>
        <f t="shared" si="112"/>
        <v>104</v>
      </c>
      <c r="O1820" t="s">
        <v>8271</v>
      </c>
      <c r="P1820">
        <f t="shared" si="113"/>
        <v>71</v>
      </c>
      <c r="Q1820" s="9" t="s">
        <v>8322</v>
      </c>
      <c r="R1820" t="s">
        <v>8323</v>
      </c>
      <c r="S1820" s="11">
        <f t="shared" si="114"/>
        <v>42705</v>
      </c>
      <c r="T1820" s="11">
        <f t="shared" si="115"/>
        <v>42675</v>
      </c>
    </row>
    <row r="1821" spans="1:20" ht="43.2" x14ac:dyDescent="0.3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>
        <f t="shared" si="112"/>
        <v>100</v>
      </c>
      <c r="O1821" t="s">
        <v>8271</v>
      </c>
      <c r="P1821">
        <f t="shared" si="113"/>
        <v>22</v>
      </c>
      <c r="Q1821" s="9" t="s">
        <v>8322</v>
      </c>
      <c r="R1821" t="s">
        <v>8323</v>
      </c>
      <c r="S1821" s="11">
        <f t="shared" si="114"/>
        <v>42478</v>
      </c>
      <c r="T1821" s="11">
        <f t="shared" si="115"/>
        <v>42467</v>
      </c>
    </row>
    <row r="1822" spans="1:20" ht="57.6" x14ac:dyDescent="0.3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>
        <f t="shared" si="112"/>
        <v>120</v>
      </c>
      <c r="O1822" t="s">
        <v>8271</v>
      </c>
      <c r="P1822">
        <f t="shared" si="113"/>
        <v>159</v>
      </c>
      <c r="Q1822" s="9" t="s">
        <v>8322</v>
      </c>
      <c r="R1822" t="s">
        <v>8323</v>
      </c>
      <c r="S1822" s="11">
        <f t="shared" si="114"/>
        <v>42117</v>
      </c>
      <c r="T1822" s="11">
        <f t="shared" si="115"/>
        <v>42089</v>
      </c>
    </row>
    <row r="1823" spans="1:20" ht="43.2" x14ac:dyDescent="0.3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>
        <f t="shared" si="112"/>
        <v>100</v>
      </c>
      <c r="O1823" t="s">
        <v>8271</v>
      </c>
      <c r="P1823">
        <f t="shared" si="113"/>
        <v>38</v>
      </c>
      <c r="Q1823" s="9" t="s">
        <v>8322</v>
      </c>
      <c r="R1823" t="s">
        <v>8323</v>
      </c>
      <c r="S1823" s="11">
        <f t="shared" si="114"/>
        <v>41938</v>
      </c>
      <c r="T1823" s="11">
        <f t="shared" si="115"/>
        <v>41895</v>
      </c>
    </row>
    <row r="1824" spans="1:20" ht="43.2" x14ac:dyDescent="0.3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>
        <f t="shared" si="112"/>
        <v>101</v>
      </c>
      <c r="O1824" t="s">
        <v>8271</v>
      </c>
      <c r="P1824">
        <f t="shared" si="113"/>
        <v>72</v>
      </c>
      <c r="Q1824" s="9" t="s">
        <v>8322</v>
      </c>
      <c r="R1824" t="s">
        <v>8323</v>
      </c>
      <c r="S1824" s="11">
        <f t="shared" si="114"/>
        <v>41783</v>
      </c>
      <c r="T1824" s="11">
        <f t="shared" si="115"/>
        <v>41753</v>
      </c>
    </row>
    <row r="1825" spans="1:20" ht="57.6" x14ac:dyDescent="0.3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>
        <f t="shared" si="112"/>
        <v>107</v>
      </c>
      <c r="O1825" t="s">
        <v>8271</v>
      </c>
      <c r="P1825">
        <f t="shared" si="113"/>
        <v>64</v>
      </c>
      <c r="Q1825" s="9" t="s">
        <v>8322</v>
      </c>
      <c r="R1825" t="s">
        <v>8323</v>
      </c>
      <c r="S1825" s="11">
        <f t="shared" si="114"/>
        <v>42467</v>
      </c>
      <c r="T1825" s="11">
        <f t="shared" si="115"/>
        <v>42448</v>
      </c>
    </row>
    <row r="1826" spans="1:20" ht="43.2" x14ac:dyDescent="0.3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>
        <f t="shared" si="112"/>
        <v>138</v>
      </c>
      <c r="O1826" t="s">
        <v>8271</v>
      </c>
      <c r="P1826">
        <f t="shared" si="113"/>
        <v>28</v>
      </c>
      <c r="Q1826" s="9" t="s">
        <v>8322</v>
      </c>
      <c r="R1826" t="s">
        <v>8323</v>
      </c>
      <c r="S1826" s="11">
        <f t="shared" si="114"/>
        <v>42414</v>
      </c>
      <c r="T1826" s="11">
        <f t="shared" si="115"/>
        <v>42405</v>
      </c>
    </row>
    <row r="1827" spans="1:20" ht="43.2" x14ac:dyDescent="0.3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>
        <f t="shared" si="112"/>
        <v>101</v>
      </c>
      <c r="O1827" t="s">
        <v>8271</v>
      </c>
      <c r="P1827">
        <f t="shared" si="113"/>
        <v>103</v>
      </c>
      <c r="Q1827" s="9" t="s">
        <v>8322</v>
      </c>
      <c r="R1827" t="s">
        <v>8323</v>
      </c>
      <c r="S1827" s="11">
        <f t="shared" si="114"/>
        <v>42067</v>
      </c>
      <c r="T1827" s="11">
        <f t="shared" si="115"/>
        <v>42037</v>
      </c>
    </row>
    <row r="1828" spans="1:20" ht="43.2" x14ac:dyDescent="0.3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>
        <f t="shared" si="112"/>
        <v>109</v>
      </c>
      <c r="O1828" t="s">
        <v>8271</v>
      </c>
      <c r="P1828">
        <f t="shared" si="113"/>
        <v>71</v>
      </c>
      <c r="Q1828" s="9" t="s">
        <v>8322</v>
      </c>
      <c r="R1828" t="s">
        <v>8323</v>
      </c>
      <c r="S1828" s="11">
        <f t="shared" si="114"/>
        <v>42352</v>
      </c>
      <c r="T1828" s="11">
        <f t="shared" si="115"/>
        <v>42323</v>
      </c>
    </row>
    <row r="1829" spans="1:20" ht="43.2" x14ac:dyDescent="0.3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>
        <f t="shared" si="112"/>
        <v>140</v>
      </c>
      <c r="O1829" t="s">
        <v>8271</v>
      </c>
      <c r="P1829">
        <f t="shared" si="113"/>
        <v>35</v>
      </c>
      <c r="Q1829" s="9" t="s">
        <v>8322</v>
      </c>
      <c r="R1829" t="s">
        <v>8323</v>
      </c>
      <c r="S1829" s="11">
        <f t="shared" si="114"/>
        <v>42119</v>
      </c>
      <c r="T1829" s="11">
        <f t="shared" si="115"/>
        <v>42089</v>
      </c>
    </row>
    <row r="1830" spans="1:20" ht="43.2" x14ac:dyDescent="0.3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>
        <f t="shared" si="112"/>
        <v>104</v>
      </c>
      <c r="O1830" t="s">
        <v>8271</v>
      </c>
      <c r="P1830">
        <f t="shared" si="113"/>
        <v>82</v>
      </c>
      <c r="Q1830" s="9" t="s">
        <v>8322</v>
      </c>
      <c r="R1830" t="s">
        <v>8323</v>
      </c>
      <c r="S1830" s="11">
        <f t="shared" si="114"/>
        <v>42040</v>
      </c>
      <c r="T1830" s="11">
        <f t="shared" si="115"/>
        <v>42018</v>
      </c>
    </row>
    <row r="1831" spans="1:20" ht="43.2" x14ac:dyDescent="0.3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>
        <f t="shared" si="112"/>
        <v>103</v>
      </c>
      <c r="O1831" t="s">
        <v>8271</v>
      </c>
      <c r="P1831">
        <f t="shared" si="113"/>
        <v>297</v>
      </c>
      <c r="Q1831" s="9" t="s">
        <v>8322</v>
      </c>
      <c r="R1831" t="s">
        <v>8323</v>
      </c>
      <c r="S1831" s="11">
        <f t="shared" si="114"/>
        <v>41916</v>
      </c>
      <c r="T1831" s="11">
        <f t="shared" si="115"/>
        <v>41884</v>
      </c>
    </row>
    <row r="1832" spans="1:20" ht="43.2" x14ac:dyDescent="0.3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>
        <f t="shared" si="112"/>
        <v>108</v>
      </c>
      <c r="O1832" t="s">
        <v>8271</v>
      </c>
      <c r="P1832">
        <f t="shared" si="113"/>
        <v>47</v>
      </c>
      <c r="Q1832" s="9" t="s">
        <v>8322</v>
      </c>
      <c r="R1832" t="s">
        <v>8323</v>
      </c>
      <c r="S1832" s="11">
        <f t="shared" si="114"/>
        <v>41903</v>
      </c>
      <c r="T1832" s="11">
        <f t="shared" si="115"/>
        <v>41884</v>
      </c>
    </row>
    <row r="1833" spans="1:20" ht="43.2" x14ac:dyDescent="0.3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>
        <f t="shared" si="112"/>
        <v>100</v>
      </c>
      <c r="O1833" t="s">
        <v>8271</v>
      </c>
      <c r="P1833">
        <f t="shared" si="113"/>
        <v>52</v>
      </c>
      <c r="Q1833" s="9" t="s">
        <v>8322</v>
      </c>
      <c r="R1833" t="s">
        <v>8323</v>
      </c>
      <c r="S1833" s="11">
        <f t="shared" si="114"/>
        <v>41822</v>
      </c>
      <c r="T1833" s="11">
        <f t="shared" si="115"/>
        <v>41792</v>
      </c>
    </row>
    <row r="1834" spans="1:20" ht="43.2" x14ac:dyDescent="0.3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>
        <f t="shared" si="112"/>
        <v>103</v>
      </c>
      <c r="O1834" t="s">
        <v>8271</v>
      </c>
      <c r="P1834">
        <f t="shared" si="113"/>
        <v>40</v>
      </c>
      <c r="Q1834" s="9" t="s">
        <v>8322</v>
      </c>
      <c r="R1834" t="s">
        <v>8323</v>
      </c>
      <c r="S1834" s="11">
        <f t="shared" si="114"/>
        <v>42063</v>
      </c>
      <c r="T1834" s="11">
        <f t="shared" si="115"/>
        <v>42038</v>
      </c>
    </row>
    <row r="1835" spans="1:20" ht="43.2" x14ac:dyDescent="0.3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>
        <f t="shared" si="112"/>
        <v>130</v>
      </c>
      <c r="O1835" t="s">
        <v>8271</v>
      </c>
      <c r="P1835">
        <f t="shared" si="113"/>
        <v>16</v>
      </c>
      <c r="Q1835" s="9" t="s">
        <v>8322</v>
      </c>
      <c r="R1835" t="s">
        <v>8323</v>
      </c>
      <c r="S1835" s="11">
        <f t="shared" si="114"/>
        <v>42676</v>
      </c>
      <c r="T1835" s="11">
        <f t="shared" si="115"/>
        <v>42662</v>
      </c>
    </row>
    <row r="1836" spans="1:20" ht="43.2" x14ac:dyDescent="0.3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>
        <f t="shared" si="112"/>
        <v>109</v>
      </c>
      <c r="O1836" t="s">
        <v>8271</v>
      </c>
      <c r="P1836">
        <f t="shared" si="113"/>
        <v>30</v>
      </c>
      <c r="Q1836" s="9" t="s">
        <v>8322</v>
      </c>
      <c r="R1836" t="s">
        <v>8323</v>
      </c>
      <c r="S1836" s="11">
        <f t="shared" si="114"/>
        <v>41851</v>
      </c>
      <c r="T1836" s="11">
        <f t="shared" si="115"/>
        <v>41821</v>
      </c>
    </row>
    <row r="1837" spans="1:20" ht="43.2" x14ac:dyDescent="0.3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>
        <f t="shared" si="112"/>
        <v>100</v>
      </c>
      <c r="O1837" t="s">
        <v>8271</v>
      </c>
      <c r="P1837">
        <f t="shared" si="113"/>
        <v>95</v>
      </c>
      <c r="Q1837" s="9" t="s">
        <v>8322</v>
      </c>
      <c r="R1837" t="s">
        <v>8323</v>
      </c>
      <c r="S1837" s="11">
        <f t="shared" si="114"/>
        <v>41869</v>
      </c>
      <c r="T1837" s="11">
        <f t="shared" si="115"/>
        <v>41839</v>
      </c>
    </row>
    <row r="1838" spans="1:20" ht="43.2" x14ac:dyDescent="0.3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>
        <f t="shared" si="112"/>
        <v>110</v>
      </c>
      <c r="O1838" t="s">
        <v>8271</v>
      </c>
      <c r="P1838">
        <f t="shared" si="113"/>
        <v>52</v>
      </c>
      <c r="Q1838" s="9" t="s">
        <v>8322</v>
      </c>
      <c r="R1838" t="s">
        <v>8323</v>
      </c>
      <c r="S1838" s="11">
        <f t="shared" si="114"/>
        <v>42406</v>
      </c>
      <c r="T1838" s="11">
        <f t="shared" si="115"/>
        <v>42380</v>
      </c>
    </row>
    <row r="1839" spans="1:20" ht="43.2" x14ac:dyDescent="0.3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>
        <f t="shared" si="112"/>
        <v>100</v>
      </c>
      <c r="O1839" t="s">
        <v>8271</v>
      </c>
      <c r="P1839">
        <f t="shared" si="113"/>
        <v>134</v>
      </c>
      <c r="Q1839" s="9" t="s">
        <v>8322</v>
      </c>
      <c r="R1839" t="s">
        <v>8323</v>
      </c>
      <c r="S1839" s="11">
        <f t="shared" si="114"/>
        <v>41807</v>
      </c>
      <c r="T1839" s="11">
        <f t="shared" si="115"/>
        <v>41776</v>
      </c>
    </row>
    <row r="1840" spans="1:20" ht="43.2" x14ac:dyDescent="0.3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>
        <f t="shared" si="112"/>
        <v>106</v>
      </c>
      <c r="O1840" t="s">
        <v>8271</v>
      </c>
      <c r="P1840">
        <f t="shared" si="113"/>
        <v>63</v>
      </c>
      <c r="Q1840" s="9" t="s">
        <v>8322</v>
      </c>
      <c r="R1840" t="s">
        <v>8323</v>
      </c>
      <c r="S1840" s="11">
        <f t="shared" si="114"/>
        <v>41830</v>
      </c>
      <c r="T1840" s="11">
        <f t="shared" si="115"/>
        <v>41800</v>
      </c>
    </row>
    <row r="1841" spans="1:20" ht="43.2" x14ac:dyDescent="0.3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>
        <f t="shared" si="112"/>
        <v>112</v>
      </c>
      <c r="O1841" t="s">
        <v>8271</v>
      </c>
      <c r="P1841">
        <f t="shared" si="113"/>
        <v>59</v>
      </c>
      <c r="Q1841" s="9" t="s">
        <v>8322</v>
      </c>
      <c r="R1841" t="s">
        <v>8323</v>
      </c>
      <c r="S1841" s="11">
        <f t="shared" si="114"/>
        <v>42589</v>
      </c>
      <c r="T1841" s="11">
        <f t="shared" si="115"/>
        <v>42572</v>
      </c>
    </row>
    <row r="1842" spans="1:20" ht="43.2" x14ac:dyDescent="0.3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>
        <f t="shared" si="112"/>
        <v>106</v>
      </c>
      <c r="O1842" t="s">
        <v>8271</v>
      </c>
      <c r="P1842">
        <f t="shared" si="113"/>
        <v>143</v>
      </c>
      <c r="Q1842" s="9" t="s">
        <v>8322</v>
      </c>
      <c r="R1842" t="s">
        <v>8323</v>
      </c>
      <c r="S1842" s="11">
        <f t="shared" si="114"/>
        <v>41872</v>
      </c>
      <c r="T1842" s="11">
        <f t="shared" si="115"/>
        <v>41851</v>
      </c>
    </row>
    <row r="1843" spans="1:20" ht="57.6" x14ac:dyDescent="0.3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>
        <f t="shared" si="112"/>
        <v>101</v>
      </c>
      <c r="O1843" t="s">
        <v>8271</v>
      </c>
      <c r="P1843">
        <f t="shared" si="113"/>
        <v>84</v>
      </c>
      <c r="Q1843" s="9" t="s">
        <v>8322</v>
      </c>
      <c r="R1843" t="s">
        <v>8323</v>
      </c>
      <c r="S1843" s="11">
        <f t="shared" si="114"/>
        <v>42235</v>
      </c>
      <c r="T1843" s="11">
        <f t="shared" si="115"/>
        <v>42205</v>
      </c>
    </row>
    <row r="1844" spans="1:20" ht="43.2" x14ac:dyDescent="0.3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>
        <f t="shared" si="112"/>
        <v>104</v>
      </c>
      <c r="O1844" t="s">
        <v>8271</v>
      </c>
      <c r="P1844">
        <f t="shared" si="113"/>
        <v>186</v>
      </c>
      <c r="Q1844" s="9" t="s">
        <v>8322</v>
      </c>
      <c r="R1844" t="s">
        <v>8323</v>
      </c>
      <c r="S1844" s="11">
        <f t="shared" si="114"/>
        <v>42127</v>
      </c>
      <c r="T1844" s="11">
        <f t="shared" si="115"/>
        <v>42101</v>
      </c>
    </row>
    <row r="1845" spans="1:20" ht="28.8" x14ac:dyDescent="0.3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>
        <f t="shared" si="112"/>
        <v>135</v>
      </c>
      <c r="O1845" t="s">
        <v>8271</v>
      </c>
      <c r="P1845">
        <f t="shared" si="113"/>
        <v>90</v>
      </c>
      <c r="Q1845" s="9" t="s">
        <v>8322</v>
      </c>
      <c r="R1845" t="s">
        <v>8323</v>
      </c>
      <c r="S1845" s="11">
        <f t="shared" si="114"/>
        <v>42388</v>
      </c>
      <c r="T1845" s="11">
        <f t="shared" si="115"/>
        <v>42375</v>
      </c>
    </row>
    <row r="1846" spans="1:20" ht="43.2" x14ac:dyDescent="0.3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>
        <f t="shared" si="112"/>
        <v>105</v>
      </c>
      <c r="O1846" t="s">
        <v>8271</v>
      </c>
      <c r="P1846">
        <f t="shared" si="113"/>
        <v>64</v>
      </c>
      <c r="Q1846" s="9" t="s">
        <v>8322</v>
      </c>
      <c r="R1846" t="s">
        <v>8323</v>
      </c>
      <c r="S1846" s="11">
        <f t="shared" si="114"/>
        <v>41831</v>
      </c>
      <c r="T1846" s="11">
        <f t="shared" si="115"/>
        <v>41809</v>
      </c>
    </row>
    <row r="1847" spans="1:20" ht="43.2" x14ac:dyDescent="0.3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>
        <f t="shared" si="112"/>
        <v>103</v>
      </c>
      <c r="O1847" t="s">
        <v>8271</v>
      </c>
      <c r="P1847">
        <f t="shared" si="113"/>
        <v>60</v>
      </c>
      <c r="Q1847" s="9" t="s">
        <v>8322</v>
      </c>
      <c r="R1847" t="s">
        <v>8323</v>
      </c>
      <c r="S1847" s="11">
        <f t="shared" si="114"/>
        <v>42322</v>
      </c>
      <c r="T1847" s="11">
        <f t="shared" si="115"/>
        <v>42294</v>
      </c>
    </row>
    <row r="1848" spans="1:20" ht="43.2" x14ac:dyDescent="0.3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>
        <f t="shared" si="112"/>
        <v>100</v>
      </c>
      <c r="O1848" t="s">
        <v>8271</v>
      </c>
      <c r="P1848">
        <f t="shared" si="113"/>
        <v>31</v>
      </c>
      <c r="Q1848" s="9" t="s">
        <v>8322</v>
      </c>
      <c r="R1848" t="s">
        <v>8323</v>
      </c>
      <c r="S1848" s="11">
        <f t="shared" si="114"/>
        <v>42155</v>
      </c>
      <c r="T1848" s="11">
        <f t="shared" si="115"/>
        <v>42125</v>
      </c>
    </row>
    <row r="1849" spans="1:20" ht="43.2" x14ac:dyDescent="0.3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>
        <f t="shared" si="112"/>
        <v>186</v>
      </c>
      <c r="O1849" t="s">
        <v>8271</v>
      </c>
      <c r="P1849">
        <f t="shared" si="113"/>
        <v>41</v>
      </c>
      <c r="Q1849" s="9" t="s">
        <v>8322</v>
      </c>
      <c r="R1849" t="s">
        <v>8323</v>
      </c>
      <c r="S1849" s="11">
        <f t="shared" si="114"/>
        <v>41891</v>
      </c>
      <c r="T1849" s="11">
        <f t="shared" si="115"/>
        <v>41861</v>
      </c>
    </row>
    <row r="1850" spans="1:20" ht="43.2" x14ac:dyDescent="0.3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>
        <f t="shared" si="112"/>
        <v>289</v>
      </c>
      <c r="O1850" t="s">
        <v>8271</v>
      </c>
      <c r="P1850">
        <f t="shared" si="113"/>
        <v>43</v>
      </c>
      <c r="Q1850" s="9" t="s">
        <v>8322</v>
      </c>
      <c r="R1850" t="s">
        <v>8323</v>
      </c>
      <c r="S1850" s="11">
        <f t="shared" si="114"/>
        <v>42529</v>
      </c>
      <c r="T1850" s="11">
        <f t="shared" si="115"/>
        <v>42521</v>
      </c>
    </row>
    <row r="1851" spans="1:20" ht="43.2" x14ac:dyDescent="0.3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>
        <f t="shared" si="112"/>
        <v>100</v>
      </c>
      <c r="O1851" t="s">
        <v>8271</v>
      </c>
      <c r="P1851">
        <f t="shared" si="113"/>
        <v>65</v>
      </c>
      <c r="Q1851" s="9" t="s">
        <v>8322</v>
      </c>
      <c r="R1851" t="s">
        <v>8323</v>
      </c>
      <c r="S1851" s="11">
        <f t="shared" si="114"/>
        <v>42300</v>
      </c>
      <c r="T1851" s="11">
        <f t="shared" si="115"/>
        <v>42272</v>
      </c>
    </row>
    <row r="1852" spans="1:20" ht="43.2" x14ac:dyDescent="0.3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>
        <f t="shared" si="112"/>
        <v>108</v>
      </c>
      <c r="O1852" t="s">
        <v>8271</v>
      </c>
      <c r="P1852">
        <f t="shared" si="113"/>
        <v>43</v>
      </c>
      <c r="Q1852" s="9" t="s">
        <v>8322</v>
      </c>
      <c r="R1852" t="s">
        <v>8323</v>
      </c>
      <c r="S1852" s="11">
        <f t="shared" si="114"/>
        <v>42040</v>
      </c>
      <c r="T1852" s="11">
        <f t="shared" si="115"/>
        <v>42016</v>
      </c>
    </row>
    <row r="1853" spans="1:20" ht="28.8" x14ac:dyDescent="0.3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>
        <f t="shared" si="112"/>
        <v>108</v>
      </c>
      <c r="O1853" t="s">
        <v>8271</v>
      </c>
      <c r="P1853">
        <f t="shared" si="113"/>
        <v>77</v>
      </c>
      <c r="Q1853" s="9" t="s">
        <v>8322</v>
      </c>
      <c r="R1853" t="s">
        <v>8323</v>
      </c>
      <c r="S1853" s="11">
        <f t="shared" si="114"/>
        <v>42448</v>
      </c>
      <c r="T1853" s="11">
        <f t="shared" si="115"/>
        <v>42403</v>
      </c>
    </row>
    <row r="1854" spans="1:20" ht="43.2" x14ac:dyDescent="0.3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>
        <f t="shared" si="112"/>
        <v>110</v>
      </c>
      <c r="O1854" t="s">
        <v>8271</v>
      </c>
      <c r="P1854">
        <f t="shared" si="113"/>
        <v>51</v>
      </c>
      <c r="Q1854" s="9" t="s">
        <v>8322</v>
      </c>
      <c r="R1854" t="s">
        <v>8323</v>
      </c>
      <c r="S1854" s="11">
        <f t="shared" si="114"/>
        <v>41990</v>
      </c>
      <c r="T1854" s="11">
        <f t="shared" si="115"/>
        <v>41960</v>
      </c>
    </row>
    <row r="1855" spans="1:20" ht="43.2" x14ac:dyDescent="0.3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>
        <f t="shared" si="112"/>
        <v>171</v>
      </c>
      <c r="O1855" t="s">
        <v>8271</v>
      </c>
      <c r="P1855">
        <f t="shared" si="113"/>
        <v>68</v>
      </c>
      <c r="Q1855" s="9" t="s">
        <v>8322</v>
      </c>
      <c r="R1855" t="s">
        <v>8323</v>
      </c>
      <c r="S1855" s="11">
        <f t="shared" si="114"/>
        <v>42560</v>
      </c>
      <c r="T1855" s="11">
        <f t="shared" si="115"/>
        <v>42532</v>
      </c>
    </row>
    <row r="1856" spans="1:20" ht="43.2" x14ac:dyDescent="0.3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>
        <f t="shared" si="112"/>
        <v>152</v>
      </c>
      <c r="O1856" t="s">
        <v>8271</v>
      </c>
      <c r="P1856">
        <f t="shared" si="113"/>
        <v>19</v>
      </c>
      <c r="Q1856" s="9" t="s">
        <v>8322</v>
      </c>
      <c r="R1856" t="s">
        <v>8323</v>
      </c>
      <c r="S1856" s="11">
        <f t="shared" si="114"/>
        <v>42096</v>
      </c>
      <c r="T1856" s="11">
        <f t="shared" si="115"/>
        <v>42036</v>
      </c>
    </row>
    <row r="1857" spans="1:20" ht="43.2" x14ac:dyDescent="0.3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>
        <f t="shared" si="112"/>
        <v>101</v>
      </c>
      <c r="O1857" t="s">
        <v>8271</v>
      </c>
      <c r="P1857">
        <f t="shared" si="113"/>
        <v>41</v>
      </c>
      <c r="Q1857" s="9" t="s">
        <v>8322</v>
      </c>
      <c r="R1857" t="s">
        <v>8323</v>
      </c>
      <c r="S1857" s="11">
        <f t="shared" si="114"/>
        <v>42115</v>
      </c>
      <c r="T1857" s="11">
        <f t="shared" si="115"/>
        <v>42088</v>
      </c>
    </row>
    <row r="1858" spans="1:20" ht="43.2" x14ac:dyDescent="0.3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>
        <f t="shared" ref="N1858:N1921" si="116">ROUND(($E1858/$D1858)*100,0)</f>
        <v>153</v>
      </c>
      <c r="O1858" t="s">
        <v>8271</v>
      </c>
      <c r="P1858">
        <f t="shared" ref="P1858:P1921" si="117">ROUND($E1858/$L1858,0)</f>
        <v>41</v>
      </c>
      <c r="Q1858" s="9" t="s">
        <v>8322</v>
      </c>
      <c r="R1858" t="s">
        <v>8323</v>
      </c>
      <c r="S1858" s="11">
        <f t="shared" si="114"/>
        <v>41843</v>
      </c>
      <c r="T1858" s="11">
        <f t="shared" si="115"/>
        <v>41820</v>
      </c>
    </row>
    <row r="1859" spans="1:20" ht="43.2" x14ac:dyDescent="0.3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>
        <f t="shared" si="116"/>
        <v>128</v>
      </c>
      <c r="O1859" t="s">
        <v>8271</v>
      </c>
      <c r="P1859">
        <f t="shared" si="117"/>
        <v>28</v>
      </c>
      <c r="Q1859" s="9" t="s">
        <v>8322</v>
      </c>
      <c r="R1859" t="s">
        <v>8323</v>
      </c>
      <c r="S1859" s="11">
        <f t="shared" ref="S1859:S1922" si="118">ROUND((((($I1859/60)/60)/24)+DATE(1970,1,1))-(8/24),0)</f>
        <v>42596</v>
      </c>
      <c r="T1859" s="11">
        <f t="shared" ref="T1859:T1922" si="119">ROUND((((($J1859/60)/60)/24)+DATE(1970,1,1))-(8/24),0)</f>
        <v>42536</v>
      </c>
    </row>
    <row r="1860" spans="1:20" ht="57.6" x14ac:dyDescent="0.3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>
        <f t="shared" si="116"/>
        <v>101</v>
      </c>
      <c r="O1860" t="s">
        <v>8271</v>
      </c>
      <c r="P1860">
        <f t="shared" si="117"/>
        <v>34</v>
      </c>
      <c r="Q1860" s="9" t="s">
        <v>8322</v>
      </c>
      <c r="R1860" t="s">
        <v>8323</v>
      </c>
      <c r="S1860" s="11">
        <f t="shared" si="118"/>
        <v>41851</v>
      </c>
      <c r="T1860" s="11">
        <f t="shared" si="119"/>
        <v>41821</v>
      </c>
    </row>
    <row r="1861" spans="1:20" ht="43.2" x14ac:dyDescent="0.3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>
        <f t="shared" si="116"/>
        <v>101</v>
      </c>
      <c r="O1861" t="s">
        <v>8271</v>
      </c>
      <c r="P1861">
        <f t="shared" si="117"/>
        <v>146</v>
      </c>
      <c r="Q1861" s="9" t="s">
        <v>8322</v>
      </c>
      <c r="R1861" t="s">
        <v>8323</v>
      </c>
      <c r="S1861" s="11">
        <f t="shared" si="118"/>
        <v>42656</v>
      </c>
      <c r="T1861" s="11">
        <f t="shared" si="119"/>
        <v>42626</v>
      </c>
    </row>
    <row r="1862" spans="1:20" ht="43.2" x14ac:dyDescent="0.3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>
        <f t="shared" si="116"/>
        <v>191</v>
      </c>
      <c r="O1862" t="s">
        <v>8271</v>
      </c>
      <c r="P1862">
        <f t="shared" si="117"/>
        <v>359</v>
      </c>
      <c r="Q1862" s="9" t="s">
        <v>8322</v>
      </c>
      <c r="R1862" t="s">
        <v>8323</v>
      </c>
      <c r="S1862" s="11">
        <f t="shared" si="118"/>
        <v>41852</v>
      </c>
      <c r="T1862" s="11">
        <f t="shared" si="119"/>
        <v>41821</v>
      </c>
    </row>
    <row r="1863" spans="1:20" ht="28.8" x14ac:dyDescent="0.3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>
        <f t="shared" si="116"/>
        <v>140</v>
      </c>
      <c r="O1863" t="s">
        <v>8271</v>
      </c>
      <c r="P1863">
        <f t="shared" si="117"/>
        <v>51</v>
      </c>
      <c r="Q1863" s="9" t="s">
        <v>8322</v>
      </c>
      <c r="R1863" t="s">
        <v>8323</v>
      </c>
      <c r="S1863" s="11">
        <f t="shared" si="118"/>
        <v>42047</v>
      </c>
      <c r="T1863" s="11">
        <f t="shared" si="119"/>
        <v>42016</v>
      </c>
    </row>
    <row r="1864" spans="1:20" ht="43.2" x14ac:dyDescent="0.3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>
        <f t="shared" si="116"/>
        <v>124</v>
      </c>
      <c r="O1864" t="s">
        <v>8271</v>
      </c>
      <c r="P1864">
        <f t="shared" si="117"/>
        <v>45</v>
      </c>
      <c r="Q1864" s="9" t="s">
        <v>8322</v>
      </c>
      <c r="R1864" t="s">
        <v>8323</v>
      </c>
      <c r="S1864" s="11">
        <f t="shared" si="118"/>
        <v>42038</v>
      </c>
      <c r="T1864" s="11">
        <f t="shared" si="119"/>
        <v>42011</v>
      </c>
    </row>
    <row r="1865" spans="1:20" ht="43.2" x14ac:dyDescent="0.3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>
        <f t="shared" si="116"/>
        <v>126</v>
      </c>
      <c r="O1865" t="s">
        <v>8271</v>
      </c>
      <c r="P1865">
        <f t="shared" si="117"/>
        <v>18</v>
      </c>
      <c r="Q1865" s="9" t="s">
        <v>8322</v>
      </c>
      <c r="R1865" t="s">
        <v>8323</v>
      </c>
      <c r="S1865" s="11">
        <f t="shared" si="118"/>
        <v>42510</v>
      </c>
      <c r="T1865" s="11">
        <f t="shared" si="119"/>
        <v>42480</v>
      </c>
    </row>
    <row r="1866" spans="1:20" ht="43.2" x14ac:dyDescent="0.3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>
        <f t="shared" si="116"/>
        <v>190</v>
      </c>
      <c r="O1866" t="s">
        <v>8271</v>
      </c>
      <c r="P1866">
        <f t="shared" si="117"/>
        <v>50</v>
      </c>
      <c r="Q1866" s="9" t="s">
        <v>8322</v>
      </c>
      <c r="R1866" t="s">
        <v>8323</v>
      </c>
      <c r="S1866" s="11">
        <f t="shared" si="118"/>
        <v>41866</v>
      </c>
      <c r="T1866" s="11">
        <f t="shared" si="119"/>
        <v>41852</v>
      </c>
    </row>
    <row r="1867" spans="1:20" ht="43.2" x14ac:dyDescent="0.3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>
        <f t="shared" si="116"/>
        <v>139</v>
      </c>
      <c r="O1867" t="s">
        <v>8271</v>
      </c>
      <c r="P1867">
        <f t="shared" si="117"/>
        <v>58</v>
      </c>
      <c r="Q1867" s="9" t="s">
        <v>8322</v>
      </c>
      <c r="R1867" t="s">
        <v>8323</v>
      </c>
      <c r="S1867" s="11">
        <f t="shared" si="118"/>
        <v>42672</v>
      </c>
      <c r="T1867" s="11">
        <f t="shared" si="119"/>
        <v>42643</v>
      </c>
    </row>
    <row r="1868" spans="1:20" ht="43.2" x14ac:dyDescent="0.3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>
        <f t="shared" si="116"/>
        <v>202</v>
      </c>
      <c r="O1868" t="s">
        <v>8271</v>
      </c>
      <c r="P1868">
        <f t="shared" si="117"/>
        <v>30</v>
      </c>
      <c r="Q1868" s="9" t="s">
        <v>8322</v>
      </c>
      <c r="R1868" t="s">
        <v>8323</v>
      </c>
      <c r="S1868" s="11">
        <f t="shared" si="118"/>
        <v>42195</v>
      </c>
      <c r="T1868" s="11">
        <f t="shared" si="119"/>
        <v>42180</v>
      </c>
    </row>
    <row r="1869" spans="1:20" ht="43.2" x14ac:dyDescent="0.3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>
        <f t="shared" si="116"/>
        <v>103</v>
      </c>
      <c r="O1869" t="s">
        <v>8271</v>
      </c>
      <c r="P1869">
        <f t="shared" si="117"/>
        <v>91</v>
      </c>
      <c r="Q1869" s="9" t="s">
        <v>8322</v>
      </c>
      <c r="R1869" t="s">
        <v>8323</v>
      </c>
      <c r="S1869" s="11">
        <f t="shared" si="118"/>
        <v>42654</v>
      </c>
      <c r="T1869" s="11">
        <f t="shared" si="119"/>
        <v>42613</v>
      </c>
    </row>
    <row r="1870" spans="1:20" ht="57.6" x14ac:dyDescent="0.3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>
        <f t="shared" si="116"/>
        <v>102</v>
      </c>
      <c r="O1870" t="s">
        <v>8271</v>
      </c>
      <c r="P1870">
        <f t="shared" si="117"/>
        <v>55</v>
      </c>
      <c r="Q1870" s="9" t="s">
        <v>8322</v>
      </c>
      <c r="R1870" t="s">
        <v>8323</v>
      </c>
      <c r="S1870" s="11">
        <f t="shared" si="118"/>
        <v>42605</v>
      </c>
      <c r="T1870" s="11">
        <f t="shared" si="119"/>
        <v>42575</v>
      </c>
    </row>
    <row r="1871" spans="1:20" ht="43.2" x14ac:dyDescent="0.3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>
        <f t="shared" si="116"/>
        <v>103</v>
      </c>
      <c r="O1871" t="s">
        <v>8271</v>
      </c>
      <c r="P1871">
        <f t="shared" si="117"/>
        <v>57</v>
      </c>
      <c r="Q1871" s="9" t="s">
        <v>8322</v>
      </c>
      <c r="R1871" t="s">
        <v>8323</v>
      </c>
      <c r="S1871" s="11">
        <f t="shared" si="118"/>
        <v>42225</v>
      </c>
      <c r="T1871" s="11">
        <f t="shared" si="119"/>
        <v>42200</v>
      </c>
    </row>
    <row r="1872" spans="1:20" ht="43.2" x14ac:dyDescent="0.3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>
        <f t="shared" si="116"/>
        <v>127</v>
      </c>
      <c r="O1872" t="s">
        <v>8271</v>
      </c>
      <c r="P1872">
        <f t="shared" si="117"/>
        <v>73</v>
      </c>
      <c r="Q1872" s="9" t="s">
        <v>8322</v>
      </c>
      <c r="R1872" t="s">
        <v>8323</v>
      </c>
      <c r="S1872" s="11">
        <f t="shared" si="118"/>
        <v>42480</v>
      </c>
      <c r="T1872" s="11">
        <f t="shared" si="119"/>
        <v>42420</v>
      </c>
    </row>
    <row r="1873" spans="1:20" x14ac:dyDescent="0.3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>
        <f t="shared" si="116"/>
        <v>101</v>
      </c>
      <c r="O1873" t="s">
        <v>8271</v>
      </c>
      <c r="P1873">
        <f t="shared" si="117"/>
        <v>64</v>
      </c>
      <c r="Q1873" s="9" t="s">
        <v>8322</v>
      </c>
      <c r="R1873" t="s">
        <v>8323</v>
      </c>
      <c r="S1873" s="11">
        <f t="shared" si="118"/>
        <v>42083</v>
      </c>
      <c r="T1873" s="11">
        <f t="shared" si="119"/>
        <v>42053</v>
      </c>
    </row>
    <row r="1874" spans="1:20" ht="43.2" x14ac:dyDescent="0.3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>
        <f t="shared" si="116"/>
        <v>122</v>
      </c>
      <c r="O1874" t="s">
        <v>8271</v>
      </c>
      <c r="P1874">
        <f t="shared" si="117"/>
        <v>716</v>
      </c>
      <c r="Q1874" s="9" t="s">
        <v>8322</v>
      </c>
      <c r="R1874" t="s">
        <v>8323</v>
      </c>
      <c r="S1874" s="11">
        <f t="shared" si="118"/>
        <v>42634</v>
      </c>
      <c r="T1874" s="11">
        <f t="shared" si="119"/>
        <v>42605</v>
      </c>
    </row>
    <row r="1875" spans="1:20" ht="57.6" x14ac:dyDescent="0.3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>
        <f t="shared" si="116"/>
        <v>113</v>
      </c>
      <c r="O1875" t="s">
        <v>8271</v>
      </c>
      <c r="P1875">
        <f t="shared" si="117"/>
        <v>50</v>
      </c>
      <c r="Q1875" s="9" t="s">
        <v>8322</v>
      </c>
      <c r="R1875" t="s">
        <v>8323</v>
      </c>
      <c r="S1875" s="11">
        <f t="shared" si="118"/>
        <v>42488</v>
      </c>
      <c r="T1875" s="11">
        <f t="shared" si="119"/>
        <v>42458</v>
      </c>
    </row>
    <row r="1876" spans="1:20" ht="28.8" x14ac:dyDescent="0.3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>
        <f t="shared" si="116"/>
        <v>150</v>
      </c>
      <c r="O1876" t="s">
        <v>8271</v>
      </c>
      <c r="P1876">
        <f t="shared" si="117"/>
        <v>42</v>
      </c>
      <c r="Q1876" s="9" t="s">
        <v>8322</v>
      </c>
      <c r="R1876" t="s">
        <v>8323</v>
      </c>
      <c r="S1876" s="11">
        <f t="shared" si="118"/>
        <v>42567</v>
      </c>
      <c r="T1876" s="11">
        <f t="shared" si="119"/>
        <v>42529</v>
      </c>
    </row>
    <row r="1877" spans="1:20" ht="43.2" x14ac:dyDescent="0.3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>
        <f t="shared" si="116"/>
        <v>215</v>
      </c>
      <c r="O1877" t="s">
        <v>8271</v>
      </c>
      <c r="P1877">
        <f t="shared" si="117"/>
        <v>36</v>
      </c>
      <c r="Q1877" s="9" t="s">
        <v>8322</v>
      </c>
      <c r="R1877" t="s">
        <v>8323</v>
      </c>
      <c r="S1877" s="11">
        <f t="shared" si="118"/>
        <v>41883</v>
      </c>
      <c r="T1877" s="11">
        <f t="shared" si="119"/>
        <v>41841</v>
      </c>
    </row>
    <row r="1878" spans="1:20" ht="43.2" x14ac:dyDescent="0.3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>
        <f t="shared" si="116"/>
        <v>102</v>
      </c>
      <c r="O1878" t="s">
        <v>8271</v>
      </c>
      <c r="P1878">
        <f t="shared" si="117"/>
        <v>89</v>
      </c>
      <c r="Q1878" s="9" t="s">
        <v>8322</v>
      </c>
      <c r="R1878" t="s">
        <v>8323</v>
      </c>
      <c r="S1878" s="11">
        <f t="shared" si="118"/>
        <v>41949</v>
      </c>
      <c r="T1878" s="11">
        <f t="shared" si="119"/>
        <v>41928</v>
      </c>
    </row>
    <row r="1879" spans="1:20" ht="43.2" x14ac:dyDescent="0.3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>
        <f t="shared" si="116"/>
        <v>100</v>
      </c>
      <c r="O1879" t="s">
        <v>8271</v>
      </c>
      <c r="P1879">
        <f t="shared" si="117"/>
        <v>148</v>
      </c>
      <c r="Q1879" s="9" t="s">
        <v>8322</v>
      </c>
      <c r="R1879" t="s">
        <v>8323</v>
      </c>
      <c r="S1879" s="11">
        <f t="shared" si="118"/>
        <v>42084</v>
      </c>
      <c r="T1879" s="11">
        <f t="shared" si="119"/>
        <v>42063</v>
      </c>
    </row>
    <row r="1880" spans="1:20" ht="43.2" x14ac:dyDescent="0.3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>
        <f t="shared" si="116"/>
        <v>101</v>
      </c>
      <c r="O1880" t="s">
        <v>8271</v>
      </c>
      <c r="P1880">
        <f t="shared" si="117"/>
        <v>52</v>
      </c>
      <c r="Q1880" s="9" t="s">
        <v>8322</v>
      </c>
      <c r="R1880" t="s">
        <v>8323</v>
      </c>
      <c r="S1880" s="11">
        <f t="shared" si="118"/>
        <v>42571</v>
      </c>
      <c r="T1880" s="11">
        <f t="shared" si="119"/>
        <v>42541</v>
      </c>
    </row>
    <row r="1881" spans="1:20" ht="43.2" x14ac:dyDescent="0.3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>
        <f t="shared" si="116"/>
        <v>113</v>
      </c>
      <c r="O1881" t="s">
        <v>8271</v>
      </c>
      <c r="P1881">
        <f t="shared" si="117"/>
        <v>20</v>
      </c>
      <c r="Q1881" s="9" t="s">
        <v>8322</v>
      </c>
      <c r="R1881" t="s">
        <v>8323</v>
      </c>
      <c r="S1881" s="11">
        <f t="shared" si="118"/>
        <v>41946</v>
      </c>
      <c r="T1881" s="11">
        <f t="shared" si="119"/>
        <v>41919</v>
      </c>
    </row>
    <row r="1882" spans="1:20" ht="43.2" x14ac:dyDescent="0.3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>
        <f t="shared" si="116"/>
        <v>104</v>
      </c>
      <c r="O1882" t="s">
        <v>8271</v>
      </c>
      <c r="P1882">
        <f t="shared" si="117"/>
        <v>52</v>
      </c>
      <c r="Q1882" s="9" t="s">
        <v>8322</v>
      </c>
      <c r="R1882" t="s">
        <v>8323</v>
      </c>
      <c r="S1882" s="11">
        <f t="shared" si="118"/>
        <v>41939</v>
      </c>
      <c r="T1882" s="11">
        <f t="shared" si="119"/>
        <v>41921</v>
      </c>
    </row>
    <row r="1883" spans="1:20" ht="43.2" x14ac:dyDescent="0.3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>
        <f t="shared" si="116"/>
        <v>115</v>
      </c>
      <c r="O1883" t="s">
        <v>8271</v>
      </c>
      <c r="P1883">
        <f t="shared" si="117"/>
        <v>53</v>
      </c>
      <c r="Q1883" s="9" t="s">
        <v>8322</v>
      </c>
      <c r="R1883" t="s">
        <v>8323</v>
      </c>
      <c r="S1883" s="11">
        <f t="shared" si="118"/>
        <v>42141</v>
      </c>
      <c r="T1883" s="11">
        <f t="shared" si="119"/>
        <v>42128</v>
      </c>
    </row>
    <row r="1884" spans="1:20" ht="43.2" x14ac:dyDescent="0.3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>
        <f t="shared" si="116"/>
        <v>113</v>
      </c>
      <c r="O1884" t="s">
        <v>8271</v>
      </c>
      <c r="P1884">
        <f t="shared" si="117"/>
        <v>40</v>
      </c>
      <c r="Q1884" s="9" t="s">
        <v>8322</v>
      </c>
      <c r="R1884" t="s">
        <v>8323</v>
      </c>
      <c r="S1884" s="11">
        <f t="shared" si="118"/>
        <v>42080</v>
      </c>
      <c r="T1884" s="11">
        <f t="shared" si="119"/>
        <v>42054</v>
      </c>
    </row>
    <row r="1885" spans="1:20" ht="43.2" x14ac:dyDescent="0.3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>
        <f t="shared" si="116"/>
        <v>128</v>
      </c>
      <c r="O1885" t="s">
        <v>8271</v>
      </c>
      <c r="P1885">
        <f t="shared" si="117"/>
        <v>34</v>
      </c>
      <c r="Q1885" s="9" t="s">
        <v>8322</v>
      </c>
      <c r="R1885" t="s">
        <v>8323</v>
      </c>
      <c r="S1885" s="11">
        <f t="shared" si="118"/>
        <v>41812</v>
      </c>
      <c r="T1885" s="11">
        <f t="shared" si="119"/>
        <v>41782</v>
      </c>
    </row>
    <row r="1886" spans="1:20" ht="43.2" x14ac:dyDescent="0.3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>
        <f t="shared" si="116"/>
        <v>143</v>
      </c>
      <c r="O1886" t="s">
        <v>8271</v>
      </c>
      <c r="P1886">
        <f t="shared" si="117"/>
        <v>165</v>
      </c>
      <c r="Q1886" s="9" t="s">
        <v>8322</v>
      </c>
      <c r="R1886" t="s">
        <v>8323</v>
      </c>
      <c r="S1886" s="11">
        <f t="shared" si="118"/>
        <v>42196</v>
      </c>
      <c r="T1886" s="11">
        <f t="shared" si="119"/>
        <v>42171</v>
      </c>
    </row>
    <row r="1887" spans="1:20" ht="43.2" x14ac:dyDescent="0.3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>
        <f t="shared" si="116"/>
        <v>119</v>
      </c>
      <c r="O1887" t="s">
        <v>8271</v>
      </c>
      <c r="P1887">
        <f t="shared" si="117"/>
        <v>125</v>
      </c>
      <c r="Q1887" s="9" t="s">
        <v>8322</v>
      </c>
      <c r="R1887" t="s">
        <v>8323</v>
      </c>
      <c r="S1887" s="11">
        <f t="shared" si="118"/>
        <v>42006</v>
      </c>
      <c r="T1887" s="11">
        <f t="shared" si="119"/>
        <v>41989</v>
      </c>
    </row>
    <row r="1888" spans="1:20" ht="43.2" x14ac:dyDescent="0.3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>
        <f t="shared" si="116"/>
        <v>138</v>
      </c>
      <c r="O1888" t="s">
        <v>8271</v>
      </c>
      <c r="P1888">
        <f t="shared" si="117"/>
        <v>52</v>
      </c>
      <c r="Q1888" s="9" t="s">
        <v>8322</v>
      </c>
      <c r="R1888" t="s">
        <v>8323</v>
      </c>
      <c r="S1888" s="11">
        <f t="shared" si="118"/>
        <v>41826</v>
      </c>
      <c r="T1888" s="11">
        <f t="shared" si="119"/>
        <v>41796</v>
      </c>
    </row>
    <row r="1889" spans="1:20" ht="43.2" x14ac:dyDescent="0.3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>
        <f t="shared" si="116"/>
        <v>160</v>
      </c>
      <c r="O1889" t="s">
        <v>8271</v>
      </c>
      <c r="P1889">
        <f t="shared" si="117"/>
        <v>40</v>
      </c>
      <c r="Q1889" s="9" t="s">
        <v>8322</v>
      </c>
      <c r="R1889" t="s">
        <v>8323</v>
      </c>
      <c r="S1889" s="11">
        <f t="shared" si="118"/>
        <v>41823</v>
      </c>
      <c r="T1889" s="11">
        <f t="shared" si="119"/>
        <v>41793</v>
      </c>
    </row>
    <row r="1890" spans="1:20" ht="57.6" x14ac:dyDescent="0.3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>
        <f t="shared" si="116"/>
        <v>114</v>
      </c>
      <c r="O1890" t="s">
        <v>8271</v>
      </c>
      <c r="P1890">
        <f t="shared" si="117"/>
        <v>65</v>
      </c>
      <c r="Q1890" s="9" t="s">
        <v>8322</v>
      </c>
      <c r="R1890" t="s">
        <v>8323</v>
      </c>
      <c r="S1890" s="11">
        <f t="shared" si="118"/>
        <v>42536</v>
      </c>
      <c r="T1890" s="11">
        <f t="shared" si="119"/>
        <v>42506</v>
      </c>
    </row>
    <row r="1891" spans="1:20" ht="43.2" x14ac:dyDescent="0.3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>
        <f t="shared" si="116"/>
        <v>101</v>
      </c>
      <c r="O1891" t="s">
        <v>8271</v>
      </c>
      <c r="P1891">
        <f t="shared" si="117"/>
        <v>55</v>
      </c>
      <c r="Q1891" s="9" t="s">
        <v>8322</v>
      </c>
      <c r="R1891" t="s">
        <v>8323</v>
      </c>
      <c r="S1891" s="11">
        <f t="shared" si="118"/>
        <v>42402</v>
      </c>
      <c r="T1891" s="11">
        <f t="shared" si="119"/>
        <v>42372</v>
      </c>
    </row>
    <row r="1892" spans="1:20" ht="43.2" x14ac:dyDescent="0.3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>
        <f t="shared" si="116"/>
        <v>155</v>
      </c>
      <c r="O1892" t="s">
        <v>8271</v>
      </c>
      <c r="P1892">
        <f t="shared" si="117"/>
        <v>83</v>
      </c>
      <c r="Q1892" s="9" t="s">
        <v>8322</v>
      </c>
      <c r="R1892" t="s">
        <v>8323</v>
      </c>
      <c r="S1892" s="11">
        <f t="shared" si="118"/>
        <v>42158</v>
      </c>
      <c r="T1892" s="11">
        <f t="shared" si="119"/>
        <v>42127</v>
      </c>
    </row>
    <row r="1893" spans="1:20" ht="43.2" x14ac:dyDescent="0.3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>
        <f t="shared" si="116"/>
        <v>128</v>
      </c>
      <c r="O1893" t="s">
        <v>8271</v>
      </c>
      <c r="P1893">
        <f t="shared" si="117"/>
        <v>39</v>
      </c>
      <c r="Q1893" s="9" t="s">
        <v>8322</v>
      </c>
      <c r="R1893" t="s">
        <v>8323</v>
      </c>
      <c r="S1893" s="11">
        <f t="shared" si="118"/>
        <v>42180</v>
      </c>
      <c r="T1893" s="11">
        <f t="shared" si="119"/>
        <v>42150</v>
      </c>
    </row>
    <row r="1894" spans="1:20" ht="57.6" x14ac:dyDescent="0.3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>
        <f t="shared" si="116"/>
        <v>121</v>
      </c>
      <c r="O1894" t="s">
        <v>8271</v>
      </c>
      <c r="P1894">
        <f t="shared" si="117"/>
        <v>125</v>
      </c>
      <c r="Q1894" s="9" t="s">
        <v>8322</v>
      </c>
      <c r="R1894" t="s">
        <v>8323</v>
      </c>
      <c r="S1894" s="11">
        <f t="shared" si="118"/>
        <v>42111</v>
      </c>
      <c r="T1894" s="11">
        <f t="shared" si="119"/>
        <v>42087</v>
      </c>
    </row>
    <row r="1895" spans="1:20" ht="43.2" x14ac:dyDescent="0.3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>
        <f t="shared" si="116"/>
        <v>113</v>
      </c>
      <c r="O1895" t="s">
        <v>8271</v>
      </c>
      <c r="P1895">
        <f t="shared" si="117"/>
        <v>78</v>
      </c>
      <c r="Q1895" s="9" t="s">
        <v>8322</v>
      </c>
      <c r="R1895" t="s">
        <v>8323</v>
      </c>
      <c r="S1895" s="11">
        <f t="shared" si="118"/>
        <v>41784</v>
      </c>
      <c r="T1895" s="11">
        <f t="shared" si="119"/>
        <v>41753</v>
      </c>
    </row>
    <row r="1896" spans="1:20" ht="43.2" x14ac:dyDescent="0.3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>
        <f t="shared" si="116"/>
        <v>128</v>
      </c>
      <c r="O1896" t="s">
        <v>8271</v>
      </c>
      <c r="P1896">
        <f t="shared" si="117"/>
        <v>47</v>
      </c>
      <c r="Q1896" s="9" t="s">
        <v>8322</v>
      </c>
      <c r="R1896" t="s">
        <v>8323</v>
      </c>
      <c r="S1896" s="11">
        <f t="shared" si="118"/>
        <v>42473</v>
      </c>
      <c r="T1896" s="11">
        <f t="shared" si="119"/>
        <v>42443</v>
      </c>
    </row>
    <row r="1897" spans="1:20" ht="43.2" x14ac:dyDescent="0.3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>
        <f t="shared" si="116"/>
        <v>158</v>
      </c>
      <c r="O1897" t="s">
        <v>8271</v>
      </c>
      <c r="P1897">
        <f t="shared" si="117"/>
        <v>79</v>
      </c>
      <c r="Q1897" s="9" t="s">
        <v>8322</v>
      </c>
      <c r="R1897" t="s">
        <v>8323</v>
      </c>
      <c r="S1897" s="11">
        <f t="shared" si="118"/>
        <v>42142</v>
      </c>
      <c r="T1897" s="11">
        <f t="shared" si="119"/>
        <v>42121</v>
      </c>
    </row>
    <row r="1898" spans="1:20" ht="43.2" x14ac:dyDescent="0.3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>
        <f t="shared" si="116"/>
        <v>105</v>
      </c>
      <c r="O1898" t="s">
        <v>8271</v>
      </c>
      <c r="P1898">
        <f t="shared" si="117"/>
        <v>114</v>
      </c>
      <c r="Q1898" s="9" t="s">
        <v>8322</v>
      </c>
      <c r="R1898" t="s">
        <v>8323</v>
      </c>
      <c r="S1898" s="11">
        <f t="shared" si="118"/>
        <v>42303</v>
      </c>
      <c r="T1898" s="11">
        <f t="shared" si="119"/>
        <v>42268</v>
      </c>
    </row>
    <row r="1899" spans="1:20" ht="43.2" x14ac:dyDescent="0.3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>
        <f t="shared" si="116"/>
        <v>100</v>
      </c>
      <c r="O1899" t="s">
        <v>8271</v>
      </c>
      <c r="P1899">
        <f t="shared" si="117"/>
        <v>52</v>
      </c>
      <c r="Q1899" s="9" t="s">
        <v>8322</v>
      </c>
      <c r="R1899" t="s">
        <v>8323</v>
      </c>
      <c r="S1899" s="11">
        <f t="shared" si="118"/>
        <v>41868</v>
      </c>
      <c r="T1899" s="11">
        <f t="shared" si="119"/>
        <v>41849</v>
      </c>
    </row>
    <row r="1900" spans="1:20" ht="43.2" x14ac:dyDescent="0.3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>
        <f t="shared" si="116"/>
        <v>100</v>
      </c>
      <c r="O1900" t="s">
        <v>8271</v>
      </c>
      <c r="P1900">
        <f t="shared" si="117"/>
        <v>31</v>
      </c>
      <c r="Q1900" s="9" t="s">
        <v>8322</v>
      </c>
      <c r="R1900" t="s">
        <v>8323</v>
      </c>
      <c r="S1900" s="11">
        <f t="shared" si="118"/>
        <v>42700</v>
      </c>
      <c r="T1900" s="11">
        <f t="shared" si="119"/>
        <v>42689</v>
      </c>
    </row>
    <row r="1901" spans="1:20" ht="43.2" x14ac:dyDescent="0.3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>
        <f t="shared" si="116"/>
        <v>107</v>
      </c>
      <c r="O1901" t="s">
        <v>8271</v>
      </c>
      <c r="P1901">
        <f t="shared" si="117"/>
        <v>74</v>
      </c>
      <c r="Q1901" s="9" t="s">
        <v>8322</v>
      </c>
      <c r="R1901" t="s">
        <v>8323</v>
      </c>
      <c r="S1901" s="11">
        <f t="shared" si="118"/>
        <v>41944</v>
      </c>
      <c r="T1901" s="11">
        <f t="shared" si="119"/>
        <v>41915</v>
      </c>
    </row>
    <row r="1902" spans="1:20" ht="57.6" x14ac:dyDescent="0.3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>
        <f t="shared" si="116"/>
        <v>124</v>
      </c>
      <c r="O1902" t="s">
        <v>8271</v>
      </c>
      <c r="P1902">
        <f t="shared" si="117"/>
        <v>48</v>
      </c>
      <c r="Q1902" s="9" t="s">
        <v>8322</v>
      </c>
      <c r="R1902" t="s">
        <v>8323</v>
      </c>
      <c r="S1902" s="11">
        <f t="shared" si="118"/>
        <v>42625</v>
      </c>
      <c r="T1902" s="11">
        <f t="shared" si="119"/>
        <v>42585</v>
      </c>
    </row>
    <row r="1903" spans="1:20" ht="57.6" x14ac:dyDescent="0.3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>
        <f t="shared" si="116"/>
        <v>109</v>
      </c>
      <c r="O1903" t="s">
        <v>8271</v>
      </c>
      <c r="P1903">
        <f t="shared" si="117"/>
        <v>34</v>
      </c>
      <c r="Q1903" s="9" t="s">
        <v>8322</v>
      </c>
      <c r="R1903" t="s">
        <v>8323</v>
      </c>
      <c r="S1903" s="11">
        <f t="shared" si="118"/>
        <v>42524</v>
      </c>
      <c r="T1903" s="11">
        <f t="shared" si="119"/>
        <v>42511</v>
      </c>
    </row>
    <row r="1904" spans="1:20" ht="57.6" x14ac:dyDescent="0.3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>
        <f t="shared" si="116"/>
        <v>102</v>
      </c>
      <c r="O1904" t="s">
        <v>8271</v>
      </c>
      <c r="P1904">
        <f t="shared" si="117"/>
        <v>40</v>
      </c>
      <c r="Q1904" s="9" t="s">
        <v>8322</v>
      </c>
      <c r="R1904" t="s">
        <v>8323</v>
      </c>
      <c r="S1904" s="11">
        <f t="shared" si="118"/>
        <v>42519</v>
      </c>
      <c r="T1904" s="11">
        <f t="shared" si="119"/>
        <v>42459</v>
      </c>
    </row>
    <row r="1905" spans="1:20" ht="43.2" x14ac:dyDescent="0.3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>
        <f t="shared" si="116"/>
        <v>106</v>
      </c>
      <c r="O1905" t="s">
        <v>8271</v>
      </c>
      <c r="P1905">
        <f t="shared" si="117"/>
        <v>60</v>
      </c>
      <c r="Q1905" s="9" t="s">
        <v>8322</v>
      </c>
      <c r="R1905" t="s">
        <v>8323</v>
      </c>
      <c r="S1905" s="11">
        <f t="shared" si="118"/>
        <v>42186</v>
      </c>
      <c r="T1905" s="11">
        <f t="shared" si="119"/>
        <v>42132</v>
      </c>
    </row>
    <row r="1906" spans="1:20" ht="57.6" x14ac:dyDescent="0.3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>
        <f t="shared" si="116"/>
        <v>106</v>
      </c>
      <c r="O1906" t="s">
        <v>8271</v>
      </c>
      <c r="P1906">
        <f t="shared" si="117"/>
        <v>25</v>
      </c>
      <c r="Q1906" s="9" t="s">
        <v>8322</v>
      </c>
      <c r="R1906" t="s">
        <v>8323</v>
      </c>
      <c r="S1906" s="11">
        <f t="shared" si="118"/>
        <v>42436</v>
      </c>
      <c r="T1906" s="11">
        <f t="shared" si="119"/>
        <v>42420</v>
      </c>
    </row>
    <row r="1907" spans="1:20" ht="43.2" x14ac:dyDescent="0.3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>
        <f t="shared" si="116"/>
        <v>101</v>
      </c>
      <c r="O1907" t="s">
        <v>8271</v>
      </c>
      <c r="P1907">
        <f t="shared" si="117"/>
        <v>36</v>
      </c>
      <c r="Q1907" s="9" t="s">
        <v>8322</v>
      </c>
      <c r="R1907" t="s">
        <v>8323</v>
      </c>
      <c r="S1907" s="11">
        <f t="shared" si="118"/>
        <v>42258</v>
      </c>
      <c r="T1907" s="11">
        <f t="shared" si="119"/>
        <v>42233</v>
      </c>
    </row>
    <row r="1908" spans="1:20" ht="43.2" x14ac:dyDescent="0.3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>
        <f t="shared" si="116"/>
        <v>105</v>
      </c>
      <c r="O1908" t="s">
        <v>8271</v>
      </c>
      <c r="P1908">
        <f t="shared" si="117"/>
        <v>136</v>
      </c>
      <c r="Q1908" s="9" t="s">
        <v>8322</v>
      </c>
      <c r="R1908" t="s">
        <v>8323</v>
      </c>
      <c r="S1908" s="11">
        <f t="shared" si="118"/>
        <v>42445</v>
      </c>
      <c r="T1908" s="11">
        <f t="shared" si="119"/>
        <v>42431</v>
      </c>
    </row>
    <row r="1909" spans="1:20" ht="43.2" x14ac:dyDescent="0.3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>
        <f t="shared" si="116"/>
        <v>108</v>
      </c>
      <c r="O1909" t="s">
        <v>8271</v>
      </c>
      <c r="P1909">
        <f t="shared" si="117"/>
        <v>71</v>
      </c>
      <c r="Q1909" s="9" t="s">
        <v>8322</v>
      </c>
      <c r="R1909" t="s">
        <v>8323</v>
      </c>
      <c r="S1909" s="11">
        <f t="shared" si="118"/>
        <v>42575</v>
      </c>
      <c r="T1909" s="11">
        <f t="shared" si="119"/>
        <v>42545</v>
      </c>
    </row>
    <row r="1910" spans="1:20" ht="43.2" x14ac:dyDescent="0.3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>
        <f t="shared" si="116"/>
        <v>100</v>
      </c>
      <c r="O1910" t="s">
        <v>8271</v>
      </c>
      <c r="P1910">
        <f t="shared" si="117"/>
        <v>125</v>
      </c>
      <c r="Q1910" s="9" t="s">
        <v>8322</v>
      </c>
      <c r="R1910" t="s">
        <v>8323</v>
      </c>
      <c r="S1910" s="11">
        <f t="shared" si="118"/>
        <v>42327</v>
      </c>
      <c r="T1910" s="11">
        <f t="shared" si="119"/>
        <v>42297</v>
      </c>
    </row>
    <row r="1911" spans="1:20" ht="86.4" x14ac:dyDescent="0.3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>
        <f t="shared" si="116"/>
        <v>104</v>
      </c>
      <c r="O1911" t="s">
        <v>8271</v>
      </c>
      <c r="P1911">
        <f t="shared" si="117"/>
        <v>67</v>
      </c>
      <c r="Q1911" s="9" t="s">
        <v>8322</v>
      </c>
      <c r="R1911" t="s">
        <v>8323</v>
      </c>
      <c r="S1911" s="11">
        <f t="shared" si="118"/>
        <v>41772</v>
      </c>
      <c r="T1911" s="11">
        <f t="shared" si="119"/>
        <v>41761</v>
      </c>
    </row>
    <row r="1912" spans="1:20" ht="43.2" x14ac:dyDescent="0.3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>
        <f t="shared" si="116"/>
        <v>102</v>
      </c>
      <c r="O1912" t="s">
        <v>8271</v>
      </c>
      <c r="P1912">
        <f t="shared" si="117"/>
        <v>105</v>
      </c>
      <c r="Q1912" s="9" t="s">
        <v>8322</v>
      </c>
      <c r="R1912" t="s">
        <v>8323</v>
      </c>
      <c r="S1912" s="11">
        <f t="shared" si="118"/>
        <v>41874</v>
      </c>
      <c r="T1912" s="11">
        <f t="shared" si="119"/>
        <v>41829</v>
      </c>
    </row>
    <row r="1913" spans="1:20" ht="43.2" x14ac:dyDescent="0.3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>
        <f t="shared" si="116"/>
        <v>104</v>
      </c>
      <c r="O1913" t="s">
        <v>8271</v>
      </c>
      <c r="P1913">
        <f t="shared" si="117"/>
        <v>145</v>
      </c>
      <c r="Q1913" s="9" t="s">
        <v>8322</v>
      </c>
      <c r="R1913" t="s">
        <v>8323</v>
      </c>
      <c r="S1913" s="11">
        <f t="shared" si="118"/>
        <v>42522</v>
      </c>
      <c r="T1913" s="11">
        <f t="shared" si="119"/>
        <v>42492</v>
      </c>
    </row>
    <row r="1914" spans="1:20" ht="43.2" x14ac:dyDescent="0.3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>
        <f t="shared" si="116"/>
        <v>180</v>
      </c>
      <c r="O1914" t="s">
        <v>8271</v>
      </c>
      <c r="P1914">
        <f t="shared" si="117"/>
        <v>12</v>
      </c>
      <c r="Q1914" s="9" t="s">
        <v>8322</v>
      </c>
      <c r="R1914" t="s">
        <v>8323</v>
      </c>
      <c r="S1914" s="11">
        <f t="shared" si="118"/>
        <v>42501</v>
      </c>
      <c r="T1914" s="11">
        <f t="shared" si="119"/>
        <v>42477</v>
      </c>
    </row>
    <row r="1915" spans="1:20" ht="43.2" x14ac:dyDescent="0.3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>
        <f t="shared" si="116"/>
        <v>106</v>
      </c>
      <c r="O1915" t="s">
        <v>8271</v>
      </c>
      <c r="P1915">
        <f t="shared" si="117"/>
        <v>97</v>
      </c>
      <c r="Q1915" s="9" t="s">
        <v>8322</v>
      </c>
      <c r="R1915" t="s">
        <v>8323</v>
      </c>
      <c r="S1915" s="11">
        <f t="shared" si="118"/>
        <v>41964</v>
      </c>
      <c r="T1915" s="11">
        <f t="shared" si="119"/>
        <v>41951</v>
      </c>
    </row>
    <row r="1916" spans="1:20" ht="57.6" x14ac:dyDescent="0.3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>
        <f t="shared" si="116"/>
        <v>101</v>
      </c>
      <c r="O1916" t="s">
        <v>8271</v>
      </c>
      <c r="P1916">
        <f t="shared" si="117"/>
        <v>60</v>
      </c>
      <c r="Q1916" s="9" t="s">
        <v>8322</v>
      </c>
      <c r="R1916" t="s">
        <v>8323</v>
      </c>
      <c r="S1916" s="11">
        <f t="shared" si="118"/>
        <v>41822</v>
      </c>
      <c r="T1916" s="11">
        <f t="shared" si="119"/>
        <v>41802</v>
      </c>
    </row>
    <row r="1917" spans="1:20" ht="43.2" x14ac:dyDescent="0.3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>
        <f t="shared" si="116"/>
        <v>101</v>
      </c>
      <c r="O1917" t="s">
        <v>8271</v>
      </c>
      <c r="P1917">
        <f t="shared" si="117"/>
        <v>80</v>
      </c>
      <c r="Q1917" s="9" t="s">
        <v>8322</v>
      </c>
      <c r="R1917" t="s">
        <v>8323</v>
      </c>
      <c r="S1917" s="11">
        <f t="shared" si="118"/>
        <v>41950</v>
      </c>
      <c r="T1917" s="11">
        <f t="shared" si="119"/>
        <v>41928</v>
      </c>
    </row>
    <row r="1918" spans="1:20" ht="43.2" x14ac:dyDescent="0.3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>
        <f t="shared" si="116"/>
        <v>100</v>
      </c>
      <c r="O1918" t="s">
        <v>8271</v>
      </c>
      <c r="P1918">
        <f t="shared" si="117"/>
        <v>59</v>
      </c>
      <c r="Q1918" s="9" t="s">
        <v>8322</v>
      </c>
      <c r="R1918" t="s">
        <v>8323</v>
      </c>
      <c r="S1918" s="11">
        <f t="shared" si="118"/>
        <v>42117</v>
      </c>
      <c r="T1918" s="11">
        <f t="shared" si="119"/>
        <v>42057</v>
      </c>
    </row>
    <row r="1919" spans="1:20" ht="43.2" x14ac:dyDescent="0.3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>
        <f t="shared" si="116"/>
        <v>118</v>
      </c>
      <c r="O1919" t="s">
        <v>8271</v>
      </c>
      <c r="P1919">
        <f t="shared" si="117"/>
        <v>75</v>
      </c>
      <c r="Q1919" s="9" t="s">
        <v>8322</v>
      </c>
      <c r="R1919" t="s">
        <v>8323</v>
      </c>
      <c r="S1919" s="11">
        <f t="shared" si="118"/>
        <v>41794</v>
      </c>
      <c r="T1919" s="11">
        <f t="shared" si="119"/>
        <v>41781</v>
      </c>
    </row>
    <row r="1920" spans="1:20" ht="43.2" x14ac:dyDescent="0.3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>
        <f t="shared" si="116"/>
        <v>110</v>
      </c>
      <c r="O1920" t="s">
        <v>8271</v>
      </c>
      <c r="P1920">
        <f t="shared" si="117"/>
        <v>55</v>
      </c>
      <c r="Q1920" s="9" t="s">
        <v>8322</v>
      </c>
      <c r="R1920" t="s">
        <v>8323</v>
      </c>
      <c r="S1920" s="11">
        <f t="shared" si="118"/>
        <v>42037</v>
      </c>
      <c r="T1920" s="11">
        <f t="shared" si="119"/>
        <v>42021</v>
      </c>
    </row>
    <row r="1921" spans="1:20" ht="43.2" x14ac:dyDescent="0.3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>
        <f t="shared" si="116"/>
        <v>103</v>
      </c>
      <c r="O1921" t="s">
        <v>8271</v>
      </c>
      <c r="P1921">
        <f t="shared" si="117"/>
        <v>67</v>
      </c>
      <c r="Q1921" s="9" t="s">
        <v>8322</v>
      </c>
      <c r="R1921" t="s">
        <v>8323</v>
      </c>
      <c r="S1921" s="11">
        <f t="shared" si="118"/>
        <v>42155</v>
      </c>
      <c r="T1921" s="11">
        <f t="shared" si="119"/>
        <v>42125</v>
      </c>
    </row>
    <row r="1922" spans="1:20" ht="43.2" x14ac:dyDescent="0.3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>
        <f t="shared" ref="N1922:N1985" si="120">ROUND(($E1922/$D1922)*100,0)</f>
        <v>100</v>
      </c>
      <c r="O1922" t="s">
        <v>8271</v>
      </c>
      <c r="P1922">
        <f t="shared" ref="P1922:P1985" si="121">ROUND($E1922/$L1922,0)</f>
        <v>227</v>
      </c>
      <c r="Q1922" s="9" t="s">
        <v>8322</v>
      </c>
      <c r="R1922" t="s">
        <v>8323</v>
      </c>
      <c r="S1922" s="11">
        <f t="shared" si="118"/>
        <v>41890</v>
      </c>
      <c r="T1922" s="11">
        <f t="shared" si="119"/>
        <v>41856</v>
      </c>
    </row>
    <row r="1923" spans="1:20" ht="43.2" x14ac:dyDescent="0.3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>
        <f t="shared" si="120"/>
        <v>100</v>
      </c>
      <c r="O1923" t="s">
        <v>8271</v>
      </c>
      <c r="P1923">
        <f t="shared" si="121"/>
        <v>308</v>
      </c>
      <c r="Q1923" s="9" t="s">
        <v>8322</v>
      </c>
      <c r="R1923" t="s">
        <v>8323</v>
      </c>
      <c r="S1923" s="11">
        <f t="shared" ref="S1923:S1986" si="122">ROUND((((($I1923/60)/60)/24)+DATE(1970,1,1))-(8/24),0)</f>
        <v>41824</v>
      </c>
      <c r="T1923" s="11">
        <f t="shared" ref="T1923:T1986" si="123">ROUND((((($J1923/60)/60)/24)+DATE(1970,1,1))-(8/24),0)</f>
        <v>41794</v>
      </c>
    </row>
    <row r="1924" spans="1:20" ht="43.2" x14ac:dyDescent="0.3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>
        <f t="shared" si="120"/>
        <v>110</v>
      </c>
      <c r="O1924" t="s">
        <v>8271</v>
      </c>
      <c r="P1924">
        <f t="shared" si="121"/>
        <v>50</v>
      </c>
      <c r="Q1924" s="9" t="s">
        <v>8322</v>
      </c>
      <c r="R1924" t="s">
        <v>8323</v>
      </c>
      <c r="S1924" s="11">
        <f t="shared" si="122"/>
        <v>41914</v>
      </c>
      <c r="T1924" s="11">
        <f t="shared" si="123"/>
        <v>41893</v>
      </c>
    </row>
    <row r="1925" spans="1:20" ht="43.2" x14ac:dyDescent="0.3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>
        <f t="shared" si="120"/>
        <v>101</v>
      </c>
      <c r="O1925" t="s">
        <v>8271</v>
      </c>
      <c r="P1925">
        <f t="shared" si="121"/>
        <v>72</v>
      </c>
      <c r="Q1925" s="9" t="s">
        <v>8322</v>
      </c>
      <c r="R1925" t="s">
        <v>8323</v>
      </c>
      <c r="S1925" s="11">
        <f t="shared" si="122"/>
        <v>42067</v>
      </c>
      <c r="T1925" s="11">
        <f t="shared" si="123"/>
        <v>42037</v>
      </c>
    </row>
    <row r="1926" spans="1:20" ht="43.2" x14ac:dyDescent="0.3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>
        <f t="shared" si="120"/>
        <v>101</v>
      </c>
      <c r="O1926" t="s">
        <v>8271</v>
      </c>
      <c r="P1926">
        <f t="shared" si="121"/>
        <v>96</v>
      </c>
      <c r="Q1926" s="9" t="s">
        <v>8322</v>
      </c>
      <c r="R1926" t="s">
        <v>8323</v>
      </c>
      <c r="S1926" s="11">
        <f t="shared" si="122"/>
        <v>42253</v>
      </c>
      <c r="T1926" s="11">
        <f t="shared" si="123"/>
        <v>42227</v>
      </c>
    </row>
    <row r="1927" spans="1:20" ht="57.6" x14ac:dyDescent="0.3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>
        <f t="shared" si="120"/>
        <v>169</v>
      </c>
      <c r="O1927" t="s">
        <v>8271</v>
      </c>
      <c r="P1927">
        <f t="shared" si="121"/>
        <v>46</v>
      </c>
      <c r="Q1927" s="9" t="s">
        <v>8322</v>
      </c>
      <c r="R1927" t="s">
        <v>8323</v>
      </c>
      <c r="S1927" s="11">
        <f t="shared" si="122"/>
        <v>41911</v>
      </c>
      <c r="T1927" s="11">
        <f t="shared" si="123"/>
        <v>41881</v>
      </c>
    </row>
    <row r="1928" spans="1:20" ht="43.2" x14ac:dyDescent="0.3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>
        <f t="shared" si="120"/>
        <v>100</v>
      </c>
      <c r="O1928" t="s">
        <v>8271</v>
      </c>
      <c r="P1928">
        <f t="shared" si="121"/>
        <v>41</v>
      </c>
      <c r="Q1928" s="9" t="s">
        <v>8322</v>
      </c>
      <c r="R1928" t="s">
        <v>8323</v>
      </c>
      <c r="S1928" s="11">
        <f t="shared" si="122"/>
        <v>42262</v>
      </c>
      <c r="T1928" s="11">
        <f t="shared" si="123"/>
        <v>42234</v>
      </c>
    </row>
    <row r="1929" spans="1:20" ht="43.2" x14ac:dyDescent="0.3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>
        <f t="shared" si="120"/>
        <v>114</v>
      </c>
      <c r="O1929" t="s">
        <v>8271</v>
      </c>
      <c r="P1929">
        <f t="shared" si="121"/>
        <v>57</v>
      </c>
      <c r="Q1929" s="9" t="s">
        <v>8322</v>
      </c>
      <c r="R1929" t="s">
        <v>8323</v>
      </c>
      <c r="S1929" s="11">
        <f t="shared" si="122"/>
        <v>42639</v>
      </c>
      <c r="T1929" s="11">
        <f t="shared" si="123"/>
        <v>42581</v>
      </c>
    </row>
    <row r="1930" spans="1:20" ht="43.2" x14ac:dyDescent="0.3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>
        <f t="shared" si="120"/>
        <v>102</v>
      </c>
      <c r="O1930" t="s">
        <v>8271</v>
      </c>
      <c r="P1930">
        <f t="shared" si="121"/>
        <v>137</v>
      </c>
      <c r="Q1930" s="9" t="s">
        <v>8322</v>
      </c>
      <c r="R1930" t="s">
        <v>8323</v>
      </c>
      <c r="S1930" s="11">
        <f t="shared" si="122"/>
        <v>41895</v>
      </c>
      <c r="T1930" s="11">
        <f t="shared" si="123"/>
        <v>41880</v>
      </c>
    </row>
    <row r="1931" spans="1:20" ht="43.2" x14ac:dyDescent="0.3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>
        <f t="shared" si="120"/>
        <v>106</v>
      </c>
      <c r="O1931" t="s">
        <v>8271</v>
      </c>
      <c r="P1931">
        <f t="shared" si="121"/>
        <v>76</v>
      </c>
      <c r="Q1931" s="9" t="s">
        <v>8322</v>
      </c>
      <c r="R1931" t="s">
        <v>8323</v>
      </c>
      <c r="S1931" s="11">
        <f t="shared" si="122"/>
        <v>42225</v>
      </c>
      <c r="T1931" s="11">
        <f t="shared" si="123"/>
        <v>42214</v>
      </c>
    </row>
    <row r="1932" spans="1:20" ht="43.2" x14ac:dyDescent="0.3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>
        <f t="shared" si="120"/>
        <v>102</v>
      </c>
      <c r="O1932" t="s">
        <v>8271</v>
      </c>
      <c r="P1932">
        <f t="shared" si="121"/>
        <v>99</v>
      </c>
      <c r="Q1932" s="9" t="s">
        <v>8322</v>
      </c>
      <c r="R1932" t="s">
        <v>8323</v>
      </c>
      <c r="S1932" s="11">
        <f t="shared" si="122"/>
        <v>42488</v>
      </c>
      <c r="T1932" s="11">
        <f t="shared" si="123"/>
        <v>42460</v>
      </c>
    </row>
    <row r="1933" spans="1:20" ht="43.2" x14ac:dyDescent="0.3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>
        <f t="shared" si="120"/>
        <v>117</v>
      </c>
      <c r="O1933" t="s">
        <v>8271</v>
      </c>
      <c r="P1933">
        <f t="shared" si="121"/>
        <v>82</v>
      </c>
      <c r="Q1933" s="9" t="s">
        <v>8322</v>
      </c>
      <c r="R1933" t="s">
        <v>8323</v>
      </c>
      <c r="S1933" s="11">
        <f t="shared" si="122"/>
        <v>42196</v>
      </c>
      <c r="T1933" s="11">
        <f t="shared" si="123"/>
        <v>42167</v>
      </c>
    </row>
    <row r="1934" spans="1:20" ht="43.2" x14ac:dyDescent="0.3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>
        <f t="shared" si="120"/>
        <v>101</v>
      </c>
      <c r="O1934" t="s">
        <v>8271</v>
      </c>
      <c r="P1934">
        <f t="shared" si="121"/>
        <v>45</v>
      </c>
      <c r="Q1934" s="9" t="s">
        <v>8322</v>
      </c>
      <c r="R1934" t="s">
        <v>8323</v>
      </c>
      <c r="S1934" s="11">
        <f t="shared" si="122"/>
        <v>42753</v>
      </c>
      <c r="T1934" s="11">
        <f t="shared" si="123"/>
        <v>42733</v>
      </c>
    </row>
    <row r="1935" spans="1:20" ht="43.2" x14ac:dyDescent="0.3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>
        <f t="shared" si="120"/>
        <v>132</v>
      </c>
      <c r="O1935" t="s">
        <v>8271</v>
      </c>
      <c r="P1935">
        <f t="shared" si="121"/>
        <v>37</v>
      </c>
      <c r="Q1935" s="9" t="s">
        <v>8322</v>
      </c>
      <c r="R1935" t="s">
        <v>8323</v>
      </c>
      <c r="S1935" s="11">
        <f t="shared" si="122"/>
        <v>42198</v>
      </c>
      <c r="T1935" s="11">
        <f t="shared" si="123"/>
        <v>42177</v>
      </c>
    </row>
    <row r="1936" spans="1:20" ht="43.2" x14ac:dyDescent="0.3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>
        <f t="shared" si="120"/>
        <v>100</v>
      </c>
      <c r="O1936" t="s">
        <v>8271</v>
      </c>
      <c r="P1936">
        <f t="shared" si="121"/>
        <v>125</v>
      </c>
      <c r="Q1936" s="9" t="s">
        <v>8322</v>
      </c>
      <c r="R1936" t="s">
        <v>8323</v>
      </c>
      <c r="S1936" s="11">
        <f t="shared" si="122"/>
        <v>42471</v>
      </c>
      <c r="T1936" s="11">
        <f t="shared" si="123"/>
        <v>42442</v>
      </c>
    </row>
    <row r="1937" spans="1:20" x14ac:dyDescent="0.3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>
        <f t="shared" si="120"/>
        <v>128</v>
      </c>
      <c r="O1937" t="s">
        <v>8271</v>
      </c>
      <c r="P1937">
        <f t="shared" si="121"/>
        <v>49</v>
      </c>
      <c r="Q1937" s="9" t="s">
        <v>8322</v>
      </c>
      <c r="R1937" t="s">
        <v>8323</v>
      </c>
      <c r="S1937" s="11">
        <f t="shared" si="122"/>
        <v>42551</v>
      </c>
      <c r="T1937" s="11">
        <f t="shared" si="123"/>
        <v>42521</v>
      </c>
    </row>
    <row r="1938" spans="1:20" ht="57.6" x14ac:dyDescent="0.3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>
        <f t="shared" si="120"/>
        <v>119</v>
      </c>
      <c r="O1938" t="s">
        <v>8271</v>
      </c>
      <c r="P1938">
        <f t="shared" si="121"/>
        <v>42</v>
      </c>
      <c r="Q1938" s="9" t="s">
        <v>8322</v>
      </c>
      <c r="R1938" t="s">
        <v>8323</v>
      </c>
      <c r="S1938" s="11">
        <f t="shared" si="122"/>
        <v>41900</v>
      </c>
      <c r="T1938" s="11">
        <f t="shared" si="123"/>
        <v>41884</v>
      </c>
    </row>
    <row r="1939" spans="1:20" ht="57.6" x14ac:dyDescent="0.3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>
        <f t="shared" si="120"/>
        <v>126</v>
      </c>
      <c r="O1939" t="s">
        <v>8271</v>
      </c>
      <c r="P1939">
        <f t="shared" si="121"/>
        <v>79</v>
      </c>
      <c r="Q1939" s="9" t="s">
        <v>8322</v>
      </c>
      <c r="R1939" t="s">
        <v>8323</v>
      </c>
      <c r="S1939" s="11">
        <f t="shared" si="122"/>
        <v>42319</v>
      </c>
      <c r="T1939" s="11">
        <f t="shared" si="123"/>
        <v>42289</v>
      </c>
    </row>
    <row r="1940" spans="1:20" ht="43.2" x14ac:dyDescent="0.3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>
        <f t="shared" si="120"/>
        <v>156</v>
      </c>
      <c r="O1940" t="s">
        <v>8271</v>
      </c>
      <c r="P1940">
        <f t="shared" si="121"/>
        <v>38</v>
      </c>
      <c r="Q1940" s="9" t="s">
        <v>8322</v>
      </c>
      <c r="R1940" t="s">
        <v>8323</v>
      </c>
      <c r="S1940" s="11">
        <f t="shared" si="122"/>
        <v>42278</v>
      </c>
      <c r="T1940" s="11">
        <f t="shared" si="123"/>
        <v>42243</v>
      </c>
    </row>
    <row r="1941" spans="1:20" ht="43.2" x14ac:dyDescent="0.3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>
        <f t="shared" si="120"/>
        <v>103</v>
      </c>
      <c r="O1941" t="s">
        <v>8271</v>
      </c>
      <c r="P1941">
        <f t="shared" si="121"/>
        <v>45</v>
      </c>
      <c r="Q1941" s="9" t="s">
        <v>8322</v>
      </c>
      <c r="R1941" t="s">
        <v>8323</v>
      </c>
      <c r="S1941" s="11">
        <f t="shared" si="122"/>
        <v>42279</v>
      </c>
      <c r="T1941" s="11">
        <f t="shared" si="123"/>
        <v>42248</v>
      </c>
    </row>
    <row r="1942" spans="1:20" ht="43.2" x14ac:dyDescent="0.3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>
        <f t="shared" si="120"/>
        <v>153</v>
      </c>
      <c r="O1942" t="s">
        <v>8271</v>
      </c>
      <c r="P1942">
        <f t="shared" si="121"/>
        <v>14</v>
      </c>
      <c r="Q1942" s="9" t="s">
        <v>8322</v>
      </c>
      <c r="R1942" t="s">
        <v>8323</v>
      </c>
      <c r="S1942" s="11">
        <f t="shared" si="122"/>
        <v>42358</v>
      </c>
      <c r="T1942" s="11">
        <f t="shared" si="123"/>
        <v>42328</v>
      </c>
    </row>
    <row r="1943" spans="1:20" ht="43.2" x14ac:dyDescent="0.3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>
        <f t="shared" si="120"/>
        <v>180</v>
      </c>
      <c r="O1943" t="s">
        <v>8271</v>
      </c>
      <c r="P1943">
        <f t="shared" si="121"/>
        <v>44</v>
      </c>
      <c r="Q1943" s="9" t="s">
        <v>8322</v>
      </c>
      <c r="R1943" t="s">
        <v>8323</v>
      </c>
      <c r="S1943" s="11">
        <f t="shared" si="122"/>
        <v>41960</v>
      </c>
      <c r="T1943" s="11">
        <f t="shared" si="123"/>
        <v>41923</v>
      </c>
    </row>
    <row r="1944" spans="1:20" ht="43.2" x14ac:dyDescent="0.3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>
        <f t="shared" si="120"/>
        <v>128</v>
      </c>
      <c r="O1944" t="s">
        <v>8271</v>
      </c>
      <c r="P1944">
        <f t="shared" si="121"/>
        <v>31</v>
      </c>
      <c r="Q1944" s="9" t="s">
        <v>8322</v>
      </c>
      <c r="R1944" t="s">
        <v>8323</v>
      </c>
      <c r="S1944" s="11">
        <f t="shared" si="122"/>
        <v>42599</v>
      </c>
      <c r="T1944" s="11">
        <f t="shared" si="123"/>
        <v>42571</v>
      </c>
    </row>
    <row r="1945" spans="1:20" ht="43.2" x14ac:dyDescent="0.3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>
        <f t="shared" si="120"/>
        <v>120</v>
      </c>
      <c r="O1945" t="s">
        <v>8271</v>
      </c>
      <c r="P1945">
        <f t="shared" si="121"/>
        <v>55</v>
      </c>
      <c r="Q1945" s="9" t="s">
        <v>8322</v>
      </c>
      <c r="R1945" t="s">
        <v>8323</v>
      </c>
      <c r="S1945" s="11">
        <f t="shared" si="122"/>
        <v>42621</v>
      </c>
      <c r="T1945" s="11">
        <f t="shared" si="123"/>
        <v>42600</v>
      </c>
    </row>
    <row r="1946" spans="1:20" ht="57.6" x14ac:dyDescent="0.3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>
        <f t="shared" si="120"/>
        <v>123</v>
      </c>
      <c r="O1946" t="s">
        <v>8271</v>
      </c>
      <c r="P1946">
        <f t="shared" si="121"/>
        <v>46</v>
      </c>
      <c r="Q1946" s="9" t="s">
        <v>8322</v>
      </c>
      <c r="R1946" t="s">
        <v>8323</v>
      </c>
      <c r="S1946" s="11">
        <f t="shared" si="122"/>
        <v>42547</v>
      </c>
      <c r="T1946" s="11">
        <f t="shared" si="123"/>
        <v>42517</v>
      </c>
    </row>
    <row r="1947" spans="1:20" ht="43.2" x14ac:dyDescent="0.3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>
        <f t="shared" si="120"/>
        <v>105</v>
      </c>
      <c r="O1947" t="s">
        <v>8271</v>
      </c>
      <c r="P1947">
        <f t="shared" si="121"/>
        <v>39</v>
      </c>
      <c r="Q1947" s="9" t="s">
        <v>8322</v>
      </c>
      <c r="R1947" t="s">
        <v>8323</v>
      </c>
      <c r="S1947" s="11">
        <f t="shared" si="122"/>
        <v>42247</v>
      </c>
      <c r="T1947" s="11">
        <f t="shared" si="123"/>
        <v>42222</v>
      </c>
    </row>
    <row r="1948" spans="1:20" ht="43.2" x14ac:dyDescent="0.3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>
        <f t="shared" si="120"/>
        <v>102</v>
      </c>
      <c r="O1948" t="s">
        <v>8271</v>
      </c>
      <c r="P1948">
        <f t="shared" si="121"/>
        <v>66</v>
      </c>
      <c r="Q1948" s="9" t="s">
        <v>8322</v>
      </c>
      <c r="R1948" t="s">
        <v>8323</v>
      </c>
      <c r="S1948" s="11">
        <f t="shared" si="122"/>
        <v>41889</v>
      </c>
      <c r="T1948" s="11">
        <f t="shared" si="123"/>
        <v>41829</v>
      </c>
    </row>
    <row r="1949" spans="1:20" ht="43.2" x14ac:dyDescent="0.3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>
        <f t="shared" si="120"/>
        <v>105</v>
      </c>
      <c r="O1949" t="s">
        <v>8271</v>
      </c>
      <c r="P1949">
        <f t="shared" si="121"/>
        <v>54</v>
      </c>
      <c r="Q1949" s="9" t="s">
        <v>8322</v>
      </c>
      <c r="R1949" t="s">
        <v>8323</v>
      </c>
      <c r="S1949" s="11">
        <f t="shared" si="122"/>
        <v>42180</v>
      </c>
      <c r="T1949" s="11">
        <f t="shared" si="123"/>
        <v>42150</v>
      </c>
    </row>
    <row r="1950" spans="1:20" ht="28.8" x14ac:dyDescent="0.3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>
        <f t="shared" si="120"/>
        <v>100</v>
      </c>
      <c r="O1950" t="s">
        <v>8271</v>
      </c>
      <c r="P1950">
        <f t="shared" si="121"/>
        <v>104</v>
      </c>
      <c r="Q1950" s="9" t="s">
        <v>8322</v>
      </c>
      <c r="R1950" t="s">
        <v>8323</v>
      </c>
      <c r="S1950" s="11">
        <f t="shared" si="122"/>
        <v>42070</v>
      </c>
      <c r="T1950" s="11">
        <f t="shared" si="123"/>
        <v>42040</v>
      </c>
    </row>
    <row r="1951" spans="1:20" ht="43.2" x14ac:dyDescent="0.3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>
        <f t="shared" si="120"/>
        <v>100</v>
      </c>
      <c r="O1951" t="s">
        <v>8271</v>
      </c>
      <c r="P1951">
        <f t="shared" si="121"/>
        <v>31</v>
      </c>
      <c r="Q1951" s="9" t="s">
        <v>8322</v>
      </c>
      <c r="R1951" t="s">
        <v>8323</v>
      </c>
      <c r="S1951" s="11">
        <f t="shared" si="122"/>
        <v>42105</v>
      </c>
      <c r="T1951" s="11">
        <f t="shared" si="123"/>
        <v>42075</v>
      </c>
    </row>
    <row r="1952" spans="1:20" ht="43.2" x14ac:dyDescent="0.3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>
        <f t="shared" si="120"/>
        <v>102</v>
      </c>
      <c r="O1952" t="s">
        <v>8271</v>
      </c>
      <c r="P1952">
        <f t="shared" si="121"/>
        <v>59</v>
      </c>
      <c r="Q1952" s="9" t="s">
        <v>8322</v>
      </c>
      <c r="R1952" t="s">
        <v>8323</v>
      </c>
      <c r="S1952" s="11">
        <f t="shared" si="122"/>
        <v>42095</v>
      </c>
      <c r="T1952" s="11">
        <f t="shared" si="123"/>
        <v>42073</v>
      </c>
    </row>
    <row r="1953" spans="1:20" ht="43.2" x14ac:dyDescent="0.3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>
        <f t="shared" si="120"/>
        <v>114</v>
      </c>
      <c r="O1953" t="s">
        <v>8271</v>
      </c>
      <c r="P1953">
        <f t="shared" si="121"/>
        <v>119</v>
      </c>
      <c r="Q1953" s="9" t="s">
        <v>8322</v>
      </c>
      <c r="R1953" t="s">
        <v>8323</v>
      </c>
      <c r="S1953" s="11">
        <f t="shared" si="122"/>
        <v>42504</v>
      </c>
      <c r="T1953" s="11">
        <f t="shared" si="123"/>
        <v>42480</v>
      </c>
    </row>
    <row r="1954" spans="1:20" ht="43.2" x14ac:dyDescent="0.3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>
        <f t="shared" si="120"/>
        <v>102</v>
      </c>
      <c r="O1954" t="s">
        <v>8271</v>
      </c>
      <c r="P1954">
        <f t="shared" si="121"/>
        <v>165</v>
      </c>
      <c r="Q1954" s="9" t="s">
        <v>8322</v>
      </c>
      <c r="R1954" t="s">
        <v>8323</v>
      </c>
      <c r="S1954" s="11">
        <f t="shared" si="122"/>
        <v>42434</v>
      </c>
      <c r="T1954" s="11">
        <f t="shared" si="123"/>
        <v>42412</v>
      </c>
    </row>
    <row r="1955" spans="1:20" ht="43.2" x14ac:dyDescent="0.3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>
        <f t="shared" si="120"/>
        <v>102</v>
      </c>
      <c r="O1955" t="s">
        <v>8271</v>
      </c>
      <c r="P1955">
        <f t="shared" si="121"/>
        <v>24</v>
      </c>
      <c r="Q1955" s="9" t="s">
        <v>8322</v>
      </c>
      <c r="R1955" t="s">
        <v>8323</v>
      </c>
      <c r="S1955" s="11">
        <f t="shared" si="122"/>
        <v>42251</v>
      </c>
      <c r="T1955" s="11">
        <f t="shared" si="123"/>
        <v>42223</v>
      </c>
    </row>
    <row r="1956" spans="1:20" ht="43.2" x14ac:dyDescent="0.3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>
        <f t="shared" si="120"/>
        <v>105</v>
      </c>
      <c r="O1956" t="s">
        <v>8271</v>
      </c>
      <c r="P1956">
        <f t="shared" si="121"/>
        <v>41</v>
      </c>
      <c r="Q1956" s="9" t="s">
        <v>8322</v>
      </c>
      <c r="R1956" t="s">
        <v>8323</v>
      </c>
      <c r="S1956" s="11">
        <f t="shared" si="122"/>
        <v>42493</v>
      </c>
      <c r="T1956" s="11">
        <f t="shared" si="123"/>
        <v>42463</v>
      </c>
    </row>
    <row r="1957" spans="1:20" ht="43.2" x14ac:dyDescent="0.3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>
        <f t="shared" si="120"/>
        <v>102</v>
      </c>
      <c r="O1957" t="s">
        <v>8271</v>
      </c>
      <c r="P1957">
        <f t="shared" si="121"/>
        <v>61</v>
      </c>
      <c r="Q1957" s="9" t="s">
        <v>8322</v>
      </c>
      <c r="R1957" t="s">
        <v>8323</v>
      </c>
      <c r="S1957" s="11">
        <f t="shared" si="122"/>
        <v>41782</v>
      </c>
      <c r="T1957" s="11">
        <f t="shared" si="123"/>
        <v>41753</v>
      </c>
    </row>
    <row r="1958" spans="1:20" ht="43.2" x14ac:dyDescent="0.3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>
        <f t="shared" si="120"/>
        <v>100</v>
      </c>
      <c r="O1958" t="s">
        <v>8271</v>
      </c>
      <c r="P1958">
        <f t="shared" si="121"/>
        <v>39</v>
      </c>
      <c r="Q1958" s="9" t="s">
        <v>8322</v>
      </c>
      <c r="R1958" t="s">
        <v>8323</v>
      </c>
      <c r="S1958" s="11">
        <f t="shared" si="122"/>
        <v>41818</v>
      </c>
      <c r="T1958" s="11">
        <f t="shared" si="123"/>
        <v>41788</v>
      </c>
    </row>
    <row r="1959" spans="1:20" ht="43.2" x14ac:dyDescent="0.3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>
        <f t="shared" si="120"/>
        <v>106</v>
      </c>
      <c r="O1959" t="s">
        <v>8271</v>
      </c>
      <c r="P1959">
        <f t="shared" si="121"/>
        <v>56</v>
      </c>
      <c r="Q1959" s="9" t="s">
        <v>8322</v>
      </c>
      <c r="R1959" t="s">
        <v>8323</v>
      </c>
      <c r="S1959" s="11">
        <f t="shared" si="122"/>
        <v>42228</v>
      </c>
      <c r="T1959" s="11">
        <f t="shared" si="123"/>
        <v>42196</v>
      </c>
    </row>
    <row r="1960" spans="1:20" ht="43.2" x14ac:dyDescent="0.3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>
        <f t="shared" si="120"/>
        <v>113</v>
      </c>
      <c r="O1960" t="s">
        <v>8271</v>
      </c>
      <c r="P1960">
        <f t="shared" si="121"/>
        <v>107</v>
      </c>
      <c r="Q1960" s="9" t="s">
        <v>8322</v>
      </c>
      <c r="R1960" t="s">
        <v>8323</v>
      </c>
      <c r="S1960" s="11">
        <f t="shared" si="122"/>
        <v>42046</v>
      </c>
      <c r="T1960" s="11">
        <f t="shared" si="123"/>
        <v>42016</v>
      </c>
    </row>
    <row r="1961" spans="1:20" ht="43.2" x14ac:dyDescent="0.3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>
        <f t="shared" si="120"/>
        <v>100</v>
      </c>
      <c r="O1961" t="s">
        <v>8271</v>
      </c>
      <c r="P1961">
        <f t="shared" si="121"/>
        <v>171</v>
      </c>
      <c r="Q1961" s="9" t="s">
        <v>8322</v>
      </c>
      <c r="R1961" t="s">
        <v>8323</v>
      </c>
      <c r="S1961" s="11">
        <f t="shared" si="122"/>
        <v>42691</v>
      </c>
      <c r="T1961" s="11">
        <f t="shared" si="123"/>
        <v>42661</v>
      </c>
    </row>
    <row r="1962" spans="1:20" ht="43.2" x14ac:dyDescent="0.3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>
        <f t="shared" si="120"/>
        <v>100</v>
      </c>
      <c r="O1962" t="s">
        <v>8271</v>
      </c>
      <c r="P1962">
        <f t="shared" si="121"/>
        <v>111</v>
      </c>
      <c r="Q1962" s="9" t="s">
        <v>8322</v>
      </c>
      <c r="R1962" t="s">
        <v>8323</v>
      </c>
      <c r="S1962" s="11">
        <f t="shared" si="122"/>
        <v>41868</v>
      </c>
      <c r="T1962" s="11">
        <f t="shared" si="123"/>
        <v>41808</v>
      </c>
    </row>
    <row r="1963" spans="1:20" ht="57.6" x14ac:dyDescent="0.3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>
        <f t="shared" si="120"/>
        <v>100</v>
      </c>
      <c r="O1963" t="s">
        <v>8271</v>
      </c>
      <c r="P1963">
        <f t="shared" si="121"/>
        <v>179</v>
      </c>
      <c r="Q1963" s="9" t="s">
        <v>8322</v>
      </c>
      <c r="R1963" t="s">
        <v>8323</v>
      </c>
      <c r="S1963" s="11">
        <f t="shared" si="122"/>
        <v>41764</v>
      </c>
      <c r="T1963" s="11">
        <f t="shared" si="123"/>
        <v>41730</v>
      </c>
    </row>
    <row r="1964" spans="1:20" ht="43.2" x14ac:dyDescent="0.3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>
        <f t="shared" si="120"/>
        <v>144</v>
      </c>
      <c r="O1964" t="s">
        <v>8271</v>
      </c>
      <c r="P1964">
        <f t="shared" si="121"/>
        <v>23</v>
      </c>
      <c r="Q1964" s="9" t="s">
        <v>8322</v>
      </c>
      <c r="R1964" t="s">
        <v>8323</v>
      </c>
      <c r="S1964" s="11">
        <f t="shared" si="122"/>
        <v>42182</v>
      </c>
      <c r="T1964" s="11">
        <f t="shared" si="123"/>
        <v>42139</v>
      </c>
    </row>
    <row r="1965" spans="1:20" ht="57.6" x14ac:dyDescent="0.3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>
        <f t="shared" si="120"/>
        <v>104</v>
      </c>
      <c r="O1965" t="s">
        <v>8271</v>
      </c>
      <c r="P1965">
        <f t="shared" si="121"/>
        <v>43</v>
      </c>
      <c r="Q1965" s="9" t="s">
        <v>8322</v>
      </c>
      <c r="R1965" t="s">
        <v>8323</v>
      </c>
      <c r="S1965" s="11">
        <f t="shared" si="122"/>
        <v>42216</v>
      </c>
      <c r="T1965" s="11">
        <f t="shared" si="123"/>
        <v>42194</v>
      </c>
    </row>
    <row r="1966" spans="1:20" ht="43.2" x14ac:dyDescent="0.3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>
        <f t="shared" si="120"/>
        <v>108</v>
      </c>
      <c r="O1966" t="s">
        <v>8271</v>
      </c>
      <c r="P1966">
        <f t="shared" si="121"/>
        <v>47</v>
      </c>
      <c r="Q1966" s="9" t="s">
        <v>8322</v>
      </c>
      <c r="R1966" t="s">
        <v>8323</v>
      </c>
      <c r="S1966" s="11">
        <f t="shared" si="122"/>
        <v>42151</v>
      </c>
      <c r="T1966" s="11">
        <f t="shared" si="123"/>
        <v>42116</v>
      </c>
    </row>
    <row r="1967" spans="1:20" ht="115.2" x14ac:dyDescent="0.3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>
        <f t="shared" si="120"/>
        <v>102</v>
      </c>
      <c r="O1967" t="s">
        <v>8271</v>
      </c>
      <c r="P1967">
        <f t="shared" si="121"/>
        <v>47</v>
      </c>
      <c r="Q1967" s="9" t="s">
        <v>8322</v>
      </c>
      <c r="R1967" t="s">
        <v>8323</v>
      </c>
      <c r="S1967" s="11">
        <f t="shared" si="122"/>
        <v>42221</v>
      </c>
      <c r="T1967" s="11">
        <f t="shared" si="123"/>
        <v>42203</v>
      </c>
    </row>
    <row r="1968" spans="1:20" ht="43.2" x14ac:dyDescent="0.3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>
        <f t="shared" si="120"/>
        <v>149</v>
      </c>
      <c r="O1968" t="s">
        <v>8271</v>
      </c>
      <c r="P1968">
        <f t="shared" si="121"/>
        <v>15</v>
      </c>
      <c r="Q1968" s="9" t="s">
        <v>8322</v>
      </c>
      <c r="R1968" t="s">
        <v>8323</v>
      </c>
      <c r="S1968" s="11">
        <f t="shared" si="122"/>
        <v>42443</v>
      </c>
      <c r="T1968" s="11">
        <f t="shared" si="123"/>
        <v>42433</v>
      </c>
    </row>
    <row r="1969" spans="1:20" ht="43.2" x14ac:dyDescent="0.3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>
        <f t="shared" si="120"/>
        <v>105</v>
      </c>
      <c r="O1969" t="s">
        <v>8271</v>
      </c>
      <c r="P1969">
        <f t="shared" si="121"/>
        <v>21</v>
      </c>
      <c r="Q1969" s="9" t="s">
        <v>8322</v>
      </c>
      <c r="R1969" t="s">
        <v>8323</v>
      </c>
      <c r="S1969" s="11">
        <f t="shared" si="122"/>
        <v>42583</v>
      </c>
      <c r="T1969" s="11">
        <f t="shared" si="123"/>
        <v>42555</v>
      </c>
    </row>
    <row r="1970" spans="1:20" ht="28.8" x14ac:dyDescent="0.3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>
        <f t="shared" si="120"/>
        <v>101</v>
      </c>
      <c r="O1970" t="s">
        <v>8271</v>
      </c>
      <c r="P1970">
        <f t="shared" si="121"/>
        <v>59</v>
      </c>
      <c r="Q1970" s="9" t="s">
        <v>8322</v>
      </c>
      <c r="R1970" t="s">
        <v>8323</v>
      </c>
      <c r="S1970" s="11">
        <f t="shared" si="122"/>
        <v>42282</v>
      </c>
      <c r="T1970" s="11">
        <f t="shared" si="123"/>
        <v>42236</v>
      </c>
    </row>
    <row r="1971" spans="1:20" ht="43.2" x14ac:dyDescent="0.3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>
        <f t="shared" si="120"/>
        <v>131</v>
      </c>
      <c r="O1971" t="s">
        <v>8271</v>
      </c>
      <c r="P1971">
        <f t="shared" si="121"/>
        <v>98</v>
      </c>
      <c r="Q1971" s="9" t="s">
        <v>8322</v>
      </c>
      <c r="R1971" t="s">
        <v>8323</v>
      </c>
      <c r="S1971" s="11">
        <f t="shared" si="122"/>
        <v>42004</v>
      </c>
      <c r="T1971" s="11">
        <f t="shared" si="123"/>
        <v>41974</v>
      </c>
    </row>
    <row r="1972" spans="1:20" ht="43.2" x14ac:dyDescent="0.3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>
        <f t="shared" si="120"/>
        <v>105</v>
      </c>
      <c r="O1972" t="s">
        <v>8271</v>
      </c>
      <c r="P1972">
        <f t="shared" si="121"/>
        <v>55</v>
      </c>
      <c r="Q1972" s="9" t="s">
        <v>8322</v>
      </c>
      <c r="R1972" t="s">
        <v>8323</v>
      </c>
      <c r="S1972" s="11">
        <f t="shared" si="122"/>
        <v>42027</v>
      </c>
      <c r="T1972" s="11">
        <f t="shared" si="123"/>
        <v>41997</v>
      </c>
    </row>
    <row r="1973" spans="1:20" ht="43.2" x14ac:dyDescent="0.3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>
        <f t="shared" si="120"/>
        <v>109</v>
      </c>
      <c r="O1973" t="s">
        <v>8271</v>
      </c>
      <c r="P1973">
        <f t="shared" si="121"/>
        <v>27</v>
      </c>
      <c r="Q1973" s="9" t="s">
        <v>8322</v>
      </c>
      <c r="R1973" t="s">
        <v>8323</v>
      </c>
      <c r="S1973" s="11">
        <f t="shared" si="122"/>
        <v>42165</v>
      </c>
      <c r="T1973" s="11">
        <f t="shared" si="123"/>
        <v>42135</v>
      </c>
    </row>
    <row r="1974" spans="1:20" ht="43.2" x14ac:dyDescent="0.3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>
        <f t="shared" si="120"/>
        <v>111</v>
      </c>
      <c r="O1974" t="s">
        <v>8271</v>
      </c>
      <c r="P1974">
        <f t="shared" si="121"/>
        <v>58</v>
      </c>
      <c r="Q1974" s="9" t="s">
        <v>8322</v>
      </c>
      <c r="R1974" t="s">
        <v>8323</v>
      </c>
      <c r="S1974" s="11">
        <f t="shared" si="122"/>
        <v>41899</v>
      </c>
      <c r="T1974" s="11">
        <f t="shared" si="123"/>
        <v>41869</v>
      </c>
    </row>
    <row r="1975" spans="1:20" ht="43.2" x14ac:dyDescent="0.3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>
        <f t="shared" si="120"/>
        <v>100</v>
      </c>
      <c r="O1975" t="s">
        <v>8271</v>
      </c>
      <c r="P1975">
        <f t="shared" si="121"/>
        <v>123</v>
      </c>
      <c r="Q1975" s="9" t="s">
        <v>8322</v>
      </c>
      <c r="R1975" t="s">
        <v>8323</v>
      </c>
      <c r="S1975" s="11">
        <f t="shared" si="122"/>
        <v>42012</v>
      </c>
      <c r="T1975" s="11">
        <f t="shared" si="123"/>
        <v>41982</v>
      </c>
    </row>
    <row r="1976" spans="1:20" ht="43.2" x14ac:dyDescent="0.3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>
        <f t="shared" si="120"/>
        <v>114</v>
      </c>
      <c r="O1976" t="s">
        <v>8271</v>
      </c>
      <c r="P1976">
        <f t="shared" si="121"/>
        <v>88</v>
      </c>
      <c r="Q1976" s="9" t="s">
        <v>8322</v>
      </c>
      <c r="R1976" t="s">
        <v>8323</v>
      </c>
      <c r="S1976" s="11">
        <f t="shared" si="122"/>
        <v>42004</v>
      </c>
      <c r="T1976" s="11">
        <f t="shared" si="123"/>
        <v>41976</v>
      </c>
    </row>
    <row r="1977" spans="1:20" ht="43.2" x14ac:dyDescent="0.3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>
        <f t="shared" si="120"/>
        <v>122</v>
      </c>
      <c r="O1977" t="s">
        <v>8271</v>
      </c>
      <c r="P1977">
        <f t="shared" si="121"/>
        <v>73</v>
      </c>
      <c r="Q1977" s="9" t="s">
        <v>8322</v>
      </c>
      <c r="R1977" t="s">
        <v>8323</v>
      </c>
      <c r="S1977" s="11">
        <f t="shared" si="122"/>
        <v>41943</v>
      </c>
      <c r="T1977" s="11">
        <f t="shared" si="123"/>
        <v>41913</v>
      </c>
    </row>
    <row r="1978" spans="1:20" ht="28.8" x14ac:dyDescent="0.3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>
        <f t="shared" si="120"/>
        <v>100</v>
      </c>
      <c r="O1978" t="s">
        <v>8271</v>
      </c>
      <c r="P1978">
        <f t="shared" si="121"/>
        <v>56</v>
      </c>
      <c r="Q1978" s="9" t="s">
        <v>8322</v>
      </c>
      <c r="R1978" t="s">
        <v>8323</v>
      </c>
      <c r="S1978" s="11">
        <f t="shared" si="122"/>
        <v>42176</v>
      </c>
      <c r="T1978" s="11">
        <f t="shared" si="123"/>
        <v>42146</v>
      </c>
    </row>
    <row r="1979" spans="1:20" ht="43.2" x14ac:dyDescent="0.3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>
        <f t="shared" si="120"/>
        <v>103</v>
      </c>
      <c r="O1979" t="s">
        <v>8271</v>
      </c>
      <c r="P1979">
        <f t="shared" si="121"/>
        <v>40</v>
      </c>
      <c r="Q1979" s="9" t="s">
        <v>8322</v>
      </c>
      <c r="R1979" t="s">
        <v>8323</v>
      </c>
      <c r="S1979" s="11">
        <f t="shared" si="122"/>
        <v>41951</v>
      </c>
      <c r="T1979" s="11">
        <f t="shared" si="123"/>
        <v>41921</v>
      </c>
    </row>
    <row r="1980" spans="1:20" ht="43.2" x14ac:dyDescent="0.3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>
        <f t="shared" si="120"/>
        <v>106</v>
      </c>
      <c r="O1980" t="s">
        <v>8271</v>
      </c>
      <c r="P1980">
        <f t="shared" si="121"/>
        <v>137</v>
      </c>
      <c r="Q1980" s="9" t="s">
        <v>8322</v>
      </c>
      <c r="R1980" t="s">
        <v>8323</v>
      </c>
      <c r="S1980" s="11">
        <f t="shared" si="122"/>
        <v>41957</v>
      </c>
      <c r="T1980" s="11">
        <f t="shared" si="123"/>
        <v>41927</v>
      </c>
    </row>
    <row r="1981" spans="1:20" ht="43.2" x14ac:dyDescent="0.3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>
        <f t="shared" si="120"/>
        <v>101</v>
      </c>
      <c r="O1981" t="s">
        <v>8271</v>
      </c>
      <c r="P1981">
        <f t="shared" si="121"/>
        <v>99</v>
      </c>
      <c r="Q1981" s="9" t="s">
        <v>8322</v>
      </c>
      <c r="R1981" t="s">
        <v>8323</v>
      </c>
      <c r="S1981" s="11">
        <f t="shared" si="122"/>
        <v>42593</v>
      </c>
      <c r="T1981" s="11">
        <f t="shared" si="123"/>
        <v>42561</v>
      </c>
    </row>
    <row r="1982" spans="1:20" ht="43.2" x14ac:dyDescent="0.3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>
        <f t="shared" si="120"/>
        <v>100</v>
      </c>
      <c r="O1982" t="s">
        <v>8271</v>
      </c>
      <c r="P1982">
        <f t="shared" si="121"/>
        <v>20</v>
      </c>
      <c r="Q1982" s="9" t="s">
        <v>8322</v>
      </c>
      <c r="R1982" t="s">
        <v>8323</v>
      </c>
      <c r="S1982" s="11">
        <f t="shared" si="122"/>
        <v>42709</v>
      </c>
      <c r="T1982" s="11">
        <f t="shared" si="123"/>
        <v>42649</v>
      </c>
    </row>
    <row r="1983" spans="1:20" ht="43.2" x14ac:dyDescent="0.3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>
        <f t="shared" si="120"/>
        <v>130</v>
      </c>
      <c r="O1983" t="s">
        <v>8271</v>
      </c>
      <c r="P1983">
        <f t="shared" si="121"/>
        <v>29</v>
      </c>
      <c r="Q1983" s="9" t="s">
        <v>8322</v>
      </c>
      <c r="R1983" t="s">
        <v>8323</v>
      </c>
      <c r="S1983" s="11">
        <f t="shared" si="122"/>
        <v>42120</v>
      </c>
      <c r="T1983" s="11">
        <f t="shared" si="123"/>
        <v>42093</v>
      </c>
    </row>
    <row r="1984" spans="1:20" ht="43.2" x14ac:dyDescent="0.3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>
        <f t="shared" si="120"/>
        <v>100</v>
      </c>
      <c r="O1984" t="s">
        <v>8271</v>
      </c>
      <c r="P1984">
        <f t="shared" si="121"/>
        <v>41</v>
      </c>
      <c r="Q1984" s="9" t="s">
        <v>8322</v>
      </c>
      <c r="R1984" t="s">
        <v>8323</v>
      </c>
      <c r="S1984" s="11">
        <f t="shared" si="122"/>
        <v>42490</v>
      </c>
      <c r="T1984" s="11">
        <f t="shared" si="123"/>
        <v>42460</v>
      </c>
    </row>
    <row r="1985" spans="1:20" ht="43.2" x14ac:dyDescent="0.3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>
        <f t="shared" si="120"/>
        <v>100</v>
      </c>
      <c r="O1985" t="s">
        <v>8271</v>
      </c>
      <c r="P1985">
        <f t="shared" si="121"/>
        <v>36</v>
      </c>
      <c r="Q1985" s="9" t="s">
        <v>8322</v>
      </c>
      <c r="R1985" t="s">
        <v>8323</v>
      </c>
      <c r="S1985" s="11">
        <f t="shared" si="122"/>
        <v>42460</v>
      </c>
      <c r="T1985" s="11">
        <f t="shared" si="123"/>
        <v>42430</v>
      </c>
    </row>
    <row r="1986" spans="1:20" ht="43.2" x14ac:dyDescent="0.3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>
        <f t="shared" ref="N1986:N2049" si="124">ROUND(($E1986/$D1986)*100,0)</f>
        <v>114</v>
      </c>
      <c r="O1986" t="s">
        <v>8271</v>
      </c>
      <c r="P1986">
        <f t="shared" ref="P1986:P2049" si="125">ROUND($E1986/$L1986,0)</f>
        <v>38</v>
      </c>
      <c r="Q1986" s="9" t="s">
        <v>8322</v>
      </c>
      <c r="R1986" t="s">
        <v>8323</v>
      </c>
      <c r="S1986" s="11">
        <f t="shared" si="122"/>
        <v>42064</v>
      </c>
      <c r="T1986" s="11">
        <f t="shared" si="123"/>
        <v>42026</v>
      </c>
    </row>
    <row r="1987" spans="1:20" ht="43.2" x14ac:dyDescent="0.3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>
        <f t="shared" si="124"/>
        <v>100</v>
      </c>
      <c r="O1987" t="s">
        <v>8271</v>
      </c>
      <c r="P1987">
        <f t="shared" si="125"/>
        <v>33</v>
      </c>
      <c r="Q1987" s="9" t="s">
        <v>8322</v>
      </c>
      <c r="R1987" t="s">
        <v>8323</v>
      </c>
      <c r="S1987" s="11">
        <f t="shared" ref="S1987:S2050" si="126">ROUND((((($I1987/60)/60)/24)+DATE(1970,1,1))-(8/24),0)</f>
        <v>41850</v>
      </c>
      <c r="T1987" s="11">
        <f t="shared" ref="T1987:T2050" si="127">ROUND((((($J1987/60)/60)/24)+DATE(1970,1,1))-(8/24),0)</f>
        <v>41836</v>
      </c>
    </row>
    <row r="1988" spans="1:20" ht="43.2" x14ac:dyDescent="0.3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>
        <f t="shared" si="124"/>
        <v>287</v>
      </c>
      <c r="O1988" t="s">
        <v>8271</v>
      </c>
      <c r="P1988">
        <f t="shared" si="125"/>
        <v>59</v>
      </c>
      <c r="Q1988" s="9" t="s">
        <v>8322</v>
      </c>
      <c r="R1988" t="s">
        <v>8323</v>
      </c>
      <c r="S1988" s="11">
        <f t="shared" si="126"/>
        <v>42465</v>
      </c>
      <c r="T1988" s="11">
        <f t="shared" si="127"/>
        <v>42451</v>
      </c>
    </row>
    <row r="1989" spans="1:20" ht="43.2" x14ac:dyDescent="0.3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>
        <f t="shared" si="124"/>
        <v>109</v>
      </c>
      <c r="O1989" t="s">
        <v>8271</v>
      </c>
      <c r="P1989">
        <f t="shared" si="125"/>
        <v>136</v>
      </c>
      <c r="Q1989" s="9" t="s">
        <v>8322</v>
      </c>
      <c r="R1989" t="s">
        <v>8323</v>
      </c>
      <c r="S1989" s="11">
        <f t="shared" si="126"/>
        <v>42478</v>
      </c>
      <c r="T1989" s="11">
        <f t="shared" si="127"/>
        <v>42418</v>
      </c>
    </row>
    <row r="1990" spans="1:20" ht="86.4" x14ac:dyDescent="0.3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>
        <f t="shared" si="124"/>
        <v>116</v>
      </c>
      <c r="O1990" t="s">
        <v>8271</v>
      </c>
      <c r="P1990">
        <f t="shared" si="125"/>
        <v>31</v>
      </c>
      <c r="Q1990" s="9" t="s">
        <v>8322</v>
      </c>
      <c r="R1990" t="s">
        <v>8323</v>
      </c>
      <c r="S1990" s="11">
        <f t="shared" si="126"/>
        <v>42198</v>
      </c>
      <c r="T1990" s="11">
        <f t="shared" si="127"/>
        <v>42168</v>
      </c>
    </row>
    <row r="1991" spans="1:20" ht="43.2" x14ac:dyDescent="0.3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>
        <f t="shared" si="124"/>
        <v>119</v>
      </c>
      <c r="O1991" t="s">
        <v>8271</v>
      </c>
      <c r="P1991">
        <f t="shared" si="125"/>
        <v>176</v>
      </c>
      <c r="Q1991" s="9" t="s">
        <v>8322</v>
      </c>
      <c r="R1991" t="s">
        <v>8323</v>
      </c>
      <c r="S1991" s="11">
        <f t="shared" si="126"/>
        <v>41994</v>
      </c>
      <c r="T1991" s="11">
        <f t="shared" si="127"/>
        <v>41964</v>
      </c>
    </row>
    <row r="1992" spans="1:20" x14ac:dyDescent="0.3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>
        <f t="shared" si="124"/>
        <v>109</v>
      </c>
      <c r="O1992" t="s">
        <v>8271</v>
      </c>
      <c r="P1992">
        <f t="shared" si="125"/>
        <v>152</v>
      </c>
      <c r="Q1992" s="9" t="s">
        <v>8322</v>
      </c>
      <c r="R1992" t="s">
        <v>8323</v>
      </c>
      <c r="S1992" s="11">
        <f t="shared" si="126"/>
        <v>42636</v>
      </c>
      <c r="T1992" s="11">
        <f t="shared" si="127"/>
        <v>42576</v>
      </c>
    </row>
    <row r="1993" spans="1:20" ht="43.2" x14ac:dyDescent="0.3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>
        <f t="shared" si="124"/>
        <v>127</v>
      </c>
      <c r="O1993" t="s">
        <v>8271</v>
      </c>
      <c r="P1993">
        <f t="shared" si="125"/>
        <v>23</v>
      </c>
      <c r="Q1993" s="9" t="s">
        <v>8322</v>
      </c>
      <c r="R1993" t="s">
        <v>8323</v>
      </c>
      <c r="S1993" s="11">
        <f t="shared" si="126"/>
        <v>42548</v>
      </c>
      <c r="T1993" s="11">
        <f t="shared" si="127"/>
        <v>42503</v>
      </c>
    </row>
    <row r="1994" spans="1:20" ht="43.2" x14ac:dyDescent="0.3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>
        <f t="shared" si="124"/>
        <v>101</v>
      </c>
      <c r="O1994" t="s">
        <v>8271</v>
      </c>
      <c r="P1994">
        <f t="shared" si="125"/>
        <v>18</v>
      </c>
      <c r="Q1994" s="9" t="s">
        <v>8322</v>
      </c>
      <c r="R1994" t="s">
        <v>8323</v>
      </c>
      <c r="S1994" s="11">
        <f t="shared" si="126"/>
        <v>42124</v>
      </c>
      <c r="T1994" s="11">
        <f t="shared" si="127"/>
        <v>42101</v>
      </c>
    </row>
    <row r="1995" spans="1:20" ht="43.2" x14ac:dyDescent="0.3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>
        <f t="shared" si="124"/>
        <v>128</v>
      </c>
      <c r="O1995" t="s">
        <v>8271</v>
      </c>
      <c r="P1995">
        <f t="shared" si="125"/>
        <v>82</v>
      </c>
      <c r="Q1995" s="9" t="s">
        <v>8322</v>
      </c>
      <c r="R1995" t="s">
        <v>8323</v>
      </c>
      <c r="S1995" s="11">
        <f t="shared" si="126"/>
        <v>42150</v>
      </c>
      <c r="T1995" s="11">
        <f t="shared" si="127"/>
        <v>42125</v>
      </c>
    </row>
    <row r="1996" spans="1:20" ht="43.2" x14ac:dyDescent="0.3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>
        <f t="shared" si="124"/>
        <v>100</v>
      </c>
      <c r="O1996" t="s">
        <v>8271</v>
      </c>
      <c r="P1996">
        <f t="shared" si="125"/>
        <v>69</v>
      </c>
      <c r="Q1996" s="9" t="s">
        <v>8322</v>
      </c>
      <c r="R1996" t="s">
        <v>8323</v>
      </c>
      <c r="S1996" s="11">
        <f t="shared" si="126"/>
        <v>41932</v>
      </c>
      <c r="T1996" s="11">
        <f t="shared" si="127"/>
        <v>41902</v>
      </c>
    </row>
    <row r="1997" spans="1:20" ht="43.2" x14ac:dyDescent="0.3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>
        <f t="shared" si="124"/>
        <v>175</v>
      </c>
      <c r="O1997" t="s">
        <v>8271</v>
      </c>
      <c r="P1997">
        <f t="shared" si="125"/>
        <v>68</v>
      </c>
      <c r="Q1997" s="9" t="s">
        <v>8322</v>
      </c>
      <c r="R1997" t="s">
        <v>8323</v>
      </c>
      <c r="S1997" s="11">
        <f t="shared" si="126"/>
        <v>42028</v>
      </c>
      <c r="T1997" s="11">
        <f t="shared" si="127"/>
        <v>42004</v>
      </c>
    </row>
    <row r="1998" spans="1:20" ht="43.2" x14ac:dyDescent="0.3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>
        <f t="shared" si="124"/>
        <v>127</v>
      </c>
      <c r="O1998" t="s">
        <v>8271</v>
      </c>
      <c r="P1998">
        <f t="shared" si="125"/>
        <v>73</v>
      </c>
      <c r="Q1998" s="9" t="s">
        <v>8322</v>
      </c>
      <c r="R1998" t="s">
        <v>8323</v>
      </c>
      <c r="S1998" s="11">
        <f t="shared" si="126"/>
        <v>42046</v>
      </c>
      <c r="T1998" s="11">
        <f t="shared" si="127"/>
        <v>41988</v>
      </c>
    </row>
    <row r="1999" spans="1:20" ht="43.2" x14ac:dyDescent="0.3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>
        <f t="shared" si="124"/>
        <v>111</v>
      </c>
      <c r="O1999" t="s">
        <v>8271</v>
      </c>
      <c r="P1999">
        <f t="shared" si="125"/>
        <v>77</v>
      </c>
      <c r="Q1999" s="9" t="s">
        <v>8322</v>
      </c>
      <c r="R1999" t="s">
        <v>8323</v>
      </c>
      <c r="S1999" s="11">
        <f t="shared" si="126"/>
        <v>42010</v>
      </c>
      <c r="T1999" s="11">
        <f t="shared" si="127"/>
        <v>41975</v>
      </c>
    </row>
    <row r="2000" spans="1:20" ht="43.2" x14ac:dyDescent="0.3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>
        <f t="shared" si="124"/>
        <v>126</v>
      </c>
      <c r="O2000" t="s">
        <v>8271</v>
      </c>
      <c r="P2000">
        <f t="shared" si="125"/>
        <v>56</v>
      </c>
      <c r="Q2000" s="9" t="s">
        <v>8322</v>
      </c>
      <c r="R2000" t="s">
        <v>8323</v>
      </c>
      <c r="S2000" s="11">
        <f t="shared" si="126"/>
        <v>42617</v>
      </c>
      <c r="T2000" s="11">
        <f t="shared" si="127"/>
        <v>42592</v>
      </c>
    </row>
    <row r="2001" spans="1:20" ht="28.8" x14ac:dyDescent="0.3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>
        <f t="shared" si="124"/>
        <v>119</v>
      </c>
      <c r="O2001" t="s">
        <v>8271</v>
      </c>
      <c r="P2001">
        <f t="shared" si="125"/>
        <v>50</v>
      </c>
      <c r="Q2001" s="9" t="s">
        <v>8322</v>
      </c>
      <c r="R2001" t="s">
        <v>8323</v>
      </c>
      <c r="S2001" s="11">
        <f t="shared" si="126"/>
        <v>42076</v>
      </c>
      <c r="T2001" s="11">
        <f t="shared" si="127"/>
        <v>42050</v>
      </c>
    </row>
    <row r="2002" spans="1:20" ht="43.2" x14ac:dyDescent="0.3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>
        <f t="shared" si="124"/>
        <v>108</v>
      </c>
      <c r="O2002" t="s">
        <v>8271</v>
      </c>
      <c r="P2002">
        <f t="shared" si="125"/>
        <v>79</v>
      </c>
      <c r="Q2002" s="9" t="s">
        <v>8322</v>
      </c>
      <c r="R2002" t="s">
        <v>8323</v>
      </c>
      <c r="S2002" s="11">
        <f t="shared" si="126"/>
        <v>41877</v>
      </c>
      <c r="T2002" s="11">
        <f t="shared" si="127"/>
        <v>41856</v>
      </c>
    </row>
    <row r="2003" spans="1:20" ht="28.8" x14ac:dyDescent="0.3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>
        <f t="shared" si="124"/>
        <v>103</v>
      </c>
      <c r="O2003" t="s">
        <v>8271</v>
      </c>
      <c r="P2003">
        <f t="shared" si="125"/>
        <v>78</v>
      </c>
      <c r="Q2003" s="9" t="s">
        <v>8322</v>
      </c>
      <c r="R2003" t="s">
        <v>8323</v>
      </c>
      <c r="S2003" s="11">
        <f t="shared" si="126"/>
        <v>42432</v>
      </c>
      <c r="T2003" s="11">
        <f t="shared" si="127"/>
        <v>42417</v>
      </c>
    </row>
    <row r="2004" spans="1:20" ht="43.2" x14ac:dyDescent="0.3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>
        <f t="shared" si="124"/>
        <v>110</v>
      </c>
      <c r="O2004" t="s">
        <v>8271</v>
      </c>
      <c r="P2004">
        <f t="shared" si="125"/>
        <v>41</v>
      </c>
      <c r="Q2004" s="9" t="s">
        <v>8322</v>
      </c>
      <c r="R2004" t="s">
        <v>8323</v>
      </c>
      <c r="S2004" s="11">
        <f t="shared" si="126"/>
        <v>41885</v>
      </c>
      <c r="T2004" s="11">
        <f t="shared" si="127"/>
        <v>41866</v>
      </c>
    </row>
    <row r="2005" spans="1:20" ht="43.2" x14ac:dyDescent="0.3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>
        <f t="shared" si="124"/>
        <v>202</v>
      </c>
      <c r="O2005" t="s">
        <v>8271</v>
      </c>
      <c r="P2005">
        <f t="shared" si="125"/>
        <v>59</v>
      </c>
      <c r="Q2005" s="9" t="s">
        <v>8322</v>
      </c>
      <c r="R2005" t="s">
        <v>8323</v>
      </c>
      <c r="S2005" s="11">
        <f t="shared" si="126"/>
        <v>42246</v>
      </c>
      <c r="T2005" s="11">
        <f t="shared" si="127"/>
        <v>42220</v>
      </c>
    </row>
    <row r="2006" spans="1:20" ht="28.8" x14ac:dyDescent="0.3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>
        <f t="shared" si="124"/>
        <v>130</v>
      </c>
      <c r="O2006" t="s">
        <v>8271</v>
      </c>
      <c r="P2006">
        <f t="shared" si="125"/>
        <v>3</v>
      </c>
      <c r="Q2006" s="9" t="s">
        <v>8322</v>
      </c>
      <c r="R2006" t="s">
        <v>8323</v>
      </c>
      <c r="S2006" s="11">
        <f t="shared" si="126"/>
        <v>42657</v>
      </c>
      <c r="T2006" s="11">
        <f t="shared" si="127"/>
        <v>42629</v>
      </c>
    </row>
    <row r="2007" spans="1:20" ht="43.2" x14ac:dyDescent="0.3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>
        <f t="shared" si="124"/>
        <v>104</v>
      </c>
      <c r="O2007" t="s">
        <v>8271</v>
      </c>
      <c r="P2007">
        <f t="shared" si="125"/>
        <v>39</v>
      </c>
      <c r="Q2007" s="9" t="s">
        <v>8322</v>
      </c>
      <c r="R2007" t="s">
        <v>8323</v>
      </c>
      <c r="S2007" s="11">
        <f t="shared" si="126"/>
        <v>42021</v>
      </c>
      <c r="T2007" s="11">
        <f t="shared" si="127"/>
        <v>41991</v>
      </c>
    </row>
    <row r="2008" spans="1:20" ht="57.6" x14ac:dyDescent="0.3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>
        <f t="shared" si="124"/>
        <v>100</v>
      </c>
      <c r="O2008" t="s">
        <v>8271</v>
      </c>
      <c r="P2008">
        <f t="shared" si="125"/>
        <v>82</v>
      </c>
      <c r="Q2008" s="9" t="s">
        <v>8322</v>
      </c>
      <c r="R2008" t="s">
        <v>8323</v>
      </c>
      <c r="S2008" s="11">
        <f t="shared" si="126"/>
        <v>42508</v>
      </c>
      <c r="T2008" s="11">
        <f t="shared" si="127"/>
        <v>42448</v>
      </c>
    </row>
    <row r="2009" spans="1:20" ht="43.2" x14ac:dyDescent="0.3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>
        <f t="shared" si="124"/>
        <v>171</v>
      </c>
      <c r="O2009" t="s">
        <v>8271</v>
      </c>
      <c r="P2009">
        <f t="shared" si="125"/>
        <v>45</v>
      </c>
      <c r="Q2009" s="9" t="s">
        <v>8322</v>
      </c>
      <c r="R2009" t="s">
        <v>8323</v>
      </c>
      <c r="S2009" s="11">
        <f t="shared" si="126"/>
        <v>42314</v>
      </c>
      <c r="T2009" s="11">
        <f t="shared" si="127"/>
        <v>42284</v>
      </c>
    </row>
    <row r="2010" spans="1:20" ht="43.2" x14ac:dyDescent="0.3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>
        <f t="shared" si="124"/>
        <v>113</v>
      </c>
      <c r="O2010" t="s">
        <v>8271</v>
      </c>
      <c r="P2010">
        <f t="shared" si="125"/>
        <v>49</v>
      </c>
      <c r="Q2010" s="9" t="s">
        <v>8322</v>
      </c>
      <c r="R2010" t="s">
        <v>8323</v>
      </c>
      <c r="S2010" s="11">
        <f t="shared" si="126"/>
        <v>42489</v>
      </c>
      <c r="T2010" s="11">
        <f t="shared" si="127"/>
        <v>42483</v>
      </c>
    </row>
    <row r="2011" spans="1:20" ht="57.6" x14ac:dyDescent="0.3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>
        <f t="shared" si="124"/>
        <v>184</v>
      </c>
      <c r="O2011" t="s">
        <v>8271</v>
      </c>
      <c r="P2011">
        <f t="shared" si="125"/>
        <v>31</v>
      </c>
      <c r="Q2011" s="9" t="s">
        <v>8322</v>
      </c>
      <c r="R2011" t="s">
        <v>8323</v>
      </c>
      <c r="S2011" s="11">
        <f t="shared" si="126"/>
        <v>42413</v>
      </c>
      <c r="T2011" s="11">
        <f t="shared" si="127"/>
        <v>42383</v>
      </c>
    </row>
    <row r="2012" spans="1:20" ht="43.2" x14ac:dyDescent="0.3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>
        <f t="shared" si="124"/>
        <v>130</v>
      </c>
      <c r="O2012" t="s">
        <v>8271</v>
      </c>
      <c r="P2012">
        <f t="shared" si="125"/>
        <v>61</v>
      </c>
      <c r="Q2012" s="9" t="s">
        <v>8322</v>
      </c>
      <c r="R2012" t="s">
        <v>8323</v>
      </c>
      <c r="S2012" s="11">
        <f t="shared" si="126"/>
        <v>42596</v>
      </c>
      <c r="T2012" s="11">
        <f t="shared" si="127"/>
        <v>42566</v>
      </c>
    </row>
    <row r="2013" spans="1:20" ht="28.8" x14ac:dyDescent="0.3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>
        <f t="shared" si="124"/>
        <v>105</v>
      </c>
      <c r="O2013" t="s">
        <v>8271</v>
      </c>
      <c r="P2013">
        <f t="shared" si="125"/>
        <v>29</v>
      </c>
      <c r="Q2013" s="9" t="s">
        <v>8322</v>
      </c>
      <c r="R2013" t="s">
        <v>8323</v>
      </c>
      <c r="S2013" s="11">
        <f t="shared" si="126"/>
        <v>42353</v>
      </c>
      <c r="T2013" s="11">
        <f t="shared" si="127"/>
        <v>42339</v>
      </c>
    </row>
    <row r="2014" spans="1:20" ht="43.2" x14ac:dyDescent="0.3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>
        <f t="shared" si="124"/>
        <v>100</v>
      </c>
      <c r="O2014" t="s">
        <v>8271</v>
      </c>
      <c r="P2014">
        <f t="shared" si="125"/>
        <v>30</v>
      </c>
      <c r="Q2014" s="9" t="s">
        <v>8322</v>
      </c>
      <c r="R2014" t="s">
        <v>8323</v>
      </c>
      <c r="S2014" s="11">
        <f t="shared" si="126"/>
        <v>42538</v>
      </c>
      <c r="T2014" s="11">
        <f t="shared" si="127"/>
        <v>42506</v>
      </c>
    </row>
    <row r="2015" spans="1:20" ht="43.2" x14ac:dyDescent="0.3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>
        <f t="shared" si="124"/>
        <v>153</v>
      </c>
      <c r="O2015" t="s">
        <v>8271</v>
      </c>
      <c r="P2015">
        <f t="shared" si="125"/>
        <v>143</v>
      </c>
      <c r="Q2015" s="9" t="s">
        <v>8322</v>
      </c>
      <c r="R2015" t="s">
        <v>8323</v>
      </c>
      <c r="S2015" s="11">
        <f t="shared" si="126"/>
        <v>42460</v>
      </c>
      <c r="T2015" s="11">
        <f t="shared" si="127"/>
        <v>42430</v>
      </c>
    </row>
    <row r="2016" spans="1:20" ht="43.2" x14ac:dyDescent="0.3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>
        <f t="shared" si="124"/>
        <v>162</v>
      </c>
      <c r="O2016" t="s">
        <v>8271</v>
      </c>
      <c r="P2016">
        <f t="shared" si="125"/>
        <v>52</v>
      </c>
      <c r="Q2016" s="9" t="s">
        <v>8322</v>
      </c>
      <c r="R2016" t="s">
        <v>8323</v>
      </c>
      <c r="S2016" s="11">
        <f t="shared" si="126"/>
        <v>42233</v>
      </c>
      <c r="T2016" s="11">
        <f t="shared" si="127"/>
        <v>42203</v>
      </c>
    </row>
    <row r="2017" spans="1:20" ht="43.2" x14ac:dyDescent="0.3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>
        <f t="shared" si="124"/>
        <v>136</v>
      </c>
      <c r="O2017" t="s">
        <v>8271</v>
      </c>
      <c r="P2017">
        <f t="shared" si="125"/>
        <v>67</v>
      </c>
      <c r="Q2017" s="9" t="s">
        <v>8322</v>
      </c>
      <c r="R2017" t="s">
        <v>8323</v>
      </c>
      <c r="S2017" s="11">
        <f t="shared" si="126"/>
        <v>42102</v>
      </c>
      <c r="T2017" s="11">
        <f t="shared" si="127"/>
        <v>42072</v>
      </c>
    </row>
    <row r="2018" spans="1:20" ht="43.2" x14ac:dyDescent="0.3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>
        <f t="shared" si="124"/>
        <v>144</v>
      </c>
      <c r="O2018" t="s">
        <v>8271</v>
      </c>
      <c r="P2018">
        <f t="shared" si="125"/>
        <v>127</v>
      </c>
      <c r="Q2018" s="9" t="s">
        <v>8322</v>
      </c>
      <c r="R2018" t="s">
        <v>8323</v>
      </c>
      <c r="S2018" s="11">
        <f t="shared" si="126"/>
        <v>41799</v>
      </c>
      <c r="T2018" s="11">
        <f t="shared" si="127"/>
        <v>41789</v>
      </c>
    </row>
    <row r="2019" spans="1:20" ht="43.2" x14ac:dyDescent="0.3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>
        <f t="shared" si="124"/>
        <v>100</v>
      </c>
      <c r="O2019" t="s">
        <v>8271</v>
      </c>
      <c r="P2019">
        <f t="shared" si="125"/>
        <v>63</v>
      </c>
      <c r="Q2019" s="9" t="s">
        <v>8322</v>
      </c>
      <c r="R2019" t="s">
        <v>8323</v>
      </c>
      <c r="S2019" s="11">
        <f t="shared" si="126"/>
        <v>41818</v>
      </c>
      <c r="T2019" s="11">
        <f t="shared" si="127"/>
        <v>41788</v>
      </c>
    </row>
    <row r="2020" spans="1:20" ht="43.2" x14ac:dyDescent="0.3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>
        <f t="shared" si="124"/>
        <v>101</v>
      </c>
      <c r="O2020" t="s">
        <v>8271</v>
      </c>
      <c r="P2020">
        <f t="shared" si="125"/>
        <v>35</v>
      </c>
      <c r="Q2020" s="9" t="s">
        <v>8322</v>
      </c>
      <c r="R2020" t="s">
        <v>8323</v>
      </c>
      <c r="S2020" s="11">
        <f t="shared" si="126"/>
        <v>42174</v>
      </c>
      <c r="T2020" s="11">
        <f t="shared" si="127"/>
        <v>42144</v>
      </c>
    </row>
    <row r="2021" spans="1:20" ht="43.2" x14ac:dyDescent="0.3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>
        <f t="shared" si="124"/>
        <v>107</v>
      </c>
      <c r="O2021" t="s">
        <v>8271</v>
      </c>
      <c r="P2021">
        <f t="shared" si="125"/>
        <v>37</v>
      </c>
      <c r="Q2021" s="9" t="s">
        <v>8322</v>
      </c>
      <c r="R2021" t="s">
        <v>8323</v>
      </c>
      <c r="S2021" s="11">
        <f t="shared" si="126"/>
        <v>42348</v>
      </c>
      <c r="T2021" s="11">
        <f t="shared" si="127"/>
        <v>42318</v>
      </c>
    </row>
    <row r="2022" spans="1:20" ht="43.2" x14ac:dyDescent="0.3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>
        <f t="shared" si="124"/>
        <v>125</v>
      </c>
      <c r="O2022" t="s">
        <v>8271</v>
      </c>
      <c r="P2022">
        <f t="shared" si="125"/>
        <v>69</v>
      </c>
      <c r="Q2022" s="9" t="s">
        <v>8322</v>
      </c>
      <c r="R2022" t="s">
        <v>8323</v>
      </c>
      <c r="S2022" s="11">
        <f t="shared" si="126"/>
        <v>42083</v>
      </c>
      <c r="T2022" s="11">
        <f t="shared" si="127"/>
        <v>42053</v>
      </c>
    </row>
    <row r="2023" spans="1:20" ht="43.2" x14ac:dyDescent="0.3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>
        <f t="shared" si="124"/>
        <v>119</v>
      </c>
      <c r="O2023" t="s">
        <v>8271</v>
      </c>
      <c r="P2023">
        <f t="shared" si="125"/>
        <v>17</v>
      </c>
      <c r="Q2023" s="9" t="s">
        <v>8322</v>
      </c>
      <c r="R2023" t="s">
        <v>8323</v>
      </c>
      <c r="S2023" s="11">
        <f t="shared" si="126"/>
        <v>42794</v>
      </c>
      <c r="T2023" s="11">
        <f t="shared" si="127"/>
        <v>42779</v>
      </c>
    </row>
    <row r="2024" spans="1:20" ht="43.2" x14ac:dyDescent="0.3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>
        <f t="shared" si="124"/>
        <v>101</v>
      </c>
      <c r="O2024" t="s">
        <v>8271</v>
      </c>
      <c r="P2024">
        <f t="shared" si="125"/>
        <v>36</v>
      </c>
      <c r="Q2024" s="9" t="s">
        <v>8322</v>
      </c>
      <c r="R2024" t="s">
        <v>8323</v>
      </c>
      <c r="S2024" s="11">
        <f t="shared" si="126"/>
        <v>42158</v>
      </c>
      <c r="T2024" s="11">
        <f t="shared" si="127"/>
        <v>42128</v>
      </c>
    </row>
    <row r="2025" spans="1:20" ht="43.2" x14ac:dyDescent="0.3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>
        <f t="shared" si="124"/>
        <v>113</v>
      </c>
      <c r="O2025" t="s">
        <v>8271</v>
      </c>
      <c r="P2025">
        <f t="shared" si="125"/>
        <v>66</v>
      </c>
      <c r="Q2025" s="9" t="s">
        <v>8322</v>
      </c>
      <c r="R2025" t="s">
        <v>8323</v>
      </c>
      <c r="S2025" s="11">
        <f t="shared" si="126"/>
        <v>42694</v>
      </c>
      <c r="T2025" s="11">
        <f t="shared" si="127"/>
        <v>42661</v>
      </c>
    </row>
    <row r="2026" spans="1:20" ht="43.2" x14ac:dyDescent="0.3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>
        <f t="shared" si="124"/>
        <v>105</v>
      </c>
      <c r="O2026" t="s">
        <v>8271</v>
      </c>
      <c r="P2026">
        <f t="shared" si="125"/>
        <v>56</v>
      </c>
      <c r="Q2026" s="9" t="s">
        <v>8322</v>
      </c>
      <c r="R2026" t="s">
        <v>8323</v>
      </c>
      <c r="S2026" s="11">
        <f t="shared" si="126"/>
        <v>42068</v>
      </c>
      <c r="T2026" s="11">
        <f t="shared" si="127"/>
        <v>42038</v>
      </c>
    </row>
    <row r="2027" spans="1:20" ht="43.2" x14ac:dyDescent="0.3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>
        <f t="shared" si="124"/>
        <v>110</v>
      </c>
      <c r="O2027" t="s">
        <v>8271</v>
      </c>
      <c r="P2027">
        <f t="shared" si="125"/>
        <v>47</v>
      </c>
      <c r="Q2027" s="9" t="s">
        <v>8322</v>
      </c>
      <c r="R2027" t="s">
        <v>8323</v>
      </c>
      <c r="S2027" s="11">
        <f t="shared" si="126"/>
        <v>42644</v>
      </c>
      <c r="T2027" s="11">
        <f t="shared" si="127"/>
        <v>42620</v>
      </c>
    </row>
    <row r="2028" spans="1:20" ht="28.8" x14ac:dyDescent="0.3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>
        <f t="shared" si="124"/>
        <v>100</v>
      </c>
      <c r="O2028" t="s">
        <v>8271</v>
      </c>
      <c r="P2028">
        <f t="shared" si="125"/>
        <v>48</v>
      </c>
      <c r="Q2028" s="9" t="s">
        <v>8322</v>
      </c>
      <c r="R2028" t="s">
        <v>8323</v>
      </c>
      <c r="S2028" s="11">
        <f t="shared" si="126"/>
        <v>41910</v>
      </c>
      <c r="T2028" s="11">
        <f t="shared" si="127"/>
        <v>41877</v>
      </c>
    </row>
    <row r="2029" spans="1:20" ht="28.8" x14ac:dyDescent="0.3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>
        <f t="shared" si="124"/>
        <v>120</v>
      </c>
      <c r="O2029" t="s">
        <v>8271</v>
      </c>
      <c r="P2029">
        <f t="shared" si="125"/>
        <v>88</v>
      </c>
      <c r="Q2029" s="9" t="s">
        <v>8322</v>
      </c>
      <c r="R2029" t="s">
        <v>8323</v>
      </c>
      <c r="S2029" s="11">
        <f t="shared" si="126"/>
        <v>41846</v>
      </c>
      <c r="T2029" s="11">
        <f t="shared" si="127"/>
        <v>41828</v>
      </c>
    </row>
    <row r="2030" spans="1:20" ht="72" x14ac:dyDescent="0.3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>
        <f t="shared" si="124"/>
        <v>105</v>
      </c>
      <c r="O2030" t="s">
        <v>8271</v>
      </c>
      <c r="P2030">
        <f t="shared" si="125"/>
        <v>81</v>
      </c>
      <c r="Q2030" s="9" t="s">
        <v>8322</v>
      </c>
      <c r="R2030" t="s">
        <v>8323</v>
      </c>
      <c r="S2030" s="11">
        <f t="shared" si="126"/>
        <v>42605</v>
      </c>
      <c r="T2030" s="11">
        <f t="shared" si="127"/>
        <v>42545</v>
      </c>
    </row>
    <row r="2031" spans="1:20" ht="57.6" x14ac:dyDescent="0.3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>
        <f t="shared" si="124"/>
        <v>103</v>
      </c>
      <c r="O2031" t="s">
        <v>8271</v>
      </c>
      <c r="P2031">
        <f t="shared" si="125"/>
        <v>39</v>
      </c>
      <c r="Q2031" s="9" t="s">
        <v>8322</v>
      </c>
      <c r="R2031" t="s">
        <v>8323</v>
      </c>
      <c r="S2031" s="11">
        <f t="shared" si="126"/>
        <v>42187</v>
      </c>
      <c r="T2031" s="11">
        <f t="shared" si="127"/>
        <v>42157</v>
      </c>
    </row>
    <row r="2032" spans="1:20" ht="43.2" x14ac:dyDescent="0.3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>
        <f t="shared" si="124"/>
        <v>102</v>
      </c>
      <c r="O2032" t="s">
        <v>8271</v>
      </c>
      <c r="P2032">
        <f t="shared" si="125"/>
        <v>85</v>
      </c>
      <c r="Q2032" s="9" t="s">
        <v>8322</v>
      </c>
      <c r="R2032" t="s">
        <v>8323</v>
      </c>
      <c r="S2032" s="11">
        <f t="shared" si="126"/>
        <v>41867</v>
      </c>
      <c r="T2032" s="11">
        <f t="shared" si="127"/>
        <v>41846</v>
      </c>
    </row>
    <row r="2033" spans="1:20" ht="43.2" x14ac:dyDescent="0.3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>
        <f t="shared" si="124"/>
        <v>100</v>
      </c>
      <c r="O2033" t="s">
        <v>8271</v>
      </c>
      <c r="P2033">
        <f t="shared" si="125"/>
        <v>69</v>
      </c>
      <c r="Q2033" s="9" t="s">
        <v>8322</v>
      </c>
      <c r="R2033" t="s">
        <v>8323</v>
      </c>
      <c r="S2033" s="11">
        <f t="shared" si="126"/>
        <v>42511</v>
      </c>
      <c r="T2033" s="11">
        <f t="shared" si="127"/>
        <v>42460</v>
      </c>
    </row>
    <row r="2034" spans="1:20" ht="28.8" x14ac:dyDescent="0.3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>
        <f t="shared" si="124"/>
        <v>100</v>
      </c>
      <c r="O2034" t="s">
        <v>8271</v>
      </c>
      <c r="P2034">
        <f t="shared" si="125"/>
        <v>550</v>
      </c>
      <c r="Q2034" s="9" t="s">
        <v>8322</v>
      </c>
      <c r="R2034" t="s">
        <v>8323</v>
      </c>
      <c r="S2034" s="11">
        <f t="shared" si="126"/>
        <v>41917</v>
      </c>
      <c r="T2034" s="11">
        <f t="shared" si="127"/>
        <v>41887</v>
      </c>
    </row>
    <row r="2035" spans="1:20" ht="43.2" x14ac:dyDescent="0.3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>
        <f t="shared" si="124"/>
        <v>104</v>
      </c>
      <c r="O2035" t="s">
        <v>8271</v>
      </c>
      <c r="P2035">
        <f t="shared" si="125"/>
        <v>98</v>
      </c>
      <c r="Q2035" s="9" t="s">
        <v>8322</v>
      </c>
      <c r="R2035" t="s">
        <v>8323</v>
      </c>
      <c r="S2035" s="11">
        <f t="shared" si="126"/>
        <v>41806</v>
      </c>
      <c r="T2035" s="11">
        <f t="shared" si="127"/>
        <v>41780</v>
      </c>
    </row>
    <row r="2036" spans="1:20" ht="43.2" x14ac:dyDescent="0.3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>
        <f t="shared" si="124"/>
        <v>100</v>
      </c>
      <c r="O2036" t="s">
        <v>8271</v>
      </c>
      <c r="P2036">
        <f t="shared" si="125"/>
        <v>29</v>
      </c>
      <c r="Q2036" s="9" t="s">
        <v>8322</v>
      </c>
      <c r="R2036" t="s">
        <v>8323</v>
      </c>
      <c r="S2036" s="11">
        <f t="shared" si="126"/>
        <v>42402</v>
      </c>
      <c r="T2036" s="11">
        <f t="shared" si="127"/>
        <v>42381</v>
      </c>
    </row>
    <row r="2037" spans="1:20" ht="43.2" x14ac:dyDescent="0.3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>
        <f t="shared" si="124"/>
        <v>104</v>
      </c>
      <c r="O2037" t="s">
        <v>8271</v>
      </c>
      <c r="P2037">
        <f t="shared" si="125"/>
        <v>58</v>
      </c>
      <c r="Q2037" s="9" t="s">
        <v>8322</v>
      </c>
      <c r="R2037" t="s">
        <v>8323</v>
      </c>
      <c r="S2037" s="11">
        <f t="shared" si="126"/>
        <v>41861</v>
      </c>
      <c r="T2037" s="11">
        <f t="shared" si="127"/>
        <v>41828</v>
      </c>
    </row>
    <row r="2038" spans="1:20" ht="43.2" x14ac:dyDescent="0.3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>
        <f t="shared" si="124"/>
        <v>251</v>
      </c>
      <c r="O2038" t="s">
        <v>8271</v>
      </c>
      <c r="P2038">
        <f t="shared" si="125"/>
        <v>44</v>
      </c>
      <c r="Q2038" s="9" t="s">
        <v>8322</v>
      </c>
      <c r="R2038" t="s">
        <v>8323</v>
      </c>
      <c r="S2038" s="11">
        <f t="shared" si="126"/>
        <v>42607</v>
      </c>
      <c r="T2038" s="11">
        <f t="shared" si="127"/>
        <v>42596</v>
      </c>
    </row>
    <row r="2039" spans="1:20" ht="43.2" x14ac:dyDescent="0.3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>
        <f t="shared" si="124"/>
        <v>101</v>
      </c>
      <c r="O2039" t="s">
        <v>8271</v>
      </c>
      <c r="P2039">
        <f t="shared" si="125"/>
        <v>61</v>
      </c>
      <c r="Q2039" s="9" t="s">
        <v>8322</v>
      </c>
      <c r="R2039" t="s">
        <v>8323</v>
      </c>
      <c r="S2039" s="11">
        <f t="shared" si="126"/>
        <v>42221</v>
      </c>
      <c r="T2039" s="11">
        <f t="shared" si="127"/>
        <v>42191</v>
      </c>
    </row>
    <row r="2040" spans="1:20" ht="57.6" x14ac:dyDescent="0.3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>
        <f t="shared" si="124"/>
        <v>174</v>
      </c>
      <c r="O2040" t="s">
        <v>8271</v>
      </c>
      <c r="P2040">
        <f t="shared" si="125"/>
        <v>69</v>
      </c>
      <c r="Q2040" s="9" t="s">
        <v>8322</v>
      </c>
      <c r="R2040" t="s">
        <v>8323</v>
      </c>
      <c r="S2040" s="11">
        <f t="shared" si="126"/>
        <v>42463</v>
      </c>
      <c r="T2040" s="11">
        <f t="shared" si="127"/>
        <v>42440</v>
      </c>
    </row>
    <row r="2041" spans="1:20" ht="57.6" x14ac:dyDescent="0.3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>
        <f t="shared" si="124"/>
        <v>116</v>
      </c>
      <c r="O2041" t="s">
        <v>8271</v>
      </c>
      <c r="P2041">
        <f t="shared" si="125"/>
        <v>74</v>
      </c>
      <c r="Q2041" s="9" t="s">
        <v>8322</v>
      </c>
      <c r="R2041" t="s">
        <v>8323</v>
      </c>
      <c r="S2041" s="11">
        <f t="shared" si="126"/>
        <v>42203</v>
      </c>
      <c r="T2041" s="11">
        <f t="shared" si="127"/>
        <v>42173</v>
      </c>
    </row>
    <row r="2042" spans="1:20" ht="43.2" x14ac:dyDescent="0.3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>
        <f t="shared" si="124"/>
        <v>106</v>
      </c>
      <c r="O2042" t="s">
        <v>8271</v>
      </c>
      <c r="P2042">
        <f t="shared" si="125"/>
        <v>115</v>
      </c>
      <c r="Q2042" s="9" t="s">
        <v>8322</v>
      </c>
      <c r="R2042" t="s">
        <v>8323</v>
      </c>
      <c r="S2042" s="11">
        <f t="shared" si="126"/>
        <v>42768</v>
      </c>
      <c r="T2042" s="11">
        <f t="shared" si="127"/>
        <v>42738</v>
      </c>
    </row>
    <row r="2043" spans="1:20" ht="43.2" x14ac:dyDescent="0.3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>
        <f t="shared" si="124"/>
        <v>111</v>
      </c>
      <c r="O2043" t="s">
        <v>8271</v>
      </c>
      <c r="P2043">
        <f t="shared" si="125"/>
        <v>111</v>
      </c>
      <c r="Q2043" s="9" t="s">
        <v>8322</v>
      </c>
      <c r="R2043" t="s">
        <v>8323</v>
      </c>
      <c r="S2043" s="11">
        <f t="shared" si="126"/>
        <v>42523</v>
      </c>
      <c r="T2043" s="11">
        <f t="shared" si="127"/>
        <v>42499</v>
      </c>
    </row>
    <row r="2044" spans="1:20" ht="28.8" x14ac:dyDescent="0.3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>
        <f t="shared" si="124"/>
        <v>101</v>
      </c>
      <c r="O2044" t="s">
        <v>8271</v>
      </c>
      <c r="P2044">
        <f t="shared" si="125"/>
        <v>76</v>
      </c>
      <c r="Q2044" s="9" t="s">
        <v>8322</v>
      </c>
      <c r="R2044" t="s">
        <v>8323</v>
      </c>
      <c r="S2044" s="11">
        <f t="shared" si="126"/>
        <v>41822</v>
      </c>
      <c r="T2044" s="11">
        <f t="shared" si="127"/>
        <v>41776</v>
      </c>
    </row>
    <row r="2045" spans="1:20" ht="43.2" x14ac:dyDescent="0.3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>
        <f t="shared" si="124"/>
        <v>102</v>
      </c>
      <c r="O2045" t="s">
        <v>8271</v>
      </c>
      <c r="P2045">
        <f t="shared" si="125"/>
        <v>235</v>
      </c>
      <c r="Q2045" s="9" t="s">
        <v>8322</v>
      </c>
      <c r="R2045" t="s">
        <v>8323</v>
      </c>
      <c r="S2045" s="11">
        <f t="shared" si="126"/>
        <v>42082</v>
      </c>
      <c r="T2045" s="11">
        <f t="shared" si="127"/>
        <v>42055</v>
      </c>
    </row>
    <row r="2046" spans="1:20" ht="57.6" x14ac:dyDescent="0.3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>
        <f t="shared" si="124"/>
        <v>100</v>
      </c>
      <c r="O2046" t="s">
        <v>8271</v>
      </c>
      <c r="P2046">
        <f t="shared" si="125"/>
        <v>11</v>
      </c>
      <c r="Q2046" s="9" t="s">
        <v>8322</v>
      </c>
      <c r="R2046" t="s">
        <v>8323</v>
      </c>
      <c r="S2046" s="11">
        <f t="shared" si="126"/>
        <v>41997</v>
      </c>
      <c r="T2046" s="11">
        <f t="shared" si="127"/>
        <v>41972</v>
      </c>
    </row>
    <row r="2047" spans="1:20" ht="43.2" x14ac:dyDescent="0.3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>
        <f t="shared" si="124"/>
        <v>111</v>
      </c>
      <c r="O2047" t="s">
        <v>8271</v>
      </c>
      <c r="P2047">
        <f t="shared" si="125"/>
        <v>93</v>
      </c>
      <c r="Q2047" s="9" t="s">
        <v>8322</v>
      </c>
      <c r="R2047" t="s">
        <v>8323</v>
      </c>
      <c r="S2047" s="11">
        <f t="shared" si="126"/>
        <v>42470</v>
      </c>
      <c r="T2047" s="11">
        <f t="shared" si="127"/>
        <v>42448</v>
      </c>
    </row>
    <row r="2048" spans="1:20" ht="57.6" x14ac:dyDescent="0.3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>
        <f t="shared" si="124"/>
        <v>101</v>
      </c>
      <c r="O2048" t="s">
        <v>8271</v>
      </c>
      <c r="P2048">
        <f t="shared" si="125"/>
        <v>203</v>
      </c>
      <c r="Q2048" s="9" t="s">
        <v>8322</v>
      </c>
      <c r="R2048" t="s">
        <v>8323</v>
      </c>
      <c r="S2048" s="11">
        <f t="shared" si="126"/>
        <v>42094</v>
      </c>
      <c r="T2048" s="11">
        <f t="shared" si="127"/>
        <v>42064</v>
      </c>
    </row>
    <row r="2049" spans="1:20" ht="43.2" x14ac:dyDescent="0.3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>
        <f t="shared" si="124"/>
        <v>104</v>
      </c>
      <c r="O2049" t="s">
        <v>8271</v>
      </c>
      <c r="P2049">
        <f t="shared" si="125"/>
        <v>26</v>
      </c>
      <c r="Q2049" s="9" t="s">
        <v>8322</v>
      </c>
      <c r="R2049" t="s">
        <v>8323</v>
      </c>
      <c r="S2049" s="11">
        <f t="shared" si="126"/>
        <v>42725</v>
      </c>
      <c r="T2049" s="11">
        <f t="shared" si="127"/>
        <v>42665</v>
      </c>
    </row>
    <row r="2050" spans="1:20" ht="43.2" x14ac:dyDescent="0.3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>
        <f t="shared" ref="N2050:N2113" si="128">ROUND(($E2050/$D2050)*100,0)</f>
        <v>109</v>
      </c>
      <c r="O2050" t="s">
        <v>8271</v>
      </c>
      <c r="P2050">
        <f t="shared" ref="P2050:P2113" si="129">ROUND($E2050/$L2050,0)</f>
        <v>46</v>
      </c>
      <c r="Q2050" s="9" t="s">
        <v>8322</v>
      </c>
      <c r="R2050" t="s">
        <v>8323</v>
      </c>
      <c r="S2050" s="11">
        <f t="shared" si="126"/>
        <v>42537</v>
      </c>
      <c r="T2050" s="11">
        <f t="shared" si="127"/>
        <v>42523</v>
      </c>
    </row>
    <row r="2051" spans="1:20" ht="43.2" x14ac:dyDescent="0.3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>
        <f t="shared" si="128"/>
        <v>115</v>
      </c>
      <c r="O2051" t="s">
        <v>8271</v>
      </c>
      <c r="P2051">
        <f t="shared" si="129"/>
        <v>51</v>
      </c>
      <c r="Q2051" s="9" t="s">
        <v>8322</v>
      </c>
      <c r="R2051" t="s">
        <v>8323</v>
      </c>
      <c r="S2051" s="11">
        <f t="shared" ref="S2051:S2114" si="130">ROUND((((($I2051/60)/60)/24)+DATE(1970,1,1))-(8/24),0)</f>
        <v>42305</v>
      </c>
      <c r="T2051" s="11">
        <f t="shared" ref="T2051:T2114" si="131">ROUND((((($J2051/60)/60)/24)+DATE(1970,1,1))-(8/24),0)</f>
        <v>42294</v>
      </c>
    </row>
    <row r="2052" spans="1:20" ht="28.8" x14ac:dyDescent="0.3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>
        <f t="shared" si="128"/>
        <v>100</v>
      </c>
      <c r="O2052" t="s">
        <v>8271</v>
      </c>
      <c r="P2052">
        <f t="shared" si="129"/>
        <v>32</v>
      </c>
      <c r="Q2052" s="9" t="s">
        <v>8322</v>
      </c>
      <c r="R2052" t="s">
        <v>8323</v>
      </c>
      <c r="S2052" s="11">
        <f t="shared" si="130"/>
        <v>41844</v>
      </c>
      <c r="T2052" s="11">
        <f t="shared" si="131"/>
        <v>41823</v>
      </c>
    </row>
    <row r="2053" spans="1:20" ht="43.2" x14ac:dyDescent="0.3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>
        <f t="shared" si="128"/>
        <v>103</v>
      </c>
      <c r="O2053" t="s">
        <v>8271</v>
      </c>
      <c r="P2053">
        <f t="shared" si="129"/>
        <v>53</v>
      </c>
      <c r="Q2053" s="9" t="s">
        <v>8322</v>
      </c>
      <c r="R2053" t="s">
        <v>8323</v>
      </c>
      <c r="S2053" s="11">
        <f t="shared" si="130"/>
        <v>42204</v>
      </c>
      <c r="T2053" s="11">
        <f t="shared" si="131"/>
        <v>42174</v>
      </c>
    </row>
    <row r="2054" spans="1:20" ht="43.2" x14ac:dyDescent="0.3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>
        <f t="shared" si="128"/>
        <v>104</v>
      </c>
      <c r="O2054" t="s">
        <v>8271</v>
      </c>
      <c r="P2054">
        <f t="shared" si="129"/>
        <v>37</v>
      </c>
      <c r="Q2054" s="9" t="s">
        <v>8322</v>
      </c>
      <c r="R2054" t="s">
        <v>8323</v>
      </c>
      <c r="S2054" s="11">
        <f t="shared" si="130"/>
        <v>42208</v>
      </c>
      <c r="T2054" s="11">
        <f t="shared" si="131"/>
        <v>42185</v>
      </c>
    </row>
    <row r="2055" spans="1:20" ht="43.2" x14ac:dyDescent="0.3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>
        <f t="shared" si="128"/>
        <v>138</v>
      </c>
      <c r="O2055" t="s">
        <v>8271</v>
      </c>
      <c r="P2055">
        <f t="shared" si="129"/>
        <v>81</v>
      </c>
      <c r="Q2055" s="9" t="s">
        <v>8322</v>
      </c>
      <c r="R2055" t="s">
        <v>8323</v>
      </c>
      <c r="S2055" s="11">
        <f t="shared" si="130"/>
        <v>42166</v>
      </c>
      <c r="T2055" s="11">
        <f t="shared" si="131"/>
        <v>42136</v>
      </c>
    </row>
    <row r="2056" spans="1:20" ht="43.2" x14ac:dyDescent="0.3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>
        <f t="shared" si="128"/>
        <v>110</v>
      </c>
      <c r="O2056" t="s">
        <v>8271</v>
      </c>
      <c r="P2056">
        <f t="shared" si="129"/>
        <v>20</v>
      </c>
      <c r="Q2056" s="9" t="s">
        <v>8322</v>
      </c>
      <c r="R2056" t="s">
        <v>8323</v>
      </c>
      <c r="S2056" s="11">
        <f t="shared" si="130"/>
        <v>42156</v>
      </c>
      <c r="T2056" s="11">
        <f t="shared" si="131"/>
        <v>42142</v>
      </c>
    </row>
    <row r="2057" spans="1:20" ht="43.2" x14ac:dyDescent="0.3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>
        <f t="shared" si="128"/>
        <v>101</v>
      </c>
      <c r="O2057" t="s">
        <v>8271</v>
      </c>
      <c r="P2057">
        <f t="shared" si="129"/>
        <v>88</v>
      </c>
      <c r="Q2057" s="9" t="s">
        <v>8322</v>
      </c>
      <c r="R2057" t="s">
        <v>8323</v>
      </c>
      <c r="S2057" s="11">
        <f t="shared" si="130"/>
        <v>41841</v>
      </c>
      <c r="T2057" s="11">
        <f t="shared" si="131"/>
        <v>41820</v>
      </c>
    </row>
    <row r="2058" spans="1:20" ht="57.6" x14ac:dyDescent="0.3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>
        <f t="shared" si="128"/>
        <v>102</v>
      </c>
      <c r="O2058" t="s">
        <v>8271</v>
      </c>
      <c r="P2058">
        <f t="shared" si="129"/>
        <v>53</v>
      </c>
      <c r="Q2058" s="9" t="s">
        <v>8322</v>
      </c>
      <c r="R2058" t="s">
        <v>8323</v>
      </c>
      <c r="S2058" s="11">
        <f t="shared" si="130"/>
        <v>41909</v>
      </c>
      <c r="T2058" s="11">
        <f t="shared" si="131"/>
        <v>41879</v>
      </c>
    </row>
    <row r="2059" spans="1:20" ht="43.2" x14ac:dyDescent="0.3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>
        <f t="shared" si="128"/>
        <v>114</v>
      </c>
      <c r="O2059" t="s">
        <v>8271</v>
      </c>
      <c r="P2059">
        <f t="shared" si="129"/>
        <v>40</v>
      </c>
      <c r="Q2059" s="9" t="s">
        <v>8322</v>
      </c>
      <c r="R2059" t="s">
        <v>8323</v>
      </c>
      <c r="S2059" s="11">
        <f t="shared" si="130"/>
        <v>41948</v>
      </c>
      <c r="T2059" s="11">
        <f t="shared" si="131"/>
        <v>41914</v>
      </c>
    </row>
    <row r="2060" spans="1:20" ht="43.2" x14ac:dyDescent="0.3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>
        <f t="shared" si="128"/>
        <v>100</v>
      </c>
      <c r="O2060" t="s">
        <v>8271</v>
      </c>
      <c r="P2060">
        <f t="shared" si="129"/>
        <v>145</v>
      </c>
      <c r="Q2060" s="9" t="s">
        <v>8322</v>
      </c>
      <c r="R2060" t="s">
        <v>8323</v>
      </c>
      <c r="S2060" s="11">
        <f t="shared" si="130"/>
        <v>42617</v>
      </c>
      <c r="T2060" s="11">
        <f t="shared" si="131"/>
        <v>42557</v>
      </c>
    </row>
    <row r="2061" spans="1:20" ht="43.2" x14ac:dyDescent="0.3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>
        <f t="shared" si="128"/>
        <v>140</v>
      </c>
      <c r="O2061" t="s">
        <v>8271</v>
      </c>
      <c r="P2061">
        <f t="shared" si="129"/>
        <v>23</v>
      </c>
      <c r="Q2061" s="9" t="s">
        <v>8322</v>
      </c>
      <c r="R2061" t="s">
        <v>8323</v>
      </c>
      <c r="S2061" s="11">
        <f t="shared" si="130"/>
        <v>42506</v>
      </c>
      <c r="T2061" s="11">
        <f t="shared" si="131"/>
        <v>42493</v>
      </c>
    </row>
    <row r="2062" spans="1:20" ht="43.2" x14ac:dyDescent="0.3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>
        <f t="shared" si="128"/>
        <v>129</v>
      </c>
      <c r="O2062" t="s">
        <v>8271</v>
      </c>
      <c r="P2062">
        <f t="shared" si="129"/>
        <v>64</v>
      </c>
      <c r="Q2062" s="9" t="s">
        <v>8322</v>
      </c>
      <c r="R2062" t="s">
        <v>8323</v>
      </c>
      <c r="S2062" s="11">
        <f t="shared" si="130"/>
        <v>41894</v>
      </c>
      <c r="T2062" s="11">
        <f t="shared" si="131"/>
        <v>41876</v>
      </c>
    </row>
    <row r="2063" spans="1:20" ht="43.2" x14ac:dyDescent="0.3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>
        <f t="shared" si="128"/>
        <v>103</v>
      </c>
      <c r="O2063" t="s">
        <v>8271</v>
      </c>
      <c r="P2063">
        <f t="shared" si="129"/>
        <v>62</v>
      </c>
      <c r="Q2063" s="9" t="s">
        <v>8322</v>
      </c>
      <c r="R2063" t="s">
        <v>8323</v>
      </c>
      <c r="S2063" s="11">
        <f t="shared" si="130"/>
        <v>41823</v>
      </c>
      <c r="T2063" s="11">
        <f t="shared" si="131"/>
        <v>41802</v>
      </c>
    </row>
    <row r="2064" spans="1:20" ht="43.2" x14ac:dyDescent="0.3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>
        <f t="shared" si="128"/>
        <v>103</v>
      </c>
      <c r="O2064" t="s">
        <v>8271</v>
      </c>
      <c r="P2064">
        <f t="shared" si="129"/>
        <v>66</v>
      </c>
      <c r="Q2064" s="9" t="s">
        <v>8322</v>
      </c>
      <c r="R2064" t="s">
        <v>8323</v>
      </c>
      <c r="S2064" s="11">
        <f t="shared" si="130"/>
        <v>42155</v>
      </c>
      <c r="T2064" s="11">
        <f t="shared" si="131"/>
        <v>42120</v>
      </c>
    </row>
    <row r="2065" spans="1:20" ht="43.2" x14ac:dyDescent="0.3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>
        <f t="shared" si="128"/>
        <v>110</v>
      </c>
      <c r="O2065" t="s">
        <v>8271</v>
      </c>
      <c r="P2065">
        <f t="shared" si="129"/>
        <v>73</v>
      </c>
      <c r="Q2065" s="9" t="s">
        <v>8322</v>
      </c>
      <c r="R2065" t="s">
        <v>8323</v>
      </c>
      <c r="S2065" s="11">
        <f t="shared" si="130"/>
        <v>41821</v>
      </c>
      <c r="T2065" s="11">
        <f t="shared" si="131"/>
        <v>41786</v>
      </c>
    </row>
    <row r="2066" spans="1:20" ht="43.2" x14ac:dyDescent="0.3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>
        <f t="shared" si="128"/>
        <v>113</v>
      </c>
      <c r="O2066" t="s">
        <v>8271</v>
      </c>
      <c r="P2066">
        <f t="shared" si="129"/>
        <v>100</v>
      </c>
      <c r="Q2066" s="9" t="s">
        <v>8322</v>
      </c>
      <c r="R2066" t="s">
        <v>8323</v>
      </c>
      <c r="S2066" s="11">
        <f t="shared" si="130"/>
        <v>42648</v>
      </c>
      <c r="T2066" s="11">
        <f t="shared" si="131"/>
        <v>42627</v>
      </c>
    </row>
    <row r="2067" spans="1:20" ht="57.6" x14ac:dyDescent="0.3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>
        <f t="shared" si="128"/>
        <v>112</v>
      </c>
      <c r="O2067" t="s">
        <v>8271</v>
      </c>
      <c r="P2067">
        <f t="shared" si="129"/>
        <v>62</v>
      </c>
      <c r="Q2067" s="9" t="s">
        <v>8322</v>
      </c>
      <c r="R2067" t="s">
        <v>8323</v>
      </c>
      <c r="S2067" s="11">
        <f t="shared" si="130"/>
        <v>42384</v>
      </c>
      <c r="T2067" s="11">
        <f t="shared" si="131"/>
        <v>42374</v>
      </c>
    </row>
    <row r="2068" spans="1:20" ht="43.2" x14ac:dyDescent="0.3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>
        <f t="shared" si="128"/>
        <v>139</v>
      </c>
      <c r="O2068" t="s">
        <v>8271</v>
      </c>
      <c r="P2068">
        <f t="shared" si="129"/>
        <v>62</v>
      </c>
      <c r="Q2068" s="9" t="s">
        <v>8322</v>
      </c>
      <c r="R2068" t="s">
        <v>8323</v>
      </c>
      <c r="S2068" s="11">
        <f t="shared" si="130"/>
        <v>41806</v>
      </c>
      <c r="T2068" s="11">
        <f t="shared" si="131"/>
        <v>41772</v>
      </c>
    </row>
    <row r="2069" spans="1:20" ht="43.2" x14ac:dyDescent="0.3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>
        <f t="shared" si="128"/>
        <v>111</v>
      </c>
      <c r="O2069" t="s">
        <v>8271</v>
      </c>
      <c r="P2069">
        <f t="shared" si="129"/>
        <v>59</v>
      </c>
      <c r="Q2069" s="9" t="s">
        <v>8322</v>
      </c>
      <c r="R2069" t="s">
        <v>8323</v>
      </c>
      <c r="S2069" s="11">
        <f t="shared" si="130"/>
        <v>42663</v>
      </c>
      <c r="T2069" s="11">
        <f t="shared" si="131"/>
        <v>42633</v>
      </c>
    </row>
    <row r="2070" spans="1:20" ht="43.2" x14ac:dyDescent="0.3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>
        <f t="shared" si="128"/>
        <v>139</v>
      </c>
      <c r="O2070" t="s">
        <v>8271</v>
      </c>
      <c r="P2070">
        <f t="shared" si="129"/>
        <v>45</v>
      </c>
      <c r="Q2070" s="9" t="s">
        <v>8322</v>
      </c>
      <c r="R2070" t="s">
        <v>8323</v>
      </c>
      <c r="S2070" s="11">
        <f t="shared" si="130"/>
        <v>42249</v>
      </c>
      <c r="T2070" s="11">
        <f t="shared" si="131"/>
        <v>42219</v>
      </c>
    </row>
    <row r="2071" spans="1:20" ht="43.2" x14ac:dyDescent="0.3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>
        <f t="shared" si="128"/>
        <v>106</v>
      </c>
      <c r="O2071" t="s">
        <v>8271</v>
      </c>
      <c r="P2071">
        <f t="shared" si="129"/>
        <v>42</v>
      </c>
      <c r="Q2071" s="9" t="s">
        <v>8322</v>
      </c>
      <c r="R2071" t="s">
        <v>8323</v>
      </c>
      <c r="S2071" s="11">
        <f t="shared" si="130"/>
        <v>41779</v>
      </c>
      <c r="T2071" s="11">
        <f t="shared" si="131"/>
        <v>41753</v>
      </c>
    </row>
    <row r="2072" spans="1:20" ht="43.2" x14ac:dyDescent="0.3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>
        <f t="shared" si="128"/>
        <v>101</v>
      </c>
      <c r="O2072" t="s">
        <v>8271</v>
      </c>
      <c r="P2072">
        <f t="shared" si="129"/>
        <v>59</v>
      </c>
      <c r="Q2072" s="9" t="s">
        <v>8322</v>
      </c>
      <c r="R2072" t="s">
        <v>8323</v>
      </c>
      <c r="S2072" s="11">
        <f t="shared" si="130"/>
        <v>42245</v>
      </c>
      <c r="T2072" s="11">
        <f t="shared" si="131"/>
        <v>42230</v>
      </c>
    </row>
    <row r="2073" spans="1:20" ht="43.2" x14ac:dyDescent="0.3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>
        <f t="shared" si="128"/>
        <v>100</v>
      </c>
      <c r="O2073" t="s">
        <v>8271</v>
      </c>
      <c r="P2073">
        <f t="shared" si="129"/>
        <v>200</v>
      </c>
      <c r="Q2073" s="9" t="s">
        <v>8322</v>
      </c>
      <c r="R2073" t="s">
        <v>8323</v>
      </c>
      <c r="S2073" s="11">
        <f t="shared" si="130"/>
        <v>41817</v>
      </c>
      <c r="T2073" s="11">
        <f t="shared" si="131"/>
        <v>41787</v>
      </c>
    </row>
    <row r="2074" spans="1:20" ht="43.2" x14ac:dyDescent="0.3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>
        <f t="shared" si="128"/>
        <v>109</v>
      </c>
      <c r="O2074" t="s">
        <v>8271</v>
      </c>
      <c r="P2074">
        <f t="shared" si="129"/>
        <v>84</v>
      </c>
      <c r="Q2074" s="9" t="s">
        <v>8322</v>
      </c>
      <c r="R2074" t="s">
        <v>8323</v>
      </c>
      <c r="S2074" s="11">
        <f t="shared" si="130"/>
        <v>41859</v>
      </c>
      <c r="T2074" s="11">
        <f t="shared" si="131"/>
        <v>41829</v>
      </c>
    </row>
    <row r="2075" spans="1:20" ht="43.2" x14ac:dyDescent="0.3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>
        <f t="shared" si="128"/>
        <v>118</v>
      </c>
      <c r="O2075" t="s">
        <v>8271</v>
      </c>
      <c r="P2075">
        <f t="shared" si="129"/>
        <v>57</v>
      </c>
      <c r="Q2075" s="9" t="s">
        <v>8322</v>
      </c>
      <c r="R2075" t="s">
        <v>8323</v>
      </c>
      <c r="S2075" s="11">
        <f t="shared" si="130"/>
        <v>42177</v>
      </c>
      <c r="T2075" s="11">
        <f t="shared" si="131"/>
        <v>42147</v>
      </c>
    </row>
    <row r="2076" spans="1:20" ht="43.2" x14ac:dyDescent="0.3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>
        <f t="shared" si="128"/>
        <v>120</v>
      </c>
      <c r="O2076" t="s">
        <v>8271</v>
      </c>
      <c r="P2076">
        <f t="shared" si="129"/>
        <v>58</v>
      </c>
      <c r="Q2076" s="9" t="s">
        <v>8322</v>
      </c>
      <c r="R2076" t="s">
        <v>8323</v>
      </c>
      <c r="S2076" s="11">
        <f t="shared" si="130"/>
        <v>41970</v>
      </c>
      <c r="T2076" s="11">
        <f t="shared" si="131"/>
        <v>41940</v>
      </c>
    </row>
    <row r="2077" spans="1:20" ht="28.8" x14ac:dyDescent="0.3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>
        <f t="shared" si="128"/>
        <v>128</v>
      </c>
      <c r="O2077" t="s">
        <v>8271</v>
      </c>
      <c r="P2077">
        <f t="shared" si="129"/>
        <v>187</v>
      </c>
      <c r="Q2077" s="9" t="s">
        <v>8322</v>
      </c>
      <c r="R2077" t="s">
        <v>8323</v>
      </c>
      <c r="S2077" s="11">
        <f t="shared" si="130"/>
        <v>42065</v>
      </c>
      <c r="T2077" s="11">
        <f t="shared" si="131"/>
        <v>42020</v>
      </c>
    </row>
    <row r="2078" spans="1:20" ht="28.8" x14ac:dyDescent="0.3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>
        <f t="shared" si="128"/>
        <v>126</v>
      </c>
      <c r="O2078" t="s">
        <v>8271</v>
      </c>
      <c r="P2078">
        <f t="shared" si="129"/>
        <v>74</v>
      </c>
      <c r="Q2078" s="9" t="s">
        <v>8322</v>
      </c>
      <c r="R2078" t="s">
        <v>8323</v>
      </c>
      <c r="S2078" s="11">
        <f t="shared" si="130"/>
        <v>41901</v>
      </c>
      <c r="T2078" s="11">
        <f t="shared" si="131"/>
        <v>41892</v>
      </c>
    </row>
    <row r="2079" spans="1:20" ht="43.2" x14ac:dyDescent="0.3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>
        <f t="shared" si="128"/>
        <v>129</v>
      </c>
      <c r="O2079" t="s">
        <v>8271</v>
      </c>
      <c r="P2079">
        <f t="shared" si="129"/>
        <v>31</v>
      </c>
      <c r="Q2079" s="9" t="s">
        <v>8322</v>
      </c>
      <c r="R2079" t="s">
        <v>8323</v>
      </c>
      <c r="S2079" s="11">
        <f t="shared" si="130"/>
        <v>42339</v>
      </c>
      <c r="T2079" s="11">
        <f t="shared" si="131"/>
        <v>42309</v>
      </c>
    </row>
    <row r="2080" spans="1:20" ht="57.6" x14ac:dyDescent="0.3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>
        <f t="shared" si="128"/>
        <v>107</v>
      </c>
      <c r="O2080" t="s">
        <v>8271</v>
      </c>
      <c r="P2080">
        <f t="shared" si="129"/>
        <v>63</v>
      </c>
      <c r="Q2080" s="9" t="s">
        <v>8322</v>
      </c>
      <c r="R2080" t="s">
        <v>8323</v>
      </c>
      <c r="S2080" s="11">
        <f t="shared" si="130"/>
        <v>42527</v>
      </c>
      <c r="T2080" s="11">
        <f t="shared" si="131"/>
        <v>42490</v>
      </c>
    </row>
    <row r="2081" spans="1:20" ht="57.6" x14ac:dyDescent="0.3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>
        <f t="shared" si="128"/>
        <v>100</v>
      </c>
      <c r="O2081" t="s">
        <v>8271</v>
      </c>
      <c r="P2081">
        <f t="shared" si="129"/>
        <v>121</v>
      </c>
      <c r="Q2081" s="9" t="s">
        <v>8322</v>
      </c>
      <c r="R2081" t="s">
        <v>8323</v>
      </c>
      <c r="S2081" s="11">
        <f t="shared" si="130"/>
        <v>42016</v>
      </c>
      <c r="T2081" s="11">
        <f t="shared" si="131"/>
        <v>41996</v>
      </c>
    </row>
    <row r="2082" spans="1:20" ht="43.2" x14ac:dyDescent="0.3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>
        <f t="shared" si="128"/>
        <v>155</v>
      </c>
      <c r="O2082" t="s">
        <v>8271</v>
      </c>
      <c r="P2082">
        <f t="shared" si="129"/>
        <v>40</v>
      </c>
      <c r="Q2082" s="9" t="s">
        <v>8322</v>
      </c>
      <c r="R2082" t="s">
        <v>8323</v>
      </c>
      <c r="S2082" s="11">
        <f t="shared" si="130"/>
        <v>42048</v>
      </c>
      <c r="T2082" s="11">
        <f t="shared" si="131"/>
        <v>41988</v>
      </c>
    </row>
    <row r="2083" spans="1:20" ht="43.2" x14ac:dyDescent="0.3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>
        <f t="shared" si="128"/>
        <v>108</v>
      </c>
      <c r="O2083" t="s">
        <v>8271</v>
      </c>
      <c r="P2083">
        <f t="shared" si="129"/>
        <v>72</v>
      </c>
      <c r="Q2083" s="9" t="s">
        <v>8322</v>
      </c>
      <c r="R2083" t="s">
        <v>8323</v>
      </c>
      <c r="S2083" s="11">
        <f t="shared" si="130"/>
        <v>42500</v>
      </c>
      <c r="T2083" s="11">
        <f t="shared" si="131"/>
        <v>42479</v>
      </c>
    </row>
    <row r="2084" spans="1:20" ht="43.2" x14ac:dyDescent="0.3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>
        <f t="shared" si="128"/>
        <v>111</v>
      </c>
      <c r="O2084" t="s">
        <v>8271</v>
      </c>
      <c r="P2084">
        <f t="shared" si="129"/>
        <v>41</v>
      </c>
      <c r="Q2084" s="9" t="s">
        <v>8322</v>
      </c>
      <c r="R2084" t="s">
        <v>8323</v>
      </c>
      <c r="S2084" s="11">
        <f t="shared" si="130"/>
        <v>42431</v>
      </c>
      <c r="T2084" s="11">
        <f t="shared" si="131"/>
        <v>42401</v>
      </c>
    </row>
    <row r="2085" spans="1:20" ht="43.2" x14ac:dyDescent="0.3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>
        <f t="shared" si="128"/>
        <v>101</v>
      </c>
      <c r="O2085" t="s">
        <v>8271</v>
      </c>
      <c r="P2085">
        <f t="shared" si="129"/>
        <v>63</v>
      </c>
      <c r="Q2085" s="9" t="s">
        <v>8322</v>
      </c>
      <c r="R2085" t="s">
        <v>8323</v>
      </c>
      <c r="S2085" s="11">
        <f t="shared" si="130"/>
        <v>41927</v>
      </c>
      <c r="T2085" s="11">
        <f t="shared" si="131"/>
        <v>41897</v>
      </c>
    </row>
    <row r="2086" spans="1:20" ht="28.8" x14ac:dyDescent="0.3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>
        <f t="shared" si="128"/>
        <v>121</v>
      </c>
      <c r="O2086" t="s">
        <v>8271</v>
      </c>
      <c r="P2086">
        <f t="shared" si="129"/>
        <v>34</v>
      </c>
      <c r="Q2086" s="9" t="s">
        <v>8322</v>
      </c>
      <c r="R2086" t="s">
        <v>8323</v>
      </c>
      <c r="S2086" s="11">
        <f t="shared" si="130"/>
        <v>41912</v>
      </c>
      <c r="T2086" s="11">
        <f t="shared" si="131"/>
        <v>41882</v>
      </c>
    </row>
    <row r="2087" spans="1:20" ht="43.2" x14ac:dyDescent="0.3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>
        <f t="shared" si="128"/>
        <v>100</v>
      </c>
      <c r="O2087" t="s">
        <v>8271</v>
      </c>
      <c r="P2087">
        <f t="shared" si="129"/>
        <v>39</v>
      </c>
      <c r="Q2087" s="9" t="s">
        <v>8322</v>
      </c>
      <c r="R2087" t="s">
        <v>8323</v>
      </c>
      <c r="S2087" s="11">
        <f t="shared" si="130"/>
        <v>42159</v>
      </c>
      <c r="T2087" s="11">
        <f t="shared" si="131"/>
        <v>42129</v>
      </c>
    </row>
    <row r="2088" spans="1:20" ht="57.6" x14ac:dyDescent="0.3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>
        <f t="shared" si="128"/>
        <v>109</v>
      </c>
      <c r="O2088" t="s">
        <v>8271</v>
      </c>
      <c r="P2088">
        <f t="shared" si="129"/>
        <v>156</v>
      </c>
      <c r="Q2088" s="9" t="s">
        <v>8322</v>
      </c>
      <c r="R2088" t="s">
        <v>8323</v>
      </c>
      <c r="S2088" s="11">
        <f t="shared" si="130"/>
        <v>42562</v>
      </c>
      <c r="T2088" s="11">
        <f t="shared" si="131"/>
        <v>42524</v>
      </c>
    </row>
    <row r="2089" spans="1:20" ht="43.2" x14ac:dyDescent="0.3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>
        <f t="shared" si="128"/>
        <v>123</v>
      </c>
      <c r="O2089" t="s">
        <v>8271</v>
      </c>
      <c r="P2089">
        <f t="shared" si="129"/>
        <v>43</v>
      </c>
      <c r="Q2089" s="9" t="s">
        <v>8322</v>
      </c>
      <c r="R2089" t="s">
        <v>8323</v>
      </c>
      <c r="S2089" s="11">
        <f t="shared" si="130"/>
        <v>42595</v>
      </c>
      <c r="T2089" s="11">
        <f t="shared" si="131"/>
        <v>42556</v>
      </c>
    </row>
    <row r="2090" spans="1:20" ht="43.2" x14ac:dyDescent="0.3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>
        <f t="shared" si="128"/>
        <v>136</v>
      </c>
      <c r="O2090" t="s">
        <v>8271</v>
      </c>
      <c r="P2090">
        <f t="shared" si="129"/>
        <v>15</v>
      </c>
      <c r="Q2090" s="9" t="s">
        <v>8322</v>
      </c>
      <c r="R2090" t="s">
        <v>8323</v>
      </c>
      <c r="S2090" s="11">
        <f t="shared" si="130"/>
        <v>42521</v>
      </c>
      <c r="T2090" s="11">
        <f t="shared" si="131"/>
        <v>42461</v>
      </c>
    </row>
    <row r="2091" spans="1:20" ht="43.2" x14ac:dyDescent="0.3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>
        <f t="shared" si="128"/>
        <v>103</v>
      </c>
      <c r="O2091" t="s">
        <v>8271</v>
      </c>
      <c r="P2091">
        <f t="shared" si="129"/>
        <v>84</v>
      </c>
      <c r="Q2091" s="9" t="s">
        <v>8322</v>
      </c>
      <c r="R2091" t="s">
        <v>8323</v>
      </c>
      <c r="S2091" s="11">
        <f t="shared" si="130"/>
        <v>41813</v>
      </c>
      <c r="T2091" s="11">
        <f t="shared" si="131"/>
        <v>41792</v>
      </c>
    </row>
    <row r="2092" spans="1:20" ht="43.2" x14ac:dyDescent="0.3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>
        <f t="shared" si="128"/>
        <v>121</v>
      </c>
      <c r="O2092" t="s">
        <v>8271</v>
      </c>
      <c r="P2092">
        <f t="shared" si="129"/>
        <v>140</v>
      </c>
      <c r="Q2092" s="9" t="s">
        <v>8322</v>
      </c>
      <c r="R2092" t="s">
        <v>8323</v>
      </c>
      <c r="S2092" s="11">
        <f t="shared" si="130"/>
        <v>41895</v>
      </c>
      <c r="T2092" s="11">
        <f t="shared" si="131"/>
        <v>41880</v>
      </c>
    </row>
    <row r="2093" spans="1:20" ht="43.2" x14ac:dyDescent="0.3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>
        <f t="shared" si="128"/>
        <v>186</v>
      </c>
      <c r="O2093" t="s">
        <v>8271</v>
      </c>
      <c r="P2093">
        <f t="shared" si="129"/>
        <v>81</v>
      </c>
      <c r="Q2093" s="9" t="s">
        <v>8322</v>
      </c>
      <c r="R2093" t="s">
        <v>8323</v>
      </c>
      <c r="S2093" s="11">
        <f t="shared" si="130"/>
        <v>42573</v>
      </c>
      <c r="T2093" s="11">
        <f t="shared" si="131"/>
        <v>42552</v>
      </c>
    </row>
    <row r="2094" spans="1:20" ht="57.6" x14ac:dyDescent="0.3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>
        <f t="shared" si="128"/>
        <v>300</v>
      </c>
      <c r="O2094" t="s">
        <v>8271</v>
      </c>
      <c r="P2094">
        <f t="shared" si="129"/>
        <v>54</v>
      </c>
      <c r="Q2094" s="9" t="s">
        <v>8322</v>
      </c>
      <c r="R2094" t="s">
        <v>8323</v>
      </c>
      <c r="S2094" s="11">
        <f t="shared" si="130"/>
        <v>41824</v>
      </c>
      <c r="T2094" s="11">
        <f t="shared" si="131"/>
        <v>41810</v>
      </c>
    </row>
    <row r="2095" spans="1:20" ht="43.2" x14ac:dyDescent="0.3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>
        <f t="shared" si="128"/>
        <v>108</v>
      </c>
      <c r="O2095" t="s">
        <v>8271</v>
      </c>
      <c r="P2095">
        <f t="shared" si="129"/>
        <v>31</v>
      </c>
      <c r="Q2095" s="9" t="s">
        <v>8322</v>
      </c>
      <c r="R2095" t="s">
        <v>8323</v>
      </c>
      <c r="S2095" s="11">
        <f t="shared" si="130"/>
        <v>41815</v>
      </c>
      <c r="T2095" s="11">
        <f t="shared" si="131"/>
        <v>41785</v>
      </c>
    </row>
    <row r="2096" spans="1:20" ht="28.8" x14ac:dyDescent="0.3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>
        <f t="shared" si="128"/>
        <v>141</v>
      </c>
      <c r="O2096" t="s">
        <v>8271</v>
      </c>
      <c r="P2096">
        <f t="shared" si="129"/>
        <v>68</v>
      </c>
      <c r="Q2096" s="9" t="s">
        <v>8322</v>
      </c>
      <c r="R2096" t="s">
        <v>8323</v>
      </c>
      <c r="S2096" s="11">
        <f t="shared" si="130"/>
        <v>42097</v>
      </c>
      <c r="T2096" s="11">
        <f t="shared" si="131"/>
        <v>42072</v>
      </c>
    </row>
    <row r="2097" spans="1:20" ht="28.8" x14ac:dyDescent="0.3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>
        <f t="shared" si="128"/>
        <v>114</v>
      </c>
      <c r="O2097" t="s">
        <v>8271</v>
      </c>
      <c r="P2097">
        <f t="shared" si="129"/>
        <v>27</v>
      </c>
      <c r="Q2097" s="9" t="s">
        <v>8322</v>
      </c>
      <c r="R2097" t="s">
        <v>8323</v>
      </c>
      <c r="S2097" s="11">
        <f t="shared" si="130"/>
        <v>41805</v>
      </c>
      <c r="T2097" s="11">
        <f t="shared" si="131"/>
        <v>41779</v>
      </c>
    </row>
    <row r="2098" spans="1:20" ht="57.6" x14ac:dyDescent="0.3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>
        <f t="shared" si="128"/>
        <v>154</v>
      </c>
      <c r="O2098" t="s">
        <v>8271</v>
      </c>
      <c r="P2098">
        <f t="shared" si="129"/>
        <v>111</v>
      </c>
      <c r="Q2098" s="9" t="s">
        <v>8322</v>
      </c>
      <c r="R2098" t="s">
        <v>8323</v>
      </c>
      <c r="S2098" s="11">
        <f t="shared" si="130"/>
        <v>42155</v>
      </c>
      <c r="T2098" s="11">
        <f t="shared" si="131"/>
        <v>42134</v>
      </c>
    </row>
    <row r="2099" spans="1:20" ht="43.2" x14ac:dyDescent="0.3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>
        <f t="shared" si="128"/>
        <v>102</v>
      </c>
      <c r="O2099" t="s">
        <v>8271</v>
      </c>
      <c r="P2099">
        <f t="shared" si="129"/>
        <v>107</v>
      </c>
      <c r="Q2099" s="9" t="s">
        <v>8322</v>
      </c>
      <c r="R2099" t="s">
        <v>8323</v>
      </c>
      <c r="S2099" s="11">
        <f t="shared" si="130"/>
        <v>42525</v>
      </c>
      <c r="T2099" s="11">
        <f t="shared" si="131"/>
        <v>42505</v>
      </c>
    </row>
    <row r="2100" spans="1:20" ht="43.2" x14ac:dyDescent="0.3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>
        <f t="shared" si="128"/>
        <v>102</v>
      </c>
      <c r="O2100" t="s">
        <v>8271</v>
      </c>
      <c r="P2100">
        <f t="shared" si="129"/>
        <v>106</v>
      </c>
      <c r="Q2100" s="9" t="s">
        <v>8322</v>
      </c>
      <c r="R2100" t="s">
        <v>8323</v>
      </c>
      <c r="S2100" s="11">
        <f t="shared" si="130"/>
        <v>42150</v>
      </c>
      <c r="T2100" s="11">
        <f t="shared" si="131"/>
        <v>42118</v>
      </c>
    </row>
    <row r="2101" spans="1:20" ht="43.2" x14ac:dyDescent="0.3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>
        <f t="shared" si="128"/>
        <v>103</v>
      </c>
      <c r="O2101" t="s">
        <v>8271</v>
      </c>
      <c r="P2101">
        <f t="shared" si="129"/>
        <v>133</v>
      </c>
      <c r="Q2101" s="9" t="s">
        <v>8322</v>
      </c>
      <c r="R2101" t="s">
        <v>8323</v>
      </c>
      <c r="S2101" s="11">
        <f t="shared" si="130"/>
        <v>42094</v>
      </c>
      <c r="T2101" s="11">
        <f t="shared" si="131"/>
        <v>42037</v>
      </c>
    </row>
    <row r="2102" spans="1:20" ht="43.2" x14ac:dyDescent="0.3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>
        <f t="shared" si="128"/>
        <v>156</v>
      </c>
      <c r="O2102" t="s">
        <v>8271</v>
      </c>
      <c r="P2102">
        <f t="shared" si="129"/>
        <v>52</v>
      </c>
      <c r="Q2102" s="9" t="s">
        <v>8322</v>
      </c>
      <c r="R2102" t="s">
        <v>8323</v>
      </c>
      <c r="S2102" s="11">
        <f t="shared" si="130"/>
        <v>42391</v>
      </c>
      <c r="T2102" s="11">
        <f t="shared" si="131"/>
        <v>42361</v>
      </c>
    </row>
    <row r="2103" spans="1:20" ht="43.2" x14ac:dyDescent="0.3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>
        <f t="shared" si="128"/>
        <v>101</v>
      </c>
      <c r="O2103" t="s">
        <v>8271</v>
      </c>
      <c r="P2103">
        <f t="shared" si="129"/>
        <v>310</v>
      </c>
      <c r="Q2103" s="9" t="s">
        <v>8322</v>
      </c>
      <c r="R2103" t="s">
        <v>8323</v>
      </c>
      <c r="S2103" s="11">
        <f t="shared" si="130"/>
        <v>42134</v>
      </c>
      <c r="T2103" s="11">
        <f t="shared" si="131"/>
        <v>42103</v>
      </c>
    </row>
    <row r="2104" spans="1:20" ht="43.2" x14ac:dyDescent="0.3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>
        <f t="shared" si="128"/>
        <v>239</v>
      </c>
      <c r="O2104" t="s">
        <v>8271</v>
      </c>
      <c r="P2104">
        <f t="shared" si="129"/>
        <v>26</v>
      </c>
      <c r="Q2104" s="9" t="s">
        <v>8322</v>
      </c>
      <c r="R2104" t="s">
        <v>8323</v>
      </c>
      <c r="S2104" s="11">
        <f t="shared" si="130"/>
        <v>42062</v>
      </c>
      <c r="T2104" s="11">
        <f t="shared" si="131"/>
        <v>42032</v>
      </c>
    </row>
    <row r="2105" spans="1:20" ht="28.8" x14ac:dyDescent="0.3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>
        <f t="shared" si="128"/>
        <v>210</v>
      </c>
      <c r="O2105" t="s">
        <v>8271</v>
      </c>
      <c r="P2105">
        <f t="shared" si="129"/>
        <v>105</v>
      </c>
      <c r="Q2105" s="9" t="s">
        <v>8322</v>
      </c>
      <c r="R2105" t="s">
        <v>8323</v>
      </c>
      <c r="S2105" s="11">
        <f t="shared" si="130"/>
        <v>42177</v>
      </c>
      <c r="T2105" s="11">
        <f t="shared" si="131"/>
        <v>42147</v>
      </c>
    </row>
    <row r="2106" spans="1:20" ht="28.8" x14ac:dyDescent="0.3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>
        <f t="shared" si="128"/>
        <v>105</v>
      </c>
      <c r="O2106" t="s">
        <v>8271</v>
      </c>
      <c r="P2106">
        <f t="shared" si="129"/>
        <v>86</v>
      </c>
      <c r="Q2106" s="9" t="s">
        <v>8322</v>
      </c>
      <c r="R2106" t="s">
        <v>8323</v>
      </c>
      <c r="S2106" s="11">
        <f t="shared" si="130"/>
        <v>42188</v>
      </c>
      <c r="T2106" s="11">
        <f t="shared" si="131"/>
        <v>42166</v>
      </c>
    </row>
    <row r="2107" spans="1:20" ht="57.6" x14ac:dyDescent="0.3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>
        <f t="shared" si="128"/>
        <v>101</v>
      </c>
      <c r="O2107" t="s">
        <v>8271</v>
      </c>
      <c r="P2107">
        <f t="shared" si="129"/>
        <v>115</v>
      </c>
      <c r="Q2107" s="9" t="s">
        <v>8322</v>
      </c>
      <c r="R2107" t="s">
        <v>8323</v>
      </c>
      <c r="S2107" s="11">
        <f t="shared" si="130"/>
        <v>41949</v>
      </c>
      <c r="T2107" s="11">
        <f t="shared" si="131"/>
        <v>41928</v>
      </c>
    </row>
    <row r="2108" spans="1:20" ht="57.6" x14ac:dyDescent="0.3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>
        <f t="shared" si="128"/>
        <v>111</v>
      </c>
      <c r="O2108" t="s">
        <v>8271</v>
      </c>
      <c r="P2108">
        <f t="shared" si="129"/>
        <v>48</v>
      </c>
      <c r="Q2108" s="9" t="s">
        <v>8322</v>
      </c>
      <c r="R2108" t="s">
        <v>8323</v>
      </c>
      <c r="S2108" s="11">
        <f t="shared" si="130"/>
        <v>42412</v>
      </c>
      <c r="T2108" s="11">
        <f t="shared" si="131"/>
        <v>42381</v>
      </c>
    </row>
    <row r="2109" spans="1:20" ht="28.8" x14ac:dyDescent="0.3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>
        <f t="shared" si="128"/>
        <v>102</v>
      </c>
      <c r="O2109" t="s">
        <v>8271</v>
      </c>
      <c r="P2109">
        <f t="shared" si="129"/>
        <v>73</v>
      </c>
      <c r="Q2109" s="9" t="s">
        <v>8322</v>
      </c>
      <c r="R2109" t="s">
        <v>8323</v>
      </c>
      <c r="S2109" s="11">
        <f t="shared" si="130"/>
        <v>41973</v>
      </c>
      <c r="T2109" s="11">
        <f t="shared" si="131"/>
        <v>41943</v>
      </c>
    </row>
    <row r="2110" spans="1:20" ht="43.2" x14ac:dyDescent="0.3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>
        <f t="shared" si="128"/>
        <v>103</v>
      </c>
      <c r="O2110" t="s">
        <v>8271</v>
      </c>
      <c r="P2110">
        <f t="shared" si="129"/>
        <v>50</v>
      </c>
      <c r="Q2110" s="9" t="s">
        <v>8322</v>
      </c>
      <c r="R2110" t="s">
        <v>8323</v>
      </c>
      <c r="S2110" s="11">
        <f t="shared" si="130"/>
        <v>42495</v>
      </c>
      <c r="T2110" s="11">
        <f t="shared" si="131"/>
        <v>42465</v>
      </c>
    </row>
    <row r="2111" spans="1:20" ht="43.2" x14ac:dyDescent="0.3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>
        <f t="shared" si="128"/>
        <v>127</v>
      </c>
      <c r="O2111" t="s">
        <v>8271</v>
      </c>
      <c r="P2111">
        <f t="shared" si="129"/>
        <v>25</v>
      </c>
      <c r="Q2111" s="9" t="s">
        <v>8322</v>
      </c>
      <c r="R2111" t="s">
        <v>8323</v>
      </c>
      <c r="S2111" s="11">
        <f t="shared" si="130"/>
        <v>42419</v>
      </c>
      <c r="T2111" s="11">
        <f t="shared" si="131"/>
        <v>42402</v>
      </c>
    </row>
    <row r="2112" spans="1:20" ht="43.2" x14ac:dyDescent="0.3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>
        <f t="shared" si="128"/>
        <v>339</v>
      </c>
      <c r="O2112" t="s">
        <v>8271</v>
      </c>
      <c r="P2112">
        <f t="shared" si="129"/>
        <v>63</v>
      </c>
      <c r="Q2112" s="9" t="s">
        <v>8322</v>
      </c>
      <c r="R2112" t="s">
        <v>8323</v>
      </c>
      <c r="S2112" s="11">
        <f t="shared" si="130"/>
        <v>42490</v>
      </c>
      <c r="T2112" s="11">
        <f t="shared" si="131"/>
        <v>42462</v>
      </c>
    </row>
    <row r="2113" spans="1:20" ht="43.2" x14ac:dyDescent="0.3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>
        <f t="shared" si="128"/>
        <v>101</v>
      </c>
      <c r="O2113" t="s">
        <v>8271</v>
      </c>
      <c r="P2113">
        <f t="shared" si="129"/>
        <v>61</v>
      </c>
      <c r="Q2113" s="9" t="s">
        <v>8322</v>
      </c>
      <c r="R2113" t="s">
        <v>8323</v>
      </c>
      <c r="S2113" s="11">
        <f t="shared" si="130"/>
        <v>42663</v>
      </c>
      <c r="T2113" s="11">
        <f t="shared" si="131"/>
        <v>42632</v>
      </c>
    </row>
    <row r="2114" spans="1:20" ht="43.2" x14ac:dyDescent="0.3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>
        <f t="shared" ref="N2114:N2177" si="132">ROUND(($E2114/$D2114)*100,0)</f>
        <v>104</v>
      </c>
      <c r="O2114" t="s">
        <v>8305</v>
      </c>
      <c r="P2114">
        <f t="shared" ref="P2114:P2177" si="133">ROUND($E2114/$L2114,0)</f>
        <v>100</v>
      </c>
      <c r="Q2114" s="9" t="s">
        <v>8322</v>
      </c>
      <c r="R2114" t="s">
        <v>8364</v>
      </c>
      <c r="S2114" s="11">
        <f t="shared" si="130"/>
        <v>42416</v>
      </c>
      <c r="T2114" s="11">
        <f t="shared" si="131"/>
        <v>42395</v>
      </c>
    </row>
    <row r="2115" spans="1:20" ht="43.2" x14ac:dyDescent="0.3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>
        <f t="shared" si="132"/>
        <v>105</v>
      </c>
      <c r="O2115" t="s">
        <v>8305</v>
      </c>
      <c r="P2115">
        <f t="shared" si="133"/>
        <v>75</v>
      </c>
      <c r="Q2115" s="9" t="s">
        <v>8322</v>
      </c>
      <c r="R2115" t="s">
        <v>8364</v>
      </c>
      <c r="S2115" s="11">
        <f t="shared" ref="S2115:S2178" si="134">ROUND((((($I2115/60)/60)/24)+DATE(1970,1,1))-(8/24),0)</f>
        <v>42489</v>
      </c>
      <c r="T2115" s="11">
        <f t="shared" ref="T2115:T2178" si="135">ROUND((((($J2115/60)/60)/24)+DATE(1970,1,1))-(8/24),0)</f>
        <v>42458</v>
      </c>
    </row>
    <row r="2116" spans="1:20" ht="86.4" x14ac:dyDescent="0.3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>
        <f t="shared" si="132"/>
        <v>100</v>
      </c>
      <c r="O2116" t="s">
        <v>8305</v>
      </c>
      <c r="P2116">
        <f t="shared" si="133"/>
        <v>215</v>
      </c>
      <c r="Q2116" s="9" t="s">
        <v>8322</v>
      </c>
      <c r="R2116" t="s">
        <v>8364</v>
      </c>
      <c r="S2116" s="11">
        <f t="shared" si="134"/>
        <v>42045</v>
      </c>
      <c r="T2116" s="11">
        <f t="shared" si="135"/>
        <v>42017</v>
      </c>
    </row>
    <row r="2117" spans="1:20" ht="43.2" x14ac:dyDescent="0.3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>
        <f t="shared" si="132"/>
        <v>133</v>
      </c>
      <c r="O2117" t="s">
        <v>8305</v>
      </c>
      <c r="P2117">
        <f t="shared" si="133"/>
        <v>121</v>
      </c>
      <c r="Q2117" s="9" t="s">
        <v>8322</v>
      </c>
      <c r="R2117" t="s">
        <v>8364</v>
      </c>
      <c r="S2117" s="11">
        <f t="shared" si="134"/>
        <v>42463</v>
      </c>
      <c r="T2117" s="11">
        <f t="shared" si="135"/>
        <v>42403</v>
      </c>
    </row>
    <row r="2118" spans="1:20" ht="57.6" x14ac:dyDescent="0.3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>
        <f t="shared" si="132"/>
        <v>113</v>
      </c>
      <c r="O2118" t="s">
        <v>8305</v>
      </c>
      <c r="P2118">
        <f t="shared" si="133"/>
        <v>38</v>
      </c>
      <c r="Q2118" s="9" t="s">
        <v>8322</v>
      </c>
      <c r="R2118" t="s">
        <v>8364</v>
      </c>
      <c r="S2118" s="11">
        <f t="shared" si="134"/>
        <v>42660</v>
      </c>
      <c r="T2118" s="11">
        <f t="shared" si="135"/>
        <v>42619</v>
      </c>
    </row>
    <row r="2119" spans="1:20" ht="43.2" x14ac:dyDescent="0.3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>
        <f t="shared" si="132"/>
        <v>103</v>
      </c>
      <c r="O2119" t="s">
        <v>8305</v>
      </c>
      <c r="P2119">
        <f t="shared" si="133"/>
        <v>172</v>
      </c>
      <c r="Q2119" s="9" t="s">
        <v>8322</v>
      </c>
      <c r="R2119" t="s">
        <v>8364</v>
      </c>
      <c r="S2119" s="11">
        <f t="shared" si="134"/>
        <v>42158</v>
      </c>
      <c r="T2119" s="11">
        <f t="shared" si="135"/>
        <v>42128</v>
      </c>
    </row>
    <row r="2120" spans="1:20" ht="43.2" x14ac:dyDescent="0.3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>
        <f t="shared" si="132"/>
        <v>120</v>
      </c>
      <c r="O2120" t="s">
        <v>8305</v>
      </c>
      <c r="P2120">
        <f t="shared" si="133"/>
        <v>111</v>
      </c>
      <c r="Q2120" s="9" t="s">
        <v>8322</v>
      </c>
      <c r="R2120" t="s">
        <v>8364</v>
      </c>
      <c r="S2120" s="11">
        <f t="shared" si="134"/>
        <v>41846</v>
      </c>
      <c r="T2120" s="11">
        <f t="shared" si="135"/>
        <v>41809</v>
      </c>
    </row>
    <row r="2121" spans="1:20" ht="43.2" x14ac:dyDescent="0.3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>
        <f t="shared" si="132"/>
        <v>130</v>
      </c>
      <c r="O2121" t="s">
        <v>8305</v>
      </c>
      <c r="P2121">
        <f t="shared" si="133"/>
        <v>25</v>
      </c>
      <c r="Q2121" s="9" t="s">
        <v>8322</v>
      </c>
      <c r="R2121" t="s">
        <v>8364</v>
      </c>
      <c r="S2121" s="11">
        <f t="shared" si="134"/>
        <v>42476</v>
      </c>
      <c r="T2121" s="11">
        <f t="shared" si="135"/>
        <v>42446</v>
      </c>
    </row>
    <row r="2122" spans="1:20" ht="43.2" x14ac:dyDescent="0.3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>
        <f t="shared" si="132"/>
        <v>101</v>
      </c>
      <c r="O2122" t="s">
        <v>8305</v>
      </c>
      <c r="P2122">
        <f t="shared" si="133"/>
        <v>268</v>
      </c>
      <c r="Q2122" s="9" t="s">
        <v>8322</v>
      </c>
      <c r="R2122" t="s">
        <v>8364</v>
      </c>
      <c r="S2122" s="11">
        <f t="shared" si="134"/>
        <v>41801</v>
      </c>
      <c r="T2122" s="11">
        <f t="shared" si="135"/>
        <v>41771</v>
      </c>
    </row>
    <row r="2123" spans="1:20" ht="43.2" x14ac:dyDescent="0.3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>
        <f t="shared" si="132"/>
        <v>109</v>
      </c>
      <c r="O2123" t="s">
        <v>8305</v>
      </c>
      <c r="P2123">
        <f t="shared" si="133"/>
        <v>76</v>
      </c>
      <c r="Q2123" s="9" t="s">
        <v>8322</v>
      </c>
      <c r="R2123" t="s">
        <v>8364</v>
      </c>
      <c r="S2123" s="11">
        <f t="shared" si="134"/>
        <v>41975</v>
      </c>
      <c r="T2123" s="11">
        <f t="shared" si="135"/>
        <v>41955</v>
      </c>
    </row>
    <row r="2124" spans="1:20" ht="28.8" x14ac:dyDescent="0.3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>
        <f t="shared" si="132"/>
        <v>102</v>
      </c>
      <c r="O2124" t="s">
        <v>8305</v>
      </c>
      <c r="P2124">
        <f t="shared" si="133"/>
        <v>59</v>
      </c>
      <c r="Q2124" s="9" t="s">
        <v>8322</v>
      </c>
      <c r="R2124" t="s">
        <v>8364</v>
      </c>
      <c r="S2124" s="11">
        <f t="shared" si="134"/>
        <v>41778</v>
      </c>
      <c r="T2124" s="11">
        <f t="shared" si="135"/>
        <v>41747</v>
      </c>
    </row>
    <row r="2125" spans="1:20" ht="28.8" x14ac:dyDescent="0.3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>
        <f t="shared" si="132"/>
        <v>110</v>
      </c>
      <c r="O2125" t="s">
        <v>8305</v>
      </c>
      <c r="P2125">
        <f t="shared" si="133"/>
        <v>50</v>
      </c>
      <c r="Q2125" s="9" t="s">
        <v>8322</v>
      </c>
      <c r="R2125" t="s">
        <v>8364</v>
      </c>
      <c r="S2125" s="11">
        <f t="shared" si="134"/>
        <v>42242</v>
      </c>
      <c r="T2125" s="11">
        <f t="shared" si="135"/>
        <v>42182</v>
      </c>
    </row>
    <row r="2126" spans="1:20" ht="43.2" x14ac:dyDescent="0.3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>
        <f t="shared" si="132"/>
        <v>101</v>
      </c>
      <c r="O2126" t="s">
        <v>8305</v>
      </c>
      <c r="P2126">
        <f t="shared" si="133"/>
        <v>56</v>
      </c>
      <c r="Q2126" s="9" t="s">
        <v>8322</v>
      </c>
      <c r="R2126" t="s">
        <v>8364</v>
      </c>
      <c r="S2126" s="11">
        <f t="shared" si="134"/>
        <v>41764</v>
      </c>
      <c r="T2126" s="11">
        <f t="shared" si="135"/>
        <v>41739</v>
      </c>
    </row>
    <row r="2127" spans="1:20" ht="57.6" x14ac:dyDescent="0.3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>
        <f t="shared" si="132"/>
        <v>100</v>
      </c>
      <c r="O2127" t="s">
        <v>8305</v>
      </c>
      <c r="P2127">
        <f t="shared" si="133"/>
        <v>167</v>
      </c>
      <c r="Q2127" s="9" t="s">
        <v>8322</v>
      </c>
      <c r="R2127" t="s">
        <v>8364</v>
      </c>
      <c r="S2127" s="11">
        <f t="shared" si="134"/>
        <v>42227</v>
      </c>
      <c r="T2127" s="11">
        <f t="shared" si="135"/>
        <v>42173</v>
      </c>
    </row>
    <row r="2128" spans="1:20" ht="43.2" x14ac:dyDescent="0.3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>
        <f t="shared" si="132"/>
        <v>106</v>
      </c>
      <c r="O2128" t="s">
        <v>8305</v>
      </c>
      <c r="P2128">
        <f t="shared" si="133"/>
        <v>47</v>
      </c>
      <c r="Q2128" s="9" t="s">
        <v>8322</v>
      </c>
      <c r="R2128" t="s">
        <v>8364</v>
      </c>
      <c r="S2128" s="11">
        <f t="shared" si="134"/>
        <v>42218</v>
      </c>
      <c r="T2128" s="11">
        <f t="shared" si="135"/>
        <v>42193</v>
      </c>
    </row>
    <row r="2129" spans="1:20" ht="28.8" x14ac:dyDescent="0.3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>
        <f t="shared" si="132"/>
        <v>100</v>
      </c>
      <c r="O2129" t="s">
        <v>8305</v>
      </c>
      <c r="P2129">
        <f t="shared" si="133"/>
        <v>65</v>
      </c>
      <c r="Q2129" s="9" t="s">
        <v>8322</v>
      </c>
      <c r="R2129" t="s">
        <v>8364</v>
      </c>
      <c r="S2129" s="11">
        <f t="shared" si="134"/>
        <v>42095</v>
      </c>
      <c r="T2129" s="11">
        <f t="shared" si="135"/>
        <v>42065</v>
      </c>
    </row>
    <row r="2130" spans="1:20" ht="43.2" x14ac:dyDescent="0.3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>
        <f t="shared" si="132"/>
        <v>100</v>
      </c>
      <c r="O2130" t="s">
        <v>8305</v>
      </c>
      <c r="P2130">
        <f t="shared" si="133"/>
        <v>56</v>
      </c>
      <c r="Q2130" s="9" t="s">
        <v>8322</v>
      </c>
      <c r="R2130" t="s">
        <v>8364</v>
      </c>
      <c r="S2130" s="11">
        <f t="shared" si="134"/>
        <v>42519</v>
      </c>
      <c r="T2130" s="11">
        <f t="shared" si="135"/>
        <v>42500</v>
      </c>
    </row>
    <row r="2131" spans="1:20" ht="43.2" x14ac:dyDescent="0.3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>
        <f t="shared" si="132"/>
        <v>113</v>
      </c>
      <c r="O2131" t="s">
        <v>8305</v>
      </c>
      <c r="P2131">
        <f t="shared" si="133"/>
        <v>74</v>
      </c>
      <c r="Q2131" s="9" t="s">
        <v>8322</v>
      </c>
      <c r="R2131" t="s">
        <v>8364</v>
      </c>
      <c r="S2131" s="11">
        <f t="shared" si="134"/>
        <v>41850</v>
      </c>
      <c r="T2131" s="11">
        <f t="shared" si="135"/>
        <v>41820</v>
      </c>
    </row>
    <row r="2132" spans="1:20" ht="43.2" x14ac:dyDescent="0.3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>
        <f t="shared" si="132"/>
        <v>103</v>
      </c>
      <c r="O2132" t="s">
        <v>8305</v>
      </c>
      <c r="P2132">
        <f t="shared" si="133"/>
        <v>107</v>
      </c>
      <c r="Q2132" s="9" t="s">
        <v>8322</v>
      </c>
      <c r="R2132" t="s">
        <v>8364</v>
      </c>
      <c r="S2132" s="11">
        <f t="shared" si="134"/>
        <v>41823</v>
      </c>
      <c r="T2132" s="11">
        <f t="shared" si="135"/>
        <v>41788</v>
      </c>
    </row>
    <row r="2133" spans="1:20" ht="43.2" x14ac:dyDescent="0.3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>
        <f t="shared" si="132"/>
        <v>117</v>
      </c>
      <c r="O2133" t="s">
        <v>8305</v>
      </c>
      <c r="P2133">
        <f t="shared" si="133"/>
        <v>42</v>
      </c>
      <c r="Q2133" s="9" t="s">
        <v>8322</v>
      </c>
      <c r="R2133" t="s">
        <v>8364</v>
      </c>
      <c r="S2133" s="11">
        <f t="shared" si="134"/>
        <v>42064</v>
      </c>
      <c r="T2133" s="11">
        <f t="shared" si="135"/>
        <v>42050</v>
      </c>
    </row>
    <row r="2134" spans="1:20" ht="43.2" x14ac:dyDescent="0.3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>
        <f t="shared" si="132"/>
        <v>108</v>
      </c>
      <c r="O2134" t="s">
        <v>8305</v>
      </c>
      <c r="P2134">
        <f t="shared" si="133"/>
        <v>74</v>
      </c>
      <c r="Q2134" s="9" t="s">
        <v>8322</v>
      </c>
      <c r="R2134" t="s">
        <v>8364</v>
      </c>
      <c r="S2134" s="11">
        <f t="shared" si="134"/>
        <v>41802</v>
      </c>
      <c r="T2134" s="11">
        <f t="shared" si="135"/>
        <v>41772</v>
      </c>
    </row>
    <row r="2135" spans="1:20" ht="43.2" x14ac:dyDescent="0.3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>
        <f t="shared" si="132"/>
        <v>100</v>
      </c>
      <c r="O2135" t="s">
        <v>8305</v>
      </c>
      <c r="P2135">
        <f t="shared" si="133"/>
        <v>73</v>
      </c>
      <c r="Q2135" s="9" t="s">
        <v>8322</v>
      </c>
      <c r="R2135" t="s">
        <v>8364</v>
      </c>
      <c r="S2135" s="11">
        <f t="shared" si="134"/>
        <v>42475</v>
      </c>
      <c r="T2135" s="11">
        <f t="shared" si="135"/>
        <v>42445</v>
      </c>
    </row>
    <row r="2136" spans="1:20" ht="43.2" x14ac:dyDescent="0.3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>
        <f t="shared" si="132"/>
        <v>100</v>
      </c>
      <c r="O2136" t="s">
        <v>8305</v>
      </c>
      <c r="P2136">
        <f t="shared" si="133"/>
        <v>100</v>
      </c>
      <c r="Q2136" s="9" t="s">
        <v>8322</v>
      </c>
      <c r="R2136" t="s">
        <v>8364</v>
      </c>
      <c r="S2136" s="11">
        <f t="shared" si="134"/>
        <v>42169</v>
      </c>
      <c r="T2136" s="11">
        <f t="shared" si="135"/>
        <v>42139</v>
      </c>
    </row>
    <row r="2137" spans="1:20" ht="28.8" x14ac:dyDescent="0.3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>
        <f t="shared" si="132"/>
        <v>146</v>
      </c>
      <c r="O2137" t="s">
        <v>8305</v>
      </c>
      <c r="P2137">
        <f t="shared" si="133"/>
        <v>38</v>
      </c>
      <c r="Q2137" s="9" t="s">
        <v>8322</v>
      </c>
      <c r="R2137" t="s">
        <v>8364</v>
      </c>
      <c r="S2137" s="11">
        <f t="shared" si="134"/>
        <v>42508</v>
      </c>
      <c r="T2137" s="11">
        <f t="shared" si="135"/>
        <v>42494</v>
      </c>
    </row>
    <row r="2138" spans="1:20" ht="43.2" x14ac:dyDescent="0.3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>
        <f t="shared" si="132"/>
        <v>110</v>
      </c>
      <c r="O2138" t="s">
        <v>8305</v>
      </c>
      <c r="P2138">
        <f t="shared" si="133"/>
        <v>167</v>
      </c>
      <c r="Q2138" s="9" t="s">
        <v>8322</v>
      </c>
      <c r="R2138" t="s">
        <v>8364</v>
      </c>
      <c r="S2138" s="11">
        <f t="shared" si="134"/>
        <v>42703</v>
      </c>
      <c r="T2138" s="11">
        <f t="shared" si="135"/>
        <v>42682</v>
      </c>
    </row>
    <row r="2139" spans="1:20" ht="28.8" x14ac:dyDescent="0.3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>
        <f t="shared" si="132"/>
        <v>108</v>
      </c>
      <c r="O2139" t="s">
        <v>8305</v>
      </c>
      <c r="P2139">
        <f t="shared" si="133"/>
        <v>95</v>
      </c>
      <c r="Q2139" s="9" t="s">
        <v>8322</v>
      </c>
      <c r="R2139" t="s">
        <v>8364</v>
      </c>
      <c r="S2139" s="11">
        <f t="shared" si="134"/>
        <v>42689</v>
      </c>
      <c r="T2139" s="11">
        <f t="shared" si="135"/>
        <v>42656</v>
      </c>
    </row>
    <row r="2140" spans="1:20" ht="57.6" x14ac:dyDescent="0.3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>
        <f t="shared" si="132"/>
        <v>100</v>
      </c>
      <c r="O2140" t="s">
        <v>8305</v>
      </c>
      <c r="P2140">
        <f t="shared" si="133"/>
        <v>100</v>
      </c>
      <c r="Q2140" s="9" t="s">
        <v>8322</v>
      </c>
      <c r="R2140" t="s">
        <v>8364</v>
      </c>
      <c r="S2140" s="11">
        <f t="shared" si="134"/>
        <v>42103</v>
      </c>
      <c r="T2140" s="11">
        <f t="shared" si="135"/>
        <v>42087</v>
      </c>
    </row>
    <row r="2141" spans="1:20" ht="43.2" x14ac:dyDescent="0.3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>
        <f t="shared" si="132"/>
        <v>100</v>
      </c>
      <c r="O2141" t="s">
        <v>8305</v>
      </c>
      <c r="P2141">
        <f t="shared" si="133"/>
        <v>143</v>
      </c>
      <c r="Q2141" s="9" t="s">
        <v>8322</v>
      </c>
      <c r="R2141" t="s">
        <v>8364</v>
      </c>
      <c r="S2141" s="11">
        <f t="shared" si="134"/>
        <v>42103</v>
      </c>
      <c r="T2141" s="11">
        <f t="shared" si="135"/>
        <v>42076</v>
      </c>
    </row>
    <row r="2142" spans="1:20" ht="57.6" x14ac:dyDescent="0.3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>
        <f t="shared" si="132"/>
        <v>107</v>
      </c>
      <c r="O2142" t="s">
        <v>8305</v>
      </c>
      <c r="P2142">
        <f t="shared" si="133"/>
        <v>91</v>
      </c>
      <c r="Q2142" s="9" t="s">
        <v>8322</v>
      </c>
      <c r="R2142" t="s">
        <v>8364</v>
      </c>
      <c r="S2142" s="11">
        <f t="shared" si="134"/>
        <v>41852</v>
      </c>
      <c r="T2142" s="11">
        <f t="shared" si="135"/>
        <v>41814</v>
      </c>
    </row>
    <row r="2143" spans="1:20" ht="43.2" x14ac:dyDescent="0.3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>
        <f t="shared" si="132"/>
        <v>143</v>
      </c>
      <c r="O2143" t="s">
        <v>8305</v>
      </c>
      <c r="P2143">
        <f t="shared" si="133"/>
        <v>49</v>
      </c>
      <c r="Q2143" s="9" t="s">
        <v>8322</v>
      </c>
      <c r="R2143" t="s">
        <v>8364</v>
      </c>
      <c r="S2143" s="11">
        <f t="shared" si="134"/>
        <v>41909</v>
      </c>
      <c r="T2143" s="11">
        <f t="shared" si="135"/>
        <v>41887</v>
      </c>
    </row>
    <row r="2144" spans="1:20" ht="28.8" x14ac:dyDescent="0.3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>
        <f t="shared" si="132"/>
        <v>105</v>
      </c>
      <c r="O2144" t="s">
        <v>8305</v>
      </c>
      <c r="P2144">
        <f t="shared" si="133"/>
        <v>70</v>
      </c>
      <c r="Q2144" s="9" t="s">
        <v>8322</v>
      </c>
      <c r="R2144" t="s">
        <v>8364</v>
      </c>
      <c r="S2144" s="11">
        <f t="shared" si="134"/>
        <v>42049</v>
      </c>
      <c r="T2144" s="11">
        <f t="shared" si="135"/>
        <v>41989</v>
      </c>
    </row>
    <row r="2145" spans="1:20" ht="28.8" x14ac:dyDescent="0.3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>
        <f t="shared" si="132"/>
        <v>104</v>
      </c>
      <c r="O2145" t="s">
        <v>8305</v>
      </c>
      <c r="P2145">
        <f t="shared" si="133"/>
        <v>136</v>
      </c>
      <c r="Q2145" s="9" t="s">
        <v>8322</v>
      </c>
      <c r="R2145" t="s">
        <v>8364</v>
      </c>
      <c r="S2145" s="11">
        <f t="shared" si="134"/>
        <v>42455</v>
      </c>
      <c r="T2145" s="11">
        <f t="shared" si="135"/>
        <v>42425</v>
      </c>
    </row>
    <row r="2146" spans="1:20" ht="43.2" x14ac:dyDescent="0.3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>
        <f t="shared" si="132"/>
        <v>120</v>
      </c>
      <c r="O2146" t="s">
        <v>8305</v>
      </c>
      <c r="P2146">
        <f t="shared" si="133"/>
        <v>100</v>
      </c>
      <c r="Q2146" s="9" t="s">
        <v>8322</v>
      </c>
      <c r="R2146" t="s">
        <v>8364</v>
      </c>
      <c r="S2146" s="11">
        <f t="shared" si="134"/>
        <v>42199</v>
      </c>
      <c r="T2146" s="11">
        <f t="shared" si="135"/>
        <v>42166</v>
      </c>
    </row>
    <row r="2147" spans="1:20" ht="57.6" x14ac:dyDescent="0.3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>
        <f t="shared" si="132"/>
        <v>110</v>
      </c>
      <c r="O2147" t="s">
        <v>8305</v>
      </c>
      <c r="P2147">
        <f t="shared" si="133"/>
        <v>95</v>
      </c>
      <c r="Q2147" s="9" t="s">
        <v>8322</v>
      </c>
      <c r="R2147" t="s">
        <v>8364</v>
      </c>
      <c r="S2147" s="11">
        <f t="shared" si="134"/>
        <v>41891</v>
      </c>
      <c r="T2147" s="11">
        <f t="shared" si="135"/>
        <v>41866</v>
      </c>
    </row>
    <row r="2148" spans="1:20" ht="43.2" x14ac:dyDescent="0.3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>
        <f t="shared" si="132"/>
        <v>102</v>
      </c>
      <c r="O2148" t="s">
        <v>8305</v>
      </c>
      <c r="P2148">
        <f t="shared" si="133"/>
        <v>75</v>
      </c>
      <c r="Q2148" s="9" t="s">
        <v>8322</v>
      </c>
      <c r="R2148" t="s">
        <v>8364</v>
      </c>
      <c r="S2148" s="11">
        <f t="shared" si="134"/>
        <v>42576</v>
      </c>
      <c r="T2148" s="11">
        <f t="shared" si="135"/>
        <v>42547</v>
      </c>
    </row>
    <row r="2149" spans="1:20" ht="43.2" x14ac:dyDescent="0.3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>
        <f t="shared" si="132"/>
        <v>129</v>
      </c>
      <c r="O2149" t="s">
        <v>8305</v>
      </c>
      <c r="P2149">
        <f t="shared" si="133"/>
        <v>64</v>
      </c>
      <c r="Q2149" s="9" t="s">
        <v>8322</v>
      </c>
      <c r="R2149" t="s">
        <v>8364</v>
      </c>
      <c r="S2149" s="11">
        <f t="shared" si="134"/>
        <v>42444</v>
      </c>
      <c r="T2149" s="11">
        <f t="shared" si="135"/>
        <v>42420</v>
      </c>
    </row>
    <row r="2150" spans="1:20" ht="43.2" x14ac:dyDescent="0.3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>
        <f t="shared" si="132"/>
        <v>115</v>
      </c>
      <c r="O2150" t="s">
        <v>8305</v>
      </c>
      <c r="P2150">
        <f t="shared" si="133"/>
        <v>115</v>
      </c>
      <c r="Q2150" s="9" t="s">
        <v>8322</v>
      </c>
      <c r="R2150" t="s">
        <v>8364</v>
      </c>
      <c r="S2150" s="11">
        <f t="shared" si="134"/>
        <v>42562</v>
      </c>
      <c r="T2150" s="11">
        <f t="shared" si="135"/>
        <v>42532</v>
      </c>
    </row>
    <row r="2151" spans="1:20" ht="43.2" x14ac:dyDescent="0.3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>
        <f t="shared" si="132"/>
        <v>151</v>
      </c>
      <c r="O2151" t="s">
        <v>8305</v>
      </c>
      <c r="P2151">
        <f t="shared" si="133"/>
        <v>101</v>
      </c>
      <c r="Q2151" s="9" t="s">
        <v>8322</v>
      </c>
      <c r="R2151" t="s">
        <v>8364</v>
      </c>
      <c r="S2151" s="11">
        <f t="shared" si="134"/>
        <v>42584</v>
      </c>
      <c r="T2151" s="11">
        <f t="shared" si="135"/>
        <v>42548</v>
      </c>
    </row>
    <row r="2152" spans="1:20" ht="43.2" x14ac:dyDescent="0.3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>
        <f t="shared" si="132"/>
        <v>111</v>
      </c>
      <c r="O2152" t="s">
        <v>8305</v>
      </c>
      <c r="P2152">
        <f t="shared" si="133"/>
        <v>94</v>
      </c>
      <c r="Q2152" s="9" t="s">
        <v>8322</v>
      </c>
      <c r="R2152" t="s">
        <v>8364</v>
      </c>
      <c r="S2152" s="11">
        <f t="shared" si="134"/>
        <v>42517</v>
      </c>
      <c r="T2152" s="11">
        <f t="shared" si="135"/>
        <v>42487</v>
      </c>
    </row>
    <row r="2153" spans="1:20" ht="43.2" x14ac:dyDescent="0.3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>
        <f t="shared" si="132"/>
        <v>100</v>
      </c>
      <c r="O2153" t="s">
        <v>8305</v>
      </c>
      <c r="P2153">
        <f t="shared" si="133"/>
        <v>35</v>
      </c>
      <c r="Q2153" s="9" t="s">
        <v>8322</v>
      </c>
      <c r="R2153" t="s">
        <v>8364</v>
      </c>
      <c r="S2153" s="11">
        <f t="shared" si="134"/>
        <v>42196</v>
      </c>
      <c r="T2153" s="11">
        <f t="shared" si="135"/>
        <v>42167</v>
      </c>
    </row>
    <row r="2154" spans="1:20" ht="43.2" x14ac:dyDescent="0.3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>
        <f t="shared" si="132"/>
        <v>100</v>
      </c>
      <c r="O2154" t="s">
        <v>8271</v>
      </c>
      <c r="P2154">
        <f t="shared" si="133"/>
        <v>42</v>
      </c>
      <c r="Q2154" s="9" t="s">
        <v>8322</v>
      </c>
      <c r="R2154" t="s">
        <v>8323</v>
      </c>
      <c r="S2154" s="11">
        <f t="shared" si="134"/>
        <v>42119</v>
      </c>
      <c r="T2154" s="11">
        <f t="shared" si="135"/>
        <v>42059</v>
      </c>
    </row>
    <row r="2155" spans="1:20" ht="43.2" x14ac:dyDescent="0.3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>
        <f t="shared" si="132"/>
        <v>101</v>
      </c>
      <c r="O2155" t="s">
        <v>8271</v>
      </c>
      <c r="P2155">
        <f t="shared" si="133"/>
        <v>53</v>
      </c>
      <c r="Q2155" s="9" t="s">
        <v>8322</v>
      </c>
      <c r="R2155" t="s">
        <v>8323</v>
      </c>
      <c r="S2155" s="11">
        <f t="shared" si="134"/>
        <v>41851</v>
      </c>
      <c r="T2155" s="11">
        <f t="shared" si="135"/>
        <v>41800</v>
      </c>
    </row>
    <row r="2156" spans="1:20" ht="43.2" x14ac:dyDescent="0.3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>
        <f t="shared" si="132"/>
        <v>122</v>
      </c>
      <c r="O2156" t="s">
        <v>8271</v>
      </c>
      <c r="P2156">
        <f t="shared" si="133"/>
        <v>70</v>
      </c>
      <c r="Q2156" s="9" t="s">
        <v>8322</v>
      </c>
      <c r="R2156" t="s">
        <v>8323</v>
      </c>
      <c r="S2156" s="11">
        <f t="shared" si="134"/>
        <v>42084</v>
      </c>
      <c r="T2156" s="11">
        <f t="shared" si="135"/>
        <v>42055</v>
      </c>
    </row>
    <row r="2157" spans="1:20" ht="43.2" x14ac:dyDescent="0.3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>
        <f t="shared" si="132"/>
        <v>330</v>
      </c>
      <c r="O2157" t="s">
        <v>8271</v>
      </c>
      <c r="P2157">
        <f t="shared" si="133"/>
        <v>43</v>
      </c>
      <c r="Q2157" s="9" t="s">
        <v>8322</v>
      </c>
      <c r="R2157" t="s">
        <v>8323</v>
      </c>
      <c r="S2157" s="11">
        <f t="shared" si="134"/>
        <v>42521</v>
      </c>
      <c r="T2157" s="11">
        <f t="shared" si="135"/>
        <v>42487</v>
      </c>
    </row>
    <row r="2158" spans="1:20" ht="43.2" x14ac:dyDescent="0.3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>
        <f t="shared" si="132"/>
        <v>110</v>
      </c>
      <c r="O2158" t="s">
        <v>8271</v>
      </c>
      <c r="P2158">
        <f t="shared" si="133"/>
        <v>199</v>
      </c>
      <c r="Q2158" s="9" t="s">
        <v>8322</v>
      </c>
      <c r="R2158" t="s">
        <v>8323</v>
      </c>
      <c r="S2158" s="11">
        <f t="shared" si="134"/>
        <v>42156</v>
      </c>
      <c r="T2158" s="11">
        <f t="shared" si="135"/>
        <v>42109</v>
      </c>
    </row>
    <row r="2159" spans="1:20" ht="43.2" x14ac:dyDescent="0.3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>
        <f t="shared" si="132"/>
        <v>101</v>
      </c>
      <c r="O2159" t="s">
        <v>8271</v>
      </c>
      <c r="P2159">
        <f t="shared" si="133"/>
        <v>79</v>
      </c>
      <c r="Q2159" s="9" t="s">
        <v>8322</v>
      </c>
      <c r="R2159" t="s">
        <v>8323</v>
      </c>
      <c r="S2159" s="11">
        <f t="shared" si="134"/>
        <v>42536</v>
      </c>
      <c r="T2159" s="11">
        <f t="shared" si="135"/>
        <v>42497</v>
      </c>
    </row>
    <row r="2160" spans="1:20" ht="43.2" x14ac:dyDescent="0.3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>
        <f t="shared" si="132"/>
        <v>140</v>
      </c>
      <c r="O2160" t="s">
        <v>8271</v>
      </c>
      <c r="P2160">
        <f t="shared" si="133"/>
        <v>62</v>
      </c>
      <c r="Q2160" s="9" t="s">
        <v>8322</v>
      </c>
      <c r="R2160" t="s">
        <v>8323</v>
      </c>
      <c r="S2160" s="11">
        <f t="shared" si="134"/>
        <v>42095</v>
      </c>
      <c r="T2160" s="11">
        <f t="shared" si="135"/>
        <v>42059</v>
      </c>
    </row>
    <row r="2161" spans="1:20" ht="28.8" x14ac:dyDescent="0.3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>
        <f t="shared" si="132"/>
        <v>100</v>
      </c>
      <c r="O2161" t="s">
        <v>8271</v>
      </c>
      <c r="P2161">
        <f t="shared" si="133"/>
        <v>50</v>
      </c>
      <c r="Q2161" s="9" t="s">
        <v>8322</v>
      </c>
      <c r="R2161" t="s">
        <v>8323</v>
      </c>
      <c r="S2161" s="11">
        <f t="shared" si="134"/>
        <v>42237</v>
      </c>
      <c r="T2161" s="11">
        <f t="shared" si="135"/>
        <v>42207</v>
      </c>
    </row>
    <row r="2162" spans="1:20" ht="57.6" x14ac:dyDescent="0.3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>
        <f t="shared" si="132"/>
        <v>119</v>
      </c>
      <c r="O2162" t="s">
        <v>8271</v>
      </c>
      <c r="P2162">
        <f t="shared" si="133"/>
        <v>48</v>
      </c>
      <c r="Q2162" s="9" t="s">
        <v>8322</v>
      </c>
      <c r="R2162" t="s">
        <v>8323</v>
      </c>
      <c r="S2162" s="11">
        <f t="shared" si="134"/>
        <v>41837</v>
      </c>
      <c r="T2162" s="11">
        <f t="shared" si="135"/>
        <v>41807</v>
      </c>
    </row>
    <row r="2163" spans="1:20" ht="43.2" x14ac:dyDescent="0.3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>
        <f t="shared" si="132"/>
        <v>107</v>
      </c>
      <c r="O2163" t="s">
        <v>8271</v>
      </c>
      <c r="P2163">
        <f t="shared" si="133"/>
        <v>107</v>
      </c>
      <c r="Q2163" s="9" t="s">
        <v>8322</v>
      </c>
      <c r="R2163" t="s">
        <v>8323</v>
      </c>
      <c r="S2163" s="11">
        <f t="shared" si="134"/>
        <v>42301</v>
      </c>
      <c r="T2163" s="11">
        <f t="shared" si="135"/>
        <v>42284</v>
      </c>
    </row>
    <row r="2164" spans="1:20" ht="43.2" x14ac:dyDescent="0.3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>
        <f t="shared" si="132"/>
        <v>228</v>
      </c>
      <c r="O2164" t="s">
        <v>8271</v>
      </c>
      <c r="P2164">
        <f t="shared" si="133"/>
        <v>57</v>
      </c>
      <c r="Q2164" s="9" t="s">
        <v>8322</v>
      </c>
      <c r="R2164" t="s">
        <v>8323</v>
      </c>
      <c r="S2164" s="11">
        <f t="shared" si="134"/>
        <v>42075</v>
      </c>
      <c r="T2164" s="11">
        <f t="shared" si="135"/>
        <v>42046</v>
      </c>
    </row>
    <row r="2165" spans="1:20" ht="43.2" x14ac:dyDescent="0.3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>
        <f t="shared" si="132"/>
        <v>106</v>
      </c>
      <c r="O2165" t="s">
        <v>8271</v>
      </c>
      <c r="P2165">
        <f t="shared" si="133"/>
        <v>41</v>
      </c>
      <c r="Q2165" s="9" t="s">
        <v>8322</v>
      </c>
      <c r="R2165" t="s">
        <v>8323</v>
      </c>
      <c r="S2165" s="11">
        <f t="shared" si="134"/>
        <v>42203</v>
      </c>
      <c r="T2165" s="11">
        <f t="shared" si="135"/>
        <v>42184</v>
      </c>
    </row>
    <row r="2166" spans="1:20" ht="43.2" x14ac:dyDescent="0.3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>
        <f t="shared" si="132"/>
        <v>143</v>
      </c>
      <c r="O2166" t="s">
        <v>8271</v>
      </c>
      <c r="P2166">
        <f t="shared" si="133"/>
        <v>22</v>
      </c>
      <c r="Q2166" s="9" t="s">
        <v>8322</v>
      </c>
      <c r="R2166" t="s">
        <v>8323</v>
      </c>
      <c r="S2166" s="11">
        <f t="shared" si="134"/>
        <v>42190</v>
      </c>
      <c r="T2166" s="11">
        <f t="shared" si="135"/>
        <v>42160</v>
      </c>
    </row>
    <row r="2167" spans="1:20" ht="43.2" x14ac:dyDescent="0.3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>
        <f t="shared" si="132"/>
        <v>105</v>
      </c>
      <c r="O2167" t="s">
        <v>8271</v>
      </c>
      <c r="P2167">
        <f t="shared" si="133"/>
        <v>80</v>
      </c>
      <c r="Q2167" s="9" t="s">
        <v>8322</v>
      </c>
      <c r="R2167" t="s">
        <v>8323</v>
      </c>
      <c r="S2167" s="11">
        <f t="shared" si="134"/>
        <v>42373</v>
      </c>
      <c r="T2167" s="11">
        <f t="shared" si="135"/>
        <v>42341</v>
      </c>
    </row>
    <row r="2168" spans="1:20" ht="57.6" x14ac:dyDescent="0.3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>
        <f t="shared" si="132"/>
        <v>110</v>
      </c>
      <c r="O2168" t="s">
        <v>8271</v>
      </c>
      <c r="P2168">
        <f t="shared" si="133"/>
        <v>72</v>
      </c>
      <c r="Q2168" s="9" t="s">
        <v>8322</v>
      </c>
      <c r="R2168" t="s">
        <v>8323</v>
      </c>
      <c r="S2168" s="11">
        <f t="shared" si="134"/>
        <v>42389</v>
      </c>
      <c r="T2168" s="11">
        <f t="shared" si="135"/>
        <v>42330</v>
      </c>
    </row>
    <row r="2169" spans="1:20" ht="43.2" x14ac:dyDescent="0.3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>
        <f t="shared" si="132"/>
        <v>106</v>
      </c>
      <c r="O2169" t="s">
        <v>8271</v>
      </c>
      <c r="P2169">
        <f t="shared" si="133"/>
        <v>65</v>
      </c>
      <c r="Q2169" s="9" t="s">
        <v>8322</v>
      </c>
      <c r="R2169" t="s">
        <v>8323</v>
      </c>
      <c r="S2169" s="11">
        <f t="shared" si="134"/>
        <v>42205</v>
      </c>
      <c r="T2169" s="11">
        <f t="shared" si="135"/>
        <v>42171</v>
      </c>
    </row>
    <row r="2170" spans="1:20" ht="43.2" x14ac:dyDescent="0.3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>
        <f t="shared" si="132"/>
        <v>108</v>
      </c>
      <c r="O2170" t="s">
        <v>8271</v>
      </c>
      <c r="P2170">
        <f t="shared" si="133"/>
        <v>39</v>
      </c>
      <c r="Q2170" s="9" t="s">
        <v>8322</v>
      </c>
      <c r="R2170" t="s">
        <v>8323</v>
      </c>
      <c r="S2170" s="11">
        <f t="shared" si="134"/>
        <v>42583</v>
      </c>
      <c r="T2170" s="11">
        <f t="shared" si="135"/>
        <v>42571</v>
      </c>
    </row>
    <row r="2171" spans="1:20" ht="43.2" x14ac:dyDescent="0.3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>
        <f t="shared" si="132"/>
        <v>105</v>
      </c>
      <c r="O2171" t="s">
        <v>8271</v>
      </c>
      <c r="P2171">
        <f t="shared" si="133"/>
        <v>108</v>
      </c>
      <c r="Q2171" s="9" t="s">
        <v>8322</v>
      </c>
      <c r="R2171" t="s">
        <v>8323</v>
      </c>
      <c r="S2171" s="11">
        <f t="shared" si="134"/>
        <v>42172</v>
      </c>
      <c r="T2171" s="11">
        <f t="shared" si="135"/>
        <v>42151</v>
      </c>
    </row>
    <row r="2172" spans="1:20" ht="28.8" x14ac:dyDescent="0.3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>
        <f t="shared" si="132"/>
        <v>119</v>
      </c>
      <c r="O2172" t="s">
        <v>8271</v>
      </c>
      <c r="P2172">
        <f t="shared" si="133"/>
        <v>28</v>
      </c>
      <c r="Q2172" s="9" t="s">
        <v>8322</v>
      </c>
      <c r="R2172" t="s">
        <v>8323</v>
      </c>
      <c r="S2172" s="11">
        <f t="shared" si="134"/>
        <v>42131</v>
      </c>
      <c r="T2172" s="11">
        <f t="shared" si="135"/>
        <v>42101</v>
      </c>
    </row>
    <row r="2173" spans="1:20" ht="57.6" x14ac:dyDescent="0.3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>
        <f t="shared" si="132"/>
        <v>153</v>
      </c>
      <c r="O2173" t="s">
        <v>8271</v>
      </c>
      <c r="P2173">
        <f t="shared" si="133"/>
        <v>70</v>
      </c>
      <c r="Q2173" s="9" t="s">
        <v>8322</v>
      </c>
      <c r="R2173" t="s">
        <v>8323</v>
      </c>
      <c r="S2173" s="11">
        <f t="shared" si="134"/>
        <v>42090</v>
      </c>
      <c r="T2173" s="11">
        <f t="shared" si="135"/>
        <v>42035</v>
      </c>
    </row>
    <row r="2174" spans="1:20" ht="43.2" x14ac:dyDescent="0.3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>
        <f t="shared" si="132"/>
        <v>100</v>
      </c>
      <c r="O2174" t="s">
        <v>8271</v>
      </c>
      <c r="P2174">
        <f t="shared" si="133"/>
        <v>179</v>
      </c>
      <c r="Q2174" s="9" t="s">
        <v>8322</v>
      </c>
      <c r="R2174" t="s">
        <v>8323</v>
      </c>
      <c r="S2174" s="11">
        <f t="shared" si="134"/>
        <v>42004</v>
      </c>
      <c r="T2174" s="11">
        <f t="shared" si="135"/>
        <v>41944</v>
      </c>
    </row>
    <row r="2175" spans="1:20" ht="43.2" x14ac:dyDescent="0.3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>
        <f t="shared" si="132"/>
        <v>100</v>
      </c>
      <c r="O2175" t="s">
        <v>8271</v>
      </c>
      <c r="P2175">
        <f t="shared" si="133"/>
        <v>63</v>
      </c>
      <c r="Q2175" s="9" t="s">
        <v>8322</v>
      </c>
      <c r="R2175" t="s">
        <v>8323</v>
      </c>
      <c r="S2175" s="11">
        <f t="shared" si="134"/>
        <v>42614</v>
      </c>
      <c r="T2175" s="11">
        <f t="shared" si="135"/>
        <v>42594</v>
      </c>
    </row>
    <row r="2176" spans="1:20" ht="43.2" x14ac:dyDescent="0.3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>
        <f t="shared" si="132"/>
        <v>225</v>
      </c>
      <c r="O2176" t="s">
        <v>8271</v>
      </c>
      <c r="P2176">
        <f t="shared" si="133"/>
        <v>75</v>
      </c>
      <c r="Q2176" s="9" t="s">
        <v>8322</v>
      </c>
      <c r="R2176" t="s">
        <v>8323</v>
      </c>
      <c r="S2176" s="11">
        <f t="shared" si="134"/>
        <v>42517</v>
      </c>
      <c r="T2176" s="11">
        <f t="shared" si="135"/>
        <v>42503</v>
      </c>
    </row>
    <row r="2177" spans="1:20" ht="57.6" x14ac:dyDescent="0.3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>
        <f t="shared" si="132"/>
        <v>106</v>
      </c>
      <c r="O2177" t="s">
        <v>8271</v>
      </c>
      <c r="P2177">
        <f t="shared" si="133"/>
        <v>59</v>
      </c>
      <c r="Q2177" s="9" t="s">
        <v>8322</v>
      </c>
      <c r="R2177" t="s">
        <v>8323</v>
      </c>
      <c r="S2177" s="11">
        <f t="shared" si="134"/>
        <v>41949</v>
      </c>
      <c r="T2177" s="11">
        <f t="shared" si="135"/>
        <v>41928</v>
      </c>
    </row>
    <row r="2178" spans="1:20" ht="43.2" x14ac:dyDescent="0.3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>
        <f t="shared" ref="N2178:N2241" si="136">ROUND(($E2178/$D2178)*100,0)</f>
        <v>105</v>
      </c>
      <c r="O2178" t="s">
        <v>8271</v>
      </c>
      <c r="P2178">
        <f t="shared" ref="P2178:P2241" si="137">ROUND($E2178/$L2178,0)</f>
        <v>140</v>
      </c>
      <c r="Q2178" s="9" t="s">
        <v>8322</v>
      </c>
      <c r="R2178" t="s">
        <v>8323</v>
      </c>
      <c r="S2178" s="11">
        <f t="shared" si="134"/>
        <v>42420</v>
      </c>
      <c r="T2178" s="11">
        <f t="shared" si="135"/>
        <v>42375</v>
      </c>
    </row>
    <row r="2179" spans="1:20" ht="57.6" x14ac:dyDescent="0.3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>
        <f t="shared" si="136"/>
        <v>117</v>
      </c>
      <c r="O2179" t="s">
        <v>8271</v>
      </c>
      <c r="P2179">
        <f t="shared" si="137"/>
        <v>70</v>
      </c>
      <c r="Q2179" s="9" t="s">
        <v>8322</v>
      </c>
      <c r="R2179" t="s">
        <v>8323</v>
      </c>
      <c r="S2179" s="11">
        <f t="shared" ref="S2179:S2242" si="138">ROUND((((($I2179/60)/60)/24)+DATE(1970,1,1))-(8/24),0)</f>
        <v>41974</v>
      </c>
      <c r="T2179" s="11">
        <f t="shared" ref="T2179:T2242" si="139">ROUND((((($J2179/60)/60)/24)+DATE(1970,1,1))-(8/24),0)</f>
        <v>41964</v>
      </c>
    </row>
    <row r="2180" spans="1:20" ht="43.2" x14ac:dyDescent="0.3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>
        <f t="shared" si="136"/>
        <v>109</v>
      </c>
      <c r="O2180" t="s">
        <v>8271</v>
      </c>
      <c r="P2180">
        <f t="shared" si="137"/>
        <v>57</v>
      </c>
      <c r="Q2180" s="9" t="s">
        <v>8322</v>
      </c>
      <c r="R2180" t="s">
        <v>8323</v>
      </c>
      <c r="S2180" s="11">
        <f t="shared" si="138"/>
        <v>42173</v>
      </c>
      <c r="T2180" s="11">
        <f t="shared" si="139"/>
        <v>42143</v>
      </c>
    </row>
    <row r="2181" spans="1:20" ht="43.2" x14ac:dyDescent="0.3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>
        <f t="shared" si="136"/>
        <v>160</v>
      </c>
      <c r="O2181" t="s">
        <v>8271</v>
      </c>
      <c r="P2181">
        <f t="shared" si="137"/>
        <v>40</v>
      </c>
      <c r="Q2181" s="9" t="s">
        <v>8322</v>
      </c>
      <c r="R2181" t="s">
        <v>8323</v>
      </c>
      <c r="S2181" s="11">
        <f t="shared" si="138"/>
        <v>42482</v>
      </c>
      <c r="T2181" s="11">
        <f t="shared" si="139"/>
        <v>42461</v>
      </c>
    </row>
    <row r="2182" spans="1:20" ht="43.2" x14ac:dyDescent="0.3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>
        <f t="shared" si="136"/>
        <v>113</v>
      </c>
      <c r="O2182" t="s">
        <v>8271</v>
      </c>
      <c r="P2182">
        <f t="shared" si="137"/>
        <v>64</v>
      </c>
      <c r="Q2182" s="9" t="s">
        <v>8322</v>
      </c>
      <c r="R2182" t="s">
        <v>8323</v>
      </c>
      <c r="S2182" s="11">
        <f t="shared" si="138"/>
        <v>42585</v>
      </c>
      <c r="T2182" s="11">
        <f t="shared" si="139"/>
        <v>42554</v>
      </c>
    </row>
    <row r="2183" spans="1:20" ht="28.8" x14ac:dyDescent="0.3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>
        <f t="shared" si="136"/>
        <v>102</v>
      </c>
      <c r="O2183" t="s">
        <v>8271</v>
      </c>
      <c r="P2183">
        <f t="shared" si="137"/>
        <v>120</v>
      </c>
      <c r="Q2183" s="9" t="s">
        <v>8322</v>
      </c>
      <c r="R2183" t="s">
        <v>8323</v>
      </c>
      <c r="S2183" s="11">
        <f t="shared" si="138"/>
        <v>42188</v>
      </c>
      <c r="T2183" s="11">
        <f t="shared" si="139"/>
        <v>42152</v>
      </c>
    </row>
    <row r="2184" spans="1:20" ht="57.6" x14ac:dyDescent="0.3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>
        <f t="shared" si="136"/>
        <v>101</v>
      </c>
      <c r="O2184" t="s">
        <v>8271</v>
      </c>
      <c r="P2184">
        <f t="shared" si="137"/>
        <v>1008</v>
      </c>
      <c r="Q2184" s="9" t="s">
        <v>8322</v>
      </c>
      <c r="R2184" t="s">
        <v>8323</v>
      </c>
      <c r="S2184" s="11">
        <f t="shared" si="138"/>
        <v>42146</v>
      </c>
      <c r="T2184" s="11">
        <f t="shared" si="139"/>
        <v>42116</v>
      </c>
    </row>
    <row r="2185" spans="1:20" ht="43.2" x14ac:dyDescent="0.3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>
        <f t="shared" si="136"/>
        <v>101</v>
      </c>
      <c r="O2185" t="s">
        <v>8271</v>
      </c>
      <c r="P2185">
        <f t="shared" si="137"/>
        <v>63</v>
      </c>
      <c r="Q2185" s="9" t="s">
        <v>8322</v>
      </c>
      <c r="R2185" t="s">
        <v>8323</v>
      </c>
      <c r="S2185" s="11">
        <f t="shared" si="138"/>
        <v>42215</v>
      </c>
      <c r="T2185" s="11">
        <f t="shared" si="139"/>
        <v>42155</v>
      </c>
    </row>
    <row r="2186" spans="1:20" ht="43.2" x14ac:dyDescent="0.3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>
        <f t="shared" si="136"/>
        <v>6500</v>
      </c>
      <c r="O2186" t="s">
        <v>8271</v>
      </c>
      <c r="P2186">
        <f t="shared" si="137"/>
        <v>22</v>
      </c>
      <c r="Q2186" s="9" t="s">
        <v>8322</v>
      </c>
      <c r="R2186" t="s">
        <v>8323</v>
      </c>
      <c r="S2186" s="11">
        <f t="shared" si="138"/>
        <v>42457</v>
      </c>
      <c r="T2186" s="11">
        <f t="shared" si="139"/>
        <v>42432</v>
      </c>
    </row>
    <row r="2187" spans="1:20" ht="43.2" x14ac:dyDescent="0.3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>
        <f t="shared" si="136"/>
        <v>101</v>
      </c>
      <c r="O2187" t="s">
        <v>8293</v>
      </c>
      <c r="P2187">
        <f t="shared" si="137"/>
        <v>75</v>
      </c>
      <c r="Q2187" s="9" t="s">
        <v>8330</v>
      </c>
      <c r="R2187" t="s">
        <v>8352</v>
      </c>
      <c r="S2187" s="11">
        <f t="shared" si="138"/>
        <v>42823</v>
      </c>
      <c r="T2187" s="11">
        <f t="shared" si="139"/>
        <v>42774</v>
      </c>
    </row>
    <row r="2188" spans="1:20" ht="43.2" x14ac:dyDescent="0.3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>
        <f t="shared" si="136"/>
        <v>0</v>
      </c>
      <c r="O2188" t="s">
        <v>8293</v>
      </c>
      <c r="P2188" t="e">
        <f t="shared" si="137"/>
        <v>#DIV/0!</v>
      </c>
      <c r="Q2188" s="9" t="s">
        <v>8330</v>
      </c>
      <c r="R2188" t="s">
        <v>8352</v>
      </c>
      <c r="S2188" s="11">
        <f t="shared" si="138"/>
        <v>42839</v>
      </c>
      <c r="T2188" s="11">
        <f t="shared" si="139"/>
        <v>42779</v>
      </c>
    </row>
    <row r="2189" spans="1:20" ht="43.2" x14ac:dyDescent="0.3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>
        <f t="shared" si="136"/>
        <v>22</v>
      </c>
      <c r="O2189" t="s">
        <v>8293</v>
      </c>
      <c r="P2189">
        <f t="shared" si="137"/>
        <v>76</v>
      </c>
      <c r="Q2189" s="9" t="s">
        <v>8330</v>
      </c>
      <c r="R2189" t="s">
        <v>8352</v>
      </c>
      <c r="S2189" s="11">
        <f t="shared" si="138"/>
        <v>42832</v>
      </c>
      <c r="T2189" s="11">
        <f t="shared" si="139"/>
        <v>42808</v>
      </c>
    </row>
    <row r="2190" spans="1:20" ht="28.8" x14ac:dyDescent="0.3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>
        <f t="shared" si="136"/>
        <v>109</v>
      </c>
      <c r="O2190" t="s">
        <v>8293</v>
      </c>
      <c r="P2190">
        <f t="shared" si="137"/>
        <v>86</v>
      </c>
      <c r="Q2190" s="9" t="s">
        <v>8330</v>
      </c>
      <c r="R2190" t="s">
        <v>8352</v>
      </c>
      <c r="S2190" s="11">
        <f t="shared" si="138"/>
        <v>42811</v>
      </c>
      <c r="T2190" s="11">
        <f t="shared" si="139"/>
        <v>42783</v>
      </c>
    </row>
    <row r="2191" spans="1:20" ht="43.2" x14ac:dyDescent="0.3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>
        <f t="shared" si="136"/>
        <v>103</v>
      </c>
      <c r="O2191" t="s">
        <v>8293</v>
      </c>
      <c r="P2191">
        <f t="shared" si="137"/>
        <v>24</v>
      </c>
      <c r="Q2191" s="9" t="s">
        <v>8330</v>
      </c>
      <c r="R2191" t="s">
        <v>8352</v>
      </c>
      <c r="S2191" s="11">
        <f t="shared" si="138"/>
        <v>42818</v>
      </c>
      <c r="T2191" s="11">
        <f t="shared" si="139"/>
        <v>42788</v>
      </c>
    </row>
    <row r="2192" spans="1:20" ht="43.2" x14ac:dyDescent="0.3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>
        <f t="shared" si="136"/>
        <v>0</v>
      </c>
      <c r="O2192" t="s">
        <v>8293</v>
      </c>
      <c r="P2192">
        <f t="shared" si="137"/>
        <v>18</v>
      </c>
      <c r="Q2192" s="9" t="s">
        <v>8330</v>
      </c>
      <c r="R2192" t="s">
        <v>8352</v>
      </c>
      <c r="S2192" s="11">
        <f t="shared" si="138"/>
        <v>42852</v>
      </c>
      <c r="T2192" s="11">
        <f t="shared" si="139"/>
        <v>42793</v>
      </c>
    </row>
    <row r="2193" spans="1:20" ht="43.2" x14ac:dyDescent="0.3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>
        <f t="shared" si="136"/>
        <v>31</v>
      </c>
      <c r="O2193" t="s">
        <v>8293</v>
      </c>
      <c r="P2193">
        <f t="shared" si="137"/>
        <v>80</v>
      </c>
      <c r="Q2193" s="9" t="s">
        <v>8330</v>
      </c>
      <c r="R2193" t="s">
        <v>8352</v>
      </c>
      <c r="S2193" s="11">
        <f t="shared" si="138"/>
        <v>42836</v>
      </c>
      <c r="T2193" s="11">
        <f t="shared" si="139"/>
        <v>42802</v>
      </c>
    </row>
    <row r="2194" spans="1:20" ht="57.6" x14ac:dyDescent="0.3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>
        <f t="shared" si="136"/>
        <v>44</v>
      </c>
      <c r="O2194" t="s">
        <v>8293</v>
      </c>
      <c r="P2194">
        <f t="shared" si="137"/>
        <v>253</v>
      </c>
      <c r="Q2194" s="9" t="s">
        <v>8330</v>
      </c>
      <c r="R2194" t="s">
        <v>8352</v>
      </c>
      <c r="S2194" s="11">
        <f t="shared" si="138"/>
        <v>42834</v>
      </c>
      <c r="T2194" s="11">
        <f t="shared" si="139"/>
        <v>42804</v>
      </c>
    </row>
    <row r="2195" spans="1:20" ht="28.8" x14ac:dyDescent="0.3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>
        <f t="shared" si="136"/>
        <v>100</v>
      </c>
      <c r="O2195" t="s">
        <v>8293</v>
      </c>
      <c r="P2195">
        <f t="shared" si="137"/>
        <v>171</v>
      </c>
      <c r="Q2195" s="9" t="s">
        <v>8330</v>
      </c>
      <c r="R2195" t="s">
        <v>8352</v>
      </c>
      <c r="S2195" s="11">
        <f t="shared" si="138"/>
        <v>42811</v>
      </c>
      <c r="T2195" s="11">
        <f t="shared" si="139"/>
        <v>42781</v>
      </c>
    </row>
    <row r="2196" spans="1:20" ht="43.2" x14ac:dyDescent="0.3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>
        <f t="shared" si="136"/>
        <v>25</v>
      </c>
      <c r="O2196" t="s">
        <v>8293</v>
      </c>
      <c r="P2196">
        <f t="shared" si="137"/>
        <v>58</v>
      </c>
      <c r="Q2196" s="9" t="s">
        <v>8330</v>
      </c>
      <c r="R2196" t="s">
        <v>8352</v>
      </c>
      <c r="S2196" s="11">
        <f t="shared" si="138"/>
        <v>42831</v>
      </c>
      <c r="T2196" s="11">
        <f t="shared" si="139"/>
        <v>42801</v>
      </c>
    </row>
    <row r="2197" spans="1:20" ht="43.2" x14ac:dyDescent="0.3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>
        <f t="shared" si="136"/>
        <v>33</v>
      </c>
      <c r="O2197" t="s">
        <v>8293</v>
      </c>
      <c r="P2197">
        <f t="shared" si="137"/>
        <v>264</v>
      </c>
      <c r="Q2197" s="9" t="s">
        <v>8330</v>
      </c>
      <c r="R2197" t="s">
        <v>8352</v>
      </c>
      <c r="S2197" s="11">
        <f t="shared" si="138"/>
        <v>42828</v>
      </c>
      <c r="T2197" s="11">
        <f t="shared" si="139"/>
        <v>42795</v>
      </c>
    </row>
    <row r="2198" spans="1:20" ht="43.2" x14ac:dyDescent="0.3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>
        <f t="shared" si="136"/>
        <v>48</v>
      </c>
      <c r="O2198" t="s">
        <v>8293</v>
      </c>
      <c r="P2198">
        <f t="shared" si="137"/>
        <v>159</v>
      </c>
      <c r="Q2198" s="9" t="s">
        <v>8330</v>
      </c>
      <c r="R2198" t="s">
        <v>8352</v>
      </c>
      <c r="S2198" s="11">
        <f t="shared" si="138"/>
        <v>42821</v>
      </c>
      <c r="T2198" s="11">
        <f t="shared" si="139"/>
        <v>42788</v>
      </c>
    </row>
    <row r="2199" spans="1:20" ht="43.2" x14ac:dyDescent="0.3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>
        <f t="shared" si="136"/>
        <v>9</v>
      </c>
      <c r="O2199" t="s">
        <v>8293</v>
      </c>
      <c r="P2199">
        <f t="shared" si="137"/>
        <v>35</v>
      </c>
      <c r="Q2199" s="9" t="s">
        <v>8330</v>
      </c>
      <c r="R2199" t="s">
        <v>8352</v>
      </c>
      <c r="S2199" s="11">
        <f t="shared" si="138"/>
        <v>42835</v>
      </c>
      <c r="T2199" s="11">
        <f t="shared" si="139"/>
        <v>42804</v>
      </c>
    </row>
    <row r="2200" spans="1:20" ht="43.2" x14ac:dyDescent="0.3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>
        <f t="shared" si="136"/>
        <v>0</v>
      </c>
      <c r="O2200" t="s">
        <v>8293</v>
      </c>
      <c r="P2200">
        <f t="shared" si="137"/>
        <v>5</v>
      </c>
      <c r="Q2200" s="9" t="s">
        <v>8330</v>
      </c>
      <c r="R2200" t="s">
        <v>8352</v>
      </c>
      <c r="S2200" s="11">
        <f t="shared" si="138"/>
        <v>42821</v>
      </c>
      <c r="T2200" s="11">
        <f t="shared" si="139"/>
        <v>42791</v>
      </c>
    </row>
    <row r="2201" spans="1:20" ht="57.6" x14ac:dyDescent="0.3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>
        <f t="shared" si="136"/>
        <v>12</v>
      </c>
      <c r="O2201" t="s">
        <v>8293</v>
      </c>
      <c r="P2201">
        <f t="shared" si="137"/>
        <v>61</v>
      </c>
      <c r="Q2201" s="9" t="s">
        <v>8330</v>
      </c>
      <c r="R2201" t="s">
        <v>8352</v>
      </c>
      <c r="S2201" s="11">
        <f t="shared" si="138"/>
        <v>42835</v>
      </c>
      <c r="T2201" s="11">
        <f t="shared" si="139"/>
        <v>42801</v>
      </c>
    </row>
    <row r="2202" spans="1:20" ht="43.2" x14ac:dyDescent="0.3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>
        <f t="shared" si="136"/>
        <v>0</v>
      </c>
      <c r="O2202" t="s">
        <v>8293</v>
      </c>
      <c r="P2202" t="e">
        <f t="shared" si="137"/>
        <v>#DIV/0!</v>
      </c>
      <c r="Q2202" s="9" t="s">
        <v>8330</v>
      </c>
      <c r="R2202" t="s">
        <v>8352</v>
      </c>
      <c r="S2202" s="11">
        <f t="shared" si="138"/>
        <v>42826</v>
      </c>
      <c r="T2202" s="11">
        <f t="shared" si="139"/>
        <v>42796</v>
      </c>
    </row>
    <row r="2203" spans="1:20" ht="43.2" x14ac:dyDescent="0.3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>
        <f t="shared" si="136"/>
        <v>20</v>
      </c>
      <c r="O2203" t="s">
        <v>8293</v>
      </c>
      <c r="P2203">
        <f t="shared" si="137"/>
        <v>115</v>
      </c>
      <c r="Q2203" s="9" t="s">
        <v>8330</v>
      </c>
      <c r="R2203" t="s">
        <v>8352</v>
      </c>
      <c r="S2203" s="11">
        <f t="shared" si="138"/>
        <v>42835</v>
      </c>
      <c r="T2203" s="11">
        <f t="shared" si="139"/>
        <v>42805</v>
      </c>
    </row>
    <row r="2204" spans="1:20" ht="72" x14ac:dyDescent="0.3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>
        <f t="shared" si="136"/>
        <v>0</v>
      </c>
      <c r="O2204" t="s">
        <v>8293</v>
      </c>
      <c r="P2204" t="e">
        <f t="shared" si="137"/>
        <v>#DIV/0!</v>
      </c>
      <c r="Q2204" s="9" t="s">
        <v>8330</v>
      </c>
      <c r="R2204" t="s">
        <v>8352</v>
      </c>
      <c r="S2204" s="11">
        <f t="shared" si="138"/>
        <v>42820</v>
      </c>
      <c r="T2204" s="11">
        <f t="shared" si="139"/>
        <v>42796</v>
      </c>
    </row>
    <row r="2205" spans="1:20" ht="43.2" x14ac:dyDescent="0.3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>
        <f t="shared" si="136"/>
        <v>4</v>
      </c>
      <c r="O2205" t="s">
        <v>8293</v>
      </c>
      <c r="P2205">
        <f t="shared" si="137"/>
        <v>54</v>
      </c>
      <c r="Q2205" s="9" t="s">
        <v>8330</v>
      </c>
      <c r="R2205" t="s">
        <v>8352</v>
      </c>
      <c r="S2205" s="11">
        <f t="shared" si="138"/>
        <v>42837</v>
      </c>
      <c r="T2205" s="11">
        <f t="shared" si="139"/>
        <v>42807</v>
      </c>
    </row>
    <row r="2206" spans="1:20" ht="43.2" x14ac:dyDescent="0.3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>
        <f t="shared" si="136"/>
        <v>26</v>
      </c>
      <c r="O2206" t="s">
        <v>8293</v>
      </c>
      <c r="P2206">
        <f t="shared" si="137"/>
        <v>66</v>
      </c>
      <c r="Q2206" s="9" t="s">
        <v>8330</v>
      </c>
      <c r="R2206" t="s">
        <v>8352</v>
      </c>
      <c r="S2206" s="11">
        <f t="shared" si="138"/>
        <v>42826</v>
      </c>
      <c r="T2206" s="11">
        <f t="shared" si="139"/>
        <v>42796</v>
      </c>
    </row>
    <row r="2207" spans="1:20" ht="43.2" x14ac:dyDescent="0.3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>
        <f t="shared" si="136"/>
        <v>39</v>
      </c>
      <c r="O2207" t="s">
        <v>8298</v>
      </c>
      <c r="P2207">
        <f t="shared" si="137"/>
        <v>65</v>
      </c>
      <c r="Q2207" s="9" t="s">
        <v>8341</v>
      </c>
      <c r="R2207" t="s">
        <v>8357</v>
      </c>
      <c r="S2207" s="11">
        <f t="shared" si="138"/>
        <v>42829</v>
      </c>
      <c r="T2207" s="11">
        <f t="shared" si="139"/>
        <v>42799</v>
      </c>
    </row>
    <row r="2208" spans="1:20" ht="43.2" x14ac:dyDescent="0.3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>
        <f t="shared" si="136"/>
        <v>3</v>
      </c>
      <c r="O2208" t="s">
        <v>8298</v>
      </c>
      <c r="P2208">
        <f t="shared" si="137"/>
        <v>21</v>
      </c>
      <c r="Q2208" s="9" t="s">
        <v>8341</v>
      </c>
      <c r="R2208" t="s">
        <v>8357</v>
      </c>
      <c r="S2208" s="11">
        <f t="shared" si="138"/>
        <v>42835</v>
      </c>
      <c r="T2208" s="11">
        <f t="shared" si="139"/>
        <v>42805</v>
      </c>
    </row>
    <row r="2209" spans="1:20" ht="43.2" x14ac:dyDescent="0.3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>
        <f t="shared" si="136"/>
        <v>48</v>
      </c>
      <c r="O2209" t="s">
        <v>8298</v>
      </c>
      <c r="P2209">
        <f t="shared" si="137"/>
        <v>30</v>
      </c>
      <c r="Q2209" s="9" t="s">
        <v>8341</v>
      </c>
      <c r="R2209" t="s">
        <v>8357</v>
      </c>
      <c r="S2209" s="11">
        <f t="shared" si="138"/>
        <v>42814</v>
      </c>
      <c r="T2209" s="11">
        <f t="shared" si="139"/>
        <v>42807</v>
      </c>
    </row>
    <row r="2210" spans="1:20" ht="43.2" x14ac:dyDescent="0.3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>
        <f t="shared" si="136"/>
        <v>21</v>
      </c>
      <c r="O2210" t="s">
        <v>8298</v>
      </c>
      <c r="P2210">
        <f t="shared" si="137"/>
        <v>25</v>
      </c>
      <c r="Q2210" s="9" t="s">
        <v>8341</v>
      </c>
      <c r="R2210" t="s">
        <v>8357</v>
      </c>
      <c r="S2210" s="11">
        <f t="shared" si="138"/>
        <v>42821</v>
      </c>
      <c r="T2210" s="11">
        <f t="shared" si="139"/>
        <v>42791</v>
      </c>
    </row>
    <row r="2211" spans="1:20" ht="43.2" x14ac:dyDescent="0.3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>
        <f t="shared" si="136"/>
        <v>8</v>
      </c>
      <c r="O2211" t="s">
        <v>8298</v>
      </c>
      <c r="P2211">
        <f t="shared" si="137"/>
        <v>11</v>
      </c>
      <c r="Q2211" s="9" t="s">
        <v>8341</v>
      </c>
      <c r="R2211" t="s">
        <v>8357</v>
      </c>
      <c r="S2211" s="11">
        <f t="shared" si="138"/>
        <v>42824</v>
      </c>
      <c r="T2211" s="11">
        <f t="shared" si="139"/>
        <v>42794</v>
      </c>
    </row>
    <row r="2212" spans="1:20" ht="43.2" x14ac:dyDescent="0.3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>
        <f t="shared" si="136"/>
        <v>1</v>
      </c>
      <c r="O2212" t="s">
        <v>8298</v>
      </c>
      <c r="P2212">
        <f t="shared" si="137"/>
        <v>108</v>
      </c>
      <c r="Q2212" s="9" t="s">
        <v>8341</v>
      </c>
      <c r="R2212" t="s">
        <v>8357</v>
      </c>
      <c r="S2212" s="11">
        <f t="shared" si="138"/>
        <v>42855</v>
      </c>
      <c r="T2212" s="11">
        <f t="shared" si="139"/>
        <v>42804</v>
      </c>
    </row>
    <row r="2213" spans="1:20" ht="43.2" x14ac:dyDescent="0.3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>
        <f t="shared" si="136"/>
        <v>46</v>
      </c>
      <c r="O2213" t="s">
        <v>8303</v>
      </c>
      <c r="P2213">
        <f t="shared" si="137"/>
        <v>34</v>
      </c>
      <c r="Q2213" s="9" t="s">
        <v>8322</v>
      </c>
      <c r="R2213" t="s">
        <v>8362</v>
      </c>
      <c r="S2213" s="11">
        <f t="shared" si="138"/>
        <v>42832</v>
      </c>
      <c r="T2213" s="11">
        <f t="shared" si="139"/>
        <v>42801</v>
      </c>
    </row>
    <row r="2214" spans="1:20" ht="43.2" x14ac:dyDescent="0.3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>
        <f t="shared" si="136"/>
        <v>34</v>
      </c>
      <c r="O2214" t="s">
        <v>8303</v>
      </c>
      <c r="P2214">
        <f t="shared" si="137"/>
        <v>132</v>
      </c>
      <c r="Q2214" s="9" t="s">
        <v>8322</v>
      </c>
      <c r="R2214" t="s">
        <v>8362</v>
      </c>
      <c r="S2214" s="11">
        <f t="shared" si="138"/>
        <v>42830</v>
      </c>
      <c r="T2214" s="11">
        <f t="shared" si="139"/>
        <v>42800</v>
      </c>
    </row>
    <row r="2215" spans="1:20" ht="28.8" x14ac:dyDescent="0.3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>
        <f t="shared" si="136"/>
        <v>104</v>
      </c>
      <c r="O2215" t="s">
        <v>8303</v>
      </c>
      <c r="P2215">
        <f t="shared" si="137"/>
        <v>922</v>
      </c>
      <c r="Q2215" s="9" t="s">
        <v>8322</v>
      </c>
      <c r="R2215" t="s">
        <v>8362</v>
      </c>
      <c r="S2215" s="11">
        <f t="shared" si="138"/>
        <v>42816</v>
      </c>
      <c r="T2215" s="11">
        <f t="shared" si="139"/>
        <v>42756</v>
      </c>
    </row>
    <row r="2216" spans="1:20" ht="43.2" x14ac:dyDescent="0.3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>
        <f t="shared" si="136"/>
        <v>6</v>
      </c>
      <c r="O2216" t="s">
        <v>8303</v>
      </c>
      <c r="P2216">
        <f t="shared" si="137"/>
        <v>164</v>
      </c>
      <c r="Q2216" s="9" t="s">
        <v>8322</v>
      </c>
      <c r="R2216" t="s">
        <v>8362</v>
      </c>
      <c r="S2216" s="11">
        <f t="shared" si="138"/>
        <v>42830</v>
      </c>
      <c r="T2216" s="11">
        <f t="shared" si="139"/>
        <v>42788</v>
      </c>
    </row>
    <row r="2217" spans="1:20" ht="28.8" x14ac:dyDescent="0.3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>
        <f t="shared" si="136"/>
        <v>11</v>
      </c>
      <c r="O2217" t="s">
        <v>8303</v>
      </c>
      <c r="P2217">
        <f t="shared" si="137"/>
        <v>217</v>
      </c>
      <c r="Q2217" s="9" t="s">
        <v>8322</v>
      </c>
      <c r="R2217" t="s">
        <v>8362</v>
      </c>
      <c r="S2217" s="11">
        <f t="shared" si="138"/>
        <v>42819</v>
      </c>
      <c r="T2217" s="11">
        <f t="shared" si="139"/>
        <v>42774</v>
      </c>
    </row>
    <row r="2218" spans="1:20" ht="43.2" x14ac:dyDescent="0.3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>
        <f t="shared" si="136"/>
        <v>109</v>
      </c>
      <c r="O2218" t="s">
        <v>8271</v>
      </c>
      <c r="P2218">
        <f t="shared" si="137"/>
        <v>139</v>
      </c>
      <c r="Q2218" s="9" t="s">
        <v>8322</v>
      </c>
      <c r="R2218" t="s">
        <v>8323</v>
      </c>
      <c r="S2218" s="11">
        <f t="shared" si="138"/>
        <v>42810</v>
      </c>
      <c r="T2218" s="11">
        <f t="shared" si="139"/>
        <v>42780</v>
      </c>
    </row>
    <row r="2219" spans="1:20" ht="43.2" x14ac:dyDescent="0.3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>
        <f t="shared" si="136"/>
        <v>1</v>
      </c>
      <c r="O2219" t="s">
        <v>8271</v>
      </c>
      <c r="P2219">
        <f t="shared" si="137"/>
        <v>10</v>
      </c>
      <c r="Q2219" s="9" t="s">
        <v>8322</v>
      </c>
      <c r="R2219" t="s">
        <v>8323</v>
      </c>
      <c r="S2219" s="11">
        <f t="shared" si="138"/>
        <v>42843</v>
      </c>
      <c r="T2219" s="11">
        <f t="shared" si="139"/>
        <v>42804</v>
      </c>
    </row>
    <row r="2220" spans="1:20" ht="43.2" x14ac:dyDescent="0.3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>
        <f t="shared" si="136"/>
        <v>4</v>
      </c>
      <c r="O2220" t="s">
        <v>8271</v>
      </c>
      <c r="P2220">
        <f t="shared" si="137"/>
        <v>94</v>
      </c>
      <c r="Q2220" s="9" t="s">
        <v>8322</v>
      </c>
      <c r="R2220" t="s">
        <v>8323</v>
      </c>
      <c r="S2220" s="11">
        <f t="shared" si="138"/>
        <v>42839</v>
      </c>
      <c r="T2220" s="11">
        <f t="shared" si="139"/>
        <v>42808</v>
      </c>
    </row>
    <row r="2221" spans="1:20" ht="28.8" x14ac:dyDescent="0.3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>
        <f t="shared" si="136"/>
        <v>16</v>
      </c>
      <c r="O2221" t="s">
        <v>8271</v>
      </c>
      <c r="P2221">
        <f t="shared" si="137"/>
        <v>54</v>
      </c>
      <c r="Q2221" s="9" t="s">
        <v>8322</v>
      </c>
      <c r="R2221" t="s">
        <v>8323</v>
      </c>
      <c r="S2221" s="11">
        <f t="shared" si="138"/>
        <v>42833</v>
      </c>
      <c r="T2221" s="11">
        <f t="shared" si="139"/>
        <v>42803</v>
      </c>
    </row>
    <row r="2222" spans="1:20" ht="28.8" x14ac:dyDescent="0.3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>
        <f t="shared" si="136"/>
        <v>0</v>
      </c>
      <c r="O2222" t="s">
        <v>8271</v>
      </c>
      <c r="P2222">
        <f t="shared" si="137"/>
        <v>10</v>
      </c>
      <c r="Q2222" s="9" t="s">
        <v>8322</v>
      </c>
      <c r="R2222" t="s">
        <v>8323</v>
      </c>
      <c r="S2222" s="11">
        <f t="shared" si="138"/>
        <v>42846</v>
      </c>
      <c r="T2222" s="11">
        <f t="shared" si="139"/>
        <v>42786</v>
      </c>
    </row>
    <row r="2223" spans="1:20" ht="43.2" x14ac:dyDescent="0.3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>
        <f t="shared" si="136"/>
        <v>108</v>
      </c>
      <c r="O2223" t="s">
        <v>8271</v>
      </c>
      <c r="P2223">
        <f t="shared" si="137"/>
        <v>34</v>
      </c>
      <c r="Q2223" s="9" t="s">
        <v>8322</v>
      </c>
      <c r="R2223" t="s">
        <v>8323</v>
      </c>
      <c r="S2223" s="11">
        <f t="shared" si="138"/>
        <v>42818</v>
      </c>
      <c r="T2223" s="11">
        <f t="shared" si="139"/>
        <v>42788</v>
      </c>
    </row>
    <row r="2224" spans="1:20" ht="43.2" x14ac:dyDescent="0.3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>
        <f t="shared" si="136"/>
        <v>23</v>
      </c>
      <c r="O2224" t="s">
        <v>8271</v>
      </c>
      <c r="P2224">
        <f t="shared" si="137"/>
        <v>19</v>
      </c>
      <c r="Q2224" s="9" t="s">
        <v>8322</v>
      </c>
      <c r="R2224" t="s">
        <v>8323</v>
      </c>
      <c r="S2224" s="11">
        <f t="shared" si="138"/>
        <v>42821</v>
      </c>
      <c r="T2224" s="11">
        <f t="shared" si="139"/>
        <v>42800</v>
      </c>
    </row>
    <row r="2225" spans="1:20" ht="43.2" x14ac:dyDescent="0.3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>
        <f t="shared" si="136"/>
        <v>21</v>
      </c>
      <c r="O2225" t="s">
        <v>8271</v>
      </c>
      <c r="P2225">
        <f t="shared" si="137"/>
        <v>23</v>
      </c>
      <c r="Q2225" s="9" t="s">
        <v>8322</v>
      </c>
      <c r="R2225" t="s">
        <v>8323</v>
      </c>
      <c r="S2225" s="11">
        <f t="shared" si="138"/>
        <v>42829</v>
      </c>
      <c r="T2225" s="11">
        <f t="shared" si="139"/>
        <v>42807</v>
      </c>
    </row>
    <row r="2226" spans="1:20" ht="43.2" x14ac:dyDescent="0.3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>
        <f t="shared" si="136"/>
        <v>128</v>
      </c>
      <c r="O2226" t="s">
        <v>8271</v>
      </c>
      <c r="P2226">
        <f t="shared" si="137"/>
        <v>29</v>
      </c>
      <c r="Q2226" s="9" t="s">
        <v>8322</v>
      </c>
      <c r="R2226" t="s">
        <v>8323</v>
      </c>
      <c r="S2226" s="11">
        <f t="shared" si="138"/>
        <v>42826</v>
      </c>
      <c r="T2226" s="11">
        <f t="shared" si="139"/>
        <v>42789</v>
      </c>
    </row>
    <row r="2227" spans="1:20" ht="28.8" x14ac:dyDescent="0.3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>
        <f t="shared" si="136"/>
        <v>3</v>
      </c>
      <c r="O2227" t="s">
        <v>8271</v>
      </c>
      <c r="P2227">
        <f t="shared" si="137"/>
        <v>50</v>
      </c>
      <c r="Q2227" s="9" t="s">
        <v>8322</v>
      </c>
      <c r="R2227" t="s">
        <v>8323</v>
      </c>
      <c r="S2227" s="11">
        <f t="shared" si="138"/>
        <v>42858</v>
      </c>
      <c r="T2227" s="11">
        <f t="shared" si="139"/>
        <v>42808</v>
      </c>
    </row>
    <row r="2228" spans="1:20" ht="57.6" x14ac:dyDescent="0.3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>
        <f t="shared" si="136"/>
        <v>0</v>
      </c>
      <c r="O2228" t="s">
        <v>8271</v>
      </c>
      <c r="P2228" t="e">
        <f t="shared" si="137"/>
        <v>#DIV/0!</v>
      </c>
      <c r="Q2228" s="9" t="s">
        <v>8322</v>
      </c>
      <c r="R2228" t="s">
        <v>8323</v>
      </c>
      <c r="S2228" s="11">
        <f t="shared" si="138"/>
        <v>42828</v>
      </c>
      <c r="T2228" s="11">
        <f t="shared" si="139"/>
        <v>42809</v>
      </c>
    </row>
    <row r="2229" spans="1:20" ht="43.2" x14ac:dyDescent="0.3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>
        <f t="shared" si="136"/>
        <v>5</v>
      </c>
      <c r="O2229" t="s">
        <v>8271</v>
      </c>
      <c r="P2229">
        <f t="shared" si="137"/>
        <v>450</v>
      </c>
      <c r="Q2229" s="9" t="s">
        <v>8322</v>
      </c>
      <c r="R2229" t="s">
        <v>8323</v>
      </c>
      <c r="S2229" s="11">
        <f t="shared" si="138"/>
        <v>42819</v>
      </c>
      <c r="T2229" s="11">
        <f t="shared" si="139"/>
        <v>42785</v>
      </c>
    </row>
    <row r="2230" spans="1:20" ht="57.6" x14ac:dyDescent="0.3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>
        <f t="shared" si="136"/>
        <v>1</v>
      </c>
      <c r="O2230" t="s">
        <v>8271</v>
      </c>
      <c r="P2230">
        <f t="shared" si="137"/>
        <v>24</v>
      </c>
      <c r="Q2230" s="9" t="s">
        <v>8322</v>
      </c>
      <c r="R2230" t="s">
        <v>8323</v>
      </c>
      <c r="S2230" s="11">
        <f t="shared" si="138"/>
        <v>42832</v>
      </c>
      <c r="T2230" s="11">
        <f t="shared" si="139"/>
        <v>42802</v>
      </c>
    </row>
    <row r="2231" spans="1:20" ht="57.6" x14ac:dyDescent="0.3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>
        <f t="shared" si="136"/>
        <v>52</v>
      </c>
      <c r="O2231" t="s">
        <v>8271</v>
      </c>
      <c r="P2231">
        <f t="shared" si="137"/>
        <v>32</v>
      </c>
      <c r="Q2231" s="9" t="s">
        <v>8322</v>
      </c>
      <c r="R2231" t="s">
        <v>8323</v>
      </c>
      <c r="S2231" s="11">
        <f t="shared" si="138"/>
        <v>42842</v>
      </c>
      <c r="T2231" s="11">
        <f t="shared" si="139"/>
        <v>42800</v>
      </c>
    </row>
    <row r="2232" spans="1:20" ht="43.2" x14ac:dyDescent="0.3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>
        <f t="shared" si="136"/>
        <v>2</v>
      </c>
      <c r="O2232" t="s">
        <v>8271</v>
      </c>
      <c r="P2232">
        <f t="shared" si="137"/>
        <v>15</v>
      </c>
      <c r="Q2232" s="9" t="s">
        <v>8322</v>
      </c>
      <c r="R2232" t="s">
        <v>8323</v>
      </c>
      <c r="S2232" s="11">
        <f t="shared" si="138"/>
        <v>42813</v>
      </c>
      <c r="T2232" s="11">
        <f t="shared" si="139"/>
        <v>42783</v>
      </c>
    </row>
    <row r="2233" spans="1:20" ht="57.6" x14ac:dyDescent="0.3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>
        <f t="shared" si="136"/>
        <v>0</v>
      </c>
      <c r="O2233" t="s">
        <v>8271</v>
      </c>
      <c r="P2233" t="e">
        <f t="shared" si="137"/>
        <v>#DIV/0!</v>
      </c>
      <c r="Q2233" s="9" t="s">
        <v>8322</v>
      </c>
      <c r="R2233" t="s">
        <v>8323</v>
      </c>
      <c r="S2233" s="11">
        <f t="shared" si="138"/>
        <v>42834</v>
      </c>
      <c r="T2233" s="11">
        <f t="shared" si="139"/>
        <v>42808</v>
      </c>
    </row>
    <row r="2234" spans="1:20" ht="57.6" x14ac:dyDescent="0.3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>
        <f t="shared" si="136"/>
        <v>75</v>
      </c>
      <c r="O2234" t="s">
        <v>8271</v>
      </c>
      <c r="P2234">
        <f t="shared" si="137"/>
        <v>251</v>
      </c>
      <c r="Q2234" s="9" t="s">
        <v>8322</v>
      </c>
      <c r="R2234" t="s">
        <v>8323</v>
      </c>
      <c r="S2234" s="11">
        <f t="shared" si="138"/>
        <v>42813</v>
      </c>
      <c r="T2234" s="11">
        <f t="shared" si="139"/>
        <v>42796</v>
      </c>
    </row>
    <row r="2235" spans="1:20" ht="43.2" x14ac:dyDescent="0.3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>
        <f t="shared" si="136"/>
        <v>0</v>
      </c>
      <c r="O2235" t="s">
        <v>8271</v>
      </c>
      <c r="P2235" t="e">
        <f t="shared" si="137"/>
        <v>#DIV/0!</v>
      </c>
      <c r="Q2235" s="9" t="s">
        <v>8322</v>
      </c>
      <c r="R2235" t="s">
        <v>8323</v>
      </c>
      <c r="S2235" s="11">
        <f t="shared" si="138"/>
        <v>42822</v>
      </c>
      <c r="T2235" s="11">
        <f t="shared" si="139"/>
        <v>42762</v>
      </c>
    </row>
    <row r="2236" spans="1:20" ht="43.2" x14ac:dyDescent="0.3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>
        <f t="shared" si="136"/>
        <v>11</v>
      </c>
      <c r="O2236" t="s">
        <v>8271</v>
      </c>
      <c r="P2236">
        <f t="shared" si="137"/>
        <v>438</v>
      </c>
      <c r="Q2236" s="9" t="s">
        <v>8322</v>
      </c>
      <c r="R2236" t="s">
        <v>8323</v>
      </c>
      <c r="S2236" s="11">
        <f t="shared" si="138"/>
        <v>42841</v>
      </c>
      <c r="T2236" s="11">
        <f t="shared" si="139"/>
        <v>42796</v>
      </c>
    </row>
    <row r="2237" spans="1:20" ht="43.2" x14ac:dyDescent="0.3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>
        <f t="shared" si="136"/>
        <v>0</v>
      </c>
      <c r="O2237" t="s">
        <v>8268</v>
      </c>
      <c r="P2237" t="e">
        <f t="shared" si="137"/>
        <v>#DIV/0!</v>
      </c>
      <c r="Q2237" s="9" t="s">
        <v>8315</v>
      </c>
      <c r="R2237" t="s">
        <v>8319</v>
      </c>
      <c r="S2237" s="11">
        <f t="shared" si="138"/>
        <v>42232</v>
      </c>
      <c r="T2237" s="11">
        <f t="shared" si="139"/>
        <v>42172</v>
      </c>
    </row>
    <row r="2238" spans="1:20" ht="43.2" x14ac:dyDescent="0.3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>
        <f t="shared" si="136"/>
        <v>0</v>
      </c>
      <c r="O2238" t="s">
        <v>8268</v>
      </c>
      <c r="P2238">
        <f t="shared" si="137"/>
        <v>5</v>
      </c>
      <c r="Q2238" s="9" t="s">
        <v>8315</v>
      </c>
      <c r="R2238" t="s">
        <v>8319</v>
      </c>
      <c r="S2238" s="11">
        <f t="shared" si="138"/>
        <v>41822</v>
      </c>
      <c r="T2238" s="11">
        <f t="shared" si="139"/>
        <v>41792</v>
      </c>
    </row>
    <row r="2239" spans="1:20" ht="43.2" x14ac:dyDescent="0.3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>
        <f t="shared" si="136"/>
        <v>16</v>
      </c>
      <c r="O2239" t="s">
        <v>8268</v>
      </c>
      <c r="P2239">
        <f t="shared" si="137"/>
        <v>44</v>
      </c>
      <c r="Q2239" s="9" t="s">
        <v>8315</v>
      </c>
      <c r="R2239" t="s">
        <v>8319</v>
      </c>
      <c r="S2239" s="11">
        <f t="shared" si="138"/>
        <v>41868</v>
      </c>
      <c r="T2239" s="11">
        <f t="shared" si="139"/>
        <v>41835</v>
      </c>
    </row>
    <row r="2240" spans="1:20" ht="57.6" x14ac:dyDescent="0.3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>
        <f t="shared" si="136"/>
        <v>0</v>
      </c>
      <c r="O2240" t="s">
        <v>8268</v>
      </c>
      <c r="P2240" t="e">
        <f t="shared" si="137"/>
        <v>#DIV/0!</v>
      </c>
      <c r="Q2240" s="9" t="s">
        <v>8315</v>
      </c>
      <c r="R2240" t="s">
        <v>8319</v>
      </c>
      <c r="S2240" s="11">
        <f t="shared" si="138"/>
        <v>42278</v>
      </c>
      <c r="T2240" s="11">
        <f t="shared" si="139"/>
        <v>42244</v>
      </c>
    </row>
    <row r="2241" spans="1:20" ht="43.2" x14ac:dyDescent="0.3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>
        <f t="shared" si="136"/>
        <v>1</v>
      </c>
      <c r="O2241" t="s">
        <v>8268</v>
      </c>
      <c r="P2241">
        <f t="shared" si="137"/>
        <v>91</v>
      </c>
      <c r="Q2241" s="9" t="s">
        <v>8315</v>
      </c>
      <c r="R2241" t="s">
        <v>8319</v>
      </c>
      <c r="S2241" s="11">
        <f t="shared" si="138"/>
        <v>41901</v>
      </c>
      <c r="T2241" s="11">
        <f t="shared" si="139"/>
        <v>41841</v>
      </c>
    </row>
    <row r="2242" spans="1:20" ht="28.8" x14ac:dyDescent="0.3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>
        <f t="shared" ref="N2242:N2305" si="140">ROUND(($E2242/$D2242)*100,0)</f>
        <v>0</v>
      </c>
      <c r="O2242" t="s">
        <v>8268</v>
      </c>
      <c r="P2242" t="e">
        <f t="shared" ref="P2242:P2305" si="141">ROUND($E2242/$L2242,0)</f>
        <v>#DIV/0!</v>
      </c>
      <c r="Q2242" s="9" t="s">
        <v>8315</v>
      </c>
      <c r="R2242" t="s">
        <v>8319</v>
      </c>
      <c r="S2242" s="11">
        <f t="shared" si="138"/>
        <v>42381</v>
      </c>
      <c r="T2242" s="11">
        <f t="shared" si="139"/>
        <v>42351</v>
      </c>
    </row>
    <row r="2243" spans="1:20" ht="43.2" x14ac:dyDescent="0.3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>
        <f t="shared" si="140"/>
        <v>60</v>
      </c>
      <c r="O2243" t="s">
        <v>8268</v>
      </c>
      <c r="P2243">
        <f t="shared" si="141"/>
        <v>3000</v>
      </c>
      <c r="Q2243" s="9" t="s">
        <v>8315</v>
      </c>
      <c r="R2243" t="s">
        <v>8319</v>
      </c>
      <c r="S2243" s="11">
        <f t="shared" ref="S2243:S2306" si="142">ROUND((((($I2243/60)/60)/24)+DATE(1970,1,1))-(8/24),0)</f>
        <v>42751</v>
      </c>
      <c r="T2243" s="11">
        <f t="shared" ref="T2243:T2306" si="143">ROUND((((($J2243/60)/60)/24)+DATE(1970,1,1))-(8/24),0)</f>
        <v>42721</v>
      </c>
    </row>
    <row r="2244" spans="1:20" ht="43.2" x14ac:dyDescent="0.3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>
        <f t="shared" si="140"/>
        <v>0</v>
      </c>
      <c r="O2244" t="s">
        <v>8268</v>
      </c>
      <c r="P2244">
        <f t="shared" si="141"/>
        <v>6</v>
      </c>
      <c r="Q2244" s="9" t="s">
        <v>8315</v>
      </c>
      <c r="R2244" t="s">
        <v>8319</v>
      </c>
      <c r="S2244" s="11">
        <f t="shared" si="142"/>
        <v>42221</v>
      </c>
      <c r="T2244" s="11">
        <f t="shared" si="143"/>
        <v>42161</v>
      </c>
    </row>
    <row r="2245" spans="1:20" ht="43.2" x14ac:dyDescent="0.3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>
        <f t="shared" si="140"/>
        <v>4</v>
      </c>
      <c r="O2245" t="s">
        <v>8268</v>
      </c>
      <c r="P2245">
        <f t="shared" si="141"/>
        <v>108</v>
      </c>
      <c r="Q2245" s="9" t="s">
        <v>8315</v>
      </c>
      <c r="R2245" t="s">
        <v>8319</v>
      </c>
      <c r="S2245" s="11">
        <f t="shared" si="142"/>
        <v>42082</v>
      </c>
      <c r="T2245" s="11">
        <f t="shared" si="143"/>
        <v>42053</v>
      </c>
    </row>
    <row r="2246" spans="1:20" ht="43.2" x14ac:dyDescent="0.3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>
        <f t="shared" si="140"/>
        <v>22</v>
      </c>
      <c r="O2246" t="s">
        <v>8268</v>
      </c>
      <c r="P2246">
        <f t="shared" si="141"/>
        <v>56</v>
      </c>
      <c r="Q2246" s="9" t="s">
        <v>8315</v>
      </c>
      <c r="R2246" t="s">
        <v>8319</v>
      </c>
      <c r="S2246" s="11">
        <f t="shared" si="142"/>
        <v>41930</v>
      </c>
      <c r="T2246" s="11">
        <f t="shared" si="143"/>
        <v>41900</v>
      </c>
    </row>
    <row r="2247" spans="1:20" ht="43.2" x14ac:dyDescent="0.3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>
        <f t="shared" si="140"/>
        <v>3</v>
      </c>
      <c r="O2247" t="s">
        <v>8268</v>
      </c>
      <c r="P2247">
        <f t="shared" si="141"/>
        <v>33</v>
      </c>
      <c r="Q2247" s="9" t="s">
        <v>8315</v>
      </c>
      <c r="R2247" t="s">
        <v>8319</v>
      </c>
      <c r="S2247" s="11">
        <f t="shared" si="142"/>
        <v>42246</v>
      </c>
      <c r="T2247" s="11">
        <f t="shared" si="143"/>
        <v>42217</v>
      </c>
    </row>
    <row r="2248" spans="1:20" ht="43.2" x14ac:dyDescent="0.3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>
        <f t="shared" si="140"/>
        <v>0</v>
      </c>
      <c r="O2248" t="s">
        <v>8268</v>
      </c>
      <c r="P2248">
        <f t="shared" si="141"/>
        <v>1</v>
      </c>
      <c r="Q2248" s="9" t="s">
        <v>8315</v>
      </c>
      <c r="R2248" t="s">
        <v>8319</v>
      </c>
      <c r="S2248" s="11">
        <f t="shared" si="142"/>
        <v>42594</v>
      </c>
      <c r="T2248" s="11">
        <f t="shared" si="143"/>
        <v>42534</v>
      </c>
    </row>
    <row r="2249" spans="1:20" ht="43.2" x14ac:dyDescent="0.3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>
        <f t="shared" si="140"/>
        <v>0</v>
      </c>
      <c r="O2249" t="s">
        <v>8268</v>
      </c>
      <c r="P2249" t="e">
        <f t="shared" si="141"/>
        <v>#DIV/0!</v>
      </c>
      <c r="Q2249" s="9" t="s">
        <v>8315</v>
      </c>
      <c r="R2249" t="s">
        <v>8319</v>
      </c>
      <c r="S2249" s="11">
        <f t="shared" si="142"/>
        <v>42082</v>
      </c>
      <c r="T2249" s="11">
        <f t="shared" si="143"/>
        <v>42047</v>
      </c>
    </row>
    <row r="2250" spans="1:20" ht="43.2" x14ac:dyDescent="0.3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>
        <f t="shared" si="140"/>
        <v>0</v>
      </c>
      <c r="O2250" t="s">
        <v>8268</v>
      </c>
      <c r="P2250" t="e">
        <f t="shared" si="141"/>
        <v>#DIV/0!</v>
      </c>
      <c r="Q2250" s="9" t="s">
        <v>8315</v>
      </c>
      <c r="R2250" t="s">
        <v>8319</v>
      </c>
      <c r="S2250" s="11">
        <f t="shared" si="142"/>
        <v>42063</v>
      </c>
      <c r="T2250" s="11">
        <f t="shared" si="143"/>
        <v>42033</v>
      </c>
    </row>
    <row r="2251" spans="1:20" ht="43.2" x14ac:dyDescent="0.3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>
        <f t="shared" si="140"/>
        <v>0</v>
      </c>
      <c r="O2251" t="s">
        <v>8268</v>
      </c>
      <c r="P2251" t="e">
        <f t="shared" si="141"/>
        <v>#DIV/0!</v>
      </c>
      <c r="Q2251" s="9" t="s">
        <v>8315</v>
      </c>
      <c r="R2251" t="s">
        <v>8319</v>
      </c>
      <c r="S2251" s="11">
        <f t="shared" si="142"/>
        <v>42132</v>
      </c>
      <c r="T2251" s="11">
        <f t="shared" si="143"/>
        <v>42072</v>
      </c>
    </row>
    <row r="2252" spans="1:20" ht="43.2" x14ac:dyDescent="0.3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>
        <f t="shared" si="140"/>
        <v>6</v>
      </c>
      <c r="O2252" t="s">
        <v>8268</v>
      </c>
      <c r="P2252">
        <f t="shared" si="141"/>
        <v>50</v>
      </c>
      <c r="Q2252" s="9" t="s">
        <v>8315</v>
      </c>
      <c r="R2252" t="s">
        <v>8319</v>
      </c>
      <c r="S2252" s="11">
        <f t="shared" si="142"/>
        <v>41880</v>
      </c>
      <c r="T2252" s="11">
        <f t="shared" si="143"/>
        <v>41855</v>
      </c>
    </row>
    <row r="2253" spans="1:20" ht="43.2" x14ac:dyDescent="0.3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>
        <f t="shared" si="140"/>
        <v>0</v>
      </c>
      <c r="O2253" t="s">
        <v>8268</v>
      </c>
      <c r="P2253" t="e">
        <f t="shared" si="141"/>
        <v>#DIV/0!</v>
      </c>
      <c r="Q2253" s="9" t="s">
        <v>8315</v>
      </c>
      <c r="R2253" t="s">
        <v>8319</v>
      </c>
      <c r="S2253" s="11">
        <f t="shared" si="142"/>
        <v>42221</v>
      </c>
      <c r="T2253" s="11">
        <f t="shared" si="143"/>
        <v>42191</v>
      </c>
    </row>
    <row r="2254" spans="1:20" ht="28.8" x14ac:dyDescent="0.3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>
        <f t="shared" si="140"/>
        <v>40</v>
      </c>
      <c r="O2254" t="s">
        <v>8268</v>
      </c>
      <c r="P2254">
        <f t="shared" si="141"/>
        <v>26</v>
      </c>
      <c r="Q2254" s="9" t="s">
        <v>8315</v>
      </c>
      <c r="R2254" t="s">
        <v>8319</v>
      </c>
      <c r="S2254" s="11">
        <f t="shared" si="142"/>
        <v>42087</v>
      </c>
      <c r="T2254" s="11">
        <f t="shared" si="143"/>
        <v>42070</v>
      </c>
    </row>
    <row r="2255" spans="1:20" ht="28.8" x14ac:dyDescent="0.3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>
        <f t="shared" si="140"/>
        <v>0</v>
      </c>
      <c r="O2255" t="s">
        <v>8268</v>
      </c>
      <c r="P2255" t="e">
        <f t="shared" si="141"/>
        <v>#DIV/0!</v>
      </c>
      <c r="Q2255" s="9" t="s">
        <v>8315</v>
      </c>
      <c r="R2255" t="s">
        <v>8319</v>
      </c>
      <c r="S2255" s="11">
        <f t="shared" si="142"/>
        <v>42335</v>
      </c>
      <c r="T2255" s="11">
        <f t="shared" si="143"/>
        <v>42305</v>
      </c>
    </row>
    <row r="2256" spans="1:20" ht="28.8" x14ac:dyDescent="0.3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>
        <f t="shared" si="140"/>
        <v>20</v>
      </c>
      <c r="O2256" t="s">
        <v>8268</v>
      </c>
      <c r="P2256">
        <f t="shared" si="141"/>
        <v>100</v>
      </c>
      <c r="Q2256" s="9" t="s">
        <v>8315</v>
      </c>
      <c r="R2256" t="s">
        <v>8319</v>
      </c>
      <c r="S2256" s="11">
        <f t="shared" si="142"/>
        <v>42433</v>
      </c>
      <c r="T2256" s="11">
        <f t="shared" si="143"/>
        <v>42403</v>
      </c>
    </row>
    <row r="2257" spans="1:20" ht="43.2" x14ac:dyDescent="0.3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>
        <f t="shared" si="140"/>
        <v>33</v>
      </c>
      <c r="O2257" t="s">
        <v>8268</v>
      </c>
      <c r="P2257">
        <f t="shared" si="141"/>
        <v>31</v>
      </c>
      <c r="Q2257" s="9" t="s">
        <v>8315</v>
      </c>
      <c r="R2257" t="s">
        <v>8319</v>
      </c>
      <c r="S2257" s="11">
        <f t="shared" si="142"/>
        <v>42107</v>
      </c>
      <c r="T2257" s="11">
        <f t="shared" si="143"/>
        <v>42068</v>
      </c>
    </row>
    <row r="2258" spans="1:20" ht="43.2" x14ac:dyDescent="0.3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>
        <f t="shared" si="140"/>
        <v>21</v>
      </c>
      <c r="O2258" t="s">
        <v>8268</v>
      </c>
      <c r="P2258">
        <f t="shared" si="141"/>
        <v>181</v>
      </c>
      <c r="Q2258" s="9" t="s">
        <v>8315</v>
      </c>
      <c r="R2258" t="s">
        <v>8319</v>
      </c>
      <c r="S2258" s="11">
        <f t="shared" si="142"/>
        <v>42177</v>
      </c>
      <c r="T2258" s="11">
        <f t="shared" si="143"/>
        <v>42147</v>
      </c>
    </row>
    <row r="2259" spans="1:20" ht="43.2" x14ac:dyDescent="0.3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>
        <f t="shared" si="140"/>
        <v>0</v>
      </c>
      <c r="O2259" t="s">
        <v>8268</v>
      </c>
      <c r="P2259" t="e">
        <f t="shared" si="141"/>
        <v>#DIV/0!</v>
      </c>
      <c r="Q2259" s="9" t="s">
        <v>8315</v>
      </c>
      <c r="R2259" t="s">
        <v>8319</v>
      </c>
      <c r="S2259" s="11">
        <f t="shared" si="142"/>
        <v>42742</v>
      </c>
      <c r="T2259" s="11">
        <f t="shared" si="143"/>
        <v>42712</v>
      </c>
    </row>
    <row r="2260" spans="1:20" x14ac:dyDescent="0.3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>
        <f t="shared" si="140"/>
        <v>36</v>
      </c>
      <c r="O2260" t="s">
        <v>8268</v>
      </c>
      <c r="P2260">
        <f t="shared" si="141"/>
        <v>374</v>
      </c>
      <c r="Q2260" s="9" t="s">
        <v>8315</v>
      </c>
      <c r="R2260" t="s">
        <v>8319</v>
      </c>
      <c r="S2260" s="11">
        <f t="shared" si="142"/>
        <v>41970</v>
      </c>
      <c r="T2260" s="11">
        <f t="shared" si="143"/>
        <v>41939</v>
      </c>
    </row>
    <row r="2261" spans="1:20" ht="43.2" x14ac:dyDescent="0.3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>
        <f t="shared" si="140"/>
        <v>3</v>
      </c>
      <c r="O2261" t="s">
        <v>8268</v>
      </c>
      <c r="P2261">
        <f t="shared" si="141"/>
        <v>26</v>
      </c>
      <c r="Q2261" s="9" t="s">
        <v>8315</v>
      </c>
      <c r="R2261" t="s">
        <v>8319</v>
      </c>
      <c r="S2261" s="11">
        <f t="shared" si="142"/>
        <v>41883</v>
      </c>
      <c r="T2261" s="11">
        <f t="shared" si="143"/>
        <v>41825</v>
      </c>
    </row>
    <row r="2262" spans="1:20" x14ac:dyDescent="0.3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>
        <f t="shared" si="140"/>
        <v>6</v>
      </c>
      <c r="O2262" t="s">
        <v>8268</v>
      </c>
      <c r="P2262">
        <f t="shared" si="141"/>
        <v>220</v>
      </c>
      <c r="Q2262" s="9" t="s">
        <v>8315</v>
      </c>
      <c r="R2262" t="s">
        <v>8319</v>
      </c>
      <c r="S2262" s="11">
        <f t="shared" si="142"/>
        <v>42601</v>
      </c>
      <c r="T2262" s="11">
        <f t="shared" si="143"/>
        <v>42571</v>
      </c>
    </row>
    <row r="2263" spans="1:20" ht="43.2" x14ac:dyDescent="0.3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>
        <f t="shared" si="140"/>
        <v>0</v>
      </c>
      <c r="O2263" t="s">
        <v>8268</v>
      </c>
      <c r="P2263" t="e">
        <f t="shared" si="141"/>
        <v>#DIV/0!</v>
      </c>
      <c r="Q2263" s="9" t="s">
        <v>8315</v>
      </c>
      <c r="R2263" t="s">
        <v>8319</v>
      </c>
      <c r="S2263" s="11">
        <f t="shared" si="142"/>
        <v>42798</v>
      </c>
      <c r="T2263" s="11">
        <f t="shared" si="143"/>
        <v>42767</v>
      </c>
    </row>
    <row r="2264" spans="1:20" ht="43.2" x14ac:dyDescent="0.3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>
        <f t="shared" si="140"/>
        <v>16</v>
      </c>
      <c r="O2264" t="s">
        <v>8268</v>
      </c>
      <c r="P2264">
        <f t="shared" si="141"/>
        <v>160</v>
      </c>
      <c r="Q2264" s="9" t="s">
        <v>8315</v>
      </c>
      <c r="R2264" t="s">
        <v>8319</v>
      </c>
      <c r="S2264" s="11">
        <f t="shared" si="142"/>
        <v>42206</v>
      </c>
      <c r="T2264" s="11">
        <f t="shared" si="143"/>
        <v>42182</v>
      </c>
    </row>
    <row r="2265" spans="1:20" ht="43.2" x14ac:dyDescent="0.3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>
        <f t="shared" si="140"/>
        <v>0</v>
      </c>
      <c r="O2265" t="s">
        <v>8268</v>
      </c>
      <c r="P2265" t="e">
        <f t="shared" si="141"/>
        <v>#DIV/0!</v>
      </c>
      <c r="Q2265" s="9" t="s">
        <v>8315</v>
      </c>
      <c r="R2265" t="s">
        <v>8319</v>
      </c>
      <c r="S2265" s="11">
        <f t="shared" si="142"/>
        <v>41887</v>
      </c>
      <c r="T2265" s="11">
        <f t="shared" si="143"/>
        <v>41857</v>
      </c>
    </row>
    <row r="2266" spans="1:20" ht="43.2" x14ac:dyDescent="0.3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>
        <f t="shared" si="140"/>
        <v>0</v>
      </c>
      <c r="O2266" t="s">
        <v>8268</v>
      </c>
      <c r="P2266">
        <f t="shared" si="141"/>
        <v>69</v>
      </c>
      <c r="Q2266" s="9" t="s">
        <v>8315</v>
      </c>
      <c r="R2266" t="s">
        <v>8319</v>
      </c>
      <c r="S2266" s="11">
        <f t="shared" si="142"/>
        <v>42616</v>
      </c>
      <c r="T2266" s="11">
        <f t="shared" si="143"/>
        <v>42556</v>
      </c>
    </row>
    <row r="2267" spans="1:20" x14ac:dyDescent="0.3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>
        <f t="shared" si="140"/>
        <v>0</v>
      </c>
      <c r="O2267" t="s">
        <v>8268</v>
      </c>
      <c r="P2267">
        <f t="shared" si="141"/>
        <v>50</v>
      </c>
      <c r="Q2267" s="9" t="s">
        <v>8315</v>
      </c>
      <c r="R2267" t="s">
        <v>8319</v>
      </c>
      <c r="S2267" s="11">
        <f t="shared" si="142"/>
        <v>42537</v>
      </c>
      <c r="T2267" s="11">
        <f t="shared" si="143"/>
        <v>42527</v>
      </c>
    </row>
    <row r="2268" spans="1:20" ht="43.2" x14ac:dyDescent="0.3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>
        <f t="shared" si="140"/>
        <v>5</v>
      </c>
      <c r="O2268" t="s">
        <v>8268</v>
      </c>
      <c r="P2268">
        <f t="shared" si="141"/>
        <v>83</v>
      </c>
      <c r="Q2268" s="9" t="s">
        <v>8315</v>
      </c>
      <c r="R2268" t="s">
        <v>8319</v>
      </c>
      <c r="S2268" s="11">
        <f t="shared" si="142"/>
        <v>42279</v>
      </c>
      <c r="T2268" s="11">
        <f t="shared" si="143"/>
        <v>42239</v>
      </c>
    </row>
    <row r="2269" spans="1:20" ht="57.6" x14ac:dyDescent="0.3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>
        <f t="shared" si="140"/>
        <v>0</v>
      </c>
      <c r="O2269" t="s">
        <v>8268</v>
      </c>
      <c r="P2269">
        <f t="shared" si="141"/>
        <v>6</v>
      </c>
      <c r="Q2269" s="9" t="s">
        <v>8315</v>
      </c>
      <c r="R2269" t="s">
        <v>8319</v>
      </c>
      <c r="S2269" s="11">
        <f t="shared" si="142"/>
        <v>41929</v>
      </c>
      <c r="T2269" s="11">
        <f t="shared" si="143"/>
        <v>41899</v>
      </c>
    </row>
    <row r="2270" spans="1:20" ht="57.6" x14ac:dyDescent="0.3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>
        <f t="shared" si="140"/>
        <v>0</v>
      </c>
      <c r="O2270" t="s">
        <v>8268</v>
      </c>
      <c r="P2270" t="e">
        <f t="shared" si="141"/>
        <v>#DIV/0!</v>
      </c>
      <c r="Q2270" s="9" t="s">
        <v>8315</v>
      </c>
      <c r="R2270" t="s">
        <v>8319</v>
      </c>
      <c r="S2270" s="11">
        <f t="shared" si="142"/>
        <v>41972</v>
      </c>
      <c r="T2270" s="11">
        <f t="shared" si="143"/>
        <v>41912</v>
      </c>
    </row>
    <row r="2271" spans="1:20" ht="43.2" x14ac:dyDescent="0.3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>
        <f t="shared" si="140"/>
        <v>0</v>
      </c>
      <c r="O2271" t="s">
        <v>8268</v>
      </c>
      <c r="P2271">
        <f t="shared" si="141"/>
        <v>1</v>
      </c>
      <c r="Q2271" s="9" t="s">
        <v>8315</v>
      </c>
      <c r="R2271" t="s">
        <v>8319</v>
      </c>
      <c r="S2271" s="11">
        <f t="shared" si="142"/>
        <v>42436</v>
      </c>
      <c r="T2271" s="11">
        <f t="shared" si="143"/>
        <v>42376</v>
      </c>
    </row>
    <row r="2272" spans="1:20" ht="43.2" x14ac:dyDescent="0.3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>
        <f t="shared" si="140"/>
        <v>0</v>
      </c>
      <c r="O2272" t="s">
        <v>8268</v>
      </c>
      <c r="P2272" t="e">
        <f t="shared" si="141"/>
        <v>#DIV/0!</v>
      </c>
      <c r="Q2272" s="9" t="s">
        <v>8315</v>
      </c>
      <c r="R2272" t="s">
        <v>8319</v>
      </c>
      <c r="S2272" s="11">
        <f t="shared" si="142"/>
        <v>42195</v>
      </c>
      <c r="T2272" s="11">
        <f t="shared" si="143"/>
        <v>42135</v>
      </c>
    </row>
    <row r="2273" spans="1:20" ht="43.2" x14ac:dyDescent="0.3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>
        <f t="shared" si="140"/>
        <v>42</v>
      </c>
      <c r="O2273" t="s">
        <v>8268</v>
      </c>
      <c r="P2273">
        <f t="shared" si="141"/>
        <v>77</v>
      </c>
      <c r="Q2273" s="9" t="s">
        <v>8315</v>
      </c>
      <c r="R2273" t="s">
        <v>8319</v>
      </c>
      <c r="S2273" s="11">
        <f t="shared" si="142"/>
        <v>42288</v>
      </c>
      <c r="T2273" s="11">
        <f t="shared" si="143"/>
        <v>42259</v>
      </c>
    </row>
    <row r="2274" spans="1:20" ht="43.2" x14ac:dyDescent="0.3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>
        <f t="shared" si="140"/>
        <v>10</v>
      </c>
      <c r="O2274" t="s">
        <v>8268</v>
      </c>
      <c r="P2274">
        <f t="shared" si="141"/>
        <v>33</v>
      </c>
      <c r="Q2274" s="9" t="s">
        <v>8315</v>
      </c>
      <c r="R2274" t="s">
        <v>8319</v>
      </c>
      <c r="S2274" s="11">
        <f t="shared" si="142"/>
        <v>42784</v>
      </c>
      <c r="T2274" s="11">
        <f t="shared" si="143"/>
        <v>42742</v>
      </c>
    </row>
    <row r="2275" spans="1:20" ht="43.2" x14ac:dyDescent="0.3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>
        <f t="shared" si="140"/>
        <v>1</v>
      </c>
      <c r="O2275" t="s">
        <v>8268</v>
      </c>
      <c r="P2275">
        <f t="shared" si="141"/>
        <v>47</v>
      </c>
      <c r="Q2275" s="9" t="s">
        <v>8315</v>
      </c>
      <c r="R2275" t="s">
        <v>8319</v>
      </c>
      <c r="S2275" s="11">
        <f t="shared" si="142"/>
        <v>41917</v>
      </c>
      <c r="T2275" s="11">
        <f t="shared" si="143"/>
        <v>41887</v>
      </c>
    </row>
    <row r="2276" spans="1:20" ht="43.2" x14ac:dyDescent="0.3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>
        <f t="shared" si="140"/>
        <v>0</v>
      </c>
      <c r="O2276" t="s">
        <v>8268</v>
      </c>
      <c r="P2276" t="e">
        <f t="shared" si="141"/>
        <v>#DIV/0!</v>
      </c>
      <c r="Q2276" s="9" t="s">
        <v>8315</v>
      </c>
      <c r="R2276" t="s">
        <v>8319</v>
      </c>
      <c r="S2276" s="11">
        <f t="shared" si="142"/>
        <v>42614</v>
      </c>
      <c r="T2276" s="11">
        <f t="shared" si="143"/>
        <v>42584</v>
      </c>
    </row>
    <row r="2277" spans="1:20" ht="28.8" x14ac:dyDescent="0.3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>
        <f t="shared" si="140"/>
        <v>26</v>
      </c>
      <c r="O2277" t="s">
        <v>8268</v>
      </c>
      <c r="P2277">
        <f t="shared" si="141"/>
        <v>87</v>
      </c>
      <c r="Q2277" s="9" t="s">
        <v>8315</v>
      </c>
      <c r="R2277" t="s">
        <v>8319</v>
      </c>
      <c r="S2277" s="11">
        <f t="shared" si="142"/>
        <v>41897</v>
      </c>
      <c r="T2277" s="11">
        <f t="shared" si="143"/>
        <v>41867</v>
      </c>
    </row>
    <row r="2278" spans="1:20" ht="43.2" x14ac:dyDescent="0.3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>
        <f t="shared" si="140"/>
        <v>58</v>
      </c>
      <c r="O2278" t="s">
        <v>8268</v>
      </c>
      <c r="P2278">
        <f t="shared" si="141"/>
        <v>54</v>
      </c>
      <c r="Q2278" s="9" t="s">
        <v>8315</v>
      </c>
      <c r="R2278" t="s">
        <v>8319</v>
      </c>
      <c r="S2278" s="11">
        <f t="shared" si="142"/>
        <v>42043</v>
      </c>
      <c r="T2278" s="11">
        <f t="shared" si="143"/>
        <v>42023</v>
      </c>
    </row>
    <row r="2279" spans="1:20" x14ac:dyDescent="0.3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>
        <f t="shared" si="140"/>
        <v>0</v>
      </c>
      <c r="O2279" t="s">
        <v>8268</v>
      </c>
      <c r="P2279" t="e">
        <f t="shared" si="141"/>
        <v>#DIV/0!</v>
      </c>
      <c r="Q2279" s="9" t="s">
        <v>8315</v>
      </c>
      <c r="R2279" t="s">
        <v>8319</v>
      </c>
      <c r="S2279" s="11">
        <f t="shared" si="142"/>
        <v>42286</v>
      </c>
      <c r="T2279" s="11">
        <f t="shared" si="143"/>
        <v>42256</v>
      </c>
    </row>
    <row r="2280" spans="1:20" ht="43.2" x14ac:dyDescent="0.3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>
        <f t="shared" si="140"/>
        <v>30</v>
      </c>
      <c r="O2280" t="s">
        <v>8268</v>
      </c>
      <c r="P2280">
        <f t="shared" si="141"/>
        <v>93</v>
      </c>
      <c r="Q2280" s="9" t="s">
        <v>8315</v>
      </c>
      <c r="R2280" t="s">
        <v>8319</v>
      </c>
      <c r="S2280" s="11">
        <f t="shared" si="142"/>
        <v>42034</v>
      </c>
      <c r="T2280" s="11">
        <f t="shared" si="143"/>
        <v>41974</v>
      </c>
    </row>
    <row r="2281" spans="1:20" ht="43.2" x14ac:dyDescent="0.3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>
        <f t="shared" si="140"/>
        <v>51</v>
      </c>
      <c r="O2281" t="s">
        <v>8268</v>
      </c>
      <c r="P2281">
        <f t="shared" si="141"/>
        <v>118</v>
      </c>
      <c r="Q2281" s="9" t="s">
        <v>8315</v>
      </c>
      <c r="R2281" t="s">
        <v>8319</v>
      </c>
      <c r="S2281" s="11">
        <f t="shared" si="142"/>
        <v>42586</v>
      </c>
      <c r="T2281" s="11">
        <f t="shared" si="143"/>
        <v>42556</v>
      </c>
    </row>
    <row r="2282" spans="1:20" ht="43.2" x14ac:dyDescent="0.3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>
        <f t="shared" si="140"/>
        <v>16</v>
      </c>
      <c r="O2282" t="s">
        <v>8268</v>
      </c>
      <c r="P2282">
        <f t="shared" si="141"/>
        <v>76</v>
      </c>
      <c r="Q2282" s="9" t="s">
        <v>8315</v>
      </c>
      <c r="R2282" t="s">
        <v>8319</v>
      </c>
      <c r="S2282" s="11">
        <f t="shared" si="142"/>
        <v>42283</v>
      </c>
      <c r="T2282" s="11">
        <f t="shared" si="143"/>
        <v>42248</v>
      </c>
    </row>
    <row r="2283" spans="1:20" ht="43.2" x14ac:dyDescent="0.3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>
        <f t="shared" si="140"/>
        <v>0</v>
      </c>
      <c r="O2283" t="s">
        <v>8268</v>
      </c>
      <c r="P2283" t="e">
        <f t="shared" si="141"/>
        <v>#DIV/0!</v>
      </c>
      <c r="Q2283" s="9" t="s">
        <v>8315</v>
      </c>
      <c r="R2283" t="s">
        <v>8319</v>
      </c>
      <c r="S2283" s="11">
        <f t="shared" si="142"/>
        <v>42588</v>
      </c>
      <c r="T2283" s="11">
        <f t="shared" si="143"/>
        <v>42567</v>
      </c>
    </row>
    <row r="2284" spans="1:20" ht="43.2" x14ac:dyDescent="0.3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>
        <f t="shared" si="140"/>
        <v>15</v>
      </c>
      <c r="O2284" t="s">
        <v>8268</v>
      </c>
      <c r="P2284">
        <f t="shared" si="141"/>
        <v>164</v>
      </c>
      <c r="Q2284" s="9" t="s">
        <v>8315</v>
      </c>
      <c r="R2284" t="s">
        <v>8319</v>
      </c>
      <c r="S2284" s="11">
        <f t="shared" si="142"/>
        <v>42008</v>
      </c>
      <c r="T2284" s="11">
        <f t="shared" si="143"/>
        <v>41978</v>
      </c>
    </row>
    <row r="2285" spans="1:20" ht="43.2" x14ac:dyDescent="0.3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>
        <f t="shared" si="140"/>
        <v>0</v>
      </c>
      <c r="O2285" t="s">
        <v>8268</v>
      </c>
      <c r="P2285" t="e">
        <f t="shared" si="141"/>
        <v>#DIV/0!</v>
      </c>
      <c r="Q2285" s="9" t="s">
        <v>8315</v>
      </c>
      <c r="R2285" t="s">
        <v>8319</v>
      </c>
      <c r="S2285" s="11">
        <f t="shared" si="142"/>
        <v>41989</v>
      </c>
      <c r="T2285" s="11">
        <f t="shared" si="143"/>
        <v>41959</v>
      </c>
    </row>
    <row r="2286" spans="1:20" ht="43.2" x14ac:dyDescent="0.3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>
        <f t="shared" si="140"/>
        <v>0</v>
      </c>
      <c r="O2286" t="s">
        <v>8268</v>
      </c>
      <c r="P2286" t="e">
        <f t="shared" si="141"/>
        <v>#DIV/0!</v>
      </c>
      <c r="Q2286" s="9" t="s">
        <v>8315</v>
      </c>
      <c r="R2286" t="s">
        <v>8319</v>
      </c>
      <c r="S2286" s="11">
        <f t="shared" si="142"/>
        <v>42196</v>
      </c>
      <c r="T2286" s="11">
        <f t="shared" si="143"/>
        <v>42166</v>
      </c>
    </row>
    <row r="2287" spans="1:20" ht="43.2" x14ac:dyDescent="0.3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>
        <f t="shared" si="140"/>
        <v>25</v>
      </c>
      <c r="O2287" t="s">
        <v>8268</v>
      </c>
      <c r="P2287">
        <f t="shared" si="141"/>
        <v>92</v>
      </c>
      <c r="Q2287" s="9" t="s">
        <v>8315</v>
      </c>
      <c r="R2287" t="s">
        <v>8319</v>
      </c>
      <c r="S2287" s="11">
        <f t="shared" si="142"/>
        <v>42278</v>
      </c>
      <c r="T2287" s="11">
        <f t="shared" si="143"/>
        <v>42249</v>
      </c>
    </row>
    <row r="2288" spans="1:20" ht="43.2" x14ac:dyDescent="0.3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>
        <f t="shared" si="140"/>
        <v>45</v>
      </c>
      <c r="O2288" t="s">
        <v>8268</v>
      </c>
      <c r="P2288">
        <f t="shared" si="141"/>
        <v>186</v>
      </c>
      <c r="Q2288" s="9" t="s">
        <v>8315</v>
      </c>
      <c r="R2288" t="s">
        <v>8319</v>
      </c>
      <c r="S2288" s="11">
        <f t="shared" si="142"/>
        <v>42266</v>
      </c>
      <c r="T2288" s="11">
        <f t="shared" si="143"/>
        <v>42236</v>
      </c>
    </row>
    <row r="2289" spans="1:20" ht="28.8" x14ac:dyDescent="0.3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>
        <f t="shared" si="140"/>
        <v>0</v>
      </c>
      <c r="O2289" t="s">
        <v>8268</v>
      </c>
      <c r="P2289">
        <f t="shared" si="141"/>
        <v>1</v>
      </c>
      <c r="Q2289" s="9" t="s">
        <v>8315</v>
      </c>
      <c r="R2289" t="s">
        <v>8319</v>
      </c>
      <c r="S2289" s="11">
        <f t="shared" si="142"/>
        <v>42477</v>
      </c>
      <c r="T2289" s="11">
        <f t="shared" si="143"/>
        <v>42417</v>
      </c>
    </row>
    <row r="2290" spans="1:20" ht="43.2" x14ac:dyDescent="0.3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>
        <f t="shared" si="140"/>
        <v>0</v>
      </c>
      <c r="O2290" t="s">
        <v>8268</v>
      </c>
      <c r="P2290">
        <f t="shared" si="141"/>
        <v>20</v>
      </c>
      <c r="Q2290" s="9" t="s">
        <v>8315</v>
      </c>
      <c r="R2290" t="s">
        <v>8319</v>
      </c>
      <c r="S2290" s="11">
        <f t="shared" si="142"/>
        <v>42232</v>
      </c>
      <c r="T2290" s="11">
        <f t="shared" si="143"/>
        <v>42202</v>
      </c>
    </row>
    <row r="2291" spans="1:20" ht="43.2" x14ac:dyDescent="0.3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>
        <f t="shared" si="140"/>
        <v>0</v>
      </c>
      <c r="O2291" t="s">
        <v>8268</v>
      </c>
      <c r="P2291">
        <f t="shared" si="141"/>
        <v>1</v>
      </c>
      <c r="Q2291" s="9" t="s">
        <v>8315</v>
      </c>
      <c r="R2291" t="s">
        <v>8319</v>
      </c>
      <c r="S2291" s="11">
        <f t="shared" si="142"/>
        <v>42069</v>
      </c>
      <c r="T2291" s="11">
        <f t="shared" si="143"/>
        <v>42009</v>
      </c>
    </row>
    <row r="2292" spans="1:20" ht="43.2" x14ac:dyDescent="0.3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>
        <f t="shared" si="140"/>
        <v>0</v>
      </c>
      <c r="O2292" t="s">
        <v>8268</v>
      </c>
      <c r="P2292">
        <f t="shared" si="141"/>
        <v>10</v>
      </c>
      <c r="Q2292" s="9" t="s">
        <v>8315</v>
      </c>
      <c r="R2292" t="s">
        <v>8319</v>
      </c>
      <c r="S2292" s="11">
        <f t="shared" si="142"/>
        <v>42418</v>
      </c>
      <c r="T2292" s="11">
        <f t="shared" si="143"/>
        <v>42375</v>
      </c>
    </row>
    <row r="2293" spans="1:20" ht="43.2" x14ac:dyDescent="0.3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>
        <f t="shared" si="140"/>
        <v>56</v>
      </c>
      <c r="O2293" t="s">
        <v>8268</v>
      </c>
      <c r="P2293">
        <f t="shared" si="141"/>
        <v>332</v>
      </c>
      <c r="Q2293" s="9" t="s">
        <v>8315</v>
      </c>
      <c r="R2293" t="s">
        <v>8319</v>
      </c>
      <c r="S2293" s="11">
        <f t="shared" si="142"/>
        <v>42117</v>
      </c>
      <c r="T2293" s="11">
        <f t="shared" si="143"/>
        <v>42067</v>
      </c>
    </row>
    <row r="2294" spans="1:20" x14ac:dyDescent="0.3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>
        <f t="shared" si="140"/>
        <v>12</v>
      </c>
      <c r="O2294" t="s">
        <v>8268</v>
      </c>
      <c r="P2294">
        <f t="shared" si="141"/>
        <v>314</v>
      </c>
      <c r="Q2294" s="9" t="s">
        <v>8315</v>
      </c>
      <c r="R2294" t="s">
        <v>8319</v>
      </c>
      <c r="S2294" s="11">
        <f t="shared" si="142"/>
        <v>42001</v>
      </c>
      <c r="T2294" s="11">
        <f t="shared" si="143"/>
        <v>41970</v>
      </c>
    </row>
    <row r="2295" spans="1:20" ht="43.2" x14ac:dyDescent="0.3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>
        <f t="shared" si="140"/>
        <v>2</v>
      </c>
      <c r="O2295" t="s">
        <v>8268</v>
      </c>
      <c r="P2295">
        <f t="shared" si="141"/>
        <v>100</v>
      </c>
      <c r="Q2295" s="9" t="s">
        <v>8315</v>
      </c>
      <c r="R2295" t="s">
        <v>8319</v>
      </c>
      <c r="S2295" s="11">
        <f t="shared" si="142"/>
        <v>42139</v>
      </c>
      <c r="T2295" s="11">
        <f t="shared" si="143"/>
        <v>42079</v>
      </c>
    </row>
    <row r="2296" spans="1:20" ht="28.8" x14ac:dyDescent="0.3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>
        <f t="shared" si="140"/>
        <v>18</v>
      </c>
      <c r="O2296" t="s">
        <v>8268</v>
      </c>
      <c r="P2296">
        <f t="shared" si="141"/>
        <v>116</v>
      </c>
      <c r="Q2296" s="9" t="s">
        <v>8315</v>
      </c>
      <c r="R2296" t="s">
        <v>8319</v>
      </c>
      <c r="S2296" s="11">
        <f t="shared" si="142"/>
        <v>42461</v>
      </c>
      <c r="T2296" s="11">
        <f t="shared" si="143"/>
        <v>42429</v>
      </c>
    </row>
    <row r="2297" spans="1:20" ht="43.2" x14ac:dyDescent="0.3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>
        <f t="shared" si="140"/>
        <v>1</v>
      </c>
      <c r="O2297" t="s">
        <v>8268</v>
      </c>
      <c r="P2297">
        <f t="shared" si="141"/>
        <v>120</v>
      </c>
      <c r="Q2297" s="9" t="s">
        <v>8315</v>
      </c>
      <c r="R2297" t="s">
        <v>8319</v>
      </c>
      <c r="S2297" s="11">
        <f t="shared" si="142"/>
        <v>42237</v>
      </c>
      <c r="T2297" s="11">
        <f t="shared" si="143"/>
        <v>42195</v>
      </c>
    </row>
    <row r="2298" spans="1:20" x14ac:dyDescent="0.3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>
        <f t="shared" si="140"/>
        <v>0</v>
      </c>
      <c r="O2298" t="s">
        <v>8268</v>
      </c>
      <c r="P2298" t="e">
        <f t="shared" si="141"/>
        <v>#DIV/0!</v>
      </c>
      <c r="Q2298" s="9" t="s">
        <v>8315</v>
      </c>
      <c r="R2298" t="s">
        <v>8319</v>
      </c>
      <c r="S2298" s="11">
        <f t="shared" si="142"/>
        <v>42091</v>
      </c>
      <c r="T2298" s="11">
        <f t="shared" si="143"/>
        <v>42032</v>
      </c>
    </row>
    <row r="2299" spans="1:20" ht="43.2" x14ac:dyDescent="0.3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>
        <f t="shared" si="140"/>
        <v>13</v>
      </c>
      <c r="O2299" t="s">
        <v>8268</v>
      </c>
      <c r="P2299">
        <f t="shared" si="141"/>
        <v>65</v>
      </c>
      <c r="Q2299" s="9" t="s">
        <v>8315</v>
      </c>
      <c r="R2299" t="s">
        <v>8319</v>
      </c>
      <c r="S2299" s="11">
        <f t="shared" si="142"/>
        <v>42090</v>
      </c>
      <c r="T2299" s="11">
        <f t="shared" si="143"/>
        <v>42031</v>
      </c>
    </row>
    <row r="2300" spans="1:20" ht="43.2" x14ac:dyDescent="0.3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>
        <f t="shared" si="140"/>
        <v>0</v>
      </c>
      <c r="O2300" t="s">
        <v>8268</v>
      </c>
      <c r="P2300" t="e">
        <f t="shared" si="141"/>
        <v>#DIV/0!</v>
      </c>
      <c r="Q2300" s="9" t="s">
        <v>8315</v>
      </c>
      <c r="R2300" t="s">
        <v>8319</v>
      </c>
      <c r="S2300" s="11">
        <f t="shared" si="142"/>
        <v>42512</v>
      </c>
      <c r="T2300" s="11">
        <f t="shared" si="143"/>
        <v>42482</v>
      </c>
    </row>
    <row r="2301" spans="1:20" ht="43.2" x14ac:dyDescent="0.3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>
        <f t="shared" si="140"/>
        <v>0</v>
      </c>
      <c r="O2301" t="s">
        <v>8268</v>
      </c>
      <c r="P2301" t="e">
        <f t="shared" si="141"/>
        <v>#DIV/0!</v>
      </c>
      <c r="Q2301" s="9" t="s">
        <v>8315</v>
      </c>
      <c r="R2301" t="s">
        <v>8319</v>
      </c>
      <c r="S2301" s="11">
        <f t="shared" si="142"/>
        <v>42195</v>
      </c>
      <c r="T2301" s="11">
        <f t="shared" si="143"/>
        <v>42135</v>
      </c>
    </row>
    <row r="2302" spans="1:20" ht="43.2" x14ac:dyDescent="0.3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>
        <f t="shared" si="140"/>
        <v>0</v>
      </c>
      <c r="O2302" t="s">
        <v>8268</v>
      </c>
      <c r="P2302" t="e">
        <f t="shared" si="141"/>
        <v>#DIV/0!</v>
      </c>
      <c r="Q2302" s="9" t="s">
        <v>8315</v>
      </c>
      <c r="R2302" t="s">
        <v>8319</v>
      </c>
      <c r="S2302" s="11">
        <f t="shared" si="142"/>
        <v>42469</v>
      </c>
      <c r="T2302" s="11">
        <f t="shared" si="143"/>
        <v>42439</v>
      </c>
    </row>
    <row r="2303" spans="1:20" ht="43.2" x14ac:dyDescent="0.3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>
        <f t="shared" si="140"/>
        <v>1</v>
      </c>
      <c r="O2303" t="s">
        <v>8268</v>
      </c>
      <c r="P2303">
        <f t="shared" si="141"/>
        <v>125</v>
      </c>
      <c r="Q2303" s="9" t="s">
        <v>8315</v>
      </c>
      <c r="R2303" t="s">
        <v>8319</v>
      </c>
      <c r="S2303" s="11">
        <f t="shared" si="142"/>
        <v>42155</v>
      </c>
      <c r="T2303" s="11">
        <f t="shared" si="143"/>
        <v>42106</v>
      </c>
    </row>
    <row r="2304" spans="1:20" ht="43.2" x14ac:dyDescent="0.3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>
        <f t="shared" si="140"/>
        <v>0</v>
      </c>
      <c r="O2304" t="s">
        <v>8268</v>
      </c>
      <c r="P2304" t="e">
        <f t="shared" si="141"/>
        <v>#DIV/0!</v>
      </c>
      <c r="Q2304" s="9" t="s">
        <v>8315</v>
      </c>
      <c r="R2304" t="s">
        <v>8319</v>
      </c>
      <c r="S2304" s="11">
        <f t="shared" si="142"/>
        <v>42195</v>
      </c>
      <c r="T2304" s="11">
        <f t="shared" si="143"/>
        <v>42165</v>
      </c>
    </row>
    <row r="2305" spans="1:20" ht="28.8" x14ac:dyDescent="0.3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>
        <f t="shared" si="140"/>
        <v>0</v>
      </c>
      <c r="O2305" t="s">
        <v>8268</v>
      </c>
      <c r="P2305" t="e">
        <f t="shared" si="141"/>
        <v>#DIV/0!</v>
      </c>
      <c r="Q2305" s="9" t="s">
        <v>8315</v>
      </c>
      <c r="R2305" t="s">
        <v>8319</v>
      </c>
      <c r="S2305" s="11">
        <f t="shared" si="142"/>
        <v>42156</v>
      </c>
      <c r="T2305" s="11">
        <f t="shared" si="143"/>
        <v>42096</v>
      </c>
    </row>
    <row r="2306" spans="1:20" ht="43.2" x14ac:dyDescent="0.3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>
        <f t="shared" ref="N2306:N2369" si="144">ROUND(($E2306/$D2306)*100,0)</f>
        <v>0</v>
      </c>
      <c r="O2306" t="s">
        <v>8268</v>
      </c>
      <c r="P2306" t="e">
        <f t="shared" ref="P2306:P2369" si="145">ROUND($E2306/$L2306,0)</f>
        <v>#DIV/0!</v>
      </c>
      <c r="Q2306" s="9" t="s">
        <v>8315</v>
      </c>
      <c r="R2306" t="s">
        <v>8319</v>
      </c>
      <c r="S2306" s="11">
        <f t="shared" si="142"/>
        <v>42414</v>
      </c>
      <c r="T2306" s="11">
        <f t="shared" si="143"/>
        <v>42384</v>
      </c>
    </row>
    <row r="2307" spans="1:20" ht="43.2" x14ac:dyDescent="0.3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>
        <f t="shared" si="144"/>
        <v>0</v>
      </c>
      <c r="O2307" t="s">
        <v>8268</v>
      </c>
      <c r="P2307">
        <f t="shared" si="145"/>
        <v>30</v>
      </c>
      <c r="Q2307" s="9" t="s">
        <v>8315</v>
      </c>
      <c r="R2307" t="s">
        <v>8319</v>
      </c>
      <c r="S2307" s="11">
        <f t="shared" ref="S2307:S2370" si="146">ROUND((((($I2307/60)/60)/24)+DATE(1970,1,1))-(8/24),0)</f>
        <v>42159</v>
      </c>
      <c r="T2307" s="11">
        <f t="shared" ref="T2307:T2370" si="147">ROUND((((($J2307/60)/60)/24)+DATE(1970,1,1))-(8/24),0)</f>
        <v>42129</v>
      </c>
    </row>
    <row r="2308" spans="1:20" ht="43.2" x14ac:dyDescent="0.3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>
        <f t="shared" si="144"/>
        <v>0</v>
      </c>
      <c r="O2308" t="s">
        <v>8268</v>
      </c>
      <c r="P2308" t="e">
        <f t="shared" si="145"/>
        <v>#DIV/0!</v>
      </c>
      <c r="Q2308" s="9" t="s">
        <v>8315</v>
      </c>
      <c r="R2308" t="s">
        <v>8319</v>
      </c>
      <c r="S2308" s="11">
        <f t="shared" si="146"/>
        <v>42372</v>
      </c>
      <c r="T2308" s="11">
        <f t="shared" si="147"/>
        <v>42342</v>
      </c>
    </row>
    <row r="2309" spans="1:20" ht="43.2" x14ac:dyDescent="0.3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>
        <f t="shared" si="144"/>
        <v>3</v>
      </c>
      <c r="O2309" t="s">
        <v>8268</v>
      </c>
      <c r="P2309">
        <f t="shared" si="145"/>
        <v>16</v>
      </c>
      <c r="Q2309" s="9" t="s">
        <v>8315</v>
      </c>
      <c r="R2309" t="s">
        <v>8319</v>
      </c>
      <c r="S2309" s="11">
        <f t="shared" si="146"/>
        <v>42062</v>
      </c>
      <c r="T2309" s="11">
        <f t="shared" si="147"/>
        <v>42032</v>
      </c>
    </row>
    <row r="2310" spans="1:20" ht="43.2" x14ac:dyDescent="0.3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>
        <f t="shared" si="144"/>
        <v>0</v>
      </c>
      <c r="O2310" t="s">
        <v>8268</v>
      </c>
      <c r="P2310" t="e">
        <f t="shared" si="145"/>
        <v>#DIV/0!</v>
      </c>
      <c r="Q2310" s="9" t="s">
        <v>8315</v>
      </c>
      <c r="R2310" t="s">
        <v>8319</v>
      </c>
      <c r="S2310" s="11">
        <f t="shared" si="146"/>
        <v>42643</v>
      </c>
      <c r="T2310" s="11">
        <f t="shared" si="147"/>
        <v>42613</v>
      </c>
    </row>
    <row r="2311" spans="1:20" ht="43.2" x14ac:dyDescent="0.3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>
        <f t="shared" si="144"/>
        <v>40</v>
      </c>
      <c r="O2311" t="s">
        <v>8268</v>
      </c>
      <c r="P2311">
        <f t="shared" si="145"/>
        <v>80</v>
      </c>
      <c r="Q2311" s="9" t="s">
        <v>8315</v>
      </c>
      <c r="R2311" t="s">
        <v>8319</v>
      </c>
      <c r="S2311" s="11">
        <f t="shared" si="146"/>
        <v>42176</v>
      </c>
      <c r="T2311" s="11">
        <f t="shared" si="147"/>
        <v>42136</v>
      </c>
    </row>
    <row r="2312" spans="1:20" ht="43.2" x14ac:dyDescent="0.3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>
        <f t="shared" si="144"/>
        <v>0</v>
      </c>
      <c r="O2312" t="s">
        <v>8268</v>
      </c>
      <c r="P2312" t="e">
        <f t="shared" si="145"/>
        <v>#DIV/0!</v>
      </c>
      <c r="Q2312" s="9" t="s">
        <v>8315</v>
      </c>
      <c r="R2312" t="s">
        <v>8319</v>
      </c>
      <c r="S2312" s="11">
        <f t="shared" si="146"/>
        <v>42195</v>
      </c>
      <c r="T2312" s="11">
        <f t="shared" si="147"/>
        <v>42165</v>
      </c>
    </row>
    <row r="2313" spans="1:20" ht="43.2" x14ac:dyDescent="0.3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>
        <f t="shared" si="144"/>
        <v>0</v>
      </c>
      <c r="O2313" t="s">
        <v>8268</v>
      </c>
      <c r="P2313" t="e">
        <f t="shared" si="145"/>
        <v>#DIV/0!</v>
      </c>
      <c r="Q2313" s="9" t="s">
        <v>8315</v>
      </c>
      <c r="R2313" t="s">
        <v>8319</v>
      </c>
      <c r="S2313" s="11">
        <f t="shared" si="146"/>
        <v>42374</v>
      </c>
      <c r="T2313" s="11">
        <f t="shared" si="147"/>
        <v>42321</v>
      </c>
    </row>
    <row r="2314" spans="1:20" ht="28.8" x14ac:dyDescent="0.3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>
        <f t="shared" si="144"/>
        <v>0</v>
      </c>
      <c r="O2314" t="s">
        <v>8268</v>
      </c>
      <c r="P2314">
        <f t="shared" si="145"/>
        <v>50</v>
      </c>
      <c r="Q2314" s="9" t="s">
        <v>8315</v>
      </c>
      <c r="R2314" t="s">
        <v>8319</v>
      </c>
      <c r="S2314" s="11">
        <f t="shared" si="146"/>
        <v>42437</v>
      </c>
      <c r="T2314" s="11">
        <f t="shared" si="147"/>
        <v>42377</v>
      </c>
    </row>
    <row r="2315" spans="1:20" ht="43.2" x14ac:dyDescent="0.3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>
        <f t="shared" si="144"/>
        <v>0</v>
      </c>
      <c r="O2315" t="s">
        <v>8268</v>
      </c>
      <c r="P2315" t="e">
        <f t="shared" si="145"/>
        <v>#DIV/0!</v>
      </c>
      <c r="Q2315" s="9" t="s">
        <v>8315</v>
      </c>
      <c r="R2315" t="s">
        <v>8319</v>
      </c>
      <c r="S2315" s="11">
        <f t="shared" si="146"/>
        <v>42734</v>
      </c>
      <c r="T2315" s="11">
        <f t="shared" si="147"/>
        <v>42714</v>
      </c>
    </row>
    <row r="2316" spans="1:20" ht="43.2" x14ac:dyDescent="0.3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>
        <f t="shared" si="144"/>
        <v>25</v>
      </c>
      <c r="O2316" t="s">
        <v>8268</v>
      </c>
      <c r="P2316">
        <f t="shared" si="145"/>
        <v>50</v>
      </c>
      <c r="Q2316" s="9" t="s">
        <v>8315</v>
      </c>
      <c r="R2316" t="s">
        <v>8319</v>
      </c>
      <c r="S2316" s="11">
        <f t="shared" si="146"/>
        <v>42316</v>
      </c>
      <c r="T2316" s="11">
        <f t="shared" si="147"/>
        <v>42297</v>
      </c>
    </row>
    <row r="2317" spans="1:20" ht="43.2" x14ac:dyDescent="0.3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>
        <f t="shared" si="144"/>
        <v>0</v>
      </c>
      <c r="O2317" t="s">
        <v>8270</v>
      </c>
      <c r="P2317">
        <f t="shared" si="145"/>
        <v>5</v>
      </c>
      <c r="Q2317" s="9" t="s">
        <v>8315</v>
      </c>
      <c r="R2317" t="s">
        <v>8321</v>
      </c>
      <c r="S2317" s="11">
        <f t="shared" si="146"/>
        <v>41712</v>
      </c>
      <c r="T2317" s="11">
        <f t="shared" si="147"/>
        <v>41682</v>
      </c>
    </row>
    <row r="2318" spans="1:20" ht="43.2" x14ac:dyDescent="0.3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>
        <f t="shared" si="144"/>
        <v>2</v>
      </c>
      <c r="O2318" t="s">
        <v>8270</v>
      </c>
      <c r="P2318">
        <f t="shared" si="145"/>
        <v>50</v>
      </c>
      <c r="Q2318" s="9" t="s">
        <v>8315</v>
      </c>
      <c r="R2318" t="s">
        <v>8321</v>
      </c>
      <c r="S2318" s="11">
        <f t="shared" si="146"/>
        <v>42237</v>
      </c>
      <c r="T2318" s="11">
        <f t="shared" si="147"/>
        <v>42177</v>
      </c>
    </row>
    <row r="2319" spans="1:20" ht="43.2" x14ac:dyDescent="0.3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>
        <f t="shared" si="144"/>
        <v>1</v>
      </c>
      <c r="O2319" t="s">
        <v>8270</v>
      </c>
      <c r="P2319">
        <f t="shared" si="145"/>
        <v>36</v>
      </c>
      <c r="Q2319" s="9" t="s">
        <v>8315</v>
      </c>
      <c r="R2319" t="s">
        <v>8321</v>
      </c>
      <c r="S2319" s="11">
        <f t="shared" si="146"/>
        <v>41893</v>
      </c>
      <c r="T2319" s="11">
        <f t="shared" si="147"/>
        <v>41863</v>
      </c>
    </row>
    <row r="2320" spans="1:20" ht="43.2" x14ac:dyDescent="0.3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>
        <f t="shared" si="144"/>
        <v>1</v>
      </c>
      <c r="O2320" t="s">
        <v>8270</v>
      </c>
      <c r="P2320">
        <f t="shared" si="145"/>
        <v>12</v>
      </c>
      <c r="Q2320" s="9" t="s">
        <v>8315</v>
      </c>
      <c r="R2320" t="s">
        <v>8321</v>
      </c>
      <c r="S2320" s="11">
        <f t="shared" si="146"/>
        <v>41431</v>
      </c>
      <c r="T2320" s="11">
        <f t="shared" si="147"/>
        <v>41401</v>
      </c>
    </row>
    <row r="2321" spans="1:20" ht="43.2" x14ac:dyDescent="0.3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>
        <f t="shared" si="144"/>
        <v>7</v>
      </c>
      <c r="O2321" t="s">
        <v>8270</v>
      </c>
      <c r="P2321">
        <f t="shared" si="145"/>
        <v>41</v>
      </c>
      <c r="Q2321" s="9" t="s">
        <v>8315</v>
      </c>
      <c r="R2321" t="s">
        <v>8321</v>
      </c>
      <c r="S2321" s="11">
        <f t="shared" si="146"/>
        <v>40994</v>
      </c>
      <c r="T2321" s="11">
        <f t="shared" si="147"/>
        <v>40934</v>
      </c>
    </row>
    <row r="2322" spans="1:20" ht="43.2" x14ac:dyDescent="0.3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>
        <f t="shared" si="144"/>
        <v>0</v>
      </c>
      <c r="O2322" t="s">
        <v>8270</v>
      </c>
      <c r="P2322">
        <f t="shared" si="145"/>
        <v>3</v>
      </c>
      <c r="Q2322" s="9" t="s">
        <v>8315</v>
      </c>
      <c r="R2322" t="s">
        <v>8321</v>
      </c>
      <c r="S2322" s="11">
        <f t="shared" si="146"/>
        <v>42336</v>
      </c>
      <c r="T2322" s="11">
        <f t="shared" si="147"/>
        <v>42276</v>
      </c>
    </row>
    <row r="2323" spans="1:20" ht="43.2" x14ac:dyDescent="0.3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>
        <f t="shared" si="144"/>
        <v>1</v>
      </c>
      <c r="O2323" t="s">
        <v>8270</v>
      </c>
      <c r="P2323">
        <f t="shared" si="145"/>
        <v>17</v>
      </c>
      <c r="Q2323" s="9" t="s">
        <v>8315</v>
      </c>
      <c r="R2323" t="s">
        <v>8321</v>
      </c>
      <c r="S2323" s="11">
        <f t="shared" si="146"/>
        <v>42430</v>
      </c>
      <c r="T2323" s="11">
        <f t="shared" si="147"/>
        <v>42400</v>
      </c>
    </row>
    <row r="2324" spans="1:20" ht="57.6" x14ac:dyDescent="0.3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>
        <f t="shared" si="144"/>
        <v>0</v>
      </c>
      <c r="O2324" t="s">
        <v>8270</v>
      </c>
      <c r="P2324" t="e">
        <f t="shared" si="145"/>
        <v>#DIV/0!</v>
      </c>
      <c r="Q2324" s="9" t="s">
        <v>8315</v>
      </c>
      <c r="R2324" t="s">
        <v>8321</v>
      </c>
      <c r="S2324" s="11">
        <f t="shared" si="146"/>
        <v>42299</v>
      </c>
      <c r="T2324" s="11">
        <f t="shared" si="147"/>
        <v>42286</v>
      </c>
    </row>
    <row r="2325" spans="1:20" ht="28.8" x14ac:dyDescent="0.3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>
        <f t="shared" si="144"/>
        <v>6</v>
      </c>
      <c r="O2325" t="s">
        <v>8270</v>
      </c>
      <c r="P2325">
        <f t="shared" si="145"/>
        <v>52</v>
      </c>
      <c r="Q2325" s="9" t="s">
        <v>8315</v>
      </c>
      <c r="R2325" t="s">
        <v>8321</v>
      </c>
      <c r="S2325" s="11">
        <f t="shared" si="146"/>
        <v>41807</v>
      </c>
      <c r="T2325" s="11">
        <f t="shared" si="147"/>
        <v>41778</v>
      </c>
    </row>
    <row r="2326" spans="1:20" ht="57.6" x14ac:dyDescent="0.3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>
        <f t="shared" si="144"/>
        <v>0</v>
      </c>
      <c r="O2326" t="s">
        <v>8270</v>
      </c>
      <c r="P2326" t="e">
        <f t="shared" si="145"/>
        <v>#DIV/0!</v>
      </c>
      <c r="Q2326" s="9" t="s">
        <v>8315</v>
      </c>
      <c r="R2326" t="s">
        <v>8321</v>
      </c>
      <c r="S2326" s="11">
        <f t="shared" si="146"/>
        <v>40144</v>
      </c>
      <c r="T2326" s="11">
        <f t="shared" si="147"/>
        <v>40071</v>
      </c>
    </row>
    <row r="2327" spans="1:20" ht="43.2" x14ac:dyDescent="0.3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>
        <f t="shared" si="144"/>
        <v>2</v>
      </c>
      <c r="O2327" t="s">
        <v>8270</v>
      </c>
      <c r="P2327">
        <f t="shared" si="145"/>
        <v>5</v>
      </c>
      <c r="Q2327" s="9" t="s">
        <v>8315</v>
      </c>
      <c r="R2327" t="s">
        <v>8321</v>
      </c>
      <c r="S2327" s="11">
        <f t="shared" si="146"/>
        <v>41528</v>
      </c>
      <c r="T2327" s="11">
        <f t="shared" si="147"/>
        <v>41513</v>
      </c>
    </row>
    <row r="2328" spans="1:20" ht="43.2" x14ac:dyDescent="0.3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>
        <f t="shared" si="144"/>
        <v>14</v>
      </c>
      <c r="O2328" t="s">
        <v>8270</v>
      </c>
      <c r="P2328">
        <f t="shared" si="145"/>
        <v>52</v>
      </c>
      <c r="Q2328" s="9" t="s">
        <v>8315</v>
      </c>
      <c r="R2328" t="s">
        <v>8321</v>
      </c>
      <c r="S2328" s="11">
        <f t="shared" si="146"/>
        <v>42557</v>
      </c>
      <c r="T2328" s="11">
        <f t="shared" si="147"/>
        <v>42527</v>
      </c>
    </row>
    <row r="2329" spans="1:20" ht="57.6" x14ac:dyDescent="0.3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>
        <f t="shared" si="144"/>
        <v>10</v>
      </c>
      <c r="O2329" t="s">
        <v>8270</v>
      </c>
      <c r="P2329">
        <f t="shared" si="145"/>
        <v>71</v>
      </c>
      <c r="Q2329" s="9" t="s">
        <v>8315</v>
      </c>
      <c r="R2329" t="s">
        <v>8321</v>
      </c>
      <c r="S2329" s="11">
        <f t="shared" si="146"/>
        <v>42298</v>
      </c>
      <c r="T2329" s="11">
        <f t="shared" si="147"/>
        <v>42238</v>
      </c>
    </row>
    <row r="2330" spans="1:20" ht="57.6" x14ac:dyDescent="0.3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>
        <f t="shared" si="144"/>
        <v>0</v>
      </c>
      <c r="O2330" t="s">
        <v>8270</v>
      </c>
      <c r="P2330" t="e">
        <f t="shared" si="145"/>
        <v>#DIV/0!</v>
      </c>
      <c r="Q2330" s="9" t="s">
        <v>8315</v>
      </c>
      <c r="R2330" t="s">
        <v>8321</v>
      </c>
      <c r="S2330" s="11">
        <f t="shared" si="146"/>
        <v>42288</v>
      </c>
      <c r="T2330" s="11">
        <f t="shared" si="147"/>
        <v>42228</v>
      </c>
    </row>
    <row r="2331" spans="1:20" ht="57.6" x14ac:dyDescent="0.3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>
        <f t="shared" si="144"/>
        <v>5</v>
      </c>
      <c r="O2331" t="s">
        <v>8270</v>
      </c>
      <c r="P2331">
        <f t="shared" si="145"/>
        <v>63</v>
      </c>
      <c r="Q2331" s="9" t="s">
        <v>8315</v>
      </c>
      <c r="R2331" t="s">
        <v>8321</v>
      </c>
      <c r="S2331" s="11">
        <f t="shared" si="146"/>
        <v>41610</v>
      </c>
      <c r="T2331" s="11">
        <f t="shared" si="147"/>
        <v>41577</v>
      </c>
    </row>
    <row r="2332" spans="1:20" ht="57.6" x14ac:dyDescent="0.3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>
        <f t="shared" si="144"/>
        <v>0</v>
      </c>
      <c r="O2332" t="s">
        <v>8270</v>
      </c>
      <c r="P2332">
        <f t="shared" si="145"/>
        <v>1</v>
      </c>
      <c r="Q2332" s="9" t="s">
        <v>8315</v>
      </c>
      <c r="R2332" t="s">
        <v>8321</v>
      </c>
      <c r="S2332" s="11">
        <f t="shared" si="146"/>
        <v>41530</v>
      </c>
      <c r="T2332" s="11">
        <f t="shared" si="147"/>
        <v>41500</v>
      </c>
    </row>
    <row r="2333" spans="1:20" ht="43.2" x14ac:dyDescent="0.3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>
        <f t="shared" si="144"/>
        <v>0</v>
      </c>
      <c r="O2333" t="s">
        <v>8270</v>
      </c>
      <c r="P2333" t="e">
        <f t="shared" si="145"/>
        <v>#DIV/0!</v>
      </c>
      <c r="Q2333" s="9" t="s">
        <v>8315</v>
      </c>
      <c r="R2333" t="s">
        <v>8321</v>
      </c>
      <c r="S2333" s="11">
        <f t="shared" si="146"/>
        <v>41486</v>
      </c>
      <c r="T2333" s="11">
        <f t="shared" si="147"/>
        <v>41456</v>
      </c>
    </row>
    <row r="2334" spans="1:20" ht="43.2" x14ac:dyDescent="0.3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>
        <f t="shared" si="144"/>
        <v>0</v>
      </c>
      <c r="O2334" t="s">
        <v>8270</v>
      </c>
      <c r="P2334" t="e">
        <f t="shared" si="145"/>
        <v>#DIV/0!</v>
      </c>
      <c r="Q2334" s="9" t="s">
        <v>8315</v>
      </c>
      <c r="R2334" t="s">
        <v>8321</v>
      </c>
      <c r="S2334" s="11">
        <f t="shared" si="146"/>
        <v>42651</v>
      </c>
      <c r="T2334" s="11">
        <f t="shared" si="147"/>
        <v>42591</v>
      </c>
    </row>
    <row r="2335" spans="1:20" ht="43.2" x14ac:dyDescent="0.3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>
        <f t="shared" si="144"/>
        <v>9</v>
      </c>
      <c r="O2335" t="s">
        <v>8270</v>
      </c>
      <c r="P2335">
        <f t="shared" si="145"/>
        <v>171</v>
      </c>
      <c r="Q2335" s="9" t="s">
        <v>8315</v>
      </c>
      <c r="R2335" t="s">
        <v>8321</v>
      </c>
      <c r="S2335" s="11">
        <f t="shared" si="146"/>
        <v>42326</v>
      </c>
      <c r="T2335" s="11">
        <f t="shared" si="147"/>
        <v>42296</v>
      </c>
    </row>
    <row r="2336" spans="1:20" ht="43.2" x14ac:dyDescent="0.3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>
        <f t="shared" si="144"/>
        <v>0</v>
      </c>
      <c r="O2336" t="s">
        <v>8270</v>
      </c>
      <c r="P2336" t="e">
        <f t="shared" si="145"/>
        <v>#DIV/0!</v>
      </c>
      <c r="Q2336" s="9" t="s">
        <v>8315</v>
      </c>
      <c r="R2336" t="s">
        <v>8321</v>
      </c>
      <c r="S2336" s="11">
        <f t="shared" si="146"/>
        <v>41929</v>
      </c>
      <c r="T2336" s="11">
        <f t="shared" si="147"/>
        <v>41919</v>
      </c>
    </row>
    <row r="2337" spans="1:20" ht="43.2" x14ac:dyDescent="0.3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>
        <f t="shared" si="144"/>
        <v>0</v>
      </c>
      <c r="O2337" t="s">
        <v>8270</v>
      </c>
      <c r="P2337">
        <f t="shared" si="145"/>
        <v>5</v>
      </c>
      <c r="Q2337" s="9" t="s">
        <v>8315</v>
      </c>
      <c r="R2337" t="s">
        <v>8321</v>
      </c>
      <c r="S2337" s="11">
        <f t="shared" si="146"/>
        <v>42454</v>
      </c>
      <c r="T2337" s="11">
        <f t="shared" si="147"/>
        <v>42424</v>
      </c>
    </row>
    <row r="2338" spans="1:20" ht="43.2" x14ac:dyDescent="0.3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>
        <f t="shared" si="144"/>
        <v>0</v>
      </c>
      <c r="O2338" t="s">
        <v>8270</v>
      </c>
      <c r="P2338" t="e">
        <f t="shared" si="145"/>
        <v>#DIV/0!</v>
      </c>
      <c r="Q2338" s="9" t="s">
        <v>8315</v>
      </c>
      <c r="R2338" t="s">
        <v>8321</v>
      </c>
      <c r="S2338" s="11">
        <f t="shared" si="146"/>
        <v>41580</v>
      </c>
      <c r="T2338" s="11">
        <f t="shared" si="147"/>
        <v>41550</v>
      </c>
    </row>
    <row r="2339" spans="1:20" x14ac:dyDescent="0.3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>
        <f t="shared" si="144"/>
        <v>39</v>
      </c>
      <c r="O2339" t="s">
        <v>8270</v>
      </c>
      <c r="P2339">
        <f t="shared" si="145"/>
        <v>394</v>
      </c>
      <c r="Q2339" s="9" t="s">
        <v>8315</v>
      </c>
      <c r="R2339" t="s">
        <v>8321</v>
      </c>
      <c r="S2339" s="11">
        <f t="shared" si="146"/>
        <v>42055</v>
      </c>
      <c r="T2339" s="11">
        <f t="shared" si="147"/>
        <v>42025</v>
      </c>
    </row>
    <row r="2340" spans="1:20" ht="43.2" x14ac:dyDescent="0.3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>
        <f t="shared" si="144"/>
        <v>0</v>
      </c>
      <c r="O2340" t="s">
        <v>8270</v>
      </c>
      <c r="P2340">
        <f t="shared" si="145"/>
        <v>5</v>
      </c>
      <c r="Q2340" s="9" t="s">
        <v>8315</v>
      </c>
      <c r="R2340" t="s">
        <v>8321</v>
      </c>
      <c r="S2340" s="11">
        <f t="shared" si="146"/>
        <v>41680</v>
      </c>
      <c r="T2340" s="11">
        <f t="shared" si="147"/>
        <v>41650</v>
      </c>
    </row>
    <row r="2341" spans="1:20" ht="43.2" x14ac:dyDescent="0.3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>
        <f t="shared" si="144"/>
        <v>5</v>
      </c>
      <c r="O2341" t="s">
        <v>8270</v>
      </c>
      <c r="P2341">
        <f t="shared" si="145"/>
        <v>50</v>
      </c>
      <c r="Q2341" s="9" t="s">
        <v>8315</v>
      </c>
      <c r="R2341" t="s">
        <v>8321</v>
      </c>
      <c r="S2341" s="11">
        <f t="shared" si="146"/>
        <v>40955</v>
      </c>
      <c r="T2341" s="11">
        <f t="shared" si="147"/>
        <v>40895</v>
      </c>
    </row>
    <row r="2342" spans="1:20" ht="43.2" x14ac:dyDescent="0.3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>
        <f t="shared" si="144"/>
        <v>0</v>
      </c>
      <c r="O2342" t="s">
        <v>8270</v>
      </c>
      <c r="P2342">
        <f t="shared" si="145"/>
        <v>1</v>
      </c>
      <c r="Q2342" s="9" t="s">
        <v>8315</v>
      </c>
      <c r="R2342" t="s">
        <v>8321</v>
      </c>
      <c r="S2342" s="11">
        <f t="shared" si="146"/>
        <v>42145</v>
      </c>
      <c r="T2342" s="11">
        <f t="shared" si="147"/>
        <v>42130</v>
      </c>
    </row>
    <row r="2343" spans="1:20" ht="43.2" x14ac:dyDescent="0.3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>
        <f t="shared" si="144"/>
        <v>7</v>
      </c>
      <c r="O2343" t="s">
        <v>8270</v>
      </c>
      <c r="P2343">
        <f t="shared" si="145"/>
        <v>48</v>
      </c>
      <c r="Q2343" s="9" t="s">
        <v>8315</v>
      </c>
      <c r="R2343" t="s">
        <v>8321</v>
      </c>
      <c r="S2343" s="11">
        <f t="shared" si="146"/>
        <v>42067</v>
      </c>
      <c r="T2343" s="11">
        <f t="shared" si="147"/>
        <v>42037</v>
      </c>
    </row>
    <row r="2344" spans="1:20" ht="43.2" x14ac:dyDescent="0.3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>
        <f t="shared" si="144"/>
        <v>0</v>
      </c>
      <c r="O2344" t="s">
        <v>8270</v>
      </c>
      <c r="P2344">
        <f t="shared" si="145"/>
        <v>5</v>
      </c>
      <c r="Q2344" s="9" t="s">
        <v>8315</v>
      </c>
      <c r="R2344" t="s">
        <v>8321</v>
      </c>
      <c r="S2344" s="11">
        <f t="shared" si="146"/>
        <v>41356</v>
      </c>
      <c r="T2344" s="11">
        <f t="shared" si="147"/>
        <v>41331</v>
      </c>
    </row>
    <row r="2345" spans="1:20" ht="43.2" x14ac:dyDescent="0.3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>
        <f t="shared" si="144"/>
        <v>3</v>
      </c>
      <c r="O2345" t="s">
        <v>8270</v>
      </c>
      <c r="P2345">
        <f t="shared" si="145"/>
        <v>21</v>
      </c>
      <c r="Q2345" s="9" t="s">
        <v>8315</v>
      </c>
      <c r="R2345" t="s">
        <v>8321</v>
      </c>
      <c r="S2345" s="11">
        <f t="shared" si="146"/>
        <v>41773</v>
      </c>
      <c r="T2345" s="11">
        <f t="shared" si="147"/>
        <v>41753</v>
      </c>
    </row>
    <row r="2346" spans="1:20" ht="43.2" x14ac:dyDescent="0.3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>
        <f t="shared" si="144"/>
        <v>2</v>
      </c>
      <c r="O2346" t="s">
        <v>8270</v>
      </c>
      <c r="P2346">
        <f t="shared" si="145"/>
        <v>9</v>
      </c>
      <c r="Q2346" s="9" t="s">
        <v>8315</v>
      </c>
      <c r="R2346" t="s">
        <v>8321</v>
      </c>
      <c r="S2346" s="11">
        <f t="shared" si="146"/>
        <v>41564</v>
      </c>
      <c r="T2346" s="11">
        <f t="shared" si="147"/>
        <v>41534</v>
      </c>
    </row>
    <row r="2347" spans="1:20" ht="43.2" x14ac:dyDescent="0.3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>
        <f t="shared" si="144"/>
        <v>1</v>
      </c>
      <c r="O2347" t="s">
        <v>8270</v>
      </c>
      <c r="P2347">
        <f t="shared" si="145"/>
        <v>57</v>
      </c>
      <c r="Q2347" s="9" t="s">
        <v>8315</v>
      </c>
      <c r="R2347" t="s">
        <v>8321</v>
      </c>
      <c r="S2347" s="11">
        <f t="shared" si="146"/>
        <v>41685</v>
      </c>
      <c r="T2347" s="11">
        <f t="shared" si="147"/>
        <v>41655</v>
      </c>
    </row>
    <row r="2348" spans="1:20" ht="43.2" x14ac:dyDescent="0.3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>
        <f t="shared" si="144"/>
        <v>0</v>
      </c>
      <c r="O2348" t="s">
        <v>8270</v>
      </c>
      <c r="P2348" t="e">
        <f t="shared" si="145"/>
        <v>#DIV/0!</v>
      </c>
      <c r="Q2348" s="9" t="s">
        <v>8315</v>
      </c>
      <c r="R2348" t="s">
        <v>8321</v>
      </c>
      <c r="S2348" s="11">
        <f t="shared" si="146"/>
        <v>41664</v>
      </c>
      <c r="T2348" s="11">
        <f t="shared" si="147"/>
        <v>41634</v>
      </c>
    </row>
    <row r="2349" spans="1:20" ht="28.8" x14ac:dyDescent="0.3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>
        <f t="shared" si="144"/>
        <v>64</v>
      </c>
      <c r="O2349" t="s">
        <v>8270</v>
      </c>
      <c r="P2349">
        <f t="shared" si="145"/>
        <v>40</v>
      </c>
      <c r="Q2349" s="9" t="s">
        <v>8315</v>
      </c>
      <c r="R2349" t="s">
        <v>8321</v>
      </c>
      <c r="S2349" s="11">
        <f t="shared" si="146"/>
        <v>42137</v>
      </c>
      <c r="T2349" s="11">
        <f t="shared" si="147"/>
        <v>42107</v>
      </c>
    </row>
    <row r="2350" spans="1:20" ht="43.2" x14ac:dyDescent="0.3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>
        <f t="shared" si="144"/>
        <v>0</v>
      </c>
      <c r="O2350" t="s">
        <v>8270</v>
      </c>
      <c r="P2350">
        <f t="shared" si="145"/>
        <v>13</v>
      </c>
      <c r="Q2350" s="9" t="s">
        <v>8315</v>
      </c>
      <c r="R2350" t="s">
        <v>8321</v>
      </c>
      <c r="S2350" s="11">
        <f t="shared" si="146"/>
        <v>42054</v>
      </c>
      <c r="T2350" s="11">
        <f t="shared" si="147"/>
        <v>42038</v>
      </c>
    </row>
    <row r="2351" spans="1:20" ht="43.2" x14ac:dyDescent="0.3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>
        <f t="shared" si="144"/>
        <v>1</v>
      </c>
      <c r="O2351" t="s">
        <v>8270</v>
      </c>
      <c r="P2351">
        <f t="shared" si="145"/>
        <v>16</v>
      </c>
      <c r="Q2351" s="9" t="s">
        <v>8315</v>
      </c>
      <c r="R2351" t="s">
        <v>8321</v>
      </c>
      <c r="S2351" s="11">
        <f t="shared" si="146"/>
        <v>41969</v>
      </c>
      <c r="T2351" s="11">
        <f t="shared" si="147"/>
        <v>41938</v>
      </c>
    </row>
    <row r="2352" spans="1:20" ht="43.2" x14ac:dyDescent="0.3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>
        <f t="shared" si="144"/>
        <v>0</v>
      </c>
      <c r="O2352" t="s">
        <v>8270</v>
      </c>
      <c r="P2352">
        <f t="shared" si="145"/>
        <v>23</v>
      </c>
      <c r="Q2352" s="9" t="s">
        <v>8315</v>
      </c>
      <c r="R2352" t="s">
        <v>8321</v>
      </c>
      <c r="S2352" s="11">
        <f t="shared" si="146"/>
        <v>41016</v>
      </c>
      <c r="T2352" s="11">
        <f t="shared" si="147"/>
        <v>40971</v>
      </c>
    </row>
    <row r="2353" spans="1:20" ht="43.2" x14ac:dyDescent="0.3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>
        <f t="shared" si="144"/>
        <v>1</v>
      </c>
      <c r="O2353" t="s">
        <v>8270</v>
      </c>
      <c r="P2353">
        <f t="shared" si="145"/>
        <v>20</v>
      </c>
      <c r="Q2353" s="9" t="s">
        <v>8315</v>
      </c>
      <c r="R2353" t="s">
        <v>8321</v>
      </c>
      <c r="S2353" s="11">
        <f t="shared" si="146"/>
        <v>41569</v>
      </c>
      <c r="T2353" s="11">
        <f t="shared" si="147"/>
        <v>41547</v>
      </c>
    </row>
    <row r="2354" spans="1:20" ht="43.2" x14ac:dyDescent="0.3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>
        <f t="shared" si="144"/>
        <v>0</v>
      </c>
      <c r="O2354" t="s">
        <v>8270</v>
      </c>
      <c r="P2354" t="e">
        <f t="shared" si="145"/>
        <v>#DIV/0!</v>
      </c>
      <c r="Q2354" s="9" t="s">
        <v>8315</v>
      </c>
      <c r="R2354" t="s">
        <v>8321</v>
      </c>
      <c r="S2354" s="11">
        <f t="shared" si="146"/>
        <v>41867</v>
      </c>
      <c r="T2354" s="11">
        <f t="shared" si="147"/>
        <v>41837</v>
      </c>
    </row>
    <row r="2355" spans="1:20" ht="43.2" x14ac:dyDescent="0.3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>
        <f t="shared" si="144"/>
        <v>8</v>
      </c>
      <c r="O2355" t="s">
        <v>8270</v>
      </c>
      <c r="P2355">
        <f t="shared" si="145"/>
        <v>17</v>
      </c>
      <c r="Q2355" s="9" t="s">
        <v>8315</v>
      </c>
      <c r="R2355" t="s">
        <v>8321</v>
      </c>
      <c r="S2355" s="11">
        <f t="shared" si="146"/>
        <v>41408</v>
      </c>
      <c r="T2355" s="11">
        <f t="shared" si="147"/>
        <v>41378</v>
      </c>
    </row>
    <row r="2356" spans="1:20" ht="43.2" x14ac:dyDescent="0.3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>
        <f t="shared" si="144"/>
        <v>0</v>
      </c>
      <c r="O2356" t="s">
        <v>8270</v>
      </c>
      <c r="P2356">
        <f t="shared" si="145"/>
        <v>25</v>
      </c>
      <c r="Q2356" s="9" t="s">
        <v>8315</v>
      </c>
      <c r="R2356" t="s">
        <v>8321</v>
      </c>
      <c r="S2356" s="11">
        <f t="shared" si="146"/>
        <v>40860</v>
      </c>
      <c r="T2356" s="11">
        <f t="shared" si="147"/>
        <v>40800</v>
      </c>
    </row>
    <row r="2357" spans="1:20" ht="28.8" x14ac:dyDescent="0.3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>
        <f t="shared" si="144"/>
        <v>0</v>
      </c>
      <c r="O2357" t="s">
        <v>8270</v>
      </c>
      <c r="P2357">
        <f t="shared" si="145"/>
        <v>13</v>
      </c>
      <c r="Q2357" s="9" t="s">
        <v>8315</v>
      </c>
      <c r="R2357" t="s">
        <v>8321</v>
      </c>
      <c r="S2357" s="11">
        <f t="shared" si="146"/>
        <v>41791</v>
      </c>
      <c r="T2357" s="11">
        <f t="shared" si="147"/>
        <v>41759</v>
      </c>
    </row>
    <row r="2358" spans="1:20" ht="43.2" x14ac:dyDescent="0.3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>
        <f t="shared" si="144"/>
        <v>0</v>
      </c>
      <c r="O2358" t="s">
        <v>8270</v>
      </c>
      <c r="P2358" t="e">
        <f t="shared" si="145"/>
        <v>#DIV/0!</v>
      </c>
      <c r="Q2358" s="9" t="s">
        <v>8315</v>
      </c>
      <c r="R2358" t="s">
        <v>8321</v>
      </c>
      <c r="S2358" s="11">
        <f t="shared" si="146"/>
        <v>41428</v>
      </c>
      <c r="T2358" s="11">
        <f t="shared" si="147"/>
        <v>41408</v>
      </c>
    </row>
    <row r="2359" spans="1:20" ht="43.2" x14ac:dyDescent="0.3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>
        <f t="shared" si="144"/>
        <v>0</v>
      </c>
      <c r="O2359" t="s">
        <v>8270</v>
      </c>
      <c r="P2359" t="e">
        <f t="shared" si="145"/>
        <v>#DIV/0!</v>
      </c>
      <c r="Q2359" s="9" t="s">
        <v>8315</v>
      </c>
      <c r="R2359" t="s">
        <v>8321</v>
      </c>
      <c r="S2359" s="11">
        <f t="shared" si="146"/>
        <v>40765</v>
      </c>
      <c r="T2359" s="11">
        <f t="shared" si="147"/>
        <v>40705</v>
      </c>
    </row>
    <row r="2360" spans="1:20" ht="43.2" x14ac:dyDescent="0.3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>
        <f t="shared" si="144"/>
        <v>2</v>
      </c>
      <c r="O2360" t="s">
        <v>8270</v>
      </c>
      <c r="P2360">
        <f t="shared" si="145"/>
        <v>114</v>
      </c>
      <c r="Q2360" s="9" t="s">
        <v>8315</v>
      </c>
      <c r="R2360" t="s">
        <v>8321</v>
      </c>
      <c r="S2360" s="11">
        <f t="shared" si="146"/>
        <v>40810</v>
      </c>
      <c r="T2360" s="11">
        <f t="shared" si="147"/>
        <v>40750</v>
      </c>
    </row>
    <row r="2361" spans="1:20" ht="28.8" x14ac:dyDescent="0.3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>
        <f t="shared" si="144"/>
        <v>0</v>
      </c>
      <c r="O2361" t="s">
        <v>8270</v>
      </c>
      <c r="P2361">
        <f t="shared" si="145"/>
        <v>1</v>
      </c>
      <c r="Q2361" s="9" t="s">
        <v>8315</v>
      </c>
      <c r="R2361" t="s">
        <v>8321</v>
      </c>
      <c r="S2361" s="11">
        <f t="shared" si="146"/>
        <v>42509</v>
      </c>
      <c r="T2361" s="11">
        <f t="shared" si="147"/>
        <v>42489</v>
      </c>
    </row>
    <row r="2362" spans="1:20" x14ac:dyDescent="0.3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>
        <f t="shared" si="144"/>
        <v>27</v>
      </c>
      <c r="O2362" t="s">
        <v>8270</v>
      </c>
      <c r="P2362">
        <f t="shared" si="145"/>
        <v>17</v>
      </c>
      <c r="Q2362" s="9" t="s">
        <v>8315</v>
      </c>
      <c r="R2362" t="s">
        <v>8321</v>
      </c>
      <c r="S2362" s="11">
        <f t="shared" si="146"/>
        <v>41817</v>
      </c>
      <c r="T2362" s="11">
        <f t="shared" si="147"/>
        <v>41801</v>
      </c>
    </row>
    <row r="2363" spans="1:20" ht="43.2" x14ac:dyDescent="0.3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>
        <f t="shared" si="144"/>
        <v>1</v>
      </c>
      <c r="O2363" t="s">
        <v>8270</v>
      </c>
      <c r="P2363">
        <f t="shared" si="145"/>
        <v>15</v>
      </c>
      <c r="Q2363" s="9" t="s">
        <v>8315</v>
      </c>
      <c r="R2363" t="s">
        <v>8321</v>
      </c>
      <c r="S2363" s="11">
        <f t="shared" si="146"/>
        <v>41160</v>
      </c>
      <c r="T2363" s="11">
        <f t="shared" si="147"/>
        <v>41130</v>
      </c>
    </row>
    <row r="2364" spans="1:20" ht="43.2" x14ac:dyDescent="0.3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>
        <f t="shared" si="144"/>
        <v>22</v>
      </c>
      <c r="O2364" t="s">
        <v>8270</v>
      </c>
      <c r="P2364">
        <f t="shared" si="145"/>
        <v>111</v>
      </c>
      <c r="Q2364" s="9" t="s">
        <v>8315</v>
      </c>
      <c r="R2364" t="s">
        <v>8321</v>
      </c>
      <c r="S2364" s="11">
        <f t="shared" si="146"/>
        <v>41180</v>
      </c>
      <c r="T2364" s="11">
        <f t="shared" si="147"/>
        <v>41135</v>
      </c>
    </row>
    <row r="2365" spans="1:20" ht="43.2" x14ac:dyDescent="0.3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>
        <f t="shared" si="144"/>
        <v>0</v>
      </c>
      <c r="O2365" t="s">
        <v>8270</v>
      </c>
      <c r="P2365" t="e">
        <f t="shared" si="145"/>
        <v>#DIV/0!</v>
      </c>
      <c r="Q2365" s="9" t="s">
        <v>8315</v>
      </c>
      <c r="R2365" t="s">
        <v>8321</v>
      </c>
      <c r="S2365" s="11">
        <f t="shared" si="146"/>
        <v>41101</v>
      </c>
      <c r="T2365" s="11">
        <f t="shared" si="147"/>
        <v>41041</v>
      </c>
    </row>
    <row r="2366" spans="1:20" ht="28.8" x14ac:dyDescent="0.3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>
        <f t="shared" si="144"/>
        <v>0</v>
      </c>
      <c r="O2366" t="s">
        <v>8270</v>
      </c>
      <c r="P2366" t="e">
        <f t="shared" si="145"/>
        <v>#DIV/0!</v>
      </c>
      <c r="Q2366" s="9" t="s">
        <v>8315</v>
      </c>
      <c r="R2366" t="s">
        <v>8321</v>
      </c>
      <c r="S2366" s="11">
        <f t="shared" si="146"/>
        <v>41888</v>
      </c>
      <c r="T2366" s="11">
        <f t="shared" si="147"/>
        <v>41828</v>
      </c>
    </row>
    <row r="2367" spans="1:20" ht="43.2" x14ac:dyDescent="0.3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>
        <f t="shared" si="144"/>
        <v>1</v>
      </c>
      <c r="O2367" t="s">
        <v>8270</v>
      </c>
      <c r="P2367">
        <f t="shared" si="145"/>
        <v>26</v>
      </c>
      <c r="Q2367" s="9" t="s">
        <v>8315</v>
      </c>
      <c r="R2367" t="s">
        <v>8321</v>
      </c>
      <c r="S2367" s="11">
        <f t="shared" si="146"/>
        <v>41655</v>
      </c>
      <c r="T2367" s="11">
        <f t="shared" si="147"/>
        <v>41605</v>
      </c>
    </row>
    <row r="2368" spans="1:20" ht="57.6" x14ac:dyDescent="0.3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>
        <f t="shared" si="144"/>
        <v>12</v>
      </c>
      <c r="O2368" t="s">
        <v>8270</v>
      </c>
      <c r="P2368">
        <f t="shared" si="145"/>
        <v>38</v>
      </c>
      <c r="Q2368" s="9" t="s">
        <v>8315</v>
      </c>
      <c r="R2368" t="s">
        <v>8321</v>
      </c>
      <c r="S2368" s="11">
        <f t="shared" si="146"/>
        <v>41748</v>
      </c>
      <c r="T2368" s="11">
        <f t="shared" si="147"/>
        <v>41703</v>
      </c>
    </row>
    <row r="2369" spans="1:20" ht="43.2" x14ac:dyDescent="0.3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>
        <f t="shared" si="144"/>
        <v>18</v>
      </c>
      <c r="O2369" t="s">
        <v>8270</v>
      </c>
      <c r="P2369">
        <f t="shared" si="145"/>
        <v>28</v>
      </c>
      <c r="Q2369" s="9" t="s">
        <v>8315</v>
      </c>
      <c r="R2369" t="s">
        <v>8321</v>
      </c>
      <c r="S2369" s="11">
        <f t="shared" si="146"/>
        <v>41875</v>
      </c>
      <c r="T2369" s="11">
        <f t="shared" si="147"/>
        <v>41845</v>
      </c>
    </row>
    <row r="2370" spans="1:20" ht="43.2" x14ac:dyDescent="0.3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>
        <f t="shared" ref="N2370:N2433" si="148">ROUND(($E2370/$D2370)*100,0)</f>
        <v>3</v>
      </c>
      <c r="O2370" t="s">
        <v>8270</v>
      </c>
      <c r="P2370">
        <f t="shared" ref="P2370:P2433" si="149">ROUND($E2370/$L2370,0)</f>
        <v>62</v>
      </c>
      <c r="Q2370" s="9" t="s">
        <v>8315</v>
      </c>
      <c r="R2370" t="s">
        <v>8321</v>
      </c>
      <c r="S2370" s="11">
        <f t="shared" si="146"/>
        <v>41899</v>
      </c>
      <c r="T2370" s="11">
        <f t="shared" si="147"/>
        <v>41869</v>
      </c>
    </row>
    <row r="2371" spans="1:20" ht="43.2" x14ac:dyDescent="0.3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>
        <f t="shared" si="148"/>
        <v>0</v>
      </c>
      <c r="O2371" t="s">
        <v>8270</v>
      </c>
      <c r="P2371">
        <f t="shared" si="149"/>
        <v>1</v>
      </c>
      <c r="Q2371" s="9" t="s">
        <v>8315</v>
      </c>
      <c r="R2371" t="s">
        <v>8321</v>
      </c>
      <c r="S2371" s="11">
        <f t="shared" ref="S2371:S2434" si="150">ROUND((((($I2371/60)/60)/24)+DATE(1970,1,1))-(8/24),0)</f>
        <v>42783</v>
      </c>
      <c r="T2371" s="11">
        <f t="shared" ref="T2371:T2434" si="151">ROUND((((($J2371/60)/60)/24)+DATE(1970,1,1))-(8/24),0)</f>
        <v>42753</v>
      </c>
    </row>
    <row r="2372" spans="1:20" ht="57.6" x14ac:dyDescent="0.3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>
        <f t="shared" si="148"/>
        <v>0</v>
      </c>
      <c r="O2372" t="s">
        <v>8270</v>
      </c>
      <c r="P2372" t="e">
        <f t="shared" si="149"/>
        <v>#DIV/0!</v>
      </c>
      <c r="Q2372" s="9" t="s">
        <v>8315</v>
      </c>
      <c r="R2372" t="s">
        <v>8321</v>
      </c>
      <c r="S2372" s="11">
        <f t="shared" si="150"/>
        <v>42130</v>
      </c>
      <c r="T2372" s="11">
        <f t="shared" si="151"/>
        <v>42100</v>
      </c>
    </row>
    <row r="2373" spans="1:20" ht="28.8" x14ac:dyDescent="0.3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>
        <f t="shared" si="148"/>
        <v>2</v>
      </c>
      <c r="O2373" t="s">
        <v>8270</v>
      </c>
      <c r="P2373">
        <f t="shared" si="149"/>
        <v>40</v>
      </c>
      <c r="Q2373" s="9" t="s">
        <v>8315</v>
      </c>
      <c r="R2373" t="s">
        <v>8321</v>
      </c>
      <c r="S2373" s="11">
        <f t="shared" si="150"/>
        <v>41793</v>
      </c>
      <c r="T2373" s="11">
        <f t="shared" si="151"/>
        <v>41758</v>
      </c>
    </row>
    <row r="2374" spans="1:20" ht="57.6" x14ac:dyDescent="0.3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>
        <f t="shared" si="148"/>
        <v>0</v>
      </c>
      <c r="O2374" t="s">
        <v>8270</v>
      </c>
      <c r="P2374" t="e">
        <f t="shared" si="149"/>
        <v>#DIV/0!</v>
      </c>
      <c r="Q2374" s="9" t="s">
        <v>8315</v>
      </c>
      <c r="R2374" t="s">
        <v>8321</v>
      </c>
      <c r="S2374" s="11">
        <f t="shared" si="150"/>
        <v>41048</v>
      </c>
      <c r="T2374" s="11">
        <f t="shared" si="151"/>
        <v>40988</v>
      </c>
    </row>
    <row r="2375" spans="1:20" ht="43.2" x14ac:dyDescent="0.3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>
        <f t="shared" si="148"/>
        <v>0</v>
      </c>
      <c r="O2375" t="s">
        <v>8270</v>
      </c>
      <c r="P2375" t="e">
        <f t="shared" si="149"/>
        <v>#DIV/0!</v>
      </c>
      <c r="Q2375" s="9" t="s">
        <v>8315</v>
      </c>
      <c r="R2375" t="s">
        <v>8321</v>
      </c>
      <c r="S2375" s="11">
        <f t="shared" si="150"/>
        <v>42096</v>
      </c>
      <c r="T2375" s="11">
        <f t="shared" si="151"/>
        <v>42066</v>
      </c>
    </row>
    <row r="2376" spans="1:20" ht="43.2" x14ac:dyDescent="0.3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>
        <f t="shared" si="148"/>
        <v>33</v>
      </c>
      <c r="O2376" t="s">
        <v>8270</v>
      </c>
      <c r="P2376">
        <f t="shared" si="149"/>
        <v>89</v>
      </c>
      <c r="Q2376" s="9" t="s">
        <v>8315</v>
      </c>
      <c r="R2376" t="s">
        <v>8321</v>
      </c>
      <c r="S2376" s="11">
        <f t="shared" si="150"/>
        <v>41964</v>
      </c>
      <c r="T2376" s="11">
        <f t="shared" si="151"/>
        <v>41904</v>
      </c>
    </row>
    <row r="2377" spans="1:20" ht="43.2" x14ac:dyDescent="0.3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>
        <f t="shared" si="148"/>
        <v>19</v>
      </c>
      <c r="O2377" t="s">
        <v>8270</v>
      </c>
      <c r="P2377">
        <f t="shared" si="149"/>
        <v>55</v>
      </c>
      <c r="Q2377" s="9" t="s">
        <v>8315</v>
      </c>
      <c r="R2377" t="s">
        <v>8321</v>
      </c>
      <c r="S2377" s="11">
        <f t="shared" si="150"/>
        <v>41495</v>
      </c>
      <c r="T2377" s="11">
        <f t="shared" si="151"/>
        <v>41465</v>
      </c>
    </row>
    <row r="2378" spans="1:20" ht="43.2" x14ac:dyDescent="0.3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>
        <f t="shared" si="148"/>
        <v>6</v>
      </c>
      <c r="O2378" t="s">
        <v>8270</v>
      </c>
      <c r="P2378">
        <f t="shared" si="149"/>
        <v>87</v>
      </c>
      <c r="Q2378" s="9" t="s">
        <v>8315</v>
      </c>
      <c r="R2378" t="s">
        <v>8321</v>
      </c>
      <c r="S2378" s="11">
        <f t="shared" si="150"/>
        <v>41192</v>
      </c>
      <c r="T2378" s="11">
        <f t="shared" si="151"/>
        <v>41162</v>
      </c>
    </row>
    <row r="2379" spans="1:20" ht="43.2" x14ac:dyDescent="0.3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>
        <f t="shared" si="148"/>
        <v>0</v>
      </c>
      <c r="O2379" t="s">
        <v>8270</v>
      </c>
      <c r="P2379">
        <f t="shared" si="149"/>
        <v>10</v>
      </c>
      <c r="Q2379" s="9" t="s">
        <v>8315</v>
      </c>
      <c r="R2379" t="s">
        <v>8321</v>
      </c>
      <c r="S2379" s="11">
        <f t="shared" si="150"/>
        <v>42474</v>
      </c>
      <c r="T2379" s="11">
        <f t="shared" si="151"/>
        <v>42448</v>
      </c>
    </row>
    <row r="2380" spans="1:20" ht="57.6" x14ac:dyDescent="0.3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>
        <f t="shared" si="148"/>
        <v>50</v>
      </c>
      <c r="O2380" t="s">
        <v>8270</v>
      </c>
      <c r="P2380">
        <f t="shared" si="149"/>
        <v>51</v>
      </c>
      <c r="Q2380" s="9" t="s">
        <v>8315</v>
      </c>
      <c r="R2380" t="s">
        <v>8321</v>
      </c>
      <c r="S2380" s="11">
        <f t="shared" si="150"/>
        <v>41303</v>
      </c>
      <c r="T2380" s="11">
        <f t="shared" si="151"/>
        <v>41243</v>
      </c>
    </row>
    <row r="2381" spans="1:20" ht="57.6" x14ac:dyDescent="0.3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>
        <f t="shared" si="148"/>
        <v>0</v>
      </c>
      <c r="O2381" t="s">
        <v>8270</v>
      </c>
      <c r="P2381">
        <f t="shared" si="149"/>
        <v>14</v>
      </c>
      <c r="Q2381" s="9" t="s">
        <v>8315</v>
      </c>
      <c r="R2381" t="s">
        <v>8321</v>
      </c>
      <c r="S2381" s="11">
        <f t="shared" si="150"/>
        <v>42314</v>
      </c>
      <c r="T2381" s="11">
        <f t="shared" si="151"/>
        <v>42273</v>
      </c>
    </row>
    <row r="2382" spans="1:20" ht="43.2" x14ac:dyDescent="0.3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>
        <f t="shared" si="148"/>
        <v>22</v>
      </c>
      <c r="O2382" t="s">
        <v>8270</v>
      </c>
      <c r="P2382">
        <f t="shared" si="149"/>
        <v>67</v>
      </c>
      <c r="Q2382" s="9" t="s">
        <v>8315</v>
      </c>
      <c r="R2382" t="s">
        <v>8321</v>
      </c>
      <c r="S2382" s="11">
        <f t="shared" si="150"/>
        <v>41411</v>
      </c>
      <c r="T2382" s="11">
        <f t="shared" si="151"/>
        <v>41381</v>
      </c>
    </row>
    <row r="2383" spans="1:20" ht="43.2" x14ac:dyDescent="0.3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>
        <f t="shared" si="148"/>
        <v>0</v>
      </c>
      <c r="O2383" t="s">
        <v>8270</v>
      </c>
      <c r="P2383">
        <f t="shared" si="149"/>
        <v>50</v>
      </c>
      <c r="Q2383" s="9" t="s">
        <v>8315</v>
      </c>
      <c r="R2383" t="s">
        <v>8321</v>
      </c>
      <c r="S2383" s="11">
        <f t="shared" si="150"/>
        <v>41792</v>
      </c>
      <c r="T2383" s="11">
        <f t="shared" si="151"/>
        <v>41762</v>
      </c>
    </row>
    <row r="2384" spans="1:20" ht="43.2" x14ac:dyDescent="0.3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>
        <f t="shared" si="148"/>
        <v>0</v>
      </c>
      <c r="O2384" t="s">
        <v>8270</v>
      </c>
      <c r="P2384" t="e">
        <f t="shared" si="149"/>
        <v>#DIV/0!</v>
      </c>
      <c r="Q2384" s="9" t="s">
        <v>8315</v>
      </c>
      <c r="R2384" t="s">
        <v>8321</v>
      </c>
      <c r="S2384" s="11">
        <f t="shared" si="150"/>
        <v>42729</v>
      </c>
      <c r="T2384" s="11">
        <f t="shared" si="151"/>
        <v>42669</v>
      </c>
    </row>
    <row r="2385" spans="1:20" ht="43.2" x14ac:dyDescent="0.3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>
        <f t="shared" si="148"/>
        <v>0</v>
      </c>
      <c r="O2385" t="s">
        <v>8270</v>
      </c>
      <c r="P2385" t="e">
        <f t="shared" si="149"/>
        <v>#DIV/0!</v>
      </c>
      <c r="Q2385" s="9" t="s">
        <v>8315</v>
      </c>
      <c r="R2385" t="s">
        <v>8321</v>
      </c>
      <c r="S2385" s="11">
        <f t="shared" si="150"/>
        <v>42744</v>
      </c>
      <c r="T2385" s="11">
        <f t="shared" si="151"/>
        <v>42714</v>
      </c>
    </row>
    <row r="2386" spans="1:20" ht="43.2" x14ac:dyDescent="0.3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>
        <f t="shared" si="148"/>
        <v>0</v>
      </c>
      <c r="O2386" t="s">
        <v>8270</v>
      </c>
      <c r="P2386">
        <f t="shared" si="149"/>
        <v>72</v>
      </c>
      <c r="Q2386" s="9" t="s">
        <v>8315</v>
      </c>
      <c r="R2386" t="s">
        <v>8321</v>
      </c>
      <c r="S2386" s="11">
        <f t="shared" si="150"/>
        <v>40913</v>
      </c>
      <c r="T2386" s="11">
        <f t="shared" si="151"/>
        <v>40882</v>
      </c>
    </row>
    <row r="2387" spans="1:20" x14ac:dyDescent="0.3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>
        <f t="shared" si="148"/>
        <v>0</v>
      </c>
      <c r="O2387" t="s">
        <v>8270</v>
      </c>
      <c r="P2387" t="e">
        <f t="shared" si="149"/>
        <v>#DIV/0!</v>
      </c>
      <c r="Q2387" s="9" t="s">
        <v>8315</v>
      </c>
      <c r="R2387" t="s">
        <v>8321</v>
      </c>
      <c r="S2387" s="11">
        <f t="shared" si="150"/>
        <v>41144</v>
      </c>
      <c r="T2387" s="11">
        <f t="shared" si="151"/>
        <v>41114</v>
      </c>
    </row>
    <row r="2388" spans="1:20" ht="43.2" x14ac:dyDescent="0.3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>
        <f t="shared" si="148"/>
        <v>0</v>
      </c>
      <c r="O2388" t="s">
        <v>8270</v>
      </c>
      <c r="P2388" t="e">
        <f t="shared" si="149"/>
        <v>#DIV/0!</v>
      </c>
      <c r="Q2388" s="9" t="s">
        <v>8315</v>
      </c>
      <c r="R2388" t="s">
        <v>8321</v>
      </c>
      <c r="S2388" s="11">
        <f t="shared" si="150"/>
        <v>42397</v>
      </c>
      <c r="T2388" s="11">
        <f t="shared" si="151"/>
        <v>42367</v>
      </c>
    </row>
    <row r="2389" spans="1:20" ht="43.2" x14ac:dyDescent="0.3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>
        <f t="shared" si="148"/>
        <v>0</v>
      </c>
      <c r="O2389" t="s">
        <v>8270</v>
      </c>
      <c r="P2389" t="e">
        <f t="shared" si="149"/>
        <v>#DIV/0!</v>
      </c>
      <c r="Q2389" s="9" t="s">
        <v>8315</v>
      </c>
      <c r="R2389" t="s">
        <v>8321</v>
      </c>
      <c r="S2389" s="11">
        <f t="shared" si="150"/>
        <v>42656</v>
      </c>
      <c r="T2389" s="11">
        <f t="shared" si="151"/>
        <v>42596</v>
      </c>
    </row>
    <row r="2390" spans="1:20" ht="43.2" x14ac:dyDescent="0.3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>
        <f t="shared" si="148"/>
        <v>0</v>
      </c>
      <c r="O2390" t="s">
        <v>8270</v>
      </c>
      <c r="P2390" t="e">
        <f t="shared" si="149"/>
        <v>#DIV/0!</v>
      </c>
      <c r="Q2390" s="9" t="s">
        <v>8315</v>
      </c>
      <c r="R2390" t="s">
        <v>8321</v>
      </c>
      <c r="S2390" s="11">
        <f t="shared" si="150"/>
        <v>42144</v>
      </c>
      <c r="T2390" s="11">
        <f t="shared" si="151"/>
        <v>42114</v>
      </c>
    </row>
    <row r="2391" spans="1:20" ht="43.2" x14ac:dyDescent="0.3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>
        <f t="shared" si="148"/>
        <v>0</v>
      </c>
      <c r="O2391" t="s">
        <v>8270</v>
      </c>
      <c r="P2391">
        <f t="shared" si="149"/>
        <v>10</v>
      </c>
      <c r="Q2391" s="9" t="s">
        <v>8315</v>
      </c>
      <c r="R2391" t="s">
        <v>8321</v>
      </c>
      <c r="S2391" s="11">
        <f t="shared" si="150"/>
        <v>41823</v>
      </c>
      <c r="T2391" s="11">
        <f t="shared" si="151"/>
        <v>41799</v>
      </c>
    </row>
    <row r="2392" spans="1:20" ht="43.2" x14ac:dyDescent="0.3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>
        <f t="shared" si="148"/>
        <v>0</v>
      </c>
      <c r="O2392" t="s">
        <v>8270</v>
      </c>
      <c r="P2392" t="e">
        <f t="shared" si="149"/>
        <v>#DIV/0!</v>
      </c>
      <c r="Q2392" s="9" t="s">
        <v>8315</v>
      </c>
      <c r="R2392" t="s">
        <v>8321</v>
      </c>
      <c r="S2392" s="11">
        <f t="shared" si="150"/>
        <v>42201</v>
      </c>
      <c r="T2392" s="11">
        <f t="shared" si="151"/>
        <v>42171</v>
      </c>
    </row>
    <row r="2393" spans="1:20" ht="28.8" x14ac:dyDescent="0.3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>
        <f t="shared" si="148"/>
        <v>0</v>
      </c>
      <c r="O2393" t="s">
        <v>8270</v>
      </c>
      <c r="P2393">
        <f t="shared" si="149"/>
        <v>1</v>
      </c>
      <c r="Q2393" s="9" t="s">
        <v>8315</v>
      </c>
      <c r="R2393" t="s">
        <v>8321</v>
      </c>
      <c r="S2393" s="11">
        <f t="shared" si="150"/>
        <v>41681</v>
      </c>
      <c r="T2393" s="11">
        <f t="shared" si="151"/>
        <v>41621</v>
      </c>
    </row>
    <row r="2394" spans="1:20" x14ac:dyDescent="0.3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>
        <f t="shared" si="148"/>
        <v>1</v>
      </c>
      <c r="O2394" t="s">
        <v>8270</v>
      </c>
      <c r="P2394">
        <f t="shared" si="149"/>
        <v>10</v>
      </c>
      <c r="Q2394" s="9" t="s">
        <v>8315</v>
      </c>
      <c r="R2394" t="s">
        <v>8321</v>
      </c>
      <c r="S2394" s="11">
        <f t="shared" si="150"/>
        <v>41998</v>
      </c>
      <c r="T2394" s="11">
        <f t="shared" si="151"/>
        <v>41945</v>
      </c>
    </row>
    <row r="2395" spans="1:20" ht="43.2" x14ac:dyDescent="0.3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>
        <f t="shared" si="148"/>
        <v>5</v>
      </c>
      <c r="O2395" t="s">
        <v>8270</v>
      </c>
      <c r="P2395">
        <f t="shared" si="149"/>
        <v>136</v>
      </c>
      <c r="Q2395" s="9" t="s">
        <v>8315</v>
      </c>
      <c r="R2395" t="s">
        <v>8321</v>
      </c>
      <c r="S2395" s="11">
        <f t="shared" si="150"/>
        <v>40900</v>
      </c>
      <c r="T2395" s="11">
        <f t="shared" si="151"/>
        <v>40858</v>
      </c>
    </row>
    <row r="2396" spans="1:20" ht="57.6" x14ac:dyDescent="0.3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>
        <f t="shared" si="148"/>
        <v>10</v>
      </c>
      <c r="O2396" t="s">
        <v>8270</v>
      </c>
      <c r="P2396">
        <f t="shared" si="149"/>
        <v>73</v>
      </c>
      <c r="Q2396" s="9" t="s">
        <v>8315</v>
      </c>
      <c r="R2396" t="s">
        <v>8321</v>
      </c>
      <c r="S2396" s="11">
        <f t="shared" si="150"/>
        <v>40099</v>
      </c>
      <c r="T2396" s="11">
        <f t="shared" si="151"/>
        <v>40044</v>
      </c>
    </row>
    <row r="2397" spans="1:20" ht="57.6" x14ac:dyDescent="0.3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>
        <f t="shared" si="148"/>
        <v>3</v>
      </c>
      <c r="O2397" t="s">
        <v>8270</v>
      </c>
      <c r="P2397">
        <f t="shared" si="149"/>
        <v>54</v>
      </c>
      <c r="Q2397" s="9" t="s">
        <v>8315</v>
      </c>
      <c r="R2397" t="s">
        <v>8321</v>
      </c>
      <c r="S2397" s="11">
        <f t="shared" si="150"/>
        <v>40307</v>
      </c>
      <c r="T2397" s="11">
        <f t="shared" si="151"/>
        <v>40248</v>
      </c>
    </row>
    <row r="2398" spans="1:20" ht="43.2" x14ac:dyDescent="0.3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>
        <f t="shared" si="148"/>
        <v>0</v>
      </c>
      <c r="O2398" t="s">
        <v>8270</v>
      </c>
      <c r="P2398" t="e">
        <f t="shared" si="149"/>
        <v>#DIV/0!</v>
      </c>
      <c r="Q2398" s="9" t="s">
        <v>8315</v>
      </c>
      <c r="R2398" t="s">
        <v>8321</v>
      </c>
      <c r="S2398" s="11">
        <f t="shared" si="150"/>
        <v>40733</v>
      </c>
      <c r="T2398" s="11">
        <f t="shared" si="151"/>
        <v>40703</v>
      </c>
    </row>
    <row r="2399" spans="1:20" ht="57.6" x14ac:dyDescent="0.3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>
        <f t="shared" si="148"/>
        <v>1</v>
      </c>
      <c r="O2399" t="s">
        <v>8270</v>
      </c>
      <c r="P2399">
        <f t="shared" si="149"/>
        <v>58</v>
      </c>
      <c r="Q2399" s="9" t="s">
        <v>8315</v>
      </c>
      <c r="R2399" t="s">
        <v>8321</v>
      </c>
      <c r="S2399" s="11">
        <f t="shared" si="150"/>
        <v>40986</v>
      </c>
      <c r="T2399" s="11">
        <f t="shared" si="151"/>
        <v>40956</v>
      </c>
    </row>
    <row r="2400" spans="1:20" ht="43.2" x14ac:dyDescent="0.3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>
        <f t="shared" si="148"/>
        <v>2</v>
      </c>
      <c r="O2400" t="s">
        <v>8270</v>
      </c>
      <c r="P2400">
        <f t="shared" si="149"/>
        <v>13</v>
      </c>
      <c r="Q2400" s="9" t="s">
        <v>8315</v>
      </c>
      <c r="R2400" t="s">
        <v>8321</v>
      </c>
      <c r="S2400" s="11">
        <f t="shared" si="150"/>
        <v>42021</v>
      </c>
      <c r="T2400" s="11">
        <f t="shared" si="151"/>
        <v>41991</v>
      </c>
    </row>
    <row r="2401" spans="1:20" ht="43.2" x14ac:dyDescent="0.3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>
        <f t="shared" si="148"/>
        <v>1</v>
      </c>
      <c r="O2401" t="s">
        <v>8270</v>
      </c>
      <c r="P2401">
        <f t="shared" si="149"/>
        <v>67</v>
      </c>
      <c r="Q2401" s="9" t="s">
        <v>8315</v>
      </c>
      <c r="R2401" t="s">
        <v>8321</v>
      </c>
      <c r="S2401" s="11">
        <f t="shared" si="150"/>
        <v>41010</v>
      </c>
      <c r="T2401" s="11">
        <f t="shared" si="151"/>
        <v>40950</v>
      </c>
    </row>
    <row r="2402" spans="1:20" ht="43.2" x14ac:dyDescent="0.3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>
        <f t="shared" si="148"/>
        <v>0</v>
      </c>
      <c r="O2402" t="s">
        <v>8270</v>
      </c>
      <c r="P2402">
        <f t="shared" si="149"/>
        <v>4</v>
      </c>
      <c r="Q2402" s="9" t="s">
        <v>8315</v>
      </c>
      <c r="R2402" t="s">
        <v>8321</v>
      </c>
      <c r="S2402" s="11">
        <f t="shared" si="150"/>
        <v>42363</v>
      </c>
      <c r="T2402" s="11">
        <f t="shared" si="151"/>
        <v>42318</v>
      </c>
    </row>
    <row r="2403" spans="1:20" ht="43.2" x14ac:dyDescent="0.3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>
        <f t="shared" si="148"/>
        <v>0</v>
      </c>
      <c r="O2403" t="s">
        <v>8270</v>
      </c>
      <c r="P2403">
        <f t="shared" si="149"/>
        <v>250</v>
      </c>
      <c r="Q2403" s="9" t="s">
        <v>8315</v>
      </c>
      <c r="R2403" t="s">
        <v>8321</v>
      </c>
      <c r="S2403" s="11">
        <f t="shared" si="150"/>
        <v>41496</v>
      </c>
      <c r="T2403" s="11">
        <f t="shared" si="151"/>
        <v>41466</v>
      </c>
    </row>
    <row r="2404" spans="1:20" ht="43.2" x14ac:dyDescent="0.3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>
        <f t="shared" si="148"/>
        <v>3</v>
      </c>
      <c r="O2404" t="s">
        <v>8270</v>
      </c>
      <c r="P2404">
        <f t="shared" si="149"/>
        <v>64</v>
      </c>
      <c r="Q2404" s="9" t="s">
        <v>8315</v>
      </c>
      <c r="R2404" t="s">
        <v>8321</v>
      </c>
      <c r="S2404" s="11">
        <f t="shared" si="150"/>
        <v>41202</v>
      </c>
      <c r="T2404" s="11">
        <f t="shared" si="151"/>
        <v>41157</v>
      </c>
    </row>
    <row r="2405" spans="1:20" ht="57.6" x14ac:dyDescent="0.3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>
        <f t="shared" si="148"/>
        <v>1</v>
      </c>
      <c r="O2405" t="s">
        <v>8270</v>
      </c>
      <c r="P2405">
        <f t="shared" si="149"/>
        <v>133</v>
      </c>
      <c r="Q2405" s="9" t="s">
        <v>8315</v>
      </c>
      <c r="R2405" t="s">
        <v>8321</v>
      </c>
      <c r="S2405" s="11">
        <f t="shared" si="150"/>
        <v>41054</v>
      </c>
      <c r="T2405" s="11">
        <f t="shared" si="151"/>
        <v>40995</v>
      </c>
    </row>
    <row r="2406" spans="1:20" ht="43.2" x14ac:dyDescent="0.3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>
        <f t="shared" si="148"/>
        <v>0</v>
      </c>
      <c r="O2406" t="s">
        <v>8270</v>
      </c>
      <c r="P2406">
        <f t="shared" si="149"/>
        <v>10</v>
      </c>
      <c r="Q2406" s="9" t="s">
        <v>8315</v>
      </c>
      <c r="R2406" t="s">
        <v>8321</v>
      </c>
      <c r="S2406" s="11">
        <f t="shared" si="150"/>
        <v>42183</v>
      </c>
      <c r="T2406" s="11">
        <f t="shared" si="151"/>
        <v>42153</v>
      </c>
    </row>
    <row r="2407" spans="1:20" ht="43.2" x14ac:dyDescent="0.3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>
        <f t="shared" si="148"/>
        <v>0</v>
      </c>
      <c r="O2407" t="s">
        <v>8270</v>
      </c>
      <c r="P2407" t="e">
        <f t="shared" si="149"/>
        <v>#DIV/0!</v>
      </c>
      <c r="Q2407" s="9" t="s">
        <v>8315</v>
      </c>
      <c r="R2407" t="s">
        <v>8321</v>
      </c>
      <c r="S2407" s="11">
        <f t="shared" si="150"/>
        <v>42430</v>
      </c>
      <c r="T2407" s="11">
        <f t="shared" si="151"/>
        <v>42400</v>
      </c>
    </row>
    <row r="2408" spans="1:20" ht="43.2" x14ac:dyDescent="0.3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>
        <f t="shared" si="148"/>
        <v>3</v>
      </c>
      <c r="O2408" t="s">
        <v>8270</v>
      </c>
      <c r="P2408">
        <f t="shared" si="149"/>
        <v>30</v>
      </c>
      <c r="Q2408" s="9" t="s">
        <v>8315</v>
      </c>
      <c r="R2408" t="s">
        <v>8321</v>
      </c>
      <c r="S2408" s="11">
        <f t="shared" si="150"/>
        <v>41370</v>
      </c>
      <c r="T2408" s="11">
        <f t="shared" si="151"/>
        <v>41340</v>
      </c>
    </row>
    <row r="2409" spans="1:20" ht="43.2" x14ac:dyDescent="0.3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>
        <f t="shared" si="148"/>
        <v>0</v>
      </c>
      <c r="O2409" t="s">
        <v>8270</v>
      </c>
      <c r="P2409">
        <f t="shared" si="149"/>
        <v>6</v>
      </c>
      <c r="Q2409" s="9" t="s">
        <v>8315</v>
      </c>
      <c r="R2409" t="s">
        <v>8321</v>
      </c>
      <c r="S2409" s="11">
        <f t="shared" si="150"/>
        <v>42694</v>
      </c>
      <c r="T2409" s="11">
        <f t="shared" si="151"/>
        <v>42649</v>
      </c>
    </row>
    <row r="2410" spans="1:20" ht="28.8" x14ac:dyDescent="0.3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>
        <f t="shared" si="148"/>
        <v>14</v>
      </c>
      <c r="O2410" t="s">
        <v>8270</v>
      </c>
      <c r="P2410">
        <f t="shared" si="149"/>
        <v>102</v>
      </c>
      <c r="Q2410" s="9" t="s">
        <v>8315</v>
      </c>
      <c r="R2410" t="s">
        <v>8321</v>
      </c>
      <c r="S2410" s="11">
        <f t="shared" si="150"/>
        <v>42597</v>
      </c>
      <c r="T2410" s="11">
        <f t="shared" si="151"/>
        <v>42552</v>
      </c>
    </row>
    <row r="2411" spans="1:20" ht="43.2" x14ac:dyDescent="0.3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>
        <f t="shared" si="148"/>
        <v>3</v>
      </c>
      <c r="O2411" t="s">
        <v>8270</v>
      </c>
      <c r="P2411">
        <f t="shared" si="149"/>
        <v>17</v>
      </c>
      <c r="Q2411" s="9" t="s">
        <v>8315</v>
      </c>
      <c r="R2411" t="s">
        <v>8321</v>
      </c>
      <c r="S2411" s="11">
        <f t="shared" si="150"/>
        <v>41860</v>
      </c>
      <c r="T2411" s="11">
        <f t="shared" si="151"/>
        <v>41830</v>
      </c>
    </row>
    <row r="2412" spans="1:20" ht="43.2" x14ac:dyDescent="0.3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>
        <f t="shared" si="148"/>
        <v>25</v>
      </c>
      <c r="O2412" t="s">
        <v>8270</v>
      </c>
      <c r="P2412">
        <f t="shared" si="149"/>
        <v>725</v>
      </c>
      <c r="Q2412" s="9" t="s">
        <v>8315</v>
      </c>
      <c r="R2412" t="s">
        <v>8321</v>
      </c>
      <c r="S2412" s="11">
        <f t="shared" si="150"/>
        <v>42367</v>
      </c>
      <c r="T2412" s="11">
        <f t="shared" si="151"/>
        <v>42327</v>
      </c>
    </row>
    <row r="2413" spans="1:20" ht="28.8" x14ac:dyDescent="0.3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>
        <f t="shared" si="148"/>
        <v>0</v>
      </c>
      <c r="O2413" t="s">
        <v>8270</v>
      </c>
      <c r="P2413" t="e">
        <f t="shared" si="149"/>
        <v>#DIV/0!</v>
      </c>
      <c r="Q2413" s="9" t="s">
        <v>8315</v>
      </c>
      <c r="R2413" t="s">
        <v>8321</v>
      </c>
      <c r="S2413" s="11">
        <f t="shared" si="150"/>
        <v>42151</v>
      </c>
      <c r="T2413" s="11">
        <f t="shared" si="151"/>
        <v>42091</v>
      </c>
    </row>
    <row r="2414" spans="1:20" ht="43.2" x14ac:dyDescent="0.3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>
        <f t="shared" si="148"/>
        <v>1</v>
      </c>
      <c r="O2414" t="s">
        <v>8270</v>
      </c>
      <c r="P2414">
        <f t="shared" si="149"/>
        <v>68</v>
      </c>
      <c r="Q2414" s="9" t="s">
        <v>8315</v>
      </c>
      <c r="R2414" t="s">
        <v>8321</v>
      </c>
      <c r="S2414" s="11">
        <f t="shared" si="150"/>
        <v>42768</v>
      </c>
      <c r="T2414" s="11">
        <f t="shared" si="151"/>
        <v>42738</v>
      </c>
    </row>
    <row r="2415" spans="1:20" ht="43.2" x14ac:dyDescent="0.3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>
        <f t="shared" si="148"/>
        <v>0</v>
      </c>
      <c r="O2415" t="s">
        <v>8270</v>
      </c>
      <c r="P2415" t="e">
        <f t="shared" si="149"/>
        <v>#DIV/0!</v>
      </c>
      <c r="Q2415" s="9" t="s">
        <v>8315</v>
      </c>
      <c r="R2415" t="s">
        <v>8321</v>
      </c>
      <c r="S2415" s="11">
        <f t="shared" si="150"/>
        <v>42253</v>
      </c>
      <c r="T2415" s="11">
        <f t="shared" si="151"/>
        <v>42223</v>
      </c>
    </row>
    <row r="2416" spans="1:20" ht="43.2" x14ac:dyDescent="0.3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>
        <f t="shared" si="148"/>
        <v>23</v>
      </c>
      <c r="O2416" t="s">
        <v>8270</v>
      </c>
      <c r="P2416">
        <f t="shared" si="149"/>
        <v>39</v>
      </c>
      <c r="Q2416" s="9" t="s">
        <v>8315</v>
      </c>
      <c r="R2416" t="s">
        <v>8321</v>
      </c>
      <c r="S2416" s="11">
        <f t="shared" si="150"/>
        <v>41248</v>
      </c>
      <c r="T2416" s="11">
        <f t="shared" si="151"/>
        <v>41218</v>
      </c>
    </row>
    <row r="2417" spans="1:20" ht="57.6" x14ac:dyDescent="0.3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>
        <f t="shared" si="148"/>
        <v>0</v>
      </c>
      <c r="O2417" t="s">
        <v>8272</v>
      </c>
      <c r="P2417">
        <f t="shared" si="149"/>
        <v>1</v>
      </c>
      <c r="Q2417" s="9" t="s">
        <v>8324</v>
      </c>
      <c r="R2417" t="s">
        <v>8325</v>
      </c>
      <c r="S2417" s="11">
        <f t="shared" si="150"/>
        <v>42039</v>
      </c>
      <c r="T2417" s="11">
        <f t="shared" si="151"/>
        <v>42009</v>
      </c>
    </row>
    <row r="2418" spans="1:20" ht="43.2" x14ac:dyDescent="0.3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>
        <f t="shared" si="148"/>
        <v>1</v>
      </c>
      <c r="O2418" t="s">
        <v>8272</v>
      </c>
      <c r="P2418">
        <f t="shared" si="149"/>
        <v>25</v>
      </c>
      <c r="Q2418" s="9" t="s">
        <v>8324</v>
      </c>
      <c r="R2418" t="s">
        <v>8325</v>
      </c>
      <c r="S2418" s="11">
        <f t="shared" si="150"/>
        <v>42306</v>
      </c>
      <c r="T2418" s="11">
        <f t="shared" si="151"/>
        <v>42276</v>
      </c>
    </row>
    <row r="2419" spans="1:20" ht="43.2" x14ac:dyDescent="0.3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>
        <f t="shared" si="148"/>
        <v>0</v>
      </c>
      <c r="O2419" t="s">
        <v>8272</v>
      </c>
      <c r="P2419">
        <f t="shared" si="149"/>
        <v>1</v>
      </c>
      <c r="Q2419" s="9" t="s">
        <v>8324</v>
      </c>
      <c r="R2419" t="s">
        <v>8325</v>
      </c>
      <c r="S2419" s="11">
        <f t="shared" si="150"/>
        <v>42493</v>
      </c>
      <c r="T2419" s="11">
        <f t="shared" si="151"/>
        <v>42433</v>
      </c>
    </row>
    <row r="2420" spans="1:20" ht="43.2" x14ac:dyDescent="0.3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>
        <f t="shared" si="148"/>
        <v>0</v>
      </c>
      <c r="O2420" t="s">
        <v>8272</v>
      </c>
      <c r="P2420">
        <f t="shared" si="149"/>
        <v>35</v>
      </c>
      <c r="Q2420" s="9" t="s">
        <v>8324</v>
      </c>
      <c r="R2420" t="s">
        <v>8325</v>
      </c>
      <c r="S2420" s="11">
        <f t="shared" si="150"/>
        <v>41944</v>
      </c>
      <c r="T2420" s="11">
        <f t="shared" si="151"/>
        <v>41914</v>
      </c>
    </row>
    <row r="2421" spans="1:20" ht="43.2" x14ac:dyDescent="0.3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>
        <f t="shared" si="148"/>
        <v>1</v>
      </c>
      <c r="O2421" t="s">
        <v>8272</v>
      </c>
      <c r="P2421">
        <f t="shared" si="149"/>
        <v>3</v>
      </c>
      <c r="Q2421" s="9" t="s">
        <v>8324</v>
      </c>
      <c r="R2421" t="s">
        <v>8325</v>
      </c>
      <c r="S2421" s="11">
        <f t="shared" si="150"/>
        <v>42555</v>
      </c>
      <c r="T2421" s="11">
        <f t="shared" si="151"/>
        <v>42525</v>
      </c>
    </row>
    <row r="2422" spans="1:20" ht="43.2" x14ac:dyDescent="0.3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>
        <f t="shared" si="148"/>
        <v>27</v>
      </c>
      <c r="O2422" t="s">
        <v>8272</v>
      </c>
      <c r="P2422">
        <f t="shared" si="149"/>
        <v>403</v>
      </c>
      <c r="Q2422" s="9" t="s">
        <v>8324</v>
      </c>
      <c r="R2422" t="s">
        <v>8325</v>
      </c>
      <c r="S2422" s="11">
        <f t="shared" si="150"/>
        <v>42323</v>
      </c>
      <c r="T2422" s="11">
        <f t="shared" si="151"/>
        <v>42283</v>
      </c>
    </row>
    <row r="2423" spans="1:20" ht="43.2" x14ac:dyDescent="0.3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>
        <f t="shared" si="148"/>
        <v>0</v>
      </c>
      <c r="O2423" t="s">
        <v>8272</v>
      </c>
      <c r="P2423">
        <f t="shared" si="149"/>
        <v>26</v>
      </c>
      <c r="Q2423" s="9" t="s">
        <v>8324</v>
      </c>
      <c r="R2423" t="s">
        <v>8325</v>
      </c>
      <c r="S2423" s="11">
        <f t="shared" si="150"/>
        <v>42294</v>
      </c>
      <c r="T2423" s="11">
        <f t="shared" si="151"/>
        <v>42249</v>
      </c>
    </row>
    <row r="2424" spans="1:20" ht="57.6" x14ac:dyDescent="0.3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>
        <f t="shared" si="148"/>
        <v>0</v>
      </c>
      <c r="O2424" t="s">
        <v>8272</v>
      </c>
      <c r="P2424" t="e">
        <f t="shared" si="149"/>
        <v>#DIV/0!</v>
      </c>
      <c r="Q2424" s="9" t="s">
        <v>8324</v>
      </c>
      <c r="R2424" t="s">
        <v>8325</v>
      </c>
      <c r="S2424" s="11">
        <f t="shared" si="150"/>
        <v>42410</v>
      </c>
      <c r="T2424" s="11">
        <f t="shared" si="151"/>
        <v>42380</v>
      </c>
    </row>
    <row r="2425" spans="1:20" ht="43.2" x14ac:dyDescent="0.3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>
        <f t="shared" si="148"/>
        <v>0</v>
      </c>
      <c r="O2425" t="s">
        <v>8272</v>
      </c>
      <c r="P2425">
        <f t="shared" si="149"/>
        <v>9</v>
      </c>
      <c r="Q2425" s="9" t="s">
        <v>8324</v>
      </c>
      <c r="R2425" t="s">
        <v>8325</v>
      </c>
      <c r="S2425" s="11">
        <f t="shared" si="150"/>
        <v>42307</v>
      </c>
      <c r="T2425" s="11">
        <f t="shared" si="151"/>
        <v>42277</v>
      </c>
    </row>
    <row r="2426" spans="1:20" ht="57.6" x14ac:dyDescent="0.3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>
        <f t="shared" si="148"/>
        <v>3</v>
      </c>
      <c r="O2426" t="s">
        <v>8272</v>
      </c>
      <c r="P2426">
        <f t="shared" si="149"/>
        <v>9</v>
      </c>
      <c r="Q2426" s="9" t="s">
        <v>8324</v>
      </c>
      <c r="R2426" t="s">
        <v>8325</v>
      </c>
      <c r="S2426" s="11">
        <f t="shared" si="150"/>
        <v>42193</v>
      </c>
      <c r="T2426" s="11">
        <f t="shared" si="151"/>
        <v>42163</v>
      </c>
    </row>
    <row r="2427" spans="1:20" ht="43.2" x14ac:dyDescent="0.3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>
        <f t="shared" si="148"/>
        <v>1</v>
      </c>
      <c r="O2427" t="s">
        <v>8272</v>
      </c>
      <c r="P2427">
        <f t="shared" si="149"/>
        <v>9</v>
      </c>
      <c r="Q2427" s="9" t="s">
        <v>8324</v>
      </c>
      <c r="R2427" t="s">
        <v>8325</v>
      </c>
      <c r="S2427" s="11">
        <f t="shared" si="150"/>
        <v>42766</v>
      </c>
      <c r="T2427" s="11">
        <f t="shared" si="151"/>
        <v>42753</v>
      </c>
    </row>
    <row r="2428" spans="1:20" ht="43.2" x14ac:dyDescent="0.3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>
        <f t="shared" si="148"/>
        <v>5</v>
      </c>
      <c r="O2428" t="s">
        <v>8272</v>
      </c>
      <c r="P2428">
        <f t="shared" si="149"/>
        <v>135</v>
      </c>
      <c r="Q2428" s="9" t="s">
        <v>8324</v>
      </c>
      <c r="R2428" t="s">
        <v>8325</v>
      </c>
      <c r="S2428" s="11">
        <f t="shared" si="150"/>
        <v>42217</v>
      </c>
      <c r="T2428" s="11">
        <f t="shared" si="151"/>
        <v>42173</v>
      </c>
    </row>
    <row r="2429" spans="1:20" ht="43.2" x14ac:dyDescent="0.3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>
        <f t="shared" si="148"/>
        <v>0</v>
      </c>
      <c r="O2429" t="s">
        <v>8272</v>
      </c>
      <c r="P2429" t="e">
        <f t="shared" si="149"/>
        <v>#DIV/0!</v>
      </c>
      <c r="Q2429" s="9" t="s">
        <v>8324</v>
      </c>
      <c r="R2429" t="s">
        <v>8325</v>
      </c>
      <c r="S2429" s="11">
        <f t="shared" si="150"/>
        <v>42378</v>
      </c>
      <c r="T2429" s="11">
        <f t="shared" si="151"/>
        <v>42318</v>
      </c>
    </row>
    <row r="2430" spans="1:20" ht="43.2" x14ac:dyDescent="0.3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>
        <f t="shared" si="148"/>
        <v>0</v>
      </c>
      <c r="O2430" t="s">
        <v>8272</v>
      </c>
      <c r="P2430">
        <f t="shared" si="149"/>
        <v>21</v>
      </c>
      <c r="Q2430" s="9" t="s">
        <v>8324</v>
      </c>
      <c r="R2430" t="s">
        <v>8325</v>
      </c>
      <c r="S2430" s="11">
        <f t="shared" si="150"/>
        <v>41957</v>
      </c>
      <c r="T2430" s="11">
        <f t="shared" si="151"/>
        <v>41927</v>
      </c>
    </row>
    <row r="2431" spans="1:20" ht="43.2" x14ac:dyDescent="0.3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>
        <f t="shared" si="148"/>
        <v>37</v>
      </c>
      <c r="O2431" t="s">
        <v>8272</v>
      </c>
      <c r="P2431">
        <f t="shared" si="149"/>
        <v>64</v>
      </c>
      <c r="Q2431" s="9" t="s">
        <v>8324</v>
      </c>
      <c r="R2431" t="s">
        <v>8325</v>
      </c>
      <c r="S2431" s="11">
        <f t="shared" si="150"/>
        <v>41931</v>
      </c>
      <c r="T2431" s="11">
        <f t="shared" si="151"/>
        <v>41901</v>
      </c>
    </row>
    <row r="2432" spans="1:20" ht="43.2" x14ac:dyDescent="0.3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>
        <f t="shared" si="148"/>
        <v>0</v>
      </c>
      <c r="O2432" t="s">
        <v>8272</v>
      </c>
      <c r="P2432" t="e">
        <f t="shared" si="149"/>
        <v>#DIV/0!</v>
      </c>
      <c r="Q2432" s="9" t="s">
        <v>8324</v>
      </c>
      <c r="R2432" t="s">
        <v>8325</v>
      </c>
      <c r="S2432" s="11">
        <f t="shared" si="150"/>
        <v>42533</v>
      </c>
      <c r="T2432" s="11">
        <f t="shared" si="151"/>
        <v>42503</v>
      </c>
    </row>
    <row r="2433" spans="1:20" ht="28.8" x14ac:dyDescent="0.3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>
        <f t="shared" si="148"/>
        <v>3</v>
      </c>
      <c r="O2433" t="s">
        <v>8272</v>
      </c>
      <c r="P2433">
        <f t="shared" si="149"/>
        <v>200</v>
      </c>
      <c r="Q2433" s="9" t="s">
        <v>8324</v>
      </c>
      <c r="R2433" t="s">
        <v>8325</v>
      </c>
      <c r="S2433" s="11">
        <f t="shared" si="150"/>
        <v>42376</v>
      </c>
      <c r="T2433" s="11">
        <f t="shared" si="151"/>
        <v>42346</v>
      </c>
    </row>
    <row r="2434" spans="1:20" ht="43.2" x14ac:dyDescent="0.3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>
        <f t="shared" ref="N2434:N2497" si="152">ROUND(($E2434/$D2434)*100,0)</f>
        <v>1</v>
      </c>
      <c r="O2434" t="s">
        <v>8272</v>
      </c>
      <c r="P2434">
        <f t="shared" ref="P2434:P2497" si="153">ROUND($E2434/$L2434,0)</f>
        <v>68</v>
      </c>
      <c r="Q2434" s="9" t="s">
        <v>8324</v>
      </c>
      <c r="R2434" t="s">
        <v>8325</v>
      </c>
      <c r="S2434" s="11">
        <f t="shared" si="150"/>
        <v>42707</v>
      </c>
      <c r="T2434" s="11">
        <f t="shared" si="151"/>
        <v>42677</v>
      </c>
    </row>
    <row r="2435" spans="1:20" ht="43.2" x14ac:dyDescent="0.3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>
        <f t="shared" si="152"/>
        <v>0</v>
      </c>
      <c r="O2435" t="s">
        <v>8272</v>
      </c>
      <c r="P2435" t="e">
        <f t="shared" si="153"/>
        <v>#DIV/0!</v>
      </c>
      <c r="Q2435" s="9" t="s">
        <v>8324</v>
      </c>
      <c r="R2435" t="s">
        <v>8325</v>
      </c>
      <c r="S2435" s="11">
        <f t="shared" ref="S2435:S2498" si="154">ROUND((((($I2435/60)/60)/24)+DATE(1970,1,1))-(8/24),0)</f>
        <v>42088</v>
      </c>
      <c r="T2435" s="11">
        <f t="shared" ref="T2435:T2498" si="155">ROUND((((($J2435/60)/60)/24)+DATE(1970,1,1))-(8/24),0)</f>
        <v>42058</v>
      </c>
    </row>
    <row r="2436" spans="1:20" ht="43.2" x14ac:dyDescent="0.3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>
        <f t="shared" si="152"/>
        <v>0</v>
      </c>
      <c r="O2436" t="s">
        <v>8272</v>
      </c>
      <c r="P2436">
        <f t="shared" si="153"/>
        <v>50</v>
      </c>
      <c r="Q2436" s="9" t="s">
        <v>8324</v>
      </c>
      <c r="R2436" t="s">
        <v>8325</v>
      </c>
      <c r="S2436" s="11">
        <f t="shared" si="154"/>
        <v>42351</v>
      </c>
      <c r="T2436" s="11">
        <f t="shared" si="155"/>
        <v>42321</v>
      </c>
    </row>
    <row r="2437" spans="1:20" ht="43.2" x14ac:dyDescent="0.3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>
        <f t="shared" si="152"/>
        <v>0</v>
      </c>
      <c r="O2437" t="s">
        <v>8272</v>
      </c>
      <c r="P2437">
        <f t="shared" si="153"/>
        <v>4</v>
      </c>
      <c r="Q2437" s="9" t="s">
        <v>8324</v>
      </c>
      <c r="R2437" t="s">
        <v>8325</v>
      </c>
      <c r="S2437" s="11">
        <f t="shared" si="154"/>
        <v>41990</v>
      </c>
      <c r="T2437" s="11">
        <f t="shared" si="155"/>
        <v>41960</v>
      </c>
    </row>
    <row r="2438" spans="1:20" ht="43.2" x14ac:dyDescent="0.3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>
        <f t="shared" si="152"/>
        <v>0</v>
      </c>
      <c r="O2438" t="s">
        <v>8272</v>
      </c>
      <c r="P2438">
        <f t="shared" si="153"/>
        <v>28</v>
      </c>
      <c r="Q2438" s="9" t="s">
        <v>8324</v>
      </c>
      <c r="R2438" t="s">
        <v>8325</v>
      </c>
      <c r="S2438" s="11">
        <f t="shared" si="154"/>
        <v>42303</v>
      </c>
      <c r="T2438" s="11">
        <f t="shared" si="155"/>
        <v>42268</v>
      </c>
    </row>
    <row r="2439" spans="1:20" ht="43.2" x14ac:dyDescent="0.3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>
        <f t="shared" si="152"/>
        <v>0</v>
      </c>
      <c r="O2439" t="s">
        <v>8272</v>
      </c>
      <c r="P2439" t="e">
        <f t="shared" si="153"/>
        <v>#DIV/0!</v>
      </c>
      <c r="Q2439" s="9" t="s">
        <v>8324</v>
      </c>
      <c r="R2439" t="s">
        <v>8325</v>
      </c>
      <c r="S2439" s="11">
        <f t="shared" si="154"/>
        <v>42722</v>
      </c>
      <c r="T2439" s="11">
        <f t="shared" si="155"/>
        <v>42692</v>
      </c>
    </row>
    <row r="2440" spans="1:20" ht="43.2" x14ac:dyDescent="0.3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>
        <f t="shared" si="152"/>
        <v>0</v>
      </c>
      <c r="O2440" t="s">
        <v>8272</v>
      </c>
      <c r="P2440">
        <f t="shared" si="153"/>
        <v>34</v>
      </c>
      <c r="Q2440" s="9" t="s">
        <v>8324</v>
      </c>
      <c r="R2440" t="s">
        <v>8325</v>
      </c>
      <c r="S2440" s="11">
        <f t="shared" si="154"/>
        <v>42052</v>
      </c>
      <c r="T2440" s="11">
        <f t="shared" si="155"/>
        <v>42022</v>
      </c>
    </row>
    <row r="2441" spans="1:20" ht="57.6" x14ac:dyDescent="0.3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>
        <f t="shared" si="152"/>
        <v>0</v>
      </c>
      <c r="O2441" t="s">
        <v>8272</v>
      </c>
      <c r="P2441">
        <f t="shared" si="153"/>
        <v>1</v>
      </c>
      <c r="Q2441" s="9" t="s">
        <v>8324</v>
      </c>
      <c r="R2441" t="s">
        <v>8325</v>
      </c>
      <c r="S2441" s="11">
        <f t="shared" si="154"/>
        <v>42442</v>
      </c>
      <c r="T2441" s="11">
        <f t="shared" si="155"/>
        <v>42412</v>
      </c>
    </row>
    <row r="2442" spans="1:20" ht="43.2" x14ac:dyDescent="0.3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>
        <f t="shared" si="152"/>
        <v>0</v>
      </c>
      <c r="O2442" t="s">
        <v>8272</v>
      </c>
      <c r="P2442" t="e">
        <f t="shared" si="153"/>
        <v>#DIV/0!</v>
      </c>
      <c r="Q2442" s="9" t="s">
        <v>8324</v>
      </c>
      <c r="R2442" t="s">
        <v>8325</v>
      </c>
      <c r="S2442" s="11">
        <f t="shared" si="154"/>
        <v>42195</v>
      </c>
      <c r="T2442" s="11">
        <f t="shared" si="155"/>
        <v>42165</v>
      </c>
    </row>
    <row r="2443" spans="1:20" ht="43.2" x14ac:dyDescent="0.3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>
        <f t="shared" si="152"/>
        <v>0</v>
      </c>
      <c r="O2443" t="s">
        <v>8272</v>
      </c>
      <c r="P2443">
        <f t="shared" si="153"/>
        <v>1</v>
      </c>
      <c r="Q2443" s="9" t="s">
        <v>8324</v>
      </c>
      <c r="R2443" t="s">
        <v>8325</v>
      </c>
      <c r="S2443" s="11">
        <f t="shared" si="154"/>
        <v>42565</v>
      </c>
      <c r="T2443" s="11">
        <f t="shared" si="155"/>
        <v>42535</v>
      </c>
    </row>
    <row r="2444" spans="1:20" ht="43.2" x14ac:dyDescent="0.3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>
        <f t="shared" si="152"/>
        <v>0</v>
      </c>
      <c r="O2444" t="s">
        <v>8272</v>
      </c>
      <c r="P2444" t="e">
        <f t="shared" si="153"/>
        <v>#DIV/0!</v>
      </c>
      <c r="Q2444" s="9" t="s">
        <v>8324</v>
      </c>
      <c r="R2444" t="s">
        <v>8325</v>
      </c>
      <c r="S2444" s="11">
        <f t="shared" si="154"/>
        <v>42006</v>
      </c>
      <c r="T2444" s="11">
        <f t="shared" si="155"/>
        <v>41976</v>
      </c>
    </row>
    <row r="2445" spans="1:20" ht="57.6" x14ac:dyDescent="0.3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>
        <f t="shared" si="152"/>
        <v>1</v>
      </c>
      <c r="O2445" t="s">
        <v>8272</v>
      </c>
      <c r="P2445">
        <f t="shared" si="153"/>
        <v>49</v>
      </c>
      <c r="Q2445" s="9" t="s">
        <v>8324</v>
      </c>
      <c r="R2445" t="s">
        <v>8325</v>
      </c>
      <c r="S2445" s="11">
        <f t="shared" si="154"/>
        <v>42385</v>
      </c>
      <c r="T2445" s="11">
        <f t="shared" si="155"/>
        <v>42349</v>
      </c>
    </row>
    <row r="2446" spans="1:20" ht="43.2" x14ac:dyDescent="0.3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>
        <f t="shared" si="152"/>
        <v>1</v>
      </c>
      <c r="O2446" t="s">
        <v>8272</v>
      </c>
      <c r="P2446">
        <f t="shared" si="153"/>
        <v>20</v>
      </c>
      <c r="Q2446" s="9" t="s">
        <v>8324</v>
      </c>
      <c r="R2446" t="s">
        <v>8325</v>
      </c>
      <c r="S2446" s="11">
        <f t="shared" si="154"/>
        <v>42371</v>
      </c>
      <c r="T2446" s="11">
        <f t="shared" si="155"/>
        <v>42341</v>
      </c>
    </row>
    <row r="2447" spans="1:20" ht="28.8" x14ac:dyDescent="0.3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>
        <f t="shared" si="152"/>
        <v>0</v>
      </c>
      <c r="O2447" t="s">
        <v>8272</v>
      </c>
      <c r="P2447">
        <f t="shared" si="153"/>
        <v>142</v>
      </c>
      <c r="Q2447" s="9" t="s">
        <v>8324</v>
      </c>
      <c r="R2447" t="s">
        <v>8325</v>
      </c>
      <c r="S2447" s="11">
        <f t="shared" si="154"/>
        <v>42418</v>
      </c>
      <c r="T2447" s="11">
        <f t="shared" si="155"/>
        <v>42388</v>
      </c>
    </row>
    <row r="2448" spans="1:20" ht="43.2" x14ac:dyDescent="0.3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>
        <f t="shared" si="152"/>
        <v>0</v>
      </c>
      <c r="O2448" t="s">
        <v>8272</v>
      </c>
      <c r="P2448">
        <f t="shared" si="153"/>
        <v>53</v>
      </c>
      <c r="Q2448" s="9" t="s">
        <v>8324</v>
      </c>
      <c r="R2448" t="s">
        <v>8325</v>
      </c>
      <c r="S2448" s="11">
        <f t="shared" si="154"/>
        <v>42212</v>
      </c>
      <c r="T2448" s="11">
        <f t="shared" si="155"/>
        <v>42192</v>
      </c>
    </row>
    <row r="2449" spans="1:20" ht="43.2" x14ac:dyDescent="0.3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>
        <f t="shared" si="152"/>
        <v>0</v>
      </c>
      <c r="O2449" t="s">
        <v>8272</v>
      </c>
      <c r="P2449" t="e">
        <f t="shared" si="153"/>
        <v>#DIV/0!</v>
      </c>
      <c r="Q2449" s="9" t="s">
        <v>8324</v>
      </c>
      <c r="R2449" t="s">
        <v>8325</v>
      </c>
      <c r="S2449" s="11">
        <f t="shared" si="154"/>
        <v>42312</v>
      </c>
      <c r="T2449" s="11">
        <f t="shared" si="155"/>
        <v>42282</v>
      </c>
    </row>
    <row r="2450" spans="1:20" ht="57.6" x14ac:dyDescent="0.3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>
        <f t="shared" si="152"/>
        <v>0</v>
      </c>
      <c r="O2450" t="s">
        <v>8272</v>
      </c>
      <c r="P2450">
        <f t="shared" si="153"/>
        <v>38</v>
      </c>
      <c r="Q2450" s="9" t="s">
        <v>8324</v>
      </c>
      <c r="R2450" t="s">
        <v>8325</v>
      </c>
      <c r="S2450" s="11">
        <f t="shared" si="154"/>
        <v>42022</v>
      </c>
      <c r="T2450" s="11">
        <f t="shared" si="155"/>
        <v>41963</v>
      </c>
    </row>
    <row r="2451" spans="1:20" ht="43.2" x14ac:dyDescent="0.3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>
        <f t="shared" si="152"/>
        <v>1</v>
      </c>
      <c r="O2451" t="s">
        <v>8272</v>
      </c>
      <c r="P2451">
        <f t="shared" si="153"/>
        <v>20</v>
      </c>
      <c r="Q2451" s="9" t="s">
        <v>8324</v>
      </c>
      <c r="R2451" t="s">
        <v>8325</v>
      </c>
      <c r="S2451" s="11">
        <f t="shared" si="154"/>
        <v>42662</v>
      </c>
      <c r="T2451" s="11">
        <f t="shared" si="155"/>
        <v>42632</v>
      </c>
    </row>
    <row r="2452" spans="1:20" ht="57.6" x14ac:dyDescent="0.3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>
        <f t="shared" si="152"/>
        <v>0</v>
      </c>
      <c r="O2452" t="s">
        <v>8272</v>
      </c>
      <c r="P2452">
        <f t="shared" si="153"/>
        <v>65</v>
      </c>
      <c r="Q2452" s="9" t="s">
        <v>8324</v>
      </c>
      <c r="R2452" t="s">
        <v>8325</v>
      </c>
      <c r="S2452" s="11">
        <f t="shared" si="154"/>
        <v>42168</v>
      </c>
      <c r="T2452" s="11">
        <f t="shared" si="155"/>
        <v>42138</v>
      </c>
    </row>
    <row r="2453" spans="1:20" ht="43.2" x14ac:dyDescent="0.3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>
        <f t="shared" si="152"/>
        <v>0</v>
      </c>
      <c r="O2453" t="s">
        <v>8272</v>
      </c>
      <c r="P2453">
        <f t="shared" si="153"/>
        <v>1</v>
      </c>
      <c r="Q2453" s="9" t="s">
        <v>8324</v>
      </c>
      <c r="R2453" t="s">
        <v>8325</v>
      </c>
      <c r="S2453" s="11">
        <f t="shared" si="154"/>
        <v>42091</v>
      </c>
      <c r="T2453" s="11">
        <f t="shared" si="155"/>
        <v>42031</v>
      </c>
    </row>
    <row r="2454" spans="1:20" ht="43.2" x14ac:dyDescent="0.3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>
        <f t="shared" si="152"/>
        <v>0</v>
      </c>
      <c r="O2454" t="s">
        <v>8272</v>
      </c>
      <c r="P2454">
        <f t="shared" si="153"/>
        <v>10</v>
      </c>
      <c r="Q2454" s="9" t="s">
        <v>8324</v>
      </c>
      <c r="R2454" t="s">
        <v>8325</v>
      </c>
      <c r="S2454" s="11">
        <f t="shared" si="154"/>
        <v>42510</v>
      </c>
      <c r="T2454" s="11">
        <f t="shared" si="155"/>
        <v>42450</v>
      </c>
    </row>
    <row r="2455" spans="1:20" ht="28.8" x14ac:dyDescent="0.3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>
        <f t="shared" si="152"/>
        <v>0</v>
      </c>
      <c r="O2455" t="s">
        <v>8272</v>
      </c>
      <c r="P2455">
        <f t="shared" si="153"/>
        <v>2</v>
      </c>
      <c r="Q2455" s="9" t="s">
        <v>8324</v>
      </c>
      <c r="R2455" t="s">
        <v>8325</v>
      </c>
      <c r="S2455" s="11">
        <f t="shared" si="154"/>
        <v>42254</v>
      </c>
      <c r="T2455" s="11">
        <f t="shared" si="155"/>
        <v>42230</v>
      </c>
    </row>
    <row r="2456" spans="1:20" ht="28.8" x14ac:dyDescent="0.3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>
        <f t="shared" si="152"/>
        <v>1</v>
      </c>
      <c r="O2456" t="s">
        <v>8272</v>
      </c>
      <c r="P2456">
        <f t="shared" si="153"/>
        <v>35</v>
      </c>
      <c r="Q2456" s="9" t="s">
        <v>8324</v>
      </c>
      <c r="R2456" t="s">
        <v>8325</v>
      </c>
      <c r="S2456" s="11">
        <f t="shared" si="154"/>
        <v>41999</v>
      </c>
      <c r="T2456" s="11">
        <f t="shared" si="155"/>
        <v>41969</v>
      </c>
    </row>
    <row r="2457" spans="1:20" ht="43.2" x14ac:dyDescent="0.3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>
        <f t="shared" si="152"/>
        <v>0</v>
      </c>
      <c r="O2457" t="s">
        <v>8272</v>
      </c>
      <c r="P2457">
        <f t="shared" si="153"/>
        <v>1</v>
      </c>
      <c r="Q2457" s="9" t="s">
        <v>8324</v>
      </c>
      <c r="R2457" t="s">
        <v>8325</v>
      </c>
      <c r="S2457" s="11">
        <f t="shared" si="154"/>
        <v>42636</v>
      </c>
      <c r="T2457" s="11">
        <f t="shared" si="155"/>
        <v>42606</v>
      </c>
    </row>
    <row r="2458" spans="1:20" ht="43.2" x14ac:dyDescent="0.3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>
        <f t="shared" si="152"/>
        <v>0</v>
      </c>
      <c r="O2458" t="s">
        <v>8272</v>
      </c>
      <c r="P2458" t="e">
        <f t="shared" si="153"/>
        <v>#DIV/0!</v>
      </c>
      <c r="Q2458" s="9" t="s">
        <v>8324</v>
      </c>
      <c r="R2458" t="s">
        <v>8325</v>
      </c>
      <c r="S2458" s="11">
        <f t="shared" si="154"/>
        <v>42218</v>
      </c>
      <c r="T2458" s="11">
        <f t="shared" si="155"/>
        <v>42188</v>
      </c>
    </row>
    <row r="2459" spans="1:20" ht="43.2" x14ac:dyDescent="0.3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>
        <f t="shared" si="152"/>
        <v>0</v>
      </c>
      <c r="O2459" t="s">
        <v>8272</v>
      </c>
      <c r="P2459" t="e">
        <f t="shared" si="153"/>
        <v>#DIV/0!</v>
      </c>
      <c r="Q2459" s="9" t="s">
        <v>8324</v>
      </c>
      <c r="R2459" t="s">
        <v>8325</v>
      </c>
      <c r="S2459" s="11">
        <f t="shared" si="154"/>
        <v>42078</v>
      </c>
      <c r="T2459" s="11">
        <f t="shared" si="155"/>
        <v>42055</v>
      </c>
    </row>
    <row r="2460" spans="1:20" ht="43.2" x14ac:dyDescent="0.3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>
        <f t="shared" si="152"/>
        <v>0</v>
      </c>
      <c r="O2460" t="s">
        <v>8272</v>
      </c>
      <c r="P2460">
        <f t="shared" si="153"/>
        <v>1</v>
      </c>
      <c r="Q2460" s="9" t="s">
        <v>8324</v>
      </c>
      <c r="R2460" t="s">
        <v>8325</v>
      </c>
      <c r="S2460" s="11">
        <f t="shared" si="154"/>
        <v>42083</v>
      </c>
      <c r="T2460" s="11">
        <f t="shared" si="155"/>
        <v>42053</v>
      </c>
    </row>
    <row r="2461" spans="1:20" ht="43.2" x14ac:dyDescent="0.3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>
        <f t="shared" si="152"/>
        <v>1</v>
      </c>
      <c r="O2461" t="s">
        <v>8272</v>
      </c>
      <c r="P2461">
        <f t="shared" si="153"/>
        <v>5</v>
      </c>
      <c r="Q2461" s="9" t="s">
        <v>8324</v>
      </c>
      <c r="R2461" t="s">
        <v>8325</v>
      </c>
      <c r="S2461" s="11">
        <f t="shared" si="154"/>
        <v>42079</v>
      </c>
      <c r="T2461" s="11">
        <f t="shared" si="155"/>
        <v>42049</v>
      </c>
    </row>
    <row r="2462" spans="1:20" ht="43.2" x14ac:dyDescent="0.3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>
        <f t="shared" si="152"/>
        <v>0</v>
      </c>
      <c r="O2462" t="s">
        <v>8272</v>
      </c>
      <c r="P2462" t="e">
        <f t="shared" si="153"/>
        <v>#DIV/0!</v>
      </c>
      <c r="Q2462" s="9" t="s">
        <v>8324</v>
      </c>
      <c r="R2462" t="s">
        <v>8325</v>
      </c>
      <c r="S2462" s="11">
        <f t="shared" si="154"/>
        <v>42339</v>
      </c>
      <c r="T2462" s="11">
        <f t="shared" si="155"/>
        <v>42283</v>
      </c>
    </row>
    <row r="2463" spans="1:20" ht="43.2" x14ac:dyDescent="0.3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>
        <f t="shared" si="152"/>
        <v>1</v>
      </c>
      <c r="O2463" t="s">
        <v>8272</v>
      </c>
      <c r="P2463">
        <f t="shared" si="153"/>
        <v>14</v>
      </c>
      <c r="Q2463" s="9" t="s">
        <v>8324</v>
      </c>
      <c r="R2463" t="s">
        <v>8325</v>
      </c>
      <c r="S2463" s="11">
        <f t="shared" si="154"/>
        <v>42051</v>
      </c>
      <c r="T2463" s="11">
        <f t="shared" si="155"/>
        <v>42021</v>
      </c>
    </row>
    <row r="2464" spans="1:20" ht="72" x14ac:dyDescent="0.3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>
        <f t="shared" si="152"/>
        <v>9</v>
      </c>
      <c r="O2464" t="s">
        <v>8272</v>
      </c>
      <c r="P2464">
        <f t="shared" si="153"/>
        <v>389</v>
      </c>
      <c r="Q2464" s="9" t="s">
        <v>8324</v>
      </c>
      <c r="R2464" t="s">
        <v>8325</v>
      </c>
      <c r="S2464" s="11">
        <f t="shared" si="154"/>
        <v>42110</v>
      </c>
      <c r="T2464" s="11">
        <f t="shared" si="155"/>
        <v>42080</v>
      </c>
    </row>
    <row r="2465" spans="1:20" ht="43.2" x14ac:dyDescent="0.3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>
        <f t="shared" si="152"/>
        <v>3</v>
      </c>
      <c r="O2465" t="s">
        <v>8272</v>
      </c>
      <c r="P2465">
        <f t="shared" si="153"/>
        <v>151</v>
      </c>
      <c r="Q2465" s="9" t="s">
        <v>8324</v>
      </c>
      <c r="R2465" t="s">
        <v>8325</v>
      </c>
      <c r="S2465" s="11">
        <f t="shared" si="154"/>
        <v>42691</v>
      </c>
      <c r="T2465" s="11">
        <f t="shared" si="155"/>
        <v>42631</v>
      </c>
    </row>
    <row r="2466" spans="1:20" x14ac:dyDescent="0.3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>
        <f t="shared" si="152"/>
        <v>0</v>
      </c>
      <c r="O2466" t="s">
        <v>8272</v>
      </c>
      <c r="P2466">
        <f t="shared" si="153"/>
        <v>1</v>
      </c>
      <c r="Q2466" s="9" t="s">
        <v>8324</v>
      </c>
      <c r="R2466" t="s">
        <v>8325</v>
      </c>
      <c r="S2466" s="11">
        <f t="shared" si="154"/>
        <v>42193</v>
      </c>
      <c r="T2466" s="11">
        <f t="shared" si="155"/>
        <v>42178</v>
      </c>
    </row>
    <row r="2467" spans="1:20" ht="57.6" x14ac:dyDescent="0.3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>
        <f t="shared" si="152"/>
        <v>4</v>
      </c>
      <c r="O2467" t="s">
        <v>8272</v>
      </c>
      <c r="P2467">
        <f t="shared" si="153"/>
        <v>25</v>
      </c>
      <c r="Q2467" s="9" t="s">
        <v>8324</v>
      </c>
      <c r="R2467" t="s">
        <v>8325</v>
      </c>
      <c r="S2467" s="11">
        <f t="shared" si="154"/>
        <v>42408</v>
      </c>
      <c r="T2467" s="11">
        <f t="shared" si="155"/>
        <v>42377</v>
      </c>
    </row>
    <row r="2468" spans="1:20" ht="43.2" x14ac:dyDescent="0.3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>
        <f t="shared" si="152"/>
        <v>0</v>
      </c>
      <c r="O2468" t="s">
        <v>8272</v>
      </c>
      <c r="P2468">
        <f t="shared" si="153"/>
        <v>31</v>
      </c>
      <c r="Q2468" s="9" t="s">
        <v>8324</v>
      </c>
      <c r="R2468" t="s">
        <v>8325</v>
      </c>
      <c r="S2468" s="11">
        <f t="shared" si="154"/>
        <v>42207</v>
      </c>
      <c r="T2468" s="11">
        <f t="shared" si="155"/>
        <v>42177</v>
      </c>
    </row>
    <row r="2469" spans="1:20" ht="43.2" x14ac:dyDescent="0.3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>
        <f t="shared" si="152"/>
        <v>3</v>
      </c>
      <c r="O2469" t="s">
        <v>8272</v>
      </c>
      <c r="P2469">
        <f t="shared" si="153"/>
        <v>250</v>
      </c>
      <c r="Q2469" s="9" t="s">
        <v>8324</v>
      </c>
      <c r="R2469" t="s">
        <v>8325</v>
      </c>
      <c r="S2469" s="11">
        <f t="shared" si="154"/>
        <v>41976</v>
      </c>
      <c r="T2469" s="11">
        <f t="shared" si="155"/>
        <v>41946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>
        <f t="shared" si="152"/>
        <v>23</v>
      </c>
      <c r="O2470" t="s">
        <v>8272</v>
      </c>
      <c r="P2470">
        <f t="shared" si="153"/>
        <v>16</v>
      </c>
      <c r="Q2470" s="9" t="s">
        <v>8324</v>
      </c>
      <c r="R2470" t="s">
        <v>8325</v>
      </c>
      <c r="S2470" s="11">
        <f t="shared" si="154"/>
        <v>42100</v>
      </c>
      <c r="T2470" s="11">
        <f t="shared" si="155"/>
        <v>42070</v>
      </c>
    </row>
    <row r="2471" spans="1:20" ht="28.8" x14ac:dyDescent="0.3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>
        <f t="shared" si="152"/>
        <v>0</v>
      </c>
      <c r="O2471" t="s">
        <v>8272</v>
      </c>
      <c r="P2471">
        <f t="shared" si="153"/>
        <v>13</v>
      </c>
      <c r="Q2471" s="9" t="s">
        <v>8324</v>
      </c>
      <c r="R2471" t="s">
        <v>8325</v>
      </c>
      <c r="S2471" s="11">
        <f t="shared" si="154"/>
        <v>42476</v>
      </c>
      <c r="T2471" s="11">
        <f t="shared" si="155"/>
        <v>42446</v>
      </c>
    </row>
    <row r="2472" spans="1:20" ht="43.2" x14ac:dyDescent="0.3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>
        <f t="shared" si="152"/>
        <v>0</v>
      </c>
      <c r="O2472" t="s">
        <v>8272</v>
      </c>
      <c r="P2472">
        <f t="shared" si="153"/>
        <v>53</v>
      </c>
      <c r="Q2472" s="9" t="s">
        <v>8324</v>
      </c>
      <c r="R2472" t="s">
        <v>8325</v>
      </c>
      <c r="S2472" s="11">
        <f t="shared" si="154"/>
        <v>42128</v>
      </c>
      <c r="T2472" s="11">
        <f t="shared" si="155"/>
        <v>42083</v>
      </c>
    </row>
    <row r="2473" spans="1:20" ht="28.8" x14ac:dyDescent="0.3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>
        <f t="shared" si="152"/>
        <v>0</v>
      </c>
      <c r="O2473" t="s">
        <v>8272</v>
      </c>
      <c r="P2473">
        <f t="shared" si="153"/>
        <v>3</v>
      </c>
      <c r="Q2473" s="9" t="s">
        <v>8324</v>
      </c>
      <c r="R2473" t="s">
        <v>8325</v>
      </c>
      <c r="S2473" s="11">
        <f t="shared" si="154"/>
        <v>42677</v>
      </c>
      <c r="T2473" s="11">
        <f t="shared" si="155"/>
        <v>42647</v>
      </c>
    </row>
    <row r="2474" spans="1:20" ht="43.2" x14ac:dyDescent="0.3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>
        <f t="shared" si="152"/>
        <v>0</v>
      </c>
      <c r="O2474" t="s">
        <v>8272</v>
      </c>
      <c r="P2474">
        <f t="shared" si="153"/>
        <v>10</v>
      </c>
      <c r="Q2474" s="9" t="s">
        <v>8324</v>
      </c>
      <c r="R2474" t="s">
        <v>8325</v>
      </c>
      <c r="S2474" s="11">
        <f t="shared" si="154"/>
        <v>42582</v>
      </c>
      <c r="T2474" s="11">
        <f t="shared" si="155"/>
        <v>42545</v>
      </c>
    </row>
    <row r="2475" spans="1:20" ht="28.8" x14ac:dyDescent="0.3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>
        <f t="shared" si="152"/>
        <v>34</v>
      </c>
      <c r="O2475" t="s">
        <v>8272</v>
      </c>
      <c r="P2475">
        <f t="shared" si="153"/>
        <v>121</v>
      </c>
      <c r="Q2475" s="9" t="s">
        <v>8324</v>
      </c>
      <c r="R2475" t="s">
        <v>8325</v>
      </c>
      <c r="S2475" s="11">
        <f t="shared" si="154"/>
        <v>41978</v>
      </c>
      <c r="T2475" s="11">
        <f t="shared" si="155"/>
        <v>41948</v>
      </c>
    </row>
    <row r="2476" spans="1:20" ht="43.2" x14ac:dyDescent="0.3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>
        <f t="shared" si="152"/>
        <v>0</v>
      </c>
      <c r="O2476" t="s">
        <v>8272</v>
      </c>
      <c r="P2476">
        <f t="shared" si="153"/>
        <v>16</v>
      </c>
      <c r="Q2476" s="9" t="s">
        <v>8324</v>
      </c>
      <c r="R2476" t="s">
        <v>8325</v>
      </c>
      <c r="S2476" s="11">
        <f t="shared" si="154"/>
        <v>42071</v>
      </c>
      <c r="T2476" s="11">
        <f t="shared" si="155"/>
        <v>42047</v>
      </c>
    </row>
    <row r="2477" spans="1:20" ht="43.2" x14ac:dyDescent="0.3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>
        <f t="shared" si="152"/>
        <v>3</v>
      </c>
      <c r="O2477" t="s">
        <v>8273</v>
      </c>
      <c r="P2477">
        <f t="shared" si="153"/>
        <v>85</v>
      </c>
      <c r="Q2477" s="9" t="s">
        <v>8324</v>
      </c>
      <c r="R2477" t="s">
        <v>8326</v>
      </c>
      <c r="S2477" s="11">
        <f t="shared" si="154"/>
        <v>41952</v>
      </c>
      <c r="T2477" s="11">
        <f t="shared" si="155"/>
        <v>41922</v>
      </c>
    </row>
    <row r="2478" spans="1:20" ht="43.2" x14ac:dyDescent="0.3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>
        <f t="shared" si="152"/>
        <v>1</v>
      </c>
      <c r="O2478" t="s">
        <v>8273</v>
      </c>
      <c r="P2478">
        <f t="shared" si="153"/>
        <v>11</v>
      </c>
      <c r="Q2478" s="9" t="s">
        <v>8324</v>
      </c>
      <c r="R2478" t="s">
        <v>8326</v>
      </c>
      <c r="S2478" s="11">
        <f t="shared" si="154"/>
        <v>42666</v>
      </c>
      <c r="T2478" s="11">
        <f t="shared" si="155"/>
        <v>42636</v>
      </c>
    </row>
    <row r="2479" spans="1:20" ht="43.2" x14ac:dyDescent="0.3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>
        <f t="shared" si="152"/>
        <v>0</v>
      </c>
      <c r="O2479" t="s">
        <v>8273</v>
      </c>
      <c r="P2479">
        <f t="shared" si="153"/>
        <v>39</v>
      </c>
      <c r="Q2479" s="9" t="s">
        <v>8324</v>
      </c>
      <c r="R2479" t="s">
        <v>8326</v>
      </c>
      <c r="S2479" s="11">
        <f t="shared" si="154"/>
        <v>42020</v>
      </c>
      <c r="T2479" s="11">
        <f t="shared" si="155"/>
        <v>41990</v>
      </c>
    </row>
    <row r="2480" spans="1:20" ht="43.2" x14ac:dyDescent="0.3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>
        <f t="shared" si="152"/>
        <v>0</v>
      </c>
      <c r="O2480" t="s">
        <v>8273</v>
      </c>
      <c r="P2480">
        <f t="shared" si="153"/>
        <v>100</v>
      </c>
      <c r="Q2480" s="9" t="s">
        <v>8324</v>
      </c>
      <c r="R2480" t="s">
        <v>8326</v>
      </c>
      <c r="S2480" s="11">
        <f t="shared" si="154"/>
        <v>42204</v>
      </c>
      <c r="T2480" s="11">
        <f t="shared" si="155"/>
        <v>42174</v>
      </c>
    </row>
    <row r="2481" spans="1:20" ht="43.2" x14ac:dyDescent="0.3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>
        <f t="shared" si="152"/>
        <v>8</v>
      </c>
      <c r="O2481" t="s">
        <v>8273</v>
      </c>
      <c r="P2481">
        <f t="shared" si="153"/>
        <v>31</v>
      </c>
      <c r="Q2481" s="9" t="s">
        <v>8324</v>
      </c>
      <c r="R2481" t="s">
        <v>8326</v>
      </c>
      <c r="S2481" s="11">
        <f t="shared" si="154"/>
        <v>42107</v>
      </c>
      <c r="T2481" s="11">
        <f t="shared" si="155"/>
        <v>42077</v>
      </c>
    </row>
    <row r="2482" spans="1:20" ht="43.2" x14ac:dyDescent="0.3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>
        <f t="shared" si="152"/>
        <v>19</v>
      </c>
      <c r="O2482" t="s">
        <v>8273</v>
      </c>
      <c r="P2482">
        <f t="shared" si="153"/>
        <v>155</v>
      </c>
      <c r="Q2482" s="9" t="s">
        <v>8324</v>
      </c>
      <c r="R2482" t="s">
        <v>8326</v>
      </c>
      <c r="S2482" s="11">
        <f t="shared" si="154"/>
        <v>42748</v>
      </c>
      <c r="T2482" s="11">
        <f t="shared" si="155"/>
        <v>42688</v>
      </c>
    </row>
    <row r="2483" spans="1:20" ht="43.2" x14ac:dyDescent="0.3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>
        <f t="shared" si="152"/>
        <v>0</v>
      </c>
      <c r="O2483" t="s">
        <v>8273</v>
      </c>
      <c r="P2483">
        <f t="shared" si="153"/>
        <v>2</v>
      </c>
      <c r="Q2483" s="9" t="s">
        <v>8324</v>
      </c>
      <c r="R2483" t="s">
        <v>8326</v>
      </c>
      <c r="S2483" s="11">
        <f t="shared" si="154"/>
        <v>41868</v>
      </c>
      <c r="T2483" s="11">
        <f t="shared" si="155"/>
        <v>41838</v>
      </c>
    </row>
    <row r="2484" spans="1:20" ht="43.2" x14ac:dyDescent="0.3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>
        <f t="shared" si="152"/>
        <v>10</v>
      </c>
      <c r="O2484" t="s">
        <v>8273</v>
      </c>
      <c r="P2484">
        <f t="shared" si="153"/>
        <v>179</v>
      </c>
      <c r="Q2484" s="9" t="s">
        <v>8324</v>
      </c>
      <c r="R2484" t="s">
        <v>8326</v>
      </c>
      <c r="S2484" s="11">
        <f t="shared" si="154"/>
        <v>42672</v>
      </c>
      <c r="T2484" s="11">
        <f t="shared" si="155"/>
        <v>42632</v>
      </c>
    </row>
    <row r="2485" spans="1:20" ht="43.2" x14ac:dyDescent="0.3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>
        <f t="shared" si="152"/>
        <v>5</v>
      </c>
      <c r="O2485" t="s">
        <v>8273</v>
      </c>
      <c r="P2485">
        <f t="shared" si="153"/>
        <v>27</v>
      </c>
      <c r="Q2485" s="9" t="s">
        <v>8324</v>
      </c>
      <c r="R2485" t="s">
        <v>8326</v>
      </c>
      <c r="S2485" s="11">
        <f t="shared" si="154"/>
        <v>42135</v>
      </c>
      <c r="T2485" s="11">
        <f t="shared" si="155"/>
        <v>42090</v>
      </c>
    </row>
    <row r="2486" spans="1:20" ht="57.6" x14ac:dyDescent="0.3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>
        <f t="shared" si="152"/>
        <v>22</v>
      </c>
      <c r="O2486" t="s">
        <v>8273</v>
      </c>
      <c r="P2486">
        <f t="shared" si="153"/>
        <v>1536</v>
      </c>
      <c r="Q2486" s="9" t="s">
        <v>8324</v>
      </c>
      <c r="R2486" t="s">
        <v>8326</v>
      </c>
      <c r="S2486" s="11">
        <f t="shared" si="154"/>
        <v>42557</v>
      </c>
      <c r="T2486" s="11">
        <f t="shared" si="155"/>
        <v>42527</v>
      </c>
    </row>
    <row r="2487" spans="1:20" ht="57.6" x14ac:dyDescent="0.3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>
        <f t="shared" si="152"/>
        <v>29</v>
      </c>
      <c r="O2487" t="s">
        <v>8273</v>
      </c>
      <c r="P2487">
        <f t="shared" si="153"/>
        <v>85</v>
      </c>
      <c r="Q2487" s="9" t="s">
        <v>8324</v>
      </c>
      <c r="R2487" t="s">
        <v>8326</v>
      </c>
      <c r="S2487" s="11">
        <f t="shared" si="154"/>
        <v>42540</v>
      </c>
      <c r="T2487" s="11">
        <f t="shared" si="155"/>
        <v>42506</v>
      </c>
    </row>
    <row r="2488" spans="1:20" ht="57.6" x14ac:dyDescent="0.3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>
        <f t="shared" si="152"/>
        <v>39</v>
      </c>
      <c r="O2488" t="s">
        <v>8273</v>
      </c>
      <c r="P2488">
        <f t="shared" si="153"/>
        <v>789</v>
      </c>
      <c r="Q2488" s="9" t="s">
        <v>8324</v>
      </c>
      <c r="R2488" t="s">
        <v>8326</v>
      </c>
      <c r="S2488" s="11">
        <f t="shared" si="154"/>
        <v>42018</v>
      </c>
      <c r="T2488" s="11">
        <f t="shared" si="155"/>
        <v>41984</v>
      </c>
    </row>
    <row r="2489" spans="1:20" ht="43.2" x14ac:dyDescent="0.3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>
        <f t="shared" si="152"/>
        <v>22</v>
      </c>
      <c r="O2489" t="s">
        <v>8273</v>
      </c>
      <c r="P2489">
        <f t="shared" si="153"/>
        <v>50</v>
      </c>
      <c r="Q2489" s="9" t="s">
        <v>8324</v>
      </c>
      <c r="R2489" t="s">
        <v>8326</v>
      </c>
      <c r="S2489" s="11">
        <f t="shared" si="154"/>
        <v>42005</v>
      </c>
      <c r="T2489" s="11">
        <f t="shared" si="155"/>
        <v>41974</v>
      </c>
    </row>
    <row r="2490" spans="1:20" ht="57.6" x14ac:dyDescent="0.3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>
        <f t="shared" si="152"/>
        <v>0</v>
      </c>
      <c r="O2490" t="s">
        <v>8273</v>
      </c>
      <c r="P2490">
        <f t="shared" si="153"/>
        <v>68</v>
      </c>
      <c r="Q2490" s="9" t="s">
        <v>8324</v>
      </c>
      <c r="R2490" t="s">
        <v>8326</v>
      </c>
      <c r="S2490" s="11">
        <f t="shared" si="154"/>
        <v>41884</v>
      </c>
      <c r="T2490" s="11">
        <f t="shared" si="155"/>
        <v>41839</v>
      </c>
    </row>
    <row r="2491" spans="1:20" ht="28.8" x14ac:dyDescent="0.3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>
        <f t="shared" si="152"/>
        <v>0</v>
      </c>
      <c r="O2491" t="s">
        <v>8273</v>
      </c>
      <c r="P2491">
        <f t="shared" si="153"/>
        <v>8</v>
      </c>
      <c r="Q2491" s="9" t="s">
        <v>8324</v>
      </c>
      <c r="R2491" t="s">
        <v>8326</v>
      </c>
      <c r="S2491" s="11">
        <f t="shared" si="154"/>
        <v>41863</v>
      </c>
      <c r="T2491" s="11">
        <f t="shared" si="155"/>
        <v>41803</v>
      </c>
    </row>
    <row r="2492" spans="1:20" ht="43.2" x14ac:dyDescent="0.3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>
        <f t="shared" si="152"/>
        <v>15</v>
      </c>
      <c r="O2492" t="s">
        <v>8273</v>
      </c>
      <c r="P2492">
        <f t="shared" si="153"/>
        <v>34</v>
      </c>
      <c r="Q2492" s="9" t="s">
        <v>8324</v>
      </c>
      <c r="R2492" t="s">
        <v>8326</v>
      </c>
      <c r="S2492" s="11">
        <f t="shared" si="154"/>
        <v>42005</v>
      </c>
      <c r="T2492" s="11">
        <f t="shared" si="155"/>
        <v>41976</v>
      </c>
    </row>
    <row r="2493" spans="1:20" ht="57.6" x14ac:dyDescent="0.3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>
        <f t="shared" si="152"/>
        <v>1</v>
      </c>
      <c r="O2493" t="s">
        <v>8273</v>
      </c>
      <c r="P2493">
        <f t="shared" si="153"/>
        <v>61</v>
      </c>
      <c r="Q2493" s="9" t="s">
        <v>8324</v>
      </c>
      <c r="R2493" t="s">
        <v>8326</v>
      </c>
      <c r="S2493" s="11">
        <f t="shared" si="154"/>
        <v>42042</v>
      </c>
      <c r="T2493" s="11">
        <f t="shared" si="155"/>
        <v>42012</v>
      </c>
    </row>
    <row r="2494" spans="1:20" ht="57.6" x14ac:dyDescent="0.3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>
        <f t="shared" si="152"/>
        <v>26</v>
      </c>
      <c r="O2494" t="s">
        <v>8273</v>
      </c>
      <c r="P2494">
        <f t="shared" si="153"/>
        <v>133</v>
      </c>
      <c r="Q2494" s="9" t="s">
        <v>8324</v>
      </c>
      <c r="R2494" t="s">
        <v>8326</v>
      </c>
      <c r="S2494" s="11">
        <f t="shared" si="154"/>
        <v>42549</v>
      </c>
      <c r="T2494" s="11">
        <f t="shared" si="155"/>
        <v>42504</v>
      </c>
    </row>
    <row r="2495" spans="1:20" ht="43.2" x14ac:dyDescent="0.3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>
        <f t="shared" si="152"/>
        <v>4</v>
      </c>
      <c r="O2495" t="s">
        <v>8273</v>
      </c>
      <c r="P2495">
        <f t="shared" si="153"/>
        <v>65</v>
      </c>
      <c r="Q2495" s="9" t="s">
        <v>8324</v>
      </c>
      <c r="R2495" t="s">
        <v>8326</v>
      </c>
      <c r="S2495" s="11">
        <f t="shared" si="154"/>
        <v>42511</v>
      </c>
      <c r="T2495" s="11">
        <f t="shared" si="155"/>
        <v>42481</v>
      </c>
    </row>
    <row r="2496" spans="1:20" ht="43.2" x14ac:dyDescent="0.3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>
        <f t="shared" si="152"/>
        <v>15</v>
      </c>
      <c r="O2496" t="s">
        <v>8273</v>
      </c>
      <c r="P2496">
        <f t="shared" si="153"/>
        <v>94</v>
      </c>
      <c r="Q2496" s="9" t="s">
        <v>8324</v>
      </c>
      <c r="R2496" t="s">
        <v>8326</v>
      </c>
      <c r="S2496" s="11">
        <f t="shared" si="154"/>
        <v>42616</v>
      </c>
      <c r="T2496" s="11">
        <f t="shared" si="155"/>
        <v>42556</v>
      </c>
    </row>
    <row r="2497" spans="1:20" ht="43.2" x14ac:dyDescent="0.3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>
        <f t="shared" si="152"/>
        <v>26</v>
      </c>
      <c r="O2497" t="s">
        <v>8273</v>
      </c>
      <c r="P2497">
        <f t="shared" si="153"/>
        <v>151</v>
      </c>
      <c r="Q2497" s="9" t="s">
        <v>8324</v>
      </c>
      <c r="R2497" t="s">
        <v>8326</v>
      </c>
      <c r="S2497" s="11">
        <f t="shared" si="154"/>
        <v>41899</v>
      </c>
      <c r="T2497" s="11">
        <f t="shared" si="155"/>
        <v>41864</v>
      </c>
    </row>
    <row r="2498" spans="1:20" ht="43.2" x14ac:dyDescent="0.3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>
        <f t="shared" ref="N2498:N2561" si="156">ROUND(($E2498/$D2498)*100,0)</f>
        <v>0</v>
      </c>
      <c r="O2498" t="s">
        <v>8273</v>
      </c>
      <c r="P2498">
        <f t="shared" ref="P2498:P2561" si="157">ROUND($E2498/$L2498,0)</f>
        <v>1</v>
      </c>
      <c r="Q2498" s="9" t="s">
        <v>8324</v>
      </c>
      <c r="R2498" t="s">
        <v>8326</v>
      </c>
      <c r="S2498" s="11">
        <f t="shared" si="154"/>
        <v>42669</v>
      </c>
      <c r="T2498" s="11">
        <f t="shared" si="155"/>
        <v>42639</v>
      </c>
    </row>
    <row r="2499" spans="1:20" ht="43.2" x14ac:dyDescent="0.3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>
        <f t="shared" si="156"/>
        <v>0</v>
      </c>
      <c r="O2499" t="s">
        <v>8273</v>
      </c>
      <c r="P2499">
        <f t="shared" si="157"/>
        <v>13</v>
      </c>
      <c r="Q2499" s="9" t="s">
        <v>8324</v>
      </c>
      <c r="R2499" t="s">
        <v>8326</v>
      </c>
      <c r="S2499" s="11">
        <f t="shared" ref="S2499:S2562" si="158">ROUND((((($I2499/60)/60)/24)+DATE(1970,1,1))-(8/24),0)</f>
        <v>42808</v>
      </c>
      <c r="T2499" s="11">
        <f t="shared" ref="T2499:T2562" si="159">ROUND((((($J2499/60)/60)/24)+DATE(1970,1,1))-(8/24),0)</f>
        <v>42778</v>
      </c>
    </row>
    <row r="2500" spans="1:20" ht="43.2" x14ac:dyDescent="0.3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>
        <f t="shared" si="156"/>
        <v>1</v>
      </c>
      <c r="O2500" t="s">
        <v>8273</v>
      </c>
      <c r="P2500">
        <f t="shared" si="157"/>
        <v>99</v>
      </c>
      <c r="Q2500" s="9" t="s">
        <v>8324</v>
      </c>
      <c r="R2500" t="s">
        <v>8326</v>
      </c>
      <c r="S2500" s="11">
        <f t="shared" si="158"/>
        <v>42675</v>
      </c>
      <c r="T2500" s="11">
        <f t="shared" si="159"/>
        <v>42635</v>
      </c>
    </row>
    <row r="2501" spans="1:20" ht="28.8" x14ac:dyDescent="0.3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>
        <f t="shared" si="156"/>
        <v>7</v>
      </c>
      <c r="O2501" t="s">
        <v>8273</v>
      </c>
      <c r="P2501">
        <f t="shared" si="157"/>
        <v>177</v>
      </c>
      <c r="Q2501" s="9" t="s">
        <v>8324</v>
      </c>
      <c r="R2501" t="s">
        <v>8326</v>
      </c>
      <c r="S2501" s="11">
        <f t="shared" si="158"/>
        <v>41845</v>
      </c>
      <c r="T2501" s="11">
        <f t="shared" si="159"/>
        <v>41809</v>
      </c>
    </row>
    <row r="2502" spans="1:20" ht="43.2" x14ac:dyDescent="0.3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>
        <f t="shared" si="156"/>
        <v>28</v>
      </c>
      <c r="O2502" t="s">
        <v>8273</v>
      </c>
      <c r="P2502">
        <f t="shared" si="157"/>
        <v>55</v>
      </c>
      <c r="Q2502" s="9" t="s">
        <v>8324</v>
      </c>
      <c r="R2502" t="s">
        <v>8326</v>
      </c>
      <c r="S2502" s="11">
        <f t="shared" si="158"/>
        <v>42017</v>
      </c>
      <c r="T2502" s="11">
        <f t="shared" si="159"/>
        <v>41972</v>
      </c>
    </row>
    <row r="2503" spans="1:20" ht="57.6" x14ac:dyDescent="0.3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>
        <f t="shared" si="156"/>
        <v>0</v>
      </c>
      <c r="O2503" t="s">
        <v>8273</v>
      </c>
      <c r="P2503" t="e">
        <f t="shared" si="157"/>
        <v>#DIV/0!</v>
      </c>
      <c r="Q2503" s="9" t="s">
        <v>8324</v>
      </c>
      <c r="R2503" t="s">
        <v>8326</v>
      </c>
      <c r="S2503" s="11">
        <f t="shared" si="158"/>
        <v>42219</v>
      </c>
      <c r="T2503" s="11">
        <f t="shared" si="159"/>
        <v>42189</v>
      </c>
    </row>
    <row r="2504" spans="1:20" ht="43.2" x14ac:dyDescent="0.3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>
        <f t="shared" si="156"/>
        <v>4</v>
      </c>
      <c r="O2504" t="s">
        <v>8273</v>
      </c>
      <c r="P2504">
        <f t="shared" si="157"/>
        <v>592</v>
      </c>
      <c r="Q2504" s="9" t="s">
        <v>8324</v>
      </c>
      <c r="R2504" t="s">
        <v>8326</v>
      </c>
      <c r="S2504" s="11">
        <f t="shared" si="158"/>
        <v>42771</v>
      </c>
      <c r="T2504" s="11">
        <f t="shared" si="159"/>
        <v>42711</v>
      </c>
    </row>
    <row r="2505" spans="1:20" ht="43.2" x14ac:dyDescent="0.3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>
        <f t="shared" si="156"/>
        <v>73</v>
      </c>
      <c r="O2505" t="s">
        <v>8273</v>
      </c>
      <c r="P2505">
        <f t="shared" si="157"/>
        <v>406</v>
      </c>
      <c r="Q2505" s="9" t="s">
        <v>8324</v>
      </c>
      <c r="R2505" t="s">
        <v>8326</v>
      </c>
      <c r="S2505" s="11">
        <f t="shared" si="158"/>
        <v>42292</v>
      </c>
      <c r="T2505" s="11">
        <f t="shared" si="159"/>
        <v>42262</v>
      </c>
    </row>
    <row r="2506" spans="1:20" ht="43.2" x14ac:dyDescent="0.3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>
        <f t="shared" si="156"/>
        <v>58</v>
      </c>
      <c r="O2506" t="s">
        <v>8273</v>
      </c>
      <c r="P2506">
        <f t="shared" si="157"/>
        <v>343</v>
      </c>
      <c r="Q2506" s="9" t="s">
        <v>8324</v>
      </c>
      <c r="R2506" t="s">
        <v>8326</v>
      </c>
      <c r="S2506" s="11">
        <f t="shared" si="158"/>
        <v>42712</v>
      </c>
      <c r="T2506" s="11">
        <f t="shared" si="159"/>
        <v>42675</v>
      </c>
    </row>
    <row r="2507" spans="1:20" ht="28.8" x14ac:dyDescent="0.3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>
        <f t="shared" si="156"/>
        <v>12</v>
      </c>
      <c r="O2507" t="s">
        <v>8273</v>
      </c>
      <c r="P2507">
        <f t="shared" si="157"/>
        <v>73</v>
      </c>
      <c r="Q2507" s="9" t="s">
        <v>8324</v>
      </c>
      <c r="R2507" t="s">
        <v>8326</v>
      </c>
      <c r="S2507" s="11">
        <f t="shared" si="158"/>
        <v>42622</v>
      </c>
      <c r="T2507" s="11">
        <f t="shared" si="159"/>
        <v>42579</v>
      </c>
    </row>
    <row r="2508" spans="1:20" ht="43.2" x14ac:dyDescent="0.3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>
        <f t="shared" si="156"/>
        <v>1</v>
      </c>
      <c r="O2508" t="s">
        <v>8273</v>
      </c>
      <c r="P2508">
        <f t="shared" si="157"/>
        <v>26</v>
      </c>
      <c r="Q2508" s="9" t="s">
        <v>8324</v>
      </c>
      <c r="R2508" t="s">
        <v>8326</v>
      </c>
      <c r="S2508" s="11">
        <f t="shared" si="158"/>
        <v>42186</v>
      </c>
      <c r="T2508" s="11">
        <f t="shared" si="159"/>
        <v>42158</v>
      </c>
    </row>
    <row r="2509" spans="1:20" ht="43.2" x14ac:dyDescent="0.3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>
        <f t="shared" si="156"/>
        <v>7</v>
      </c>
      <c r="O2509" t="s">
        <v>8273</v>
      </c>
      <c r="P2509">
        <f t="shared" si="157"/>
        <v>6</v>
      </c>
      <c r="Q2509" s="9" t="s">
        <v>8324</v>
      </c>
      <c r="R2509" t="s">
        <v>8326</v>
      </c>
      <c r="S2509" s="11">
        <f t="shared" si="158"/>
        <v>42726</v>
      </c>
      <c r="T2509" s="11">
        <f t="shared" si="159"/>
        <v>42696</v>
      </c>
    </row>
    <row r="2510" spans="1:20" ht="43.2" x14ac:dyDescent="0.3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>
        <f t="shared" si="156"/>
        <v>35</v>
      </c>
      <c r="O2510" t="s">
        <v>8273</v>
      </c>
      <c r="P2510">
        <f t="shared" si="157"/>
        <v>119</v>
      </c>
      <c r="Q2510" s="9" t="s">
        <v>8324</v>
      </c>
      <c r="R2510" t="s">
        <v>8326</v>
      </c>
      <c r="S2510" s="11">
        <f t="shared" si="158"/>
        <v>42124</v>
      </c>
      <c r="T2510" s="11">
        <f t="shared" si="159"/>
        <v>42094</v>
      </c>
    </row>
    <row r="2511" spans="1:20" ht="43.2" x14ac:dyDescent="0.3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>
        <f t="shared" si="156"/>
        <v>0</v>
      </c>
      <c r="O2511" t="s">
        <v>8273</v>
      </c>
      <c r="P2511">
        <f t="shared" si="157"/>
        <v>84</v>
      </c>
      <c r="Q2511" s="9" t="s">
        <v>8324</v>
      </c>
      <c r="R2511" t="s">
        <v>8326</v>
      </c>
      <c r="S2511" s="11">
        <f t="shared" si="158"/>
        <v>42767</v>
      </c>
      <c r="T2511" s="11">
        <f t="shared" si="159"/>
        <v>42737</v>
      </c>
    </row>
    <row r="2512" spans="1:20" ht="57.6" x14ac:dyDescent="0.3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>
        <f t="shared" si="156"/>
        <v>1</v>
      </c>
      <c r="O2512" t="s">
        <v>8273</v>
      </c>
      <c r="P2512">
        <f t="shared" si="157"/>
        <v>91</v>
      </c>
      <c r="Q2512" s="9" t="s">
        <v>8324</v>
      </c>
      <c r="R2512" t="s">
        <v>8326</v>
      </c>
      <c r="S2512" s="11">
        <f t="shared" si="158"/>
        <v>41943</v>
      </c>
      <c r="T2512" s="11">
        <f t="shared" si="159"/>
        <v>41913</v>
      </c>
    </row>
    <row r="2513" spans="1:20" ht="28.8" x14ac:dyDescent="0.3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>
        <f t="shared" si="156"/>
        <v>0</v>
      </c>
      <c r="O2513" t="s">
        <v>8273</v>
      </c>
      <c r="P2513">
        <f t="shared" si="157"/>
        <v>1</v>
      </c>
      <c r="Q2513" s="9" t="s">
        <v>8324</v>
      </c>
      <c r="R2513" t="s">
        <v>8326</v>
      </c>
      <c r="S2513" s="11">
        <f t="shared" si="158"/>
        <v>41846</v>
      </c>
      <c r="T2513" s="11">
        <f t="shared" si="159"/>
        <v>41816</v>
      </c>
    </row>
    <row r="2514" spans="1:20" ht="43.2" x14ac:dyDescent="0.3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>
        <f t="shared" si="156"/>
        <v>46</v>
      </c>
      <c r="O2514" t="s">
        <v>8273</v>
      </c>
      <c r="P2514">
        <f t="shared" si="157"/>
        <v>20</v>
      </c>
      <c r="Q2514" s="9" t="s">
        <v>8324</v>
      </c>
      <c r="R2514" t="s">
        <v>8326</v>
      </c>
      <c r="S2514" s="11">
        <f t="shared" si="158"/>
        <v>42403</v>
      </c>
      <c r="T2514" s="11">
        <f t="shared" si="159"/>
        <v>42388</v>
      </c>
    </row>
    <row r="2515" spans="1:20" ht="43.2" x14ac:dyDescent="0.3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>
        <f t="shared" si="156"/>
        <v>15</v>
      </c>
      <c r="O2515" t="s">
        <v>8273</v>
      </c>
      <c r="P2515">
        <f t="shared" si="157"/>
        <v>531</v>
      </c>
      <c r="Q2515" s="9" t="s">
        <v>8324</v>
      </c>
      <c r="R2515" t="s">
        <v>8326</v>
      </c>
      <c r="S2515" s="11">
        <f t="shared" si="158"/>
        <v>41900</v>
      </c>
      <c r="T2515" s="11">
        <f t="shared" si="159"/>
        <v>41867</v>
      </c>
    </row>
    <row r="2516" spans="1:20" ht="43.2" x14ac:dyDescent="0.3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>
        <f t="shared" si="156"/>
        <v>82</v>
      </c>
      <c r="O2516" t="s">
        <v>8273</v>
      </c>
      <c r="P2516">
        <f t="shared" si="157"/>
        <v>120</v>
      </c>
      <c r="Q2516" s="9" t="s">
        <v>8324</v>
      </c>
      <c r="R2516" t="s">
        <v>8326</v>
      </c>
      <c r="S2516" s="11">
        <f t="shared" si="158"/>
        <v>41600</v>
      </c>
      <c r="T2516" s="11">
        <f t="shared" si="159"/>
        <v>41563</v>
      </c>
    </row>
    <row r="2517" spans="1:20" ht="43.2" x14ac:dyDescent="0.3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>
        <f t="shared" si="156"/>
        <v>3</v>
      </c>
      <c r="O2517" t="s">
        <v>8273</v>
      </c>
      <c r="P2517">
        <f t="shared" si="157"/>
        <v>13</v>
      </c>
      <c r="Q2517" s="9" t="s">
        <v>8324</v>
      </c>
      <c r="R2517" t="s">
        <v>8326</v>
      </c>
      <c r="S2517" s="11">
        <f t="shared" si="158"/>
        <v>42745</v>
      </c>
      <c r="T2517" s="11">
        <f t="shared" si="159"/>
        <v>42715</v>
      </c>
    </row>
    <row r="2518" spans="1:20" ht="43.2" x14ac:dyDescent="0.3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>
        <f t="shared" si="156"/>
        <v>27</v>
      </c>
      <c r="O2518" t="s">
        <v>8273</v>
      </c>
      <c r="P2518">
        <f t="shared" si="157"/>
        <v>291</v>
      </c>
      <c r="Q2518" s="9" t="s">
        <v>8324</v>
      </c>
      <c r="R2518" t="s">
        <v>8326</v>
      </c>
      <c r="S2518" s="11">
        <f t="shared" si="158"/>
        <v>41843</v>
      </c>
      <c r="T2518" s="11">
        <f t="shared" si="159"/>
        <v>41813</v>
      </c>
    </row>
    <row r="2519" spans="1:20" ht="43.2" x14ac:dyDescent="0.3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>
        <f t="shared" si="156"/>
        <v>31</v>
      </c>
      <c r="O2519" t="s">
        <v>8273</v>
      </c>
      <c r="P2519">
        <f t="shared" si="157"/>
        <v>125</v>
      </c>
      <c r="Q2519" s="9" t="s">
        <v>8324</v>
      </c>
      <c r="R2519" t="s">
        <v>8326</v>
      </c>
      <c r="S2519" s="11">
        <f t="shared" si="158"/>
        <v>42698</v>
      </c>
      <c r="T2519" s="11">
        <f t="shared" si="159"/>
        <v>42668</v>
      </c>
    </row>
    <row r="2520" spans="1:20" ht="43.2" x14ac:dyDescent="0.3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>
        <f t="shared" si="156"/>
        <v>6</v>
      </c>
      <c r="O2520" t="s">
        <v>8273</v>
      </c>
      <c r="P2520">
        <f t="shared" si="157"/>
        <v>120</v>
      </c>
      <c r="Q2520" s="9" t="s">
        <v>8324</v>
      </c>
      <c r="R2520" t="s">
        <v>8326</v>
      </c>
      <c r="S2520" s="11">
        <f t="shared" si="158"/>
        <v>42767</v>
      </c>
      <c r="T2520" s="11">
        <f t="shared" si="159"/>
        <v>42712</v>
      </c>
    </row>
    <row r="2521" spans="1:20" ht="43.2" x14ac:dyDescent="0.3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>
        <f t="shared" si="156"/>
        <v>1</v>
      </c>
      <c r="O2521" t="s">
        <v>8273</v>
      </c>
      <c r="P2521">
        <f t="shared" si="157"/>
        <v>120</v>
      </c>
      <c r="Q2521" s="9" t="s">
        <v>8324</v>
      </c>
      <c r="R2521" t="s">
        <v>8326</v>
      </c>
      <c r="S2521" s="11">
        <f t="shared" si="158"/>
        <v>42786</v>
      </c>
      <c r="T2521" s="11">
        <f t="shared" si="159"/>
        <v>42726</v>
      </c>
    </row>
    <row r="2522" spans="1:20" ht="28.8" x14ac:dyDescent="0.3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>
        <f t="shared" si="156"/>
        <v>1</v>
      </c>
      <c r="O2522" t="s">
        <v>8273</v>
      </c>
      <c r="P2522">
        <f t="shared" si="157"/>
        <v>195</v>
      </c>
      <c r="Q2522" s="9" t="s">
        <v>8324</v>
      </c>
      <c r="R2522" t="s">
        <v>8326</v>
      </c>
      <c r="S2522" s="11">
        <f t="shared" si="158"/>
        <v>42756</v>
      </c>
      <c r="T2522" s="11">
        <f t="shared" si="159"/>
        <v>42726</v>
      </c>
    </row>
    <row r="2523" spans="1:20" ht="43.2" x14ac:dyDescent="0.3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>
        <f t="shared" si="156"/>
        <v>0</v>
      </c>
      <c r="O2523" t="s">
        <v>8273</v>
      </c>
      <c r="P2523" t="e">
        <f t="shared" si="157"/>
        <v>#DIV/0!</v>
      </c>
      <c r="Q2523" s="9" t="s">
        <v>8324</v>
      </c>
      <c r="R2523" t="s">
        <v>8326</v>
      </c>
      <c r="S2523" s="11">
        <f t="shared" si="158"/>
        <v>42718</v>
      </c>
      <c r="T2523" s="11">
        <f t="shared" si="159"/>
        <v>42677</v>
      </c>
    </row>
    <row r="2524" spans="1:20" ht="43.2" x14ac:dyDescent="0.3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>
        <f t="shared" si="156"/>
        <v>79</v>
      </c>
      <c r="O2524" t="s">
        <v>8273</v>
      </c>
      <c r="P2524">
        <f t="shared" si="157"/>
        <v>118</v>
      </c>
      <c r="Q2524" s="9" t="s">
        <v>8324</v>
      </c>
      <c r="R2524" t="s">
        <v>8326</v>
      </c>
      <c r="S2524" s="11">
        <f t="shared" si="158"/>
        <v>42736</v>
      </c>
      <c r="T2524" s="11">
        <f t="shared" si="159"/>
        <v>42696</v>
      </c>
    </row>
    <row r="2525" spans="1:20" ht="43.2" x14ac:dyDescent="0.3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>
        <f t="shared" si="156"/>
        <v>22</v>
      </c>
      <c r="O2525" t="s">
        <v>8273</v>
      </c>
      <c r="P2525">
        <f t="shared" si="157"/>
        <v>24</v>
      </c>
      <c r="Q2525" s="9" t="s">
        <v>8324</v>
      </c>
      <c r="R2525" t="s">
        <v>8326</v>
      </c>
      <c r="S2525" s="11">
        <f t="shared" si="158"/>
        <v>41895</v>
      </c>
      <c r="T2525" s="11">
        <f t="shared" si="159"/>
        <v>41835</v>
      </c>
    </row>
    <row r="2526" spans="1:20" ht="28.8" x14ac:dyDescent="0.3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>
        <f t="shared" si="156"/>
        <v>0</v>
      </c>
      <c r="O2526" t="s">
        <v>8273</v>
      </c>
      <c r="P2526">
        <f t="shared" si="157"/>
        <v>31</v>
      </c>
      <c r="Q2526" s="9" t="s">
        <v>8324</v>
      </c>
      <c r="R2526" t="s">
        <v>8326</v>
      </c>
      <c r="S2526" s="11">
        <f t="shared" si="158"/>
        <v>41978</v>
      </c>
      <c r="T2526" s="11">
        <f t="shared" si="159"/>
        <v>41948</v>
      </c>
    </row>
    <row r="2527" spans="1:20" ht="28.8" x14ac:dyDescent="0.3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>
        <f t="shared" si="156"/>
        <v>0</v>
      </c>
      <c r="O2527" t="s">
        <v>8273</v>
      </c>
      <c r="P2527" t="e">
        <f t="shared" si="157"/>
        <v>#DIV/0!</v>
      </c>
      <c r="Q2527" s="9" t="s">
        <v>8324</v>
      </c>
      <c r="R2527" t="s">
        <v>8326</v>
      </c>
      <c r="S2527" s="11">
        <f t="shared" si="158"/>
        <v>41871</v>
      </c>
      <c r="T2527" s="11">
        <f t="shared" si="159"/>
        <v>41838</v>
      </c>
    </row>
    <row r="2528" spans="1:20" ht="57.6" x14ac:dyDescent="0.3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>
        <f t="shared" si="156"/>
        <v>34</v>
      </c>
      <c r="O2528" t="s">
        <v>8273</v>
      </c>
      <c r="P2528">
        <f t="shared" si="157"/>
        <v>100</v>
      </c>
      <c r="Q2528" s="9" t="s">
        <v>8324</v>
      </c>
      <c r="R2528" t="s">
        <v>8326</v>
      </c>
      <c r="S2528" s="11">
        <f t="shared" si="158"/>
        <v>42718</v>
      </c>
      <c r="T2528" s="11">
        <f t="shared" si="159"/>
        <v>42678</v>
      </c>
    </row>
    <row r="2529" spans="1:20" ht="57.6" x14ac:dyDescent="0.3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>
        <f t="shared" si="156"/>
        <v>0</v>
      </c>
      <c r="O2529" t="s">
        <v>8273</v>
      </c>
      <c r="P2529">
        <f t="shared" si="157"/>
        <v>26</v>
      </c>
      <c r="Q2529" s="9" t="s">
        <v>8324</v>
      </c>
      <c r="R2529" t="s">
        <v>8326</v>
      </c>
      <c r="S2529" s="11">
        <f t="shared" si="158"/>
        <v>42414</v>
      </c>
      <c r="T2529" s="11">
        <f t="shared" si="159"/>
        <v>42384</v>
      </c>
    </row>
    <row r="2530" spans="1:20" ht="43.2" x14ac:dyDescent="0.3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>
        <f t="shared" si="156"/>
        <v>1</v>
      </c>
      <c r="O2530" t="s">
        <v>8273</v>
      </c>
      <c r="P2530">
        <f t="shared" si="157"/>
        <v>199</v>
      </c>
      <c r="Q2530" s="9" t="s">
        <v>8324</v>
      </c>
      <c r="R2530" t="s">
        <v>8326</v>
      </c>
      <c r="S2530" s="11">
        <f t="shared" si="158"/>
        <v>42526</v>
      </c>
      <c r="T2530" s="11">
        <f t="shared" si="159"/>
        <v>42496</v>
      </c>
    </row>
    <row r="2531" spans="1:20" ht="43.2" x14ac:dyDescent="0.3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>
        <f t="shared" si="156"/>
        <v>15</v>
      </c>
      <c r="O2531" t="s">
        <v>8273</v>
      </c>
      <c r="P2531">
        <f t="shared" si="157"/>
        <v>80</v>
      </c>
      <c r="Q2531" s="9" t="s">
        <v>8324</v>
      </c>
      <c r="R2531" t="s">
        <v>8326</v>
      </c>
      <c r="S2531" s="11">
        <f t="shared" si="158"/>
        <v>42794</v>
      </c>
      <c r="T2531" s="11">
        <f t="shared" si="159"/>
        <v>42734</v>
      </c>
    </row>
    <row r="2532" spans="1:20" ht="57.6" x14ac:dyDescent="0.3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>
        <f t="shared" si="156"/>
        <v>5</v>
      </c>
      <c r="O2532" t="s">
        <v>8273</v>
      </c>
      <c r="P2532">
        <f t="shared" si="157"/>
        <v>116</v>
      </c>
      <c r="Q2532" s="9" t="s">
        <v>8324</v>
      </c>
      <c r="R2532" t="s">
        <v>8326</v>
      </c>
      <c r="S2532" s="11">
        <f t="shared" si="158"/>
        <v>42313</v>
      </c>
      <c r="T2532" s="11">
        <f t="shared" si="159"/>
        <v>42273</v>
      </c>
    </row>
    <row r="2533" spans="1:20" ht="43.2" x14ac:dyDescent="0.3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>
        <f t="shared" si="156"/>
        <v>10</v>
      </c>
      <c r="O2533" t="s">
        <v>8273</v>
      </c>
      <c r="P2533">
        <f t="shared" si="157"/>
        <v>45</v>
      </c>
      <c r="Q2533" s="9" t="s">
        <v>8324</v>
      </c>
      <c r="R2533" t="s">
        <v>8326</v>
      </c>
      <c r="S2533" s="11">
        <f t="shared" si="158"/>
        <v>41974</v>
      </c>
      <c r="T2533" s="11">
        <f t="shared" si="159"/>
        <v>41940</v>
      </c>
    </row>
    <row r="2534" spans="1:20" x14ac:dyDescent="0.3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>
        <f t="shared" si="156"/>
        <v>0</v>
      </c>
      <c r="O2534" t="s">
        <v>8273</v>
      </c>
      <c r="P2534">
        <f t="shared" si="157"/>
        <v>76</v>
      </c>
      <c r="Q2534" s="9" t="s">
        <v>8324</v>
      </c>
      <c r="R2534" t="s">
        <v>8326</v>
      </c>
      <c r="S2534" s="11">
        <f t="shared" si="158"/>
        <v>41888</v>
      </c>
      <c r="T2534" s="11">
        <f t="shared" si="159"/>
        <v>41858</v>
      </c>
    </row>
    <row r="2535" spans="1:20" ht="43.2" x14ac:dyDescent="0.3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>
        <f t="shared" si="156"/>
        <v>1</v>
      </c>
      <c r="O2535" t="s">
        <v>8273</v>
      </c>
      <c r="P2535">
        <f t="shared" si="157"/>
        <v>23</v>
      </c>
      <c r="Q2535" s="9" t="s">
        <v>8324</v>
      </c>
      <c r="R2535" t="s">
        <v>8326</v>
      </c>
      <c r="S2535" s="11">
        <f t="shared" si="158"/>
        <v>42784</v>
      </c>
      <c r="T2535" s="11">
        <f t="shared" si="159"/>
        <v>42753</v>
      </c>
    </row>
    <row r="2536" spans="1:20" ht="43.2" x14ac:dyDescent="0.3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>
        <f t="shared" si="156"/>
        <v>1</v>
      </c>
      <c r="O2536" t="s">
        <v>8273</v>
      </c>
      <c r="P2536">
        <f t="shared" si="157"/>
        <v>19</v>
      </c>
      <c r="Q2536" s="9" t="s">
        <v>8324</v>
      </c>
      <c r="R2536" t="s">
        <v>8326</v>
      </c>
      <c r="S2536" s="11">
        <f t="shared" si="158"/>
        <v>42423</v>
      </c>
      <c r="T2536" s="11">
        <f t="shared" si="159"/>
        <v>42409</v>
      </c>
    </row>
    <row r="2537" spans="1:20" ht="43.2" x14ac:dyDescent="0.3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>
        <f t="shared" si="156"/>
        <v>0</v>
      </c>
      <c r="O2537" t="s">
        <v>8275</v>
      </c>
      <c r="P2537" t="e">
        <f t="shared" si="157"/>
        <v>#DIV/0!</v>
      </c>
      <c r="Q2537" s="9" t="s">
        <v>8327</v>
      </c>
      <c r="R2537" t="s">
        <v>8329</v>
      </c>
      <c r="S2537" s="11">
        <f t="shared" si="158"/>
        <v>42700</v>
      </c>
      <c r="T2537" s="11">
        <f t="shared" si="159"/>
        <v>42670</v>
      </c>
    </row>
    <row r="2538" spans="1:20" ht="43.2" x14ac:dyDescent="0.3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>
        <f t="shared" si="156"/>
        <v>5</v>
      </c>
      <c r="O2538" t="s">
        <v>8275</v>
      </c>
      <c r="P2538">
        <f t="shared" si="157"/>
        <v>39</v>
      </c>
      <c r="Q2538" s="9" t="s">
        <v>8327</v>
      </c>
      <c r="R2538" t="s">
        <v>8329</v>
      </c>
      <c r="S2538" s="11">
        <f t="shared" si="158"/>
        <v>41672</v>
      </c>
      <c r="T2538" s="11">
        <f t="shared" si="159"/>
        <v>41642</v>
      </c>
    </row>
    <row r="2539" spans="1:20" ht="43.2" x14ac:dyDescent="0.3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>
        <f t="shared" si="156"/>
        <v>0</v>
      </c>
      <c r="O2539" t="s">
        <v>8275</v>
      </c>
      <c r="P2539" t="e">
        <f t="shared" si="157"/>
        <v>#DIV/0!</v>
      </c>
      <c r="Q2539" s="9" t="s">
        <v>8327</v>
      </c>
      <c r="R2539" t="s">
        <v>8329</v>
      </c>
      <c r="S2539" s="11">
        <f t="shared" si="158"/>
        <v>42708</v>
      </c>
      <c r="T2539" s="11">
        <f t="shared" si="159"/>
        <v>42691</v>
      </c>
    </row>
    <row r="2540" spans="1:20" ht="43.2" x14ac:dyDescent="0.3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>
        <f t="shared" si="156"/>
        <v>0</v>
      </c>
      <c r="O2540" t="s">
        <v>8275</v>
      </c>
      <c r="P2540">
        <f t="shared" si="157"/>
        <v>5</v>
      </c>
      <c r="Q2540" s="9" t="s">
        <v>8327</v>
      </c>
      <c r="R2540" t="s">
        <v>8329</v>
      </c>
      <c r="S2540" s="11">
        <f t="shared" si="158"/>
        <v>41501</v>
      </c>
      <c r="T2540" s="11">
        <f t="shared" si="159"/>
        <v>41471</v>
      </c>
    </row>
    <row r="2541" spans="1:20" ht="43.2" x14ac:dyDescent="0.3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>
        <f t="shared" si="156"/>
        <v>0</v>
      </c>
      <c r="O2541" t="s">
        <v>8275</v>
      </c>
      <c r="P2541" t="e">
        <f t="shared" si="157"/>
        <v>#DIV/0!</v>
      </c>
      <c r="Q2541" s="9" t="s">
        <v>8327</v>
      </c>
      <c r="R2541" t="s">
        <v>8329</v>
      </c>
      <c r="S2541" s="11">
        <f t="shared" si="158"/>
        <v>42257</v>
      </c>
      <c r="T2541" s="11">
        <f t="shared" si="159"/>
        <v>42227</v>
      </c>
    </row>
    <row r="2542" spans="1:20" ht="43.2" x14ac:dyDescent="0.3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>
        <f t="shared" si="156"/>
        <v>36</v>
      </c>
      <c r="O2542" t="s">
        <v>8275</v>
      </c>
      <c r="P2542">
        <f t="shared" si="157"/>
        <v>57</v>
      </c>
      <c r="Q2542" s="9" t="s">
        <v>8327</v>
      </c>
      <c r="R2542" t="s">
        <v>8329</v>
      </c>
      <c r="S2542" s="11">
        <f t="shared" si="158"/>
        <v>41931</v>
      </c>
      <c r="T2542" s="11">
        <f t="shared" si="159"/>
        <v>41901</v>
      </c>
    </row>
    <row r="2543" spans="1:20" ht="43.2" x14ac:dyDescent="0.3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>
        <f t="shared" si="156"/>
        <v>0</v>
      </c>
      <c r="O2543" t="s">
        <v>8275</v>
      </c>
      <c r="P2543" t="e">
        <f t="shared" si="157"/>
        <v>#DIV/0!</v>
      </c>
      <c r="Q2543" s="9" t="s">
        <v>8327</v>
      </c>
      <c r="R2543" t="s">
        <v>8329</v>
      </c>
      <c r="S2543" s="11">
        <f t="shared" si="158"/>
        <v>42051</v>
      </c>
      <c r="T2543" s="11">
        <f t="shared" si="159"/>
        <v>42021</v>
      </c>
    </row>
    <row r="2544" spans="1:20" ht="57.6" x14ac:dyDescent="0.3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>
        <f t="shared" si="156"/>
        <v>4</v>
      </c>
      <c r="O2544" t="s">
        <v>8275</v>
      </c>
      <c r="P2544">
        <f t="shared" si="157"/>
        <v>59</v>
      </c>
      <c r="Q2544" s="9" t="s">
        <v>8327</v>
      </c>
      <c r="R2544" t="s">
        <v>8329</v>
      </c>
      <c r="S2544" s="11">
        <f t="shared" si="158"/>
        <v>42145</v>
      </c>
      <c r="T2544" s="11">
        <f t="shared" si="159"/>
        <v>42115</v>
      </c>
    </row>
    <row r="2545" spans="1:20" ht="43.2" x14ac:dyDescent="0.3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>
        <f t="shared" si="156"/>
        <v>0</v>
      </c>
      <c r="O2545" t="s">
        <v>8275</v>
      </c>
      <c r="P2545" t="e">
        <f t="shared" si="157"/>
        <v>#DIV/0!</v>
      </c>
      <c r="Q2545" s="9" t="s">
        <v>8327</v>
      </c>
      <c r="R2545" t="s">
        <v>8329</v>
      </c>
      <c r="S2545" s="11">
        <f t="shared" si="158"/>
        <v>41624</v>
      </c>
      <c r="T2545" s="11">
        <f t="shared" si="159"/>
        <v>41594</v>
      </c>
    </row>
    <row r="2546" spans="1:20" ht="57.6" x14ac:dyDescent="0.3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>
        <f t="shared" si="156"/>
        <v>41</v>
      </c>
      <c r="O2546" t="s">
        <v>8275</v>
      </c>
      <c r="P2546">
        <f t="shared" si="157"/>
        <v>32</v>
      </c>
      <c r="Q2546" s="9" t="s">
        <v>8327</v>
      </c>
      <c r="R2546" t="s">
        <v>8329</v>
      </c>
      <c r="S2546" s="11">
        <f t="shared" si="158"/>
        <v>41635</v>
      </c>
      <c r="T2546" s="11">
        <f t="shared" si="159"/>
        <v>41605</v>
      </c>
    </row>
    <row r="2547" spans="1:20" ht="43.2" x14ac:dyDescent="0.3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>
        <f t="shared" si="156"/>
        <v>0</v>
      </c>
      <c r="O2547" t="s">
        <v>8275</v>
      </c>
      <c r="P2547" t="e">
        <f t="shared" si="157"/>
        <v>#DIV/0!</v>
      </c>
      <c r="Q2547" s="9" t="s">
        <v>8327</v>
      </c>
      <c r="R2547" t="s">
        <v>8329</v>
      </c>
      <c r="S2547" s="11">
        <f t="shared" si="158"/>
        <v>41330</v>
      </c>
      <c r="T2547" s="11">
        <f t="shared" si="159"/>
        <v>41290</v>
      </c>
    </row>
    <row r="2548" spans="1:20" ht="43.2" x14ac:dyDescent="0.3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>
        <f t="shared" si="156"/>
        <v>0</v>
      </c>
      <c r="O2548" t="s">
        <v>8275</v>
      </c>
      <c r="P2548">
        <f t="shared" si="157"/>
        <v>10</v>
      </c>
      <c r="Q2548" s="9" t="s">
        <v>8327</v>
      </c>
      <c r="R2548" t="s">
        <v>8329</v>
      </c>
      <c r="S2548" s="11">
        <f t="shared" si="158"/>
        <v>42399</v>
      </c>
      <c r="T2548" s="11">
        <f t="shared" si="159"/>
        <v>42349</v>
      </c>
    </row>
    <row r="2549" spans="1:20" ht="57.6" x14ac:dyDescent="0.3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>
        <f t="shared" si="156"/>
        <v>3</v>
      </c>
      <c r="O2549" t="s">
        <v>8275</v>
      </c>
      <c r="P2549">
        <f t="shared" si="157"/>
        <v>50</v>
      </c>
      <c r="Q2549" s="9" t="s">
        <v>8327</v>
      </c>
      <c r="R2549" t="s">
        <v>8329</v>
      </c>
      <c r="S2549" s="11">
        <f t="shared" si="158"/>
        <v>40118</v>
      </c>
      <c r="T2549" s="11">
        <f t="shared" si="159"/>
        <v>40068</v>
      </c>
    </row>
    <row r="2550" spans="1:20" ht="43.2" x14ac:dyDescent="0.3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>
        <f t="shared" si="156"/>
        <v>1</v>
      </c>
      <c r="O2550" t="s">
        <v>8275</v>
      </c>
      <c r="P2550">
        <f t="shared" si="157"/>
        <v>16</v>
      </c>
      <c r="Q2550" s="9" t="s">
        <v>8327</v>
      </c>
      <c r="R2550" t="s">
        <v>8329</v>
      </c>
      <c r="S2550" s="11">
        <f t="shared" si="158"/>
        <v>42135</v>
      </c>
      <c r="T2550" s="11">
        <f t="shared" si="159"/>
        <v>42100</v>
      </c>
    </row>
    <row r="2551" spans="1:20" ht="43.2" x14ac:dyDescent="0.3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>
        <f t="shared" si="156"/>
        <v>70</v>
      </c>
      <c r="O2551" t="s">
        <v>8275</v>
      </c>
      <c r="P2551">
        <f t="shared" si="157"/>
        <v>39</v>
      </c>
      <c r="Q2551" s="9" t="s">
        <v>8327</v>
      </c>
      <c r="R2551" t="s">
        <v>8329</v>
      </c>
      <c r="S2551" s="11">
        <f t="shared" si="158"/>
        <v>41693</v>
      </c>
      <c r="T2551" s="11">
        <f t="shared" si="159"/>
        <v>41663</v>
      </c>
    </row>
    <row r="2552" spans="1:20" ht="43.2" x14ac:dyDescent="0.3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>
        <f t="shared" si="156"/>
        <v>2</v>
      </c>
      <c r="O2552" t="s">
        <v>8275</v>
      </c>
      <c r="P2552">
        <f t="shared" si="157"/>
        <v>34</v>
      </c>
      <c r="Q2552" s="9" t="s">
        <v>8327</v>
      </c>
      <c r="R2552" t="s">
        <v>8329</v>
      </c>
      <c r="S2552" s="11">
        <f t="shared" si="158"/>
        <v>40893</v>
      </c>
      <c r="T2552" s="11">
        <f t="shared" si="159"/>
        <v>40863</v>
      </c>
    </row>
    <row r="2553" spans="1:20" ht="43.2" x14ac:dyDescent="0.3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>
        <f t="shared" si="156"/>
        <v>51</v>
      </c>
      <c r="O2553" t="s">
        <v>8275</v>
      </c>
      <c r="P2553">
        <f t="shared" si="157"/>
        <v>63</v>
      </c>
      <c r="Q2553" s="9" t="s">
        <v>8327</v>
      </c>
      <c r="R2553" t="s">
        <v>8329</v>
      </c>
      <c r="S2553" s="11">
        <f t="shared" si="158"/>
        <v>42288</v>
      </c>
      <c r="T2553" s="11">
        <f t="shared" si="159"/>
        <v>42250</v>
      </c>
    </row>
    <row r="2554" spans="1:20" ht="43.2" x14ac:dyDescent="0.3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>
        <f t="shared" si="156"/>
        <v>1</v>
      </c>
      <c r="O2554" t="s">
        <v>8275</v>
      </c>
      <c r="P2554">
        <f t="shared" si="157"/>
        <v>7</v>
      </c>
      <c r="Q2554" s="9" t="s">
        <v>8327</v>
      </c>
      <c r="R2554" t="s">
        <v>8329</v>
      </c>
      <c r="S2554" s="11">
        <f t="shared" si="158"/>
        <v>41487</v>
      </c>
      <c r="T2554" s="11">
        <f t="shared" si="159"/>
        <v>41457</v>
      </c>
    </row>
    <row r="2555" spans="1:20" ht="43.2" x14ac:dyDescent="0.3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>
        <f t="shared" si="156"/>
        <v>0</v>
      </c>
      <c r="O2555" t="s">
        <v>8275</v>
      </c>
      <c r="P2555">
        <f t="shared" si="157"/>
        <v>2</v>
      </c>
      <c r="Q2555" s="9" t="s">
        <v>8327</v>
      </c>
      <c r="R2555" t="s">
        <v>8329</v>
      </c>
      <c r="S2555" s="11">
        <f t="shared" si="158"/>
        <v>41759</v>
      </c>
      <c r="T2555" s="11">
        <f t="shared" si="159"/>
        <v>41729</v>
      </c>
    </row>
    <row r="2556" spans="1:20" ht="57.6" x14ac:dyDescent="0.3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>
        <f t="shared" si="156"/>
        <v>3</v>
      </c>
      <c r="O2556" t="s">
        <v>8275</v>
      </c>
      <c r="P2556">
        <f t="shared" si="157"/>
        <v>67</v>
      </c>
      <c r="Q2556" s="9" t="s">
        <v>8327</v>
      </c>
      <c r="R2556" t="s">
        <v>8329</v>
      </c>
      <c r="S2556" s="11">
        <f t="shared" si="158"/>
        <v>40466</v>
      </c>
      <c r="T2556" s="11">
        <f t="shared" si="159"/>
        <v>40436</v>
      </c>
    </row>
    <row r="2557" spans="1:20" ht="43.2" x14ac:dyDescent="0.3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>
        <f t="shared" si="156"/>
        <v>18</v>
      </c>
      <c r="O2557" t="s">
        <v>8278</v>
      </c>
      <c r="P2557">
        <f t="shared" si="157"/>
        <v>53</v>
      </c>
      <c r="Q2557" s="9" t="s">
        <v>8330</v>
      </c>
      <c r="R2557" t="s">
        <v>8333</v>
      </c>
      <c r="S2557" s="11">
        <f t="shared" si="158"/>
        <v>41600</v>
      </c>
      <c r="T2557" s="11">
        <f t="shared" si="159"/>
        <v>41570</v>
      </c>
    </row>
    <row r="2558" spans="1:20" ht="43.2" x14ac:dyDescent="0.3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>
        <f t="shared" si="156"/>
        <v>2</v>
      </c>
      <c r="O2558" t="s">
        <v>8278</v>
      </c>
      <c r="P2558">
        <f t="shared" si="157"/>
        <v>51</v>
      </c>
      <c r="Q2558" s="9" t="s">
        <v>8330</v>
      </c>
      <c r="R2558" t="s">
        <v>8333</v>
      </c>
      <c r="S2558" s="11">
        <f t="shared" si="158"/>
        <v>42630</v>
      </c>
      <c r="T2558" s="11">
        <f t="shared" si="159"/>
        <v>42600</v>
      </c>
    </row>
    <row r="2559" spans="1:20" ht="43.2" x14ac:dyDescent="0.3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>
        <f t="shared" si="156"/>
        <v>0</v>
      </c>
      <c r="O2559" t="s">
        <v>8278</v>
      </c>
      <c r="P2559">
        <f t="shared" si="157"/>
        <v>43</v>
      </c>
      <c r="Q2559" s="9" t="s">
        <v>8330</v>
      </c>
      <c r="R2559" t="s">
        <v>8333</v>
      </c>
      <c r="S2559" s="11">
        <f t="shared" si="158"/>
        <v>41589</v>
      </c>
      <c r="T2559" s="11">
        <f t="shared" si="159"/>
        <v>41559</v>
      </c>
    </row>
    <row r="2560" spans="1:20" ht="43.2" x14ac:dyDescent="0.3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>
        <f t="shared" si="156"/>
        <v>5</v>
      </c>
      <c r="O2560" t="s">
        <v>8278</v>
      </c>
      <c r="P2560">
        <f t="shared" si="157"/>
        <v>18</v>
      </c>
      <c r="Q2560" s="9" t="s">
        <v>8330</v>
      </c>
      <c r="R2560" t="s">
        <v>8333</v>
      </c>
      <c r="S2560" s="11">
        <f t="shared" si="158"/>
        <v>40951</v>
      </c>
      <c r="T2560" s="11">
        <f t="shared" si="159"/>
        <v>40921</v>
      </c>
    </row>
    <row r="2561" spans="1:20" ht="43.2" x14ac:dyDescent="0.3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>
        <f t="shared" si="156"/>
        <v>42</v>
      </c>
      <c r="O2561" t="s">
        <v>8278</v>
      </c>
      <c r="P2561">
        <f t="shared" si="157"/>
        <v>34</v>
      </c>
      <c r="Q2561" s="9" t="s">
        <v>8330</v>
      </c>
      <c r="R2561" t="s">
        <v>8333</v>
      </c>
      <c r="S2561" s="11">
        <f t="shared" si="158"/>
        <v>41563</v>
      </c>
      <c r="T2561" s="11">
        <f t="shared" si="159"/>
        <v>41541</v>
      </c>
    </row>
    <row r="2562" spans="1:20" ht="43.2" x14ac:dyDescent="0.3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>
        <f t="shared" ref="N2562:N2625" si="160">ROUND(($E2562/$D2562)*100,0)</f>
        <v>2</v>
      </c>
      <c r="O2562" t="s">
        <v>8278</v>
      </c>
      <c r="P2562">
        <f t="shared" ref="P2562:P2625" si="161">ROUND($E2562/$L2562,0)</f>
        <v>23</v>
      </c>
      <c r="Q2562" s="9" t="s">
        <v>8330</v>
      </c>
      <c r="R2562" t="s">
        <v>8333</v>
      </c>
      <c r="S2562" s="11">
        <f t="shared" si="158"/>
        <v>41290</v>
      </c>
      <c r="T2562" s="11">
        <f t="shared" si="159"/>
        <v>41230</v>
      </c>
    </row>
    <row r="2563" spans="1:20" ht="43.2" x14ac:dyDescent="0.3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>
        <f t="shared" si="160"/>
        <v>18</v>
      </c>
      <c r="O2563" t="s">
        <v>8278</v>
      </c>
      <c r="P2563">
        <f t="shared" si="161"/>
        <v>58</v>
      </c>
      <c r="Q2563" s="9" t="s">
        <v>8330</v>
      </c>
      <c r="R2563" t="s">
        <v>8333</v>
      </c>
      <c r="S2563" s="11">
        <f t="shared" ref="S2563:S2626" si="162">ROUND((((($I2563/60)/60)/24)+DATE(1970,1,1))-(8/24),0)</f>
        <v>42063</v>
      </c>
      <c r="T2563" s="11">
        <f t="shared" ref="T2563:T2626" si="163">ROUND((((($J2563/60)/60)/24)+DATE(1970,1,1))-(8/24),0)</f>
        <v>42025</v>
      </c>
    </row>
    <row r="2564" spans="1:20" ht="43.2" x14ac:dyDescent="0.3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>
        <f t="shared" si="160"/>
        <v>24</v>
      </c>
      <c r="O2564" t="s">
        <v>8278</v>
      </c>
      <c r="P2564">
        <f t="shared" si="161"/>
        <v>109</v>
      </c>
      <c r="Q2564" s="9" t="s">
        <v>8330</v>
      </c>
      <c r="R2564" t="s">
        <v>8333</v>
      </c>
      <c r="S2564" s="11">
        <f t="shared" si="162"/>
        <v>40148</v>
      </c>
      <c r="T2564" s="11">
        <f t="shared" si="163"/>
        <v>40088</v>
      </c>
    </row>
    <row r="2565" spans="1:20" ht="57.6" x14ac:dyDescent="0.3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>
        <f t="shared" si="160"/>
        <v>0</v>
      </c>
      <c r="O2565" t="s">
        <v>8278</v>
      </c>
      <c r="P2565">
        <f t="shared" si="161"/>
        <v>50</v>
      </c>
      <c r="Q2565" s="9" t="s">
        <v>8330</v>
      </c>
      <c r="R2565" t="s">
        <v>8333</v>
      </c>
      <c r="S2565" s="11">
        <f t="shared" si="162"/>
        <v>41646</v>
      </c>
      <c r="T2565" s="11">
        <f t="shared" si="163"/>
        <v>41616</v>
      </c>
    </row>
    <row r="2566" spans="1:20" ht="57.6" x14ac:dyDescent="0.3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>
        <f t="shared" si="160"/>
        <v>12</v>
      </c>
      <c r="O2566" t="s">
        <v>8278</v>
      </c>
      <c r="P2566">
        <f t="shared" si="161"/>
        <v>347</v>
      </c>
      <c r="Q2566" s="9" t="s">
        <v>8330</v>
      </c>
      <c r="R2566" t="s">
        <v>8333</v>
      </c>
      <c r="S2566" s="11">
        <f t="shared" si="162"/>
        <v>41372</v>
      </c>
      <c r="T2566" s="11">
        <f t="shared" si="163"/>
        <v>41343</v>
      </c>
    </row>
    <row r="2567" spans="1:20" ht="43.2" x14ac:dyDescent="0.3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>
        <f t="shared" si="160"/>
        <v>0</v>
      </c>
      <c r="O2567" t="s">
        <v>8278</v>
      </c>
      <c r="P2567">
        <f t="shared" si="161"/>
        <v>12</v>
      </c>
      <c r="Q2567" s="9" t="s">
        <v>8330</v>
      </c>
      <c r="R2567" t="s">
        <v>8333</v>
      </c>
      <c r="S2567" s="11">
        <f t="shared" si="162"/>
        <v>41518</v>
      </c>
      <c r="T2567" s="11">
        <f t="shared" si="163"/>
        <v>41488</v>
      </c>
    </row>
    <row r="2568" spans="1:20" ht="43.2" x14ac:dyDescent="0.3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>
        <f t="shared" si="160"/>
        <v>5</v>
      </c>
      <c r="O2568" t="s">
        <v>8278</v>
      </c>
      <c r="P2568">
        <f t="shared" si="161"/>
        <v>27</v>
      </c>
      <c r="Q2568" s="9" t="s">
        <v>8330</v>
      </c>
      <c r="R2568" t="s">
        <v>8333</v>
      </c>
      <c r="S2568" s="11">
        <f t="shared" si="162"/>
        <v>41607</v>
      </c>
      <c r="T2568" s="11">
        <f t="shared" si="163"/>
        <v>41577</v>
      </c>
    </row>
    <row r="2569" spans="1:20" ht="43.2" x14ac:dyDescent="0.3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>
        <f t="shared" si="160"/>
        <v>1</v>
      </c>
      <c r="O2569" t="s">
        <v>8278</v>
      </c>
      <c r="P2569">
        <f t="shared" si="161"/>
        <v>33</v>
      </c>
      <c r="Q2569" s="9" t="s">
        <v>8330</v>
      </c>
      <c r="R2569" t="s">
        <v>8333</v>
      </c>
      <c r="S2569" s="11">
        <f t="shared" si="162"/>
        <v>40612</v>
      </c>
      <c r="T2569" s="11">
        <f t="shared" si="163"/>
        <v>40567</v>
      </c>
    </row>
    <row r="2570" spans="1:20" ht="28.8" x14ac:dyDescent="0.3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>
        <f t="shared" si="160"/>
        <v>1</v>
      </c>
      <c r="O2570" t="s">
        <v>8278</v>
      </c>
      <c r="P2570">
        <f t="shared" si="161"/>
        <v>9</v>
      </c>
      <c r="Q2570" s="9" t="s">
        <v>8330</v>
      </c>
      <c r="R2570" t="s">
        <v>8333</v>
      </c>
      <c r="S2570" s="11">
        <f t="shared" si="162"/>
        <v>41224</v>
      </c>
      <c r="T2570" s="11">
        <f t="shared" si="163"/>
        <v>41184</v>
      </c>
    </row>
    <row r="2571" spans="1:20" ht="57.6" x14ac:dyDescent="0.3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>
        <f t="shared" si="160"/>
        <v>24</v>
      </c>
      <c r="O2571" t="s">
        <v>8278</v>
      </c>
      <c r="P2571">
        <f t="shared" si="161"/>
        <v>35</v>
      </c>
      <c r="Q2571" s="9" t="s">
        <v>8330</v>
      </c>
      <c r="R2571" t="s">
        <v>8333</v>
      </c>
      <c r="S2571" s="11">
        <f t="shared" si="162"/>
        <v>41398</v>
      </c>
      <c r="T2571" s="11">
        <f t="shared" si="163"/>
        <v>41368</v>
      </c>
    </row>
    <row r="2572" spans="1:20" ht="57.6" x14ac:dyDescent="0.3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>
        <f t="shared" si="160"/>
        <v>0</v>
      </c>
      <c r="O2572" t="s">
        <v>8278</v>
      </c>
      <c r="P2572" t="e">
        <f t="shared" si="161"/>
        <v>#DIV/0!</v>
      </c>
      <c r="Q2572" s="9" t="s">
        <v>8330</v>
      </c>
      <c r="R2572" t="s">
        <v>8333</v>
      </c>
      <c r="S2572" s="11">
        <f t="shared" si="162"/>
        <v>42268</v>
      </c>
      <c r="T2572" s="11">
        <f t="shared" si="163"/>
        <v>42248</v>
      </c>
    </row>
    <row r="2573" spans="1:20" ht="28.8" x14ac:dyDescent="0.3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>
        <f t="shared" si="160"/>
        <v>41</v>
      </c>
      <c r="O2573" t="s">
        <v>8278</v>
      </c>
      <c r="P2573">
        <f t="shared" si="161"/>
        <v>29</v>
      </c>
      <c r="Q2573" s="9" t="s">
        <v>8330</v>
      </c>
      <c r="R2573" t="s">
        <v>8333</v>
      </c>
      <c r="S2573" s="11">
        <f t="shared" si="162"/>
        <v>41309</v>
      </c>
      <c r="T2573" s="11">
        <f t="shared" si="163"/>
        <v>41276</v>
      </c>
    </row>
    <row r="2574" spans="1:20" ht="43.2" x14ac:dyDescent="0.3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>
        <f t="shared" si="160"/>
        <v>68</v>
      </c>
      <c r="O2574" t="s">
        <v>8278</v>
      </c>
      <c r="P2574">
        <f t="shared" si="161"/>
        <v>47</v>
      </c>
      <c r="Q2574" s="9" t="s">
        <v>8330</v>
      </c>
      <c r="R2574" t="s">
        <v>8333</v>
      </c>
      <c r="S2574" s="11">
        <f t="shared" si="162"/>
        <v>41627</v>
      </c>
      <c r="T2574" s="11">
        <f t="shared" si="163"/>
        <v>41597</v>
      </c>
    </row>
    <row r="2575" spans="1:20" ht="43.2" x14ac:dyDescent="0.3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>
        <f t="shared" si="160"/>
        <v>1</v>
      </c>
      <c r="O2575" t="s">
        <v>8278</v>
      </c>
      <c r="P2575">
        <f t="shared" si="161"/>
        <v>33</v>
      </c>
      <c r="Q2575" s="9" t="s">
        <v>8330</v>
      </c>
      <c r="R2575" t="s">
        <v>8333</v>
      </c>
      <c r="S2575" s="11">
        <f t="shared" si="162"/>
        <v>40535</v>
      </c>
      <c r="T2575" s="11">
        <f t="shared" si="163"/>
        <v>40505</v>
      </c>
    </row>
    <row r="2576" spans="1:20" ht="43.2" x14ac:dyDescent="0.3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>
        <f t="shared" si="160"/>
        <v>31</v>
      </c>
      <c r="O2576" t="s">
        <v>8278</v>
      </c>
      <c r="P2576">
        <f t="shared" si="161"/>
        <v>21</v>
      </c>
      <c r="Q2576" s="9" t="s">
        <v>8330</v>
      </c>
      <c r="R2576" t="s">
        <v>8333</v>
      </c>
      <c r="S2576" s="11">
        <f t="shared" si="162"/>
        <v>41058</v>
      </c>
      <c r="T2576" s="11">
        <f t="shared" si="163"/>
        <v>41037</v>
      </c>
    </row>
    <row r="2577" spans="1:20" ht="43.2" x14ac:dyDescent="0.3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>
        <f t="shared" si="160"/>
        <v>3</v>
      </c>
      <c r="O2577" t="s">
        <v>8279</v>
      </c>
      <c r="P2577">
        <f t="shared" si="161"/>
        <v>14</v>
      </c>
      <c r="Q2577" s="9" t="s">
        <v>8330</v>
      </c>
      <c r="R2577" t="s">
        <v>8334</v>
      </c>
      <c r="S2577" s="11">
        <f t="shared" si="162"/>
        <v>41212</v>
      </c>
      <c r="T2577" s="11">
        <f t="shared" si="163"/>
        <v>41179</v>
      </c>
    </row>
    <row r="2578" spans="1:20" ht="43.2" x14ac:dyDescent="0.3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>
        <f t="shared" si="160"/>
        <v>1</v>
      </c>
      <c r="O2578" t="s">
        <v>8279</v>
      </c>
      <c r="P2578">
        <f t="shared" si="161"/>
        <v>30</v>
      </c>
      <c r="Q2578" s="9" t="s">
        <v>8330</v>
      </c>
      <c r="R2578" t="s">
        <v>8334</v>
      </c>
      <c r="S2578" s="11">
        <f t="shared" si="162"/>
        <v>40922</v>
      </c>
      <c r="T2578" s="11">
        <f t="shared" si="163"/>
        <v>40877</v>
      </c>
    </row>
    <row r="2579" spans="1:20" ht="43.2" x14ac:dyDescent="0.3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>
        <f t="shared" si="160"/>
        <v>20</v>
      </c>
      <c r="O2579" t="s">
        <v>8279</v>
      </c>
      <c r="P2579">
        <f t="shared" si="161"/>
        <v>22</v>
      </c>
      <c r="Q2579" s="9" t="s">
        <v>8330</v>
      </c>
      <c r="R2579" t="s">
        <v>8334</v>
      </c>
      <c r="S2579" s="11">
        <f t="shared" si="162"/>
        <v>40793</v>
      </c>
      <c r="T2579" s="11">
        <f t="shared" si="163"/>
        <v>40760</v>
      </c>
    </row>
    <row r="2580" spans="1:20" ht="57.6" x14ac:dyDescent="0.3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>
        <f t="shared" si="160"/>
        <v>40</v>
      </c>
      <c r="O2580" t="s">
        <v>8279</v>
      </c>
      <c r="P2580">
        <f t="shared" si="161"/>
        <v>83</v>
      </c>
      <c r="Q2580" s="9" t="s">
        <v>8330</v>
      </c>
      <c r="R2580" t="s">
        <v>8334</v>
      </c>
      <c r="S2580" s="11">
        <f t="shared" si="162"/>
        <v>42432</v>
      </c>
      <c r="T2580" s="11">
        <f t="shared" si="163"/>
        <v>42372</v>
      </c>
    </row>
    <row r="2581" spans="1:20" ht="43.2" x14ac:dyDescent="0.3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>
        <f t="shared" si="160"/>
        <v>1</v>
      </c>
      <c r="O2581" t="s">
        <v>8279</v>
      </c>
      <c r="P2581">
        <f t="shared" si="161"/>
        <v>10</v>
      </c>
      <c r="Q2581" s="9" t="s">
        <v>8330</v>
      </c>
      <c r="R2581" t="s">
        <v>8334</v>
      </c>
      <c r="S2581" s="11">
        <f t="shared" si="162"/>
        <v>41041</v>
      </c>
      <c r="T2581" s="11">
        <f t="shared" si="163"/>
        <v>40981</v>
      </c>
    </row>
    <row r="2582" spans="1:20" ht="43.2" x14ac:dyDescent="0.3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>
        <f t="shared" si="160"/>
        <v>75</v>
      </c>
      <c r="O2582" t="s">
        <v>8279</v>
      </c>
      <c r="P2582">
        <f t="shared" si="161"/>
        <v>36</v>
      </c>
      <c r="Q2582" s="9" t="s">
        <v>8330</v>
      </c>
      <c r="R2582" t="s">
        <v>8334</v>
      </c>
      <c r="S2582" s="11">
        <f t="shared" si="162"/>
        <v>42735</v>
      </c>
      <c r="T2582" s="11">
        <f t="shared" si="163"/>
        <v>42714</v>
      </c>
    </row>
    <row r="2583" spans="1:20" ht="43.2" x14ac:dyDescent="0.3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>
        <f t="shared" si="160"/>
        <v>41</v>
      </c>
      <c r="O2583" t="s">
        <v>8279</v>
      </c>
      <c r="P2583">
        <f t="shared" si="161"/>
        <v>29</v>
      </c>
      <c r="Q2583" s="9" t="s">
        <v>8330</v>
      </c>
      <c r="R2583" t="s">
        <v>8334</v>
      </c>
      <c r="S2583" s="11">
        <f t="shared" si="162"/>
        <v>42629</v>
      </c>
      <c r="T2583" s="11">
        <f t="shared" si="163"/>
        <v>42604</v>
      </c>
    </row>
    <row r="2584" spans="1:20" ht="43.2" x14ac:dyDescent="0.3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>
        <f t="shared" si="160"/>
        <v>0</v>
      </c>
      <c r="O2584" t="s">
        <v>8279</v>
      </c>
      <c r="P2584" t="e">
        <f t="shared" si="161"/>
        <v>#DIV/0!</v>
      </c>
      <c r="Q2584" s="9" t="s">
        <v>8330</v>
      </c>
      <c r="R2584" t="s">
        <v>8334</v>
      </c>
      <c r="S2584" s="11">
        <f t="shared" si="162"/>
        <v>41057</v>
      </c>
      <c r="T2584" s="11">
        <f t="shared" si="163"/>
        <v>41027</v>
      </c>
    </row>
    <row r="2585" spans="1:20" ht="57.6" x14ac:dyDescent="0.3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>
        <f t="shared" si="160"/>
        <v>7</v>
      </c>
      <c r="O2585" t="s">
        <v>8279</v>
      </c>
      <c r="P2585">
        <f t="shared" si="161"/>
        <v>18</v>
      </c>
      <c r="Q2585" s="9" t="s">
        <v>8330</v>
      </c>
      <c r="R2585" t="s">
        <v>8334</v>
      </c>
      <c r="S2585" s="11">
        <f t="shared" si="162"/>
        <v>40787</v>
      </c>
      <c r="T2585" s="11">
        <f t="shared" si="163"/>
        <v>40751</v>
      </c>
    </row>
    <row r="2586" spans="1:20" ht="43.2" x14ac:dyDescent="0.3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>
        <f t="shared" si="160"/>
        <v>9</v>
      </c>
      <c r="O2586" t="s">
        <v>8279</v>
      </c>
      <c r="P2586">
        <f t="shared" si="161"/>
        <v>74</v>
      </c>
      <c r="Q2586" s="9" t="s">
        <v>8330</v>
      </c>
      <c r="R2586" t="s">
        <v>8334</v>
      </c>
      <c r="S2586" s="11">
        <f t="shared" si="162"/>
        <v>41917</v>
      </c>
      <c r="T2586" s="11">
        <f t="shared" si="163"/>
        <v>41887</v>
      </c>
    </row>
    <row r="2587" spans="1:20" ht="57.6" x14ac:dyDescent="0.3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>
        <f t="shared" si="160"/>
        <v>4</v>
      </c>
      <c r="O2587" t="s">
        <v>8279</v>
      </c>
      <c r="P2587">
        <f t="shared" si="161"/>
        <v>31</v>
      </c>
      <c r="Q2587" s="9" t="s">
        <v>8330</v>
      </c>
      <c r="R2587" t="s">
        <v>8334</v>
      </c>
      <c r="S2587" s="11">
        <f t="shared" si="162"/>
        <v>41599</v>
      </c>
      <c r="T2587" s="11">
        <f t="shared" si="163"/>
        <v>41569</v>
      </c>
    </row>
    <row r="2588" spans="1:20" ht="43.2" x14ac:dyDescent="0.3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>
        <f t="shared" si="160"/>
        <v>3</v>
      </c>
      <c r="O2588" t="s">
        <v>8279</v>
      </c>
      <c r="P2588">
        <f t="shared" si="161"/>
        <v>29</v>
      </c>
      <c r="Q2588" s="9" t="s">
        <v>8330</v>
      </c>
      <c r="R2588" t="s">
        <v>8334</v>
      </c>
      <c r="S2588" s="11">
        <f t="shared" si="162"/>
        <v>41872</v>
      </c>
      <c r="T2588" s="11">
        <f t="shared" si="163"/>
        <v>41842</v>
      </c>
    </row>
    <row r="2589" spans="1:20" ht="43.2" x14ac:dyDescent="0.3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>
        <f t="shared" si="160"/>
        <v>41</v>
      </c>
      <c r="O2589" t="s">
        <v>8279</v>
      </c>
      <c r="P2589">
        <f t="shared" si="161"/>
        <v>144</v>
      </c>
      <c r="Q2589" s="9" t="s">
        <v>8330</v>
      </c>
      <c r="R2589" t="s">
        <v>8334</v>
      </c>
      <c r="S2589" s="11">
        <f t="shared" si="162"/>
        <v>40391</v>
      </c>
      <c r="T2589" s="11">
        <f t="shared" si="163"/>
        <v>40304</v>
      </c>
    </row>
    <row r="2590" spans="1:20" ht="43.2" x14ac:dyDescent="0.3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>
        <f t="shared" si="160"/>
        <v>10</v>
      </c>
      <c r="O2590" t="s">
        <v>8279</v>
      </c>
      <c r="P2590">
        <f t="shared" si="161"/>
        <v>40</v>
      </c>
      <c r="Q2590" s="9" t="s">
        <v>8330</v>
      </c>
      <c r="R2590" t="s">
        <v>8334</v>
      </c>
      <c r="S2590" s="11">
        <f t="shared" si="162"/>
        <v>42096</v>
      </c>
      <c r="T2590" s="11">
        <f t="shared" si="163"/>
        <v>42066</v>
      </c>
    </row>
    <row r="2591" spans="1:20" ht="43.2" x14ac:dyDescent="0.3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>
        <f t="shared" si="160"/>
        <v>39</v>
      </c>
      <c r="O2591" t="s">
        <v>8279</v>
      </c>
      <c r="P2591">
        <f t="shared" si="161"/>
        <v>148</v>
      </c>
      <c r="Q2591" s="9" t="s">
        <v>8330</v>
      </c>
      <c r="R2591" t="s">
        <v>8334</v>
      </c>
      <c r="S2591" s="11">
        <f t="shared" si="162"/>
        <v>42527</v>
      </c>
      <c r="T2591" s="11">
        <f t="shared" si="163"/>
        <v>42497</v>
      </c>
    </row>
    <row r="2592" spans="1:20" ht="43.2" x14ac:dyDescent="0.3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>
        <f t="shared" si="160"/>
        <v>2</v>
      </c>
      <c r="O2592" t="s">
        <v>8279</v>
      </c>
      <c r="P2592">
        <f t="shared" si="161"/>
        <v>28</v>
      </c>
      <c r="Q2592" s="9" t="s">
        <v>8330</v>
      </c>
      <c r="R2592" t="s">
        <v>8334</v>
      </c>
      <c r="S2592" s="11">
        <f t="shared" si="162"/>
        <v>40476</v>
      </c>
      <c r="T2592" s="11">
        <f t="shared" si="163"/>
        <v>40431</v>
      </c>
    </row>
    <row r="2593" spans="1:20" ht="43.2" x14ac:dyDescent="0.3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>
        <f t="shared" si="160"/>
        <v>40</v>
      </c>
      <c r="O2593" t="s">
        <v>8279</v>
      </c>
      <c r="P2593">
        <f t="shared" si="161"/>
        <v>44</v>
      </c>
      <c r="Q2593" s="9" t="s">
        <v>8330</v>
      </c>
      <c r="R2593" t="s">
        <v>8334</v>
      </c>
      <c r="S2593" s="11">
        <f t="shared" si="162"/>
        <v>42244</v>
      </c>
      <c r="T2593" s="11">
        <f t="shared" si="163"/>
        <v>42219</v>
      </c>
    </row>
    <row r="2594" spans="1:20" ht="43.2" x14ac:dyDescent="0.3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>
        <f t="shared" si="160"/>
        <v>0</v>
      </c>
      <c r="O2594" t="s">
        <v>8279</v>
      </c>
      <c r="P2594" t="e">
        <f t="shared" si="161"/>
        <v>#DIV/0!</v>
      </c>
      <c r="Q2594" s="9" t="s">
        <v>8330</v>
      </c>
      <c r="R2594" t="s">
        <v>8334</v>
      </c>
      <c r="S2594" s="11">
        <f t="shared" si="162"/>
        <v>41241</v>
      </c>
      <c r="T2594" s="11">
        <f t="shared" si="163"/>
        <v>41211</v>
      </c>
    </row>
    <row r="2595" spans="1:20" ht="43.2" x14ac:dyDescent="0.3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>
        <f t="shared" si="160"/>
        <v>3</v>
      </c>
      <c r="O2595" t="s">
        <v>8279</v>
      </c>
      <c r="P2595">
        <f t="shared" si="161"/>
        <v>35</v>
      </c>
      <c r="Q2595" s="9" t="s">
        <v>8330</v>
      </c>
      <c r="R2595" t="s">
        <v>8334</v>
      </c>
      <c r="S2595" s="11">
        <f t="shared" si="162"/>
        <v>40923</v>
      </c>
      <c r="T2595" s="11">
        <f t="shared" si="163"/>
        <v>40878</v>
      </c>
    </row>
    <row r="2596" spans="1:20" ht="43.2" x14ac:dyDescent="0.3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>
        <f t="shared" si="160"/>
        <v>37</v>
      </c>
      <c r="O2596" t="s">
        <v>8279</v>
      </c>
      <c r="P2596">
        <f t="shared" si="161"/>
        <v>35</v>
      </c>
      <c r="Q2596" s="9" t="s">
        <v>8330</v>
      </c>
      <c r="R2596" t="s">
        <v>8334</v>
      </c>
      <c r="S2596" s="11">
        <f t="shared" si="162"/>
        <v>40691</v>
      </c>
      <c r="T2596" s="11">
        <f t="shared" si="163"/>
        <v>40646</v>
      </c>
    </row>
    <row r="2597" spans="1:20" ht="28.8" x14ac:dyDescent="0.3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>
        <f t="shared" si="160"/>
        <v>0</v>
      </c>
      <c r="O2597" t="s">
        <v>8278</v>
      </c>
      <c r="P2597">
        <f t="shared" si="161"/>
        <v>11</v>
      </c>
      <c r="Q2597" s="9" t="s">
        <v>8330</v>
      </c>
      <c r="R2597" t="s">
        <v>8333</v>
      </c>
      <c r="S2597" s="11">
        <f t="shared" si="162"/>
        <v>42459</v>
      </c>
      <c r="T2597" s="11">
        <f t="shared" si="163"/>
        <v>42430</v>
      </c>
    </row>
    <row r="2598" spans="1:20" ht="57.6" x14ac:dyDescent="0.3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>
        <f t="shared" si="160"/>
        <v>0</v>
      </c>
      <c r="O2598" t="s">
        <v>8278</v>
      </c>
      <c r="P2598" t="e">
        <f t="shared" si="161"/>
        <v>#DIV/0!</v>
      </c>
      <c r="Q2598" s="9" t="s">
        <v>8330</v>
      </c>
      <c r="R2598" t="s">
        <v>8333</v>
      </c>
      <c r="S2598" s="11">
        <f t="shared" si="162"/>
        <v>40337</v>
      </c>
      <c r="T2598" s="11">
        <f t="shared" si="163"/>
        <v>40291</v>
      </c>
    </row>
    <row r="2599" spans="1:20" ht="57.6" x14ac:dyDescent="0.3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>
        <f t="shared" si="160"/>
        <v>0</v>
      </c>
      <c r="O2599" t="s">
        <v>8278</v>
      </c>
      <c r="P2599">
        <f t="shared" si="161"/>
        <v>30</v>
      </c>
      <c r="Q2599" s="9" t="s">
        <v>8330</v>
      </c>
      <c r="R2599" t="s">
        <v>8333</v>
      </c>
      <c r="S2599" s="11">
        <f t="shared" si="162"/>
        <v>41881</v>
      </c>
      <c r="T2599" s="11">
        <f t="shared" si="163"/>
        <v>41830</v>
      </c>
    </row>
    <row r="2600" spans="1:20" ht="43.2" x14ac:dyDescent="0.3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>
        <f t="shared" si="160"/>
        <v>3</v>
      </c>
      <c r="O2600" t="s">
        <v>8278</v>
      </c>
      <c r="P2600">
        <f t="shared" si="161"/>
        <v>40</v>
      </c>
      <c r="Q2600" s="9" t="s">
        <v>8330</v>
      </c>
      <c r="R2600" t="s">
        <v>8333</v>
      </c>
      <c r="S2600" s="11">
        <f t="shared" si="162"/>
        <v>41175</v>
      </c>
      <c r="T2600" s="11">
        <f t="shared" si="163"/>
        <v>41149</v>
      </c>
    </row>
    <row r="2601" spans="1:20" ht="43.2" x14ac:dyDescent="0.3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>
        <f t="shared" si="160"/>
        <v>0</v>
      </c>
      <c r="O2601" t="s">
        <v>8278</v>
      </c>
      <c r="P2601">
        <f t="shared" si="161"/>
        <v>50</v>
      </c>
      <c r="Q2601" s="9" t="s">
        <v>8330</v>
      </c>
      <c r="R2601" t="s">
        <v>8333</v>
      </c>
      <c r="S2601" s="11">
        <f t="shared" si="162"/>
        <v>42372</v>
      </c>
      <c r="T2601" s="11">
        <f t="shared" si="163"/>
        <v>42342</v>
      </c>
    </row>
    <row r="2602" spans="1:20" ht="43.2" x14ac:dyDescent="0.3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>
        <f t="shared" si="160"/>
        <v>3</v>
      </c>
      <c r="O2602" t="s">
        <v>8278</v>
      </c>
      <c r="P2602">
        <f t="shared" si="161"/>
        <v>33</v>
      </c>
      <c r="Q2602" s="9" t="s">
        <v>8330</v>
      </c>
      <c r="R2602" t="s">
        <v>8333</v>
      </c>
      <c r="S2602" s="11">
        <f t="shared" si="162"/>
        <v>40567</v>
      </c>
      <c r="T2602" s="11">
        <f t="shared" si="163"/>
        <v>40507</v>
      </c>
    </row>
    <row r="2603" spans="1:20" ht="28.8" x14ac:dyDescent="0.3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>
        <f t="shared" si="160"/>
        <v>0</v>
      </c>
      <c r="O2603" t="s">
        <v>8278</v>
      </c>
      <c r="P2603" t="e">
        <f t="shared" si="161"/>
        <v>#DIV/0!</v>
      </c>
      <c r="Q2603" s="9" t="s">
        <v>8330</v>
      </c>
      <c r="R2603" t="s">
        <v>8333</v>
      </c>
      <c r="S2603" s="11">
        <f t="shared" si="162"/>
        <v>41711</v>
      </c>
      <c r="T2603" s="11">
        <f t="shared" si="163"/>
        <v>41681</v>
      </c>
    </row>
    <row r="2604" spans="1:20" ht="28.8" x14ac:dyDescent="0.3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>
        <f t="shared" si="160"/>
        <v>0</v>
      </c>
      <c r="O2604" t="s">
        <v>8278</v>
      </c>
      <c r="P2604" t="e">
        <f t="shared" si="161"/>
        <v>#DIV/0!</v>
      </c>
      <c r="Q2604" s="9" t="s">
        <v>8330</v>
      </c>
      <c r="R2604" t="s">
        <v>8333</v>
      </c>
      <c r="S2604" s="11">
        <f t="shared" si="162"/>
        <v>40797</v>
      </c>
      <c r="T2604" s="11">
        <f t="shared" si="163"/>
        <v>40767</v>
      </c>
    </row>
    <row r="2605" spans="1:20" ht="43.2" x14ac:dyDescent="0.3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>
        <f t="shared" si="160"/>
        <v>0</v>
      </c>
      <c r="O2605" t="s">
        <v>8278</v>
      </c>
      <c r="P2605" t="e">
        <f t="shared" si="161"/>
        <v>#DIV/0!</v>
      </c>
      <c r="Q2605" s="9" t="s">
        <v>8330</v>
      </c>
      <c r="R2605" t="s">
        <v>8333</v>
      </c>
      <c r="S2605" s="11">
        <f t="shared" si="162"/>
        <v>40386</v>
      </c>
      <c r="T2605" s="11">
        <f t="shared" si="163"/>
        <v>40340</v>
      </c>
    </row>
    <row r="2606" spans="1:20" ht="57.6" x14ac:dyDescent="0.3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>
        <f t="shared" si="160"/>
        <v>3</v>
      </c>
      <c r="O2606" t="s">
        <v>8278</v>
      </c>
      <c r="P2606">
        <f t="shared" si="161"/>
        <v>65</v>
      </c>
      <c r="Q2606" s="9" t="s">
        <v>8330</v>
      </c>
      <c r="R2606" t="s">
        <v>8333</v>
      </c>
      <c r="S2606" s="11">
        <f t="shared" si="162"/>
        <v>41113</v>
      </c>
      <c r="T2606" s="11">
        <f t="shared" si="163"/>
        <v>41081</v>
      </c>
    </row>
    <row r="2607" spans="1:20" ht="43.2" x14ac:dyDescent="0.3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>
        <f t="shared" si="160"/>
        <v>22</v>
      </c>
      <c r="O2607" t="s">
        <v>8278</v>
      </c>
      <c r="P2607">
        <f t="shared" si="161"/>
        <v>25</v>
      </c>
      <c r="Q2607" s="9" t="s">
        <v>8330</v>
      </c>
      <c r="R2607" t="s">
        <v>8333</v>
      </c>
      <c r="S2607" s="11">
        <f t="shared" si="162"/>
        <v>42797</v>
      </c>
      <c r="T2607" s="11">
        <f t="shared" si="163"/>
        <v>42737</v>
      </c>
    </row>
    <row r="2608" spans="1:20" ht="43.2" x14ac:dyDescent="0.3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>
        <f t="shared" si="160"/>
        <v>0</v>
      </c>
      <c r="O2608" t="s">
        <v>8278</v>
      </c>
      <c r="P2608" t="e">
        <f t="shared" si="161"/>
        <v>#DIV/0!</v>
      </c>
      <c r="Q2608" s="9" t="s">
        <v>8330</v>
      </c>
      <c r="R2608" t="s">
        <v>8333</v>
      </c>
      <c r="S2608" s="11">
        <f t="shared" si="162"/>
        <v>41663</v>
      </c>
      <c r="T2608" s="11">
        <f t="shared" si="163"/>
        <v>41642</v>
      </c>
    </row>
    <row r="2609" spans="1:20" ht="43.2" x14ac:dyDescent="0.3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>
        <f t="shared" si="160"/>
        <v>1</v>
      </c>
      <c r="O2609" t="s">
        <v>8278</v>
      </c>
      <c r="P2609">
        <f t="shared" si="161"/>
        <v>15</v>
      </c>
      <c r="Q2609" s="9" t="s">
        <v>8330</v>
      </c>
      <c r="R2609" t="s">
        <v>8333</v>
      </c>
      <c r="S2609" s="11">
        <f t="shared" si="162"/>
        <v>41254</v>
      </c>
      <c r="T2609" s="11">
        <f t="shared" si="163"/>
        <v>41194</v>
      </c>
    </row>
    <row r="2610" spans="1:20" ht="43.2" x14ac:dyDescent="0.3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>
        <f t="shared" si="160"/>
        <v>7</v>
      </c>
      <c r="O2610" t="s">
        <v>8278</v>
      </c>
      <c r="P2610">
        <f t="shared" si="161"/>
        <v>83</v>
      </c>
      <c r="Q2610" s="9" t="s">
        <v>8330</v>
      </c>
      <c r="R2610" t="s">
        <v>8333</v>
      </c>
      <c r="S2610" s="11">
        <f t="shared" si="162"/>
        <v>41034</v>
      </c>
      <c r="T2610" s="11">
        <f t="shared" si="163"/>
        <v>41004</v>
      </c>
    </row>
    <row r="2611" spans="1:20" ht="43.2" x14ac:dyDescent="0.3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>
        <f t="shared" si="160"/>
        <v>0</v>
      </c>
      <c r="O2611" t="s">
        <v>8278</v>
      </c>
      <c r="P2611" t="e">
        <f t="shared" si="161"/>
        <v>#DIV/0!</v>
      </c>
      <c r="Q2611" s="9" t="s">
        <v>8330</v>
      </c>
      <c r="R2611" t="s">
        <v>8333</v>
      </c>
      <c r="S2611" s="11">
        <f t="shared" si="162"/>
        <v>41146</v>
      </c>
      <c r="T2611" s="11">
        <f t="shared" si="163"/>
        <v>41116</v>
      </c>
    </row>
    <row r="2612" spans="1:20" ht="43.2" x14ac:dyDescent="0.3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>
        <f t="shared" si="160"/>
        <v>6</v>
      </c>
      <c r="O2612" t="s">
        <v>8278</v>
      </c>
      <c r="P2612">
        <f t="shared" si="161"/>
        <v>42</v>
      </c>
      <c r="Q2612" s="9" t="s">
        <v>8330</v>
      </c>
      <c r="R2612" t="s">
        <v>8333</v>
      </c>
      <c r="S2612" s="11">
        <f t="shared" si="162"/>
        <v>40969</v>
      </c>
      <c r="T2612" s="11">
        <f t="shared" si="163"/>
        <v>40937</v>
      </c>
    </row>
    <row r="2613" spans="1:20" ht="43.2" x14ac:dyDescent="0.3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>
        <f t="shared" si="160"/>
        <v>0</v>
      </c>
      <c r="O2613" t="s">
        <v>8278</v>
      </c>
      <c r="P2613" t="e">
        <f t="shared" si="161"/>
        <v>#DIV/0!</v>
      </c>
      <c r="Q2613" s="9" t="s">
        <v>8330</v>
      </c>
      <c r="R2613" t="s">
        <v>8333</v>
      </c>
      <c r="S2613" s="11">
        <f t="shared" si="162"/>
        <v>40473</v>
      </c>
      <c r="T2613" s="11">
        <f t="shared" si="163"/>
        <v>40435</v>
      </c>
    </row>
    <row r="2614" spans="1:20" ht="43.2" x14ac:dyDescent="0.3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>
        <f t="shared" si="160"/>
        <v>1</v>
      </c>
      <c r="O2614" t="s">
        <v>8278</v>
      </c>
      <c r="P2614">
        <f t="shared" si="161"/>
        <v>30</v>
      </c>
      <c r="Q2614" s="9" t="s">
        <v>8330</v>
      </c>
      <c r="R2614" t="s">
        <v>8333</v>
      </c>
      <c r="S2614" s="11">
        <f t="shared" si="162"/>
        <v>41834</v>
      </c>
      <c r="T2614" s="11">
        <f t="shared" si="163"/>
        <v>41803</v>
      </c>
    </row>
    <row r="2615" spans="1:20" ht="57.6" x14ac:dyDescent="0.3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>
        <f t="shared" si="160"/>
        <v>5</v>
      </c>
      <c r="O2615" t="s">
        <v>8278</v>
      </c>
      <c r="P2615">
        <f t="shared" si="161"/>
        <v>20</v>
      </c>
      <c r="Q2615" s="9" t="s">
        <v>8330</v>
      </c>
      <c r="R2615" t="s">
        <v>8333</v>
      </c>
      <c r="S2615" s="11">
        <f t="shared" si="162"/>
        <v>41975</v>
      </c>
      <c r="T2615" s="11">
        <f t="shared" si="163"/>
        <v>41945</v>
      </c>
    </row>
    <row r="2616" spans="1:20" x14ac:dyDescent="0.3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>
        <f t="shared" si="160"/>
        <v>1</v>
      </c>
      <c r="O2616" t="s">
        <v>8278</v>
      </c>
      <c r="P2616">
        <f t="shared" si="161"/>
        <v>100</v>
      </c>
      <c r="Q2616" s="9" t="s">
        <v>8330</v>
      </c>
      <c r="R2616" t="s">
        <v>8333</v>
      </c>
      <c r="S2616" s="11">
        <f t="shared" si="162"/>
        <v>41262</v>
      </c>
      <c r="T2616" s="11">
        <f t="shared" si="163"/>
        <v>41227</v>
      </c>
    </row>
    <row r="2617" spans="1:20" ht="43.2" x14ac:dyDescent="0.3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>
        <f t="shared" si="160"/>
        <v>0</v>
      </c>
      <c r="O2617" t="s">
        <v>8278</v>
      </c>
      <c r="P2617" t="e">
        <f t="shared" si="161"/>
        <v>#DIV/0!</v>
      </c>
      <c r="Q2617" s="9" t="s">
        <v>8330</v>
      </c>
      <c r="R2617" t="s">
        <v>8333</v>
      </c>
      <c r="S2617" s="11">
        <f t="shared" si="162"/>
        <v>41592</v>
      </c>
      <c r="T2617" s="11">
        <f t="shared" si="163"/>
        <v>41562</v>
      </c>
    </row>
    <row r="2618" spans="1:20" ht="43.2" x14ac:dyDescent="0.3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>
        <f t="shared" si="160"/>
        <v>31</v>
      </c>
      <c r="O2618" t="s">
        <v>8278</v>
      </c>
      <c r="P2618">
        <f t="shared" si="161"/>
        <v>232</v>
      </c>
      <c r="Q2618" s="9" t="s">
        <v>8330</v>
      </c>
      <c r="R2618" t="s">
        <v>8333</v>
      </c>
      <c r="S2618" s="11">
        <f t="shared" si="162"/>
        <v>40889</v>
      </c>
      <c r="T2618" s="11">
        <f t="shared" si="163"/>
        <v>40847</v>
      </c>
    </row>
    <row r="2619" spans="1:20" ht="43.2" x14ac:dyDescent="0.3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>
        <f t="shared" si="160"/>
        <v>21</v>
      </c>
      <c r="O2619" t="s">
        <v>8278</v>
      </c>
      <c r="P2619">
        <f t="shared" si="161"/>
        <v>189</v>
      </c>
      <c r="Q2619" s="9" t="s">
        <v>8330</v>
      </c>
      <c r="R2619" t="s">
        <v>8333</v>
      </c>
      <c r="S2619" s="11">
        <f t="shared" si="162"/>
        <v>41913</v>
      </c>
      <c r="T2619" s="11">
        <f t="shared" si="163"/>
        <v>41878</v>
      </c>
    </row>
    <row r="2620" spans="1:20" ht="43.2" x14ac:dyDescent="0.3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>
        <f t="shared" si="160"/>
        <v>2</v>
      </c>
      <c r="O2620" t="s">
        <v>8278</v>
      </c>
      <c r="P2620">
        <f t="shared" si="161"/>
        <v>55</v>
      </c>
      <c r="Q2620" s="9" t="s">
        <v>8330</v>
      </c>
      <c r="R2620" t="s">
        <v>8333</v>
      </c>
      <c r="S2620" s="11">
        <f t="shared" si="162"/>
        <v>41965</v>
      </c>
      <c r="T2620" s="11">
        <f t="shared" si="163"/>
        <v>41935</v>
      </c>
    </row>
    <row r="2621" spans="1:20" ht="43.2" x14ac:dyDescent="0.3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>
        <f t="shared" si="160"/>
        <v>11</v>
      </c>
      <c r="O2621" t="s">
        <v>8278</v>
      </c>
      <c r="P2621">
        <f t="shared" si="161"/>
        <v>22</v>
      </c>
      <c r="Q2621" s="9" t="s">
        <v>8330</v>
      </c>
      <c r="R2621" t="s">
        <v>8333</v>
      </c>
      <c r="S2621" s="11">
        <f t="shared" si="162"/>
        <v>41319</v>
      </c>
      <c r="T2621" s="11">
        <f t="shared" si="163"/>
        <v>41289</v>
      </c>
    </row>
    <row r="2622" spans="1:20" ht="43.2" x14ac:dyDescent="0.3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>
        <f t="shared" si="160"/>
        <v>3</v>
      </c>
      <c r="O2622" t="s">
        <v>8278</v>
      </c>
      <c r="P2622">
        <f t="shared" si="161"/>
        <v>32</v>
      </c>
      <c r="Q2622" s="9" t="s">
        <v>8330</v>
      </c>
      <c r="R2622" t="s">
        <v>8333</v>
      </c>
      <c r="S2622" s="11">
        <f t="shared" si="162"/>
        <v>41606</v>
      </c>
      <c r="T2622" s="11">
        <f t="shared" si="163"/>
        <v>41576</v>
      </c>
    </row>
    <row r="2623" spans="1:20" ht="57.6" x14ac:dyDescent="0.3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>
        <f t="shared" si="160"/>
        <v>0</v>
      </c>
      <c r="O2623" t="s">
        <v>8278</v>
      </c>
      <c r="P2623" t="e">
        <f t="shared" si="161"/>
        <v>#DIV/0!</v>
      </c>
      <c r="Q2623" s="9" t="s">
        <v>8330</v>
      </c>
      <c r="R2623" t="s">
        <v>8333</v>
      </c>
      <c r="S2623" s="11">
        <f t="shared" si="162"/>
        <v>40368</v>
      </c>
      <c r="T2623" s="11">
        <f t="shared" si="163"/>
        <v>40338</v>
      </c>
    </row>
    <row r="2624" spans="1:20" ht="28.8" x14ac:dyDescent="0.3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>
        <f t="shared" si="160"/>
        <v>0</v>
      </c>
      <c r="O2624" t="s">
        <v>8278</v>
      </c>
      <c r="P2624" t="e">
        <f t="shared" si="161"/>
        <v>#DIV/0!</v>
      </c>
      <c r="Q2624" s="9" t="s">
        <v>8330</v>
      </c>
      <c r="R2624" t="s">
        <v>8333</v>
      </c>
      <c r="S2624" s="11">
        <f t="shared" si="162"/>
        <v>41043</v>
      </c>
      <c r="T2624" s="11">
        <f t="shared" si="163"/>
        <v>41013</v>
      </c>
    </row>
    <row r="2625" spans="1:20" ht="43.2" x14ac:dyDescent="0.3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>
        <f t="shared" si="160"/>
        <v>11</v>
      </c>
      <c r="O2625" t="s">
        <v>8278</v>
      </c>
      <c r="P2625">
        <f t="shared" si="161"/>
        <v>56</v>
      </c>
      <c r="Q2625" s="9" t="s">
        <v>8330</v>
      </c>
      <c r="R2625" t="s">
        <v>8333</v>
      </c>
      <c r="S2625" s="11">
        <f t="shared" si="162"/>
        <v>41231</v>
      </c>
      <c r="T2625" s="11">
        <f t="shared" si="163"/>
        <v>41181</v>
      </c>
    </row>
    <row r="2626" spans="1:20" ht="43.2" x14ac:dyDescent="0.3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>
        <f t="shared" ref="N2626:N2689" si="164">ROUND(($E2626/$D2626)*100,0)</f>
        <v>0</v>
      </c>
      <c r="O2626" t="s">
        <v>8278</v>
      </c>
      <c r="P2626" t="e">
        <f t="shared" ref="P2626:P2689" si="165">ROUND($E2626/$L2626,0)</f>
        <v>#DIV/0!</v>
      </c>
      <c r="Q2626" s="9" t="s">
        <v>8330</v>
      </c>
      <c r="R2626" t="s">
        <v>8333</v>
      </c>
      <c r="S2626" s="11">
        <f t="shared" si="162"/>
        <v>41008</v>
      </c>
      <c r="T2626" s="11">
        <f t="shared" si="163"/>
        <v>40978</v>
      </c>
    </row>
    <row r="2627" spans="1:20" ht="57.6" x14ac:dyDescent="0.3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>
        <f t="shared" si="164"/>
        <v>38</v>
      </c>
      <c r="O2627" t="s">
        <v>8278</v>
      </c>
      <c r="P2627">
        <f t="shared" si="165"/>
        <v>69</v>
      </c>
      <c r="Q2627" s="9" t="s">
        <v>8330</v>
      </c>
      <c r="R2627" t="s">
        <v>8333</v>
      </c>
      <c r="S2627" s="11">
        <f t="shared" ref="S2627:S2690" si="166">ROUND((((($I2627/60)/60)/24)+DATE(1970,1,1))-(8/24),0)</f>
        <v>40355</v>
      </c>
      <c r="T2627" s="11">
        <f t="shared" ref="T2627:T2690" si="167">ROUND((((($J2627/60)/60)/24)+DATE(1970,1,1))-(8/24),0)</f>
        <v>40313</v>
      </c>
    </row>
    <row r="2628" spans="1:20" ht="43.2" x14ac:dyDescent="0.3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>
        <f t="shared" si="164"/>
        <v>7</v>
      </c>
      <c r="O2628" t="s">
        <v>8278</v>
      </c>
      <c r="P2628">
        <f t="shared" si="165"/>
        <v>19</v>
      </c>
      <c r="Q2628" s="9" t="s">
        <v>8330</v>
      </c>
      <c r="R2628" t="s">
        <v>8333</v>
      </c>
      <c r="S2628" s="11">
        <f t="shared" si="166"/>
        <v>41715</v>
      </c>
      <c r="T2628" s="11">
        <f t="shared" si="167"/>
        <v>41680</v>
      </c>
    </row>
    <row r="2629" spans="1:20" ht="28.8" x14ac:dyDescent="0.3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>
        <f t="shared" si="164"/>
        <v>15</v>
      </c>
      <c r="O2629" t="s">
        <v>8278</v>
      </c>
      <c r="P2629">
        <f t="shared" si="165"/>
        <v>46</v>
      </c>
      <c r="Q2629" s="9" t="s">
        <v>8330</v>
      </c>
      <c r="R2629" t="s">
        <v>8333</v>
      </c>
      <c r="S2629" s="11">
        <f t="shared" si="166"/>
        <v>41356</v>
      </c>
      <c r="T2629" s="11">
        <f t="shared" si="167"/>
        <v>41311</v>
      </c>
    </row>
    <row r="2630" spans="1:20" ht="43.2" x14ac:dyDescent="0.3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>
        <f t="shared" si="164"/>
        <v>6</v>
      </c>
      <c r="O2630" t="s">
        <v>8278</v>
      </c>
      <c r="P2630">
        <f t="shared" si="165"/>
        <v>60</v>
      </c>
      <c r="Q2630" s="9" t="s">
        <v>8330</v>
      </c>
      <c r="R2630" t="s">
        <v>8333</v>
      </c>
      <c r="S2630" s="11">
        <f t="shared" si="166"/>
        <v>41771</v>
      </c>
      <c r="T2630" s="11">
        <f t="shared" si="167"/>
        <v>41711</v>
      </c>
    </row>
    <row r="2631" spans="1:20" ht="43.2" x14ac:dyDescent="0.3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>
        <f t="shared" si="164"/>
        <v>30</v>
      </c>
      <c r="O2631" t="s">
        <v>8278</v>
      </c>
      <c r="P2631">
        <f t="shared" si="165"/>
        <v>51</v>
      </c>
      <c r="Q2631" s="9" t="s">
        <v>8330</v>
      </c>
      <c r="R2631" t="s">
        <v>8333</v>
      </c>
      <c r="S2631" s="11">
        <f t="shared" si="166"/>
        <v>41763</v>
      </c>
      <c r="T2631" s="11">
        <f t="shared" si="167"/>
        <v>41733</v>
      </c>
    </row>
    <row r="2632" spans="1:20" ht="43.2" x14ac:dyDescent="0.3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>
        <f t="shared" si="164"/>
        <v>1</v>
      </c>
      <c r="O2632" t="s">
        <v>8278</v>
      </c>
      <c r="P2632">
        <f t="shared" si="165"/>
        <v>25</v>
      </c>
      <c r="Q2632" s="9" t="s">
        <v>8330</v>
      </c>
      <c r="R2632" t="s">
        <v>8333</v>
      </c>
      <c r="S2632" s="11">
        <f t="shared" si="166"/>
        <v>42398</v>
      </c>
      <c r="T2632" s="11">
        <f t="shared" si="167"/>
        <v>42368</v>
      </c>
    </row>
    <row r="2633" spans="1:20" ht="43.2" x14ac:dyDescent="0.3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>
        <f t="shared" si="164"/>
        <v>0</v>
      </c>
      <c r="O2633" t="s">
        <v>8278</v>
      </c>
      <c r="P2633" t="e">
        <f t="shared" si="165"/>
        <v>#DIV/0!</v>
      </c>
      <c r="Q2633" s="9" t="s">
        <v>8330</v>
      </c>
      <c r="R2633" t="s">
        <v>8333</v>
      </c>
      <c r="S2633" s="11">
        <f t="shared" si="166"/>
        <v>40927</v>
      </c>
      <c r="T2633" s="11">
        <f t="shared" si="167"/>
        <v>40883</v>
      </c>
    </row>
    <row r="2634" spans="1:20" ht="43.2" x14ac:dyDescent="0.3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>
        <f t="shared" si="164"/>
        <v>1</v>
      </c>
      <c r="O2634" t="s">
        <v>8278</v>
      </c>
      <c r="P2634">
        <f t="shared" si="165"/>
        <v>20</v>
      </c>
      <c r="Q2634" s="9" t="s">
        <v>8330</v>
      </c>
      <c r="R2634" t="s">
        <v>8333</v>
      </c>
      <c r="S2634" s="11">
        <f t="shared" si="166"/>
        <v>41582</v>
      </c>
      <c r="T2634" s="11">
        <f t="shared" si="167"/>
        <v>41551</v>
      </c>
    </row>
    <row r="2635" spans="1:20" ht="43.2" x14ac:dyDescent="0.3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>
        <f t="shared" si="164"/>
        <v>0</v>
      </c>
      <c r="O2635" t="s">
        <v>8278</v>
      </c>
      <c r="P2635">
        <f t="shared" si="165"/>
        <v>25</v>
      </c>
      <c r="Q2635" s="9" t="s">
        <v>8330</v>
      </c>
      <c r="R2635" t="s">
        <v>8333</v>
      </c>
      <c r="S2635" s="11">
        <f t="shared" si="166"/>
        <v>41154</v>
      </c>
      <c r="T2635" s="11">
        <f t="shared" si="167"/>
        <v>41124</v>
      </c>
    </row>
    <row r="2636" spans="1:20" ht="43.2" x14ac:dyDescent="0.3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>
        <f t="shared" si="164"/>
        <v>1</v>
      </c>
      <c r="O2636" t="s">
        <v>8278</v>
      </c>
      <c r="P2636">
        <f t="shared" si="165"/>
        <v>20</v>
      </c>
      <c r="Q2636" s="9" t="s">
        <v>8330</v>
      </c>
      <c r="R2636" t="s">
        <v>8333</v>
      </c>
      <c r="S2636" s="11">
        <f t="shared" si="166"/>
        <v>41455</v>
      </c>
      <c r="T2636" s="11">
        <f t="shared" si="167"/>
        <v>41416</v>
      </c>
    </row>
    <row r="2637" spans="1:20" ht="43.2" x14ac:dyDescent="0.3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>
        <f t="shared" si="164"/>
        <v>17</v>
      </c>
      <c r="O2637" t="s">
        <v>8273</v>
      </c>
      <c r="P2637">
        <f t="shared" si="165"/>
        <v>110</v>
      </c>
      <c r="Q2637" s="9" t="s">
        <v>8324</v>
      </c>
      <c r="R2637" t="s">
        <v>8326</v>
      </c>
      <c r="S2637" s="11">
        <f t="shared" si="166"/>
        <v>42227</v>
      </c>
      <c r="T2637" s="11">
        <f t="shared" si="167"/>
        <v>42182</v>
      </c>
    </row>
    <row r="2638" spans="1:20" ht="57.6" x14ac:dyDescent="0.3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>
        <f t="shared" si="164"/>
        <v>2</v>
      </c>
      <c r="O2638" t="s">
        <v>8273</v>
      </c>
      <c r="P2638">
        <f t="shared" si="165"/>
        <v>37</v>
      </c>
      <c r="Q2638" s="9" t="s">
        <v>8324</v>
      </c>
      <c r="R2638" t="s">
        <v>8326</v>
      </c>
      <c r="S2638" s="11">
        <f t="shared" si="166"/>
        <v>42776</v>
      </c>
      <c r="T2638" s="11">
        <f t="shared" si="167"/>
        <v>42746</v>
      </c>
    </row>
    <row r="2639" spans="1:20" ht="57.6" x14ac:dyDescent="0.3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>
        <f t="shared" si="164"/>
        <v>9</v>
      </c>
      <c r="O2639" t="s">
        <v>8273</v>
      </c>
      <c r="P2639">
        <f t="shared" si="165"/>
        <v>42</v>
      </c>
      <c r="Q2639" s="9" t="s">
        <v>8324</v>
      </c>
      <c r="R2639" t="s">
        <v>8326</v>
      </c>
      <c r="S2639" s="11">
        <f t="shared" si="166"/>
        <v>42419</v>
      </c>
      <c r="T2639" s="11">
        <f t="shared" si="167"/>
        <v>42383</v>
      </c>
    </row>
    <row r="2640" spans="1:20" ht="28.8" x14ac:dyDescent="0.3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>
        <f t="shared" si="164"/>
        <v>10</v>
      </c>
      <c r="O2640" t="s">
        <v>8273</v>
      </c>
      <c r="P2640">
        <f t="shared" si="165"/>
        <v>24</v>
      </c>
      <c r="Q2640" s="9" t="s">
        <v>8324</v>
      </c>
      <c r="R2640" t="s">
        <v>8326</v>
      </c>
      <c r="S2640" s="11">
        <f t="shared" si="166"/>
        <v>42703</v>
      </c>
      <c r="T2640" s="11">
        <f t="shared" si="167"/>
        <v>42673</v>
      </c>
    </row>
    <row r="2641" spans="1:20" ht="43.2" x14ac:dyDescent="0.3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>
        <f t="shared" si="164"/>
        <v>13</v>
      </c>
      <c r="O2641" t="s">
        <v>8273</v>
      </c>
      <c r="P2641">
        <f t="shared" si="165"/>
        <v>69</v>
      </c>
      <c r="Q2641" s="9" t="s">
        <v>8324</v>
      </c>
      <c r="R2641" t="s">
        <v>8326</v>
      </c>
      <c r="S2641" s="11">
        <f t="shared" si="166"/>
        <v>42478</v>
      </c>
      <c r="T2641" s="11">
        <f t="shared" si="167"/>
        <v>42444</v>
      </c>
    </row>
    <row r="2642" spans="1:20" ht="43.2" x14ac:dyDescent="0.3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>
        <f t="shared" si="164"/>
        <v>2</v>
      </c>
      <c r="O2642" t="s">
        <v>8273</v>
      </c>
      <c r="P2642">
        <f t="shared" si="165"/>
        <v>155</v>
      </c>
      <c r="Q2642" s="9" t="s">
        <v>8324</v>
      </c>
      <c r="R2642" t="s">
        <v>8326</v>
      </c>
      <c r="S2642" s="11">
        <f t="shared" si="166"/>
        <v>42785</v>
      </c>
      <c r="T2642" s="11">
        <f t="shared" si="167"/>
        <v>42733</v>
      </c>
    </row>
    <row r="2643" spans="1:20" ht="43.2" x14ac:dyDescent="0.3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>
        <f t="shared" si="164"/>
        <v>2</v>
      </c>
      <c r="O2643" t="s">
        <v>8273</v>
      </c>
      <c r="P2643">
        <f t="shared" si="165"/>
        <v>57</v>
      </c>
      <c r="Q2643" s="9" t="s">
        <v>8324</v>
      </c>
      <c r="R2643" t="s">
        <v>8326</v>
      </c>
      <c r="S2643" s="11">
        <f t="shared" si="166"/>
        <v>42622</v>
      </c>
      <c r="T2643" s="11">
        <f t="shared" si="167"/>
        <v>42592</v>
      </c>
    </row>
    <row r="2644" spans="1:20" ht="43.2" x14ac:dyDescent="0.3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>
        <f t="shared" si="164"/>
        <v>0</v>
      </c>
      <c r="O2644" t="s">
        <v>8273</v>
      </c>
      <c r="P2644" t="e">
        <f t="shared" si="165"/>
        <v>#DIV/0!</v>
      </c>
      <c r="Q2644" s="9" t="s">
        <v>8324</v>
      </c>
      <c r="R2644" t="s">
        <v>8326</v>
      </c>
      <c r="S2644" s="11">
        <f t="shared" si="166"/>
        <v>42551</v>
      </c>
      <c r="T2644" s="11">
        <f t="shared" si="167"/>
        <v>42491</v>
      </c>
    </row>
    <row r="2645" spans="1:20" ht="57.6" x14ac:dyDescent="0.3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>
        <f t="shared" si="164"/>
        <v>12</v>
      </c>
      <c r="O2645" t="s">
        <v>8273</v>
      </c>
      <c r="P2645">
        <f t="shared" si="165"/>
        <v>60</v>
      </c>
      <c r="Q2645" s="9" t="s">
        <v>8324</v>
      </c>
      <c r="R2645" t="s">
        <v>8326</v>
      </c>
      <c r="S2645" s="11">
        <f t="shared" si="166"/>
        <v>42441</v>
      </c>
      <c r="T2645" s="11">
        <f t="shared" si="167"/>
        <v>42411</v>
      </c>
    </row>
    <row r="2646" spans="1:20" ht="43.2" x14ac:dyDescent="0.3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>
        <f t="shared" si="164"/>
        <v>1</v>
      </c>
      <c r="O2646" t="s">
        <v>8273</v>
      </c>
      <c r="P2646">
        <f t="shared" si="165"/>
        <v>39</v>
      </c>
      <c r="Q2646" s="9" t="s">
        <v>8324</v>
      </c>
      <c r="R2646" t="s">
        <v>8326</v>
      </c>
      <c r="S2646" s="11">
        <f t="shared" si="166"/>
        <v>42421</v>
      </c>
      <c r="T2646" s="11">
        <f t="shared" si="167"/>
        <v>42361</v>
      </c>
    </row>
    <row r="2647" spans="1:20" ht="43.2" x14ac:dyDescent="0.3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>
        <f t="shared" si="164"/>
        <v>28</v>
      </c>
      <c r="O2647" t="s">
        <v>8273</v>
      </c>
      <c r="P2647">
        <f t="shared" si="165"/>
        <v>58</v>
      </c>
      <c r="Q2647" s="9" t="s">
        <v>8324</v>
      </c>
      <c r="R2647" t="s">
        <v>8326</v>
      </c>
      <c r="S2647" s="11">
        <f t="shared" si="166"/>
        <v>42386</v>
      </c>
      <c r="T2647" s="11">
        <f t="shared" si="167"/>
        <v>42356</v>
      </c>
    </row>
    <row r="2648" spans="1:20" x14ac:dyDescent="0.3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>
        <f t="shared" si="164"/>
        <v>38</v>
      </c>
      <c r="O2648" t="s">
        <v>8273</v>
      </c>
      <c r="P2648">
        <f t="shared" si="165"/>
        <v>159</v>
      </c>
      <c r="Q2648" s="9" t="s">
        <v>8324</v>
      </c>
      <c r="R2648" t="s">
        <v>8326</v>
      </c>
      <c r="S2648" s="11">
        <f t="shared" si="166"/>
        <v>42525</v>
      </c>
      <c r="T2648" s="11">
        <f t="shared" si="167"/>
        <v>42480</v>
      </c>
    </row>
    <row r="2649" spans="1:20" ht="28.8" x14ac:dyDescent="0.3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>
        <f t="shared" si="164"/>
        <v>40</v>
      </c>
      <c r="O2649" t="s">
        <v>8273</v>
      </c>
      <c r="P2649">
        <f t="shared" si="165"/>
        <v>100</v>
      </c>
      <c r="Q2649" s="9" t="s">
        <v>8324</v>
      </c>
      <c r="R2649" t="s">
        <v>8326</v>
      </c>
      <c r="S2649" s="11">
        <f t="shared" si="166"/>
        <v>42692</v>
      </c>
      <c r="T2649" s="11">
        <f t="shared" si="167"/>
        <v>42662</v>
      </c>
    </row>
    <row r="2650" spans="1:20" ht="43.2" x14ac:dyDescent="0.3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>
        <f t="shared" si="164"/>
        <v>1</v>
      </c>
      <c r="O2650" t="s">
        <v>8273</v>
      </c>
      <c r="P2650">
        <f t="shared" si="165"/>
        <v>25</v>
      </c>
      <c r="Q2650" s="9" t="s">
        <v>8324</v>
      </c>
      <c r="R2650" t="s">
        <v>8326</v>
      </c>
      <c r="S2650" s="11">
        <f t="shared" si="166"/>
        <v>42029</v>
      </c>
      <c r="T2650" s="11">
        <f t="shared" si="167"/>
        <v>41999</v>
      </c>
    </row>
    <row r="2651" spans="1:20" ht="43.2" x14ac:dyDescent="0.3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>
        <f t="shared" si="164"/>
        <v>43</v>
      </c>
      <c r="O2651" t="s">
        <v>8273</v>
      </c>
      <c r="P2651">
        <f t="shared" si="165"/>
        <v>89</v>
      </c>
      <c r="Q2651" s="9" t="s">
        <v>8324</v>
      </c>
      <c r="R2651" t="s">
        <v>8326</v>
      </c>
      <c r="S2651" s="11">
        <f t="shared" si="166"/>
        <v>42237</v>
      </c>
      <c r="T2651" s="11">
        <f t="shared" si="167"/>
        <v>42195</v>
      </c>
    </row>
    <row r="2652" spans="1:20" ht="43.2" x14ac:dyDescent="0.3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>
        <f t="shared" si="164"/>
        <v>6</v>
      </c>
      <c r="O2652" t="s">
        <v>8273</v>
      </c>
      <c r="P2652">
        <f t="shared" si="165"/>
        <v>183</v>
      </c>
      <c r="Q2652" s="9" t="s">
        <v>8324</v>
      </c>
      <c r="R2652" t="s">
        <v>8326</v>
      </c>
      <c r="S2652" s="11">
        <f t="shared" si="166"/>
        <v>42626</v>
      </c>
      <c r="T2652" s="11">
        <f t="shared" si="167"/>
        <v>42586</v>
      </c>
    </row>
    <row r="2653" spans="1:20" ht="57.6" x14ac:dyDescent="0.3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>
        <f t="shared" si="164"/>
        <v>2</v>
      </c>
      <c r="O2653" t="s">
        <v>8273</v>
      </c>
      <c r="P2653">
        <f t="shared" si="165"/>
        <v>51</v>
      </c>
      <c r="Q2653" s="9" t="s">
        <v>8324</v>
      </c>
      <c r="R2653" t="s">
        <v>8326</v>
      </c>
      <c r="S2653" s="11">
        <f t="shared" si="166"/>
        <v>42121</v>
      </c>
      <c r="T2653" s="11">
        <f t="shared" si="167"/>
        <v>42061</v>
      </c>
    </row>
    <row r="2654" spans="1:20" ht="28.8" x14ac:dyDescent="0.3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>
        <f t="shared" si="164"/>
        <v>2</v>
      </c>
      <c r="O2654" t="s">
        <v>8273</v>
      </c>
      <c r="P2654">
        <f t="shared" si="165"/>
        <v>33</v>
      </c>
      <c r="Q2654" s="9" t="s">
        <v>8324</v>
      </c>
      <c r="R2654" t="s">
        <v>8326</v>
      </c>
      <c r="S2654" s="11">
        <f t="shared" si="166"/>
        <v>42691</v>
      </c>
      <c r="T2654" s="11">
        <f t="shared" si="167"/>
        <v>42660</v>
      </c>
    </row>
    <row r="2655" spans="1:20" ht="57.6" x14ac:dyDescent="0.3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>
        <f t="shared" si="164"/>
        <v>11</v>
      </c>
      <c r="O2655" t="s">
        <v>8273</v>
      </c>
      <c r="P2655">
        <f t="shared" si="165"/>
        <v>52</v>
      </c>
      <c r="Q2655" s="9" t="s">
        <v>8324</v>
      </c>
      <c r="R2655" t="s">
        <v>8326</v>
      </c>
      <c r="S2655" s="11">
        <f t="shared" si="166"/>
        <v>42104</v>
      </c>
      <c r="T2655" s="11">
        <f t="shared" si="167"/>
        <v>42082</v>
      </c>
    </row>
    <row r="2656" spans="1:20" ht="43.2" x14ac:dyDescent="0.3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>
        <f t="shared" si="164"/>
        <v>39</v>
      </c>
      <c r="O2656" t="s">
        <v>8273</v>
      </c>
      <c r="P2656">
        <f t="shared" si="165"/>
        <v>114</v>
      </c>
      <c r="Q2656" s="9" t="s">
        <v>8324</v>
      </c>
      <c r="R2656" t="s">
        <v>8326</v>
      </c>
      <c r="S2656" s="11">
        <f t="shared" si="166"/>
        <v>42023</v>
      </c>
      <c r="T2656" s="11">
        <f t="shared" si="167"/>
        <v>41993</v>
      </c>
    </row>
    <row r="2657" spans="1:20" ht="43.2" x14ac:dyDescent="0.3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>
        <f t="shared" si="164"/>
        <v>46</v>
      </c>
      <c r="O2657" t="s">
        <v>8273</v>
      </c>
      <c r="P2657">
        <f t="shared" si="165"/>
        <v>136</v>
      </c>
      <c r="Q2657" s="9" t="s">
        <v>8324</v>
      </c>
      <c r="R2657" t="s">
        <v>8326</v>
      </c>
      <c r="S2657" s="11">
        <f t="shared" si="166"/>
        <v>42808</v>
      </c>
      <c r="T2657" s="11">
        <f t="shared" si="167"/>
        <v>42766</v>
      </c>
    </row>
    <row r="2658" spans="1:20" ht="43.2" x14ac:dyDescent="0.3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>
        <f t="shared" si="164"/>
        <v>42</v>
      </c>
      <c r="O2658" t="s">
        <v>8273</v>
      </c>
      <c r="P2658">
        <f t="shared" si="165"/>
        <v>364</v>
      </c>
      <c r="Q2658" s="9" t="s">
        <v>8324</v>
      </c>
      <c r="R2658" t="s">
        <v>8326</v>
      </c>
      <c r="S2658" s="11">
        <f t="shared" si="166"/>
        <v>42786</v>
      </c>
      <c r="T2658" s="11">
        <f t="shared" si="167"/>
        <v>42740</v>
      </c>
    </row>
    <row r="2659" spans="1:20" ht="43.2" x14ac:dyDescent="0.3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>
        <f t="shared" si="164"/>
        <v>28</v>
      </c>
      <c r="O2659" t="s">
        <v>8273</v>
      </c>
      <c r="P2659">
        <f t="shared" si="165"/>
        <v>19</v>
      </c>
      <c r="Q2659" s="9" t="s">
        <v>8324</v>
      </c>
      <c r="R2659" t="s">
        <v>8326</v>
      </c>
      <c r="S2659" s="11">
        <f t="shared" si="166"/>
        <v>42411</v>
      </c>
      <c r="T2659" s="11">
        <f t="shared" si="167"/>
        <v>42373</v>
      </c>
    </row>
    <row r="2660" spans="1:20" ht="28.8" x14ac:dyDescent="0.3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>
        <f t="shared" si="164"/>
        <v>1</v>
      </c>
      <c r="O2660" t="s">
        <v>8273</v>
      </c>
      <c r="P2660">
        <f t="shared" si="165"/>
        <v>42</v>
      </c>
      <c r="Q2660" s="9" t="s">
        <v>8324</v>
      </c>
      <c r="R2660" t="s">
        <v>8326</v>
      </c>
      <c r="S2660" s="11">
        <f t="shared" si="166"/>
        <v>42660</v>
      </c>
      <c r="T2660" s="11">
        <f t="shared" si="167"/>
        <v>42625</v>
      </c>
    </row>
    <row r="2661" spans="1:20" ht="43.2" x14ac:dyDescent="0.3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>
        <f t="shared" si="164"/>
        <v>1</v>
      </c>
      <c r="O2661" t="s">
        <v>8273</v>
      </c>
      <c r="P2661">
        <f t="shared" si="165"/>
        <v>30</v>
      </c>
      <c r="Q2661" s="9" t="s">
        <v>8324</v>
      </c>
      <c r="R2661" t="s">
        <v>8326</v>
      </c>
      <c r="S2661" s="11">
        <f t="shared" si="166"/>
        <v>42248</v>
      </c>
      <c r="T2661" s="11">
        <f t="shared" si="167"/>
        <v>42208</v>
      </c>
    </row>
    <row r="2662" spans="1:20" ht="43.2" x14ac:dyDescent="0.3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>
        <f t="shared" si="164"/>
        <v>1</v>
      </c>
      <c r="O2662" t="s">
        <v>8273</v>
      </c>
      <c r="P2662">
        <f t="shared" si="165"/>
        <v>50</v>
      </c>
      <c r="Q2662" s="9" t="s">
        <v>8324</v>
      </c>
      <c r="R2662" t="s">
        <v>8326</v>
      </c>
      <c r="S2662" s="11">
        <f t="shared" si="166"/>
        <v>42669</v>
      </c>
      <c r="T2662" s="11">
        <f t="shared" si="167"/>
        <v>42637</v>
      </c>
    </row>
    <row r="2663" spans="1:20" ht="43.2" x14ac:dyDescent="0.3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>
        <f t="shared" si="164"/>
        <v>15</v>
      </c>
      <c r="O2663" t="s">
        <v>8273</v>
      </c>
      <c r="P2663">
        <f t="shared" si="165"/>
        <v>59</v>
      </c>
      <c r="Q2663" s="9" t="s">
        <v>8324</v>
      </c>
      <c r="R2663" t="s">
        <v>8326</v>
      </c>
      <c r="S2663" s="11">
        <f t="shared" si="166"/>
        <v>42649</v>
      </c>
      <c r="T2663" s="11">
        <f t="shared" si="167"/>
        <v>42619</v>
      </c>
    </row>
    <row r="2664" spans="1:20" ht="43.2" x14ac:dyDescent="0.3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>
        <f t="shared" si="164"/>
        <v>18</v>
      </c>
      <c r="O2664" t="s">
        <v>8273</v>
      </c>
      <c r="P2664">
        <f t="shared" si="165"/>
        <v>44</v>
      </c>
      <c r="Q2664" s="9" t="s">
        <v>8324</v>
      </c>
      <c r="R2664" t="s">
        <v>8326</v>
      </c>
      <c r="S2664" s="11">
        <f t="shared" si="166"/>
        <v>42482</v>
      </c>
      <c r="T2664" s="11">
        <f t="shared" si="167"/>
        <v>42422</v>
      </c>
    </row>
    <row r="2665" spans="1:20" ht="43.2" x14ac:dyDescent="0.3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>
        <f t="shared" si="164"/>
        <v>1</v>
      </c>
      <c r="O2665" t="s">
        <v>8273</v>
      </c>
      <c r="P2665">
        <f t="shared" si="165"/>
        <v>27</v>
      </c>
      <c r="Q2665" s="9" t="s">
        <v>8324</v>
      </c>
      <c r="R2665" t="s">
        <v>8326</v>
      </c>
      <c r="S2665" s="11">
        <f t="shared" si="166"/>
        <v>41867</v>
      </c>
      <c r="T2665" s="11">
        <f t="shared" si="167"/>
        <v>41837</v>
      </c>
    </row>
    <row r="2666" spans="1:20" ht="28.8" x14ac:dyDescent="0.3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>
        <f t="shared" si="164"/>
        <v>47</v>
      </c>
      <c r="O2666" t="s">
        <v>8273</v>
      </c>
      <c r="P2666">
        <f t="shared" si="165"/>
        <v>1273</v>
      </c>
      <c r="Q2666" s="9" t="s">
        <v>8324</v>
      </c>
      <c r="R2666" t="s">
        <v>8326</v>
      </c>
      <c r="S2666" s="11">
        <f t="shared" si="166"/>
        <v>42775</v>
      </c>
      <c r="T2666" s="11">
        <f t="shared" si="167"/>
        <v>42742</v>
      </c>
    </row>
    <row r="2667" spans="1:20" ht="57.6" x14ac:dyDescent="0.3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>
        <f t="shared" si="164"/>
        <v>46</v>
      </c>
      <c r="O2667" t="s">
        <v>8273</v>
      </c>
      <c r="P2667">
        <f t="shared" si="165"/>
        <v>164</v>
      </c>
      <c r="Q2667" s="9" t="s">
        <v>8324</v>
      </c>
      <c r="R2667" t="s">
        <v>8326</v>
      </c>
      <c r="S2667" s="11">
        <f t="shared" si="166"/>
        <v>42758</v>
      </c>
      <c r="T2667" s="11">
        <f t="shared" si="167"/>
        <v>42721</v>
      </c>
    </row>
    <row r="2668" spans="1:20" ht="43.2" x14ac:dyDescent="0.3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>
        <f t="shared" si="164"/>
        <v>0</v>
      </c>
      <c r="O2668" t="s">
        <v>8273</v>
      </c>
      <c r="P2668">
        <f t="shared" si="165"/>
        <v>45</v>
      </c>
      <c r="Q2668" s="9" t="s">
        <v>8324</v>
      </c>
      <c r="R2668" t="s">
        <v>8326</v>
      </c>
      <c r="S2668" s="11">
        <f t="shared" si="166"/>
        <v>42156</v>
      </c>
      <c r="T2668" s="11">
        <f t="shared" si="167"/>
        <v>42111</v>
      </c>
    </row>
    <row r="2669" spans="1:20" ht="43.2" x14ac:dyDescent="0.3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>
        <f t="shared" si="164"/>
        <v>35</v>
      </c>
      <c r="O2669" t="s">
        <v>8273</v>
      </c>
      <c r="P2669">
        <f t="shared" si="165"/>
        <v>154</v>
      </c>
      <c r="Q2669" s="9" t="s">
        <v>8324</v>
      </c>
      <c r="R2669" t="s">
        <v>8326</v>
      </c>
      <c r="S2669" s="11">
        <f t="shared" si="166"/>
        <v>41886</v>
      </c>
      <c r="T2669" s="11">
        <f t="shared" si="167"/>
        <v>41857</v>
      </c>
    </row>
    <row r="2670" spans="1:20" ht="43.2" x14ac:dyDescent="0.3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>
        <f t="shared" si="164"/>
        <v>2</v>
      </c>
      <c r="O2670" t="s">
        <v>8273</v>
      </c>
      <c r="P2670">
        <f t="shared" si="165"/>
        <v>51</v>
      </c>
      <c r="Q2670" s="9" t="s">
        <v>8324</v>
      </c>
      <c r="R2670" t="s">
        <v>8326</v>
      </c>
      <c r="S2670" s="11">
        <f t="shared" si="166"/>
        <v>42317</v>
      </c>
      <c r="T2670" s="11">
        <f t="shared" si="167"/>
        <v>42257</v>
      </c>
    </row>
    <row r="2671" spans="1:20" ht="43.2" x14ac:dyDescent="0.3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>
        <f t="shared" si="164"/>
        <v>1</v>
      </c>
      <c r="O2671" t="s">
        <v>8273</v>
      </c>
      <c r="P2671">
        <f t="shared" si="165"/>
        <v>93</v>
      </c>
      <c r="Q2671" s="9" t="s">
        <v>8324</v>
      </c>
      <c r="R2671" t="s">
        <v>8326</v>
      </c>
      <c r="S2671" s="11">
        <f t="shared" si="166"/>
        <v>42454</v>
      </c>
      <c r="T2671" s="11">
        <f t="shared" si="167"/>
        <v>42424</v>
      </c>
    </row>
    <row r="2672" spans="1:20" ht="43.2" x14ac:dyDescent="0.3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>
        <f t="shared" si="164"/>
        <v>3</v>
      </c>
      <c r="O2672" t="s">
        <v>8273</v>
      </c>
      <c r="P2672">
        <f t="shared" si="165"/>
        <v>109</v>
      </c>
      <c r="Q2672" s="9" t="s">
        <v>8324</v>
      </c>
      <c r="R2672" t="s">
        <v>8326</v>
      </c>
      <c r="S2672" s="11">
        <f t="shared" si="166"/>
        <v>42549</v>
      </c>
      <c r="T2672" s="11">
        <f t="shared" si="167"/>
        <v>42489</v>
      </c>
    </row>
    <row r="2673" spans="1:20" ht="43.2" x14ac:dyDescent="0.3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>
        <f t="shared" si="164"/>
        <v>2</v>
      </c>
      <c r="O2673" t="s">
        <v>8273</v>
      </c>
      <c r="P2673">
        <f t="shared" si="165"/>
        <v>161</v>
      </c>
      <c r="Q2673" s="9" t="s">
        <v>8324</v>
      </c>
      <c r="R2673" t="s">
        <v>8326</v>
      </c>
      <c r="S2673" s="11">
        <f t="shared" si="166"/>
        <v>42230</v>
      </c>
      <c r="T2673" s="11">
        <f t="shared" si="167"/>
        <v>42185</v>
      </c>
    </row>
    <row r="2674" spans="1:20" ht="43.2" x14ac:dyDescent="0.3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>
        <f t="shared" si="164"/>
        <v>34</v>
      </c>
      <c r="O2674" t="s">
        <v>8273</v>
      </c>
      <c r="P2674">
        <f t="shared" si="165"/>
        <v>76</v>
      </c>
      <c r="Q2674" s="9" t="s">
        <v>8324</v>
      </c>
      <c r="R2674" t="s">
        <v>8326</v>
      </c>
      <c r="S2674" s="11">
        <f t="shared" si="166"/>
        <v>42422</v>
      </c>
      <c r="T2674" s="11">
        <f t="shared" si="167"/>
        <v>42392</v>
      </c>
    </row>
    <row r="2675" spans="1:20" ht="43.2" x14ac:dyDescent="0.3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>
        <f t="shared" si="164"/>
        <v>56</v>
      </c>
      <c r="O2675" t="s">
        <v>8273</v>
      </c>
      <c r="P2675">
        <f t="shared" si="165"/>
        <v>791</v>
      </c>
      <c r="Q2675" s="9" t="s">
        <v>8324</v>
      </c>
      <c r="R2675" t="s">
        <v>8326</v>
      </c>
      <c r="S2675" s="11">
        <f t="shared" si="166"/>
        <v>42425</v>
      </c>
      <c r="T2675" s="11">
        <f t="shared" si="167"/>
        <v>42395</v>
      </c>
    </row>
    <row r="2676" spans="1:20" ht="43.2" x14ac:dyDescent="0.3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>
        <f t="shared" si="164"/>
        <v>83</v>
      </c>
      <c r="O2676" t="s">
        <v>8273</v>
      </c>
      <c r="P2676">
        <f t="shared" si="165"/>
        <v>302</v>
      </c>
      <c r="Q2676" s="9" t="s">
        <v>8324</v>
      </c>
      <c r="R2676" t="s">
        <v>8326</v>
      </c>
      <c r="S2676" s="11">
        <f t="shared" si="166"/>
        <v>42541</v>
      </c>
      <c r="T2676" s="11">
        <f t="shared" si="167"/>
        <v>42506</v>
      </c>
    </row>
    <row r="2677" spans="1:20" ht="57.6" x14ac:dyDescent="0.3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>
        <f t="shared" si="164"/>
        <v>15</v>
      </c>
      <c r="O2677" t="s">
        <v>8273</v>
      </c>
      <c r="P2677">
        <f t="shared" si="165"/>
        <v>48</v>
      </c>
      <c r="Q2677" s="9" t="s">
        <v>8324</v>
      </c>
      <c r="R2677" t="s">
        <v>8326</v>
      </c>
      <c r="S2677" s="11">
        <f t="shared" si="166"/>
        <v>41974</v>
      </c>
      <c r="T2677" s="11">
        <f t="shared" si="167"/>
        <v>41929</v>
      </c>
    </row>
    <row r="2678" spans="1:20" ht="57.6" x14ac:dyDescent="0.3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>
        <f t="shared" si="164"/>
        <v>0</v>
      </c>
      <c r="O2678" t="s">
        <v>8273</v>
      </c>
      <c r="P2678">
        <f t="shared" si="165"/>
        <v>3</v>
      </c>
      <c r="Q2678" s="9" t="s">
        <v>8324</v>
      </c>
      <c r="R2678" t="s">
        <v>8326</v>
      </c>
      <c r="S2678" s="11">
        <f t="shared" si="166"/>
        <v>41861</v>
      </c>
      <c r="T2678" s="11">
        <f t="shared" si="167"/>
        <v>41831</v>
      </c>
    </row>
    <row r="2679" spans="1:20" ht="28.8" x14ac:dyDescent="0.3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>
        <f t="shared" si="164"/>
        <v>0</v>
      </c>
      <c r="O2679" t="s">
        <v>8273</v>
      </c>
      <c r="P2679">
        <f t="shared" si="165"/>
        <v>1</v>
      </c>
      <c r="Q2679" s="9" t="s">
        <v>8324</v>
      </c>
      <c r="R2679" t="s">
        <v>8326</v>
      </c>
      <c r="S2679" s="11">
        <f t="shared" si="166"/>
        <v>42645</v>
      </c>
      <c r="T2679" s="11">
        <f t="shared" si="167"/>
        <v>42615</v>
      </c>
    </row>
    <row r="2680" spans="1:20" ht="57.6" x14ac:dyDescent="0.3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>
        <f t="shared" si="164"/>
        <v>30</v>
      </c>
      <c r="O2680" t="s">
        <v>8273</v>
      </c>
      <c r="P2680">
        <f t="shared" si="165"/>
        <v>172</v>
      </c>
      <c r="Q2680" s="9" t="s">
        <v>8324</v>
      </c>
      <c r="R2680" t="s">
        <v>8326</v>
      </c>
      <c r="S2680" s="11">
        <f t="shared" si="166"/>
        <v>42606</v>
      </c>
      <c r="T2680" s="11">
        <f t="shared" si="167"/>
        <v>42574</v>
      </c>
    </row>
    <row r="2681" spans="1:20" ht="72" x14ac:dyDescent="0.3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>
        <f t="shared" si="164"/>
        <v>1</v>
      </c>
      <c r="O2681" t="s">
        <v>8273</v>
      </c>
      <c r="P2681">
        <f t="shared" si="165"/>
        <v>35</v>
      </c>
      <c r="Q2681" s="9" t="s">
        <v>8324</v>
      </c>
      <c r="R2681" t="s">
        <v>8326</v>
      </c>
      <c r="S2681" s="11">
        <f t="shared" si="166"/>
        <v>42091</v>
      </c>
      <c r="T2681" s="11">
        <f t="shared" si="167"/>
        <v>42061</v>
      </c>
    </row>
    <row r="2682" spans="1:20" ht="43.2" x14ac:dyDescent="0.3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>
        <f t="shared" si="164"/>
        <v>6</v>
      </c>
      <c r="O2682" t="s">
        <v>8273</v>
      </c>
      <c r="P2682">
        <f t="shared" si="165"/>
        <v>82</v>
      </c>
      <c r="Q2682" s="9" t="s">
        <v>8324</v>
      </c>
      <c r="R2682" t="s">
        <v>8326</v>
      </c>
      <c r="S2682" s="11">
        <f t="shared" si="166"/>
        <v>42370</v>
      </c>
      <c r="T2682" s="11">
        <f t="shared" si="167"/>
        <v>42340</v>
      </c>
    </row>
    <row r="2683" spans="1:20" ht="57.6" x14ac:dyDescent="0.3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>
        <f t="shared" si="164"/>
        <v>13</v>
      </c>
      <c r="O2683" t="s">
        <v>8273</v>
      </c>
      <c r="P2683">
        <f t="shared" si="165"/>
        <v>111</v>
      </c>
      <c r="Q2683" s="9" t="s">
        <v>8324</v>
      </c>
      <c r="R2683" t="s">
        <v>8326</v>
      </c>
      <c r="S2683" s="11">
        <f t="shared" si="166"/>
        <v>42379</v>
      </c>
      <c r="T2683" s="11">
        <f t="shared" si="167"/>
        <v>42324</v>
      </c>
    </row>
    <row r="2684" spans="1:20" ht="43.2" x14ac:dyDescent="0.3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>
        <f t="shared" si="164"/>
        <v>13</v>
      </c>
      <c r="O2684" t="s">
        <v>8273</v>
      </c>
      <c r="P2684">
        <f t="shared" si="165"/>
        <v>161</v>
      </c>
      <c r="Q2684" s="9" t="s">
        <v>8324</v>
      </c>
      <c r="R2684" t="s">
        <v>8326</v>
      </c>
      <c r="S2684" s="11">
        <f t="shared" si="166"/>
        <v>41813</v>
      </c>
      <c r="T2684" s="11">
        <f t="shared" si="167"/>
        <v>41773</v>
      </c>
    </row>
    <row r="2685" spans="1:20" ht="57.6" x14ac:dyDescent="0.3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>
        <f t="shared" si="164"/>
        <v>0</v>
      </c>
      <c r="O2685" t="s">
        <v>8273</v>
      </c>
      <c r="P2685" t="e">
        <f t="shared" si="165"/>
        <v>#DIV/0!</v>
      </c>
      <c r="Q2685" s="9" t="s">
        <v>8324</v>
      </c>
      <c r="R2685" t="s">
        <v>8326</v>
      </c>
      <c r="S2685" s="11">
        <f t="shared" si="166"/>
        <v>42644</v>
      </c>
      <c r="T2685" s="11">
        <f t="shared" si="167"/>
        <v>42614</v>
      </c>
    </row>
    <row r="2686" spans="1:20" ht="28.8" x14ac:dyDescent="0.3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>
        <f t="shared" si="164"/>
        <v>17</v>
      </c>
      <c r="O2686" t="s">
        <v>8273</v>
      </c>
      <c r="P2686">
        <f t="shared" si="165"/>
        <v>52</v>
      </c>
      <c r="Q2686" s="9" t="s">
        <v>8324</v>
      </c>
      <c r="R2686" t="s">
        <v>8326</v>
      </c>
      <c r="S2686" s="11">
        <f t="shared" si="166"/>
        <v>42642</v>
      </c>
      <c r="T2686" s="11">
        <f t="shared" si="167"/>
        <v>42612</v>
      </c>
    </row>
    <row r="2687" spans="1:20" ht="43.2" x14ac:dyDescent="0.3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>
        <f t="shared" si="164"/>
        <v>0</v>
      </c>
      <c r="O2687" t="s">
        <v>8273</v>
      </c>
      <c r="P2687">
        <f t="shared" si="165"/>
        <v>13</v>
      </c>
      <c r="Q2687" s="9" t="s">
        <v>8324</v>
      </c>
      <c r="R2687" t="s">
        <v>8326</v>
      </c>
      <c r="S2687" s="11">
        <f t="shared" si="166"/>
        <v>41885</v>
      </c>
      <c r="T2687" s="11">
        <f t="shared" si="167"/>
        <v>41855</v>
      </c>
    </row>
    <row r="2688" spans="1:20" ht="72" x14ac:dyDescent="0.3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>
        <f t="shared" si="164"/>
        <v>4</v>
      </c>
      <c r="O2688" t="s">
        <v>8273</v>
      </c>
      <c r="P2688">
        <f t="shared" si="165"/>
        <v>30</v>
      </c>
      <c r="Q2688" s="9" t="s">
        <v>8324</v>
      </c>
      <c r="R2688" t="s">
        <v>8326</v>
      </c>
      <c r="S2688" s="11">
        <f t="shared" si="166"/>
        <v>42563</v>
      </c>
      <c r="T2688" s="11">
        <f t="shared" si="167"/>
        <v>42538</v>
      </c>
    </row>
    <row r="2689" spans="1:20" ht="43.2" x14ac:dyDescent="0.3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>
        <f t="shared" si="164"/>
        <v>0</v>
      </c>
      <c r="O2689" t="s">
        <v>8273</v>
      </c>
      <c r="P2689">
        <f t="shared" si="165"/>
        <v>117</v>
      </c>
      <c r="Q2689" s="9" t="s">
        <v>8324</v>
      </c>
      <c r="R2689" t="s">
        <v>8326</v>
      </c>
      <c r="S2689" s="11">
        <f t="shared" si="166"/>
        <v>42498</v>
      </c>
      <c r="T2689" s="11">
        <f t="shared" si="167"/>
        <v>42438</v>
      </c>
    </row>
    <row r="2690" spans="1:20" ht="43.2" x14ac:dyDescent="0.3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>
        <f t="shared" ref="N2690:N2753" si="168">ROUND(($E2690/$D2690)*100,0)</f>
        <v>25</v>
      </c>
      <c r="O2690" t="s">
        <v>8273</v>
      </c>
      <c r="P2690">
        <f t="shared" ref="P2690:P2753" si="169">ROUND($E2690/$L2690,0)</f>
        <v>90</v>
      </c>
      <c r="Q2690" s="9" t="s">
        <v>8324</v>
      </c>
      <c r="R2690" t="s">
        <v>8326</v>
      </c>
      <c r="S2690" s="11">
        <f t="shared" si="166"/>
        <v>42686</v>
      </c>
      <c r="T2690" s="11">
        <f t="shared" si="167"/>
        <v>42653</v>
      </c>
    </row>
    <row r="2691" spans="1:20" ht="57.6" x14ac:dyDescent="0.3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>
        <f t="shared" si="168"/>
        <v>2</v>
      </c>
      <c r="O2691" t="s">
        <v>8273</v>
      </c>
      <c r="P2691">
        <f t="shared" si="169"/>
        <v>424</v>
      </c>
      <c r="Q2691" s="9" t="s">
        <v>8324</v>
      </c>
      <c r="R2691" t="s">
        <v>8326</v>
      </c>
      <c r="S2691" s="11">
        <f t="shared" ref="S2691:S2754" si="170">ROUND((((($I2691/60)/60)/24)+DATE(1970,1,1))-(8/24),0)</f>
        <v>41974</v>
      </c>
      <c r="T2691" s="11">
        <f t="shared" ref="T2691:T2754" si="171">ROUND((((($J2691/60)/60)/24)+DATE(1970,1,1))-(8/24),0)</f>
        <v>41921</v>
      </c>
    </row>
    <row r="2692" spans="1:20" ht="43.2" x14ac:dyDescent="0.3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>
        <f t="shared" si="168"/>
        <v>7</v>
      </c>
      <c r="O2692" t="s">
        <v>8273</v>
      </c>
      <c r="P2692">
        <f t="shared" si="169"/>
        <v>81</v>
      </c>
      <c r="Q2692" s="9" t="s">
        <v>8324</v>
      </c>
      <c r="R2692" t="s">
        <v>8326</v>
      </c>
      <c r="S2692" s="11">
        <f t="shared" si="170"/>
        <v>41972</v>
      </c>
      <c r="T2692" s="11">
        <f t="shared" si="171"/>
        <v>41948</v>
      </c>
    </row>
    <row r="2693" spans="1:20" ht="28.8" x14ac:dyDescent="0.3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>
        <f t="shared" si="168"/>
        <v>2</v>
      </c>
      <c r="O2693" t="s">
        <v>8273</v>
      </c>
      <c r="P2693">
        <f t="shared" si="169"/>
        <v>13</v>
      </c>
      <c r="Q2693" s="9" t="s">
        <v>8324</v>
      </c>
      <c r="R2693" t="s">
        <v>8326</v>
      </c>
      <c r="S2693" s="11">
        <f t="shared" si="170"/>
        <v>41847</v>
      </c>
      <c r="T2693" s="11">
        <f t="shared" si="171"/>
        <v>41818</v>
      </c>
    </row>
    <row r="2694" spans="1:20" ht="28.8" x14ac:dyDescent="0.3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>
        <f t="shared" si="168"/>
        <v>1</v>
      </c>
      <c r="O2694" t="s">
        <v>8273</v>
      </c>
      <c r="P2694">
        <f t="shared" si="169"/>
        <v>8</v>
      </c>
      <c r="Q2694" s="9" t="s">
        <v>8324</v>
      </c>
      <c r="R2694" t="s">
        <v>8326</v>
      </c>
      <c r="S2694" s="11">
        <f t="shared" si="170"/>
        <v>41971</v>
      </c>
      <c r="T2694" s="11">
        <f t="shared" si="171"/>
        <v>41941</v>
      </c>
    </row>
    <row r="2695" spans="1:20" ht="43.2" x14ac:dyDescent="0.3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>
        <f t="shared" si="168"/>
        <v>59</v>
      </c>
      <c r="O2695" t="s">
        <v>8273</v>
      </c>
      <c r="P2695">
        <f t="shared" si="169"/>
        <v>153</v>
      </c>
      <c r="Q2695" s="9" t="s">
        <v>8324</v>
      </c>
      <c r="R2695" t="s">
        <v>8326</v>
      </c>
      <c r="S2695" s="11">
        <f t="shared" si="170"/>
        <v>42327</v>
      </c>
      <c r="T2695" s="11">
        <f t="shared" si="171"/>
        <v>42282</v>
      </c>
    </row>
    <row r="2696" spans="1:20" ht="43.2" x14ac:dyDescent="0.3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>
        <f t="shared" si="168"/>
        <v>8</v>
      </c>
      <c r="O2696" t="s">
        <v>8273</v>
      </c>
      <c r="P2696">
        <f t="shared" si="169"/>
        <v>292</v>
      </c>
      <c r="Q2696" s="9" t="s">
        <v>8324</v>
      </c>
      <c r="R2696" t="s">
        <v>8326</v>
      </c>
      <c r="S2696" s="11">
        <f t="shared" si="170"/>
        <v>41956</v>
      </c>
      <c r="T2696" s="11">
        <f t="shared" si="171"/>
        <v>41926</v>
      </c>
    </row>
    <row r="2697" spans="1:20" ht="43.2" x14ac:dyDescent="0.3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>
        <f t="shared" si="168"/>
        <v>9</v>
      </c>
      <c r="O2697" t="s">
        <v>8282</v>
      </c>
      <c r="P2697">
        <f t="shared" si="169"/>
        <v>66</v>
      </c>
      <c r="Q2697" s="9" t="s">
        <v>8338</v>
      </c>
      <c r="R2697" t="s">
        <v>8339</v>
      </c>
      <c r="S2697" s="11">
        <f t="shared" si="170"/>
        <v>41462</v>
      </c>
      <c r="T2697" s="11">
        <f t="shared" si="171"/>
        <v>41417</v>
      </c>
    </row>
    <row r="2698" spans="1:20" ht="43.2" x14ac:dyDescent="0.3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>
        <f t="shared" si="168"/>
        <v>3</v>
      </c>
      <c r="O2698" t="s">
        <v>8282</v>
      </c>
      <c r="P2698">
        <f t="shared" si="169"/>
        <v>16</v>
      </c>
      <c r="Q2698" s="9" t="s">
        <v>8338</v>
      </c>
      <c r="R2698" t="s">
        <v>8339</v>
      </c>
      <c r="S2698" s="11">
        <f t="shared" si="170"/>
        <v>41689</v>
      </c>
      <c r="T2698" s="11">
        <f t="shared" si="171"/>
        <v>41661</v>
      </c>
    </row>
    <row r="2699" spans="1:20" ht="43.2" x14ac:dyDescent="0.3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>
        <f t="shared" si="168"/>
        <v>3</v>
      </c>
      <c r="O2699" t="s">
        <v>8282</v>
      </c>
      <c r="P2699">
        <f t="shared" si="169"/>
        <v>34</v>
      </c>
      <c r="Q2699" s="9" t="s">
        <v>8338</v>
      </c>
      <c r="R2699" t="s">
        <v>8339</v>
      </c>
      <c r="S2699" s="11">
        <f t="shared" si="170"/>
        <v>41491</v>
      </c>
      <c r="T2699" s="11">
        <f t="shared" si="171"/>
        <v>41446</v>
      </c>
    </row>
    <row r="2700" spans="1:20" ht="43.2" x14ac:dyDescent="0.3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>
        <f t="shared" si="168"/>
        <v>26</v>
      </c>
      <c r="O2700" t="s">
        <v>8282</v>
      </c>
      <c r="P2700">
        <f t="shared" si="169"/>
        <v>13</v>
      </c>
      <c r="Q2700" s="9" t="s">
        <v>8338</v>
      </c>
      <c r="R2700" t="s">
        <v>8339</v>
      </c>
      <c r="S2700" s="11">
        <f t="shared" si="170"/>
        <v>41630</v>
      </c>
      <c r="T2700" s="11">
        <f t="shared" si="171"/>
        <v>41600</v>
      </c>
    </row>
    <row r="2701" spans="1:20" ht="57.6" x14ac:dyDescent="0.3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>
        <f t="shared" si="168"/>
        <v>0</v>
      </c>
      <c r="O2701" t="s">
        <v>8282</v>
      </c>
      <c r="P2701">
        <f t="shared" si="169"/>
        <v>11</v>
      </c>
      <c r="Q2701" s="9" t="s">
        <v>8338</v>
      </c>
      <c r="R2701" t="s">
        <v>8339</v>
      </c>
      <c r="S2701" s="11">
        <f t="shared" si="170"/>
        <v>42470</v>
      </c>
      <c r="T2701" s="11">
        <f t="shared" si="171"/>
        <v>42440</v>
      </c>
    </row>
    <row r="2702" spans="1:20" ht="43.2" x14ac:dyDescent="0.3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>
        <f t="shared" si="168"/>
        <v>39</v>
      </c>
      <c r="O2702" t="s">
        <v>8282</v>
      </c>
      <c r="P2702">
        <f t="shared" si="169"/>
        <v>40</v>
      </c>
      <c r="Q2702" s="9" t="s">
        <v>8338</v>
      </c>
      <c r="R2702" t="s">
        <v>8339</v>
      </c>
      <c r="S2702" s="11">
        <f t="shared" si="170"/>
        <v>41604</v>
      </c>
      <c r="T2702" s="11">
        <f t="shared" si="171"/>
        <v>41572</v>
      </c>
    </row>
    <row r="2703" spans="1:20" ht="43.2" x14ac:dyDescent="0.3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>
        <f t="shared" si="168"/>
        <v>1</v>
      </c>
      <c r="O2703" t="s">
        <v>8282</v>
      </c>
      <c r="P2703">
        <f t="shared" si="169"/>
        <v>35</v>
      </c>
      <c r="Q2703" s="9" t="s">
        <v>8338</v>
      </c>
      <c r="R2703" t="s">
        <v>8339</v>
      </c>
      <c r="S2703" s="11">
        <f t="shared" si="170"/>
        <v>41183</v>
      </c>
      <c r="T2703" s="11">
        <f t="shared" si="171"/>
        <v>41163</v>
      </c>
    </row>
    <row r="2704" spans="1:20" ht="43.2" x14ac:dyDescent="0.3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>
        <f t="shared" si="168"/>
        <v>0</v>
      </c>
      <c r="O2704" t="s">
        <v>8282</v>
      </c>
      <c r="P2704" t="e">
        <f t="shared" si="169"/>
        <v>#DIV/0!</v>
      </c>
      <c r="Q2704" s="9" t="s">
        <v>8338</v>
      </c>
      <c r="R2704" t="s">
        <v>8339</v>
      </c>
      <c r="S2704" s="11">
        <f t="shared" si="170"/>
        <v>42325</v>
      </c>
      <c r="T2704" s="11">
        <f t="shared" si="171"/>
        <v>42295</v>
      </c>
    </row>
    <row r="2705" spans="1:20" ht="43.2" x14ac:dyDescent="0.3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>
        <f t="shared" si="168"/>
        <v>0</v>
      </c>
      <c r="O2705" t="s">
        <v>8282</v>
      </c>
      <c r="P2705">
        <f t="shared" si="169"/>
        <v>13</v>
      </c>
      <c r="Q2705" s="9" t="s">
        <v>8338</v>
      </c>
      <c r="R2705" t="s">
        <v>8339</v>
      </c>
      <c r="S2705" s="11">
        <f t="shared" si="170"/>
        <v>41675</v>
      </c>
      <c r="T2705" s="11">
        <f t="shared" si="171"/>
        <v>41645</v>
      </c>
    </row>
    <row r="2706" spans="1:20" ht="28.8" x14ac:dyDescent="0.3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>
        <f t="shared" si="168"/>
        <v>1</v>
      </c>
      <c r="O2706" t="s">
        <v>8282</v>
      </c>
      <c r="P2706">
        <f t="shared" si="169"/>
        <v>10</v>
      </c>
      <c r="Q2706" s="9" t="s">
        <v>8338</v>
      </c>
      <c r="R2706" t="s">
        <v>8339</v>
      </c>
      <c r="S2706" s="11">
        <f t="shared" si="170"/>
        <v>40833</v>
      </c>
      <c r="T2706" s="11">
        <f t="shared" si="171"/>
        <v>40803</v>
      </c>
    </row>
    <row r="2707" spans="1:20" ht="57.6" x14ac:dyDescent="0.3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>
        <f t="shared" si="168"/>
        <v>6</v>
      </c>
      <c r="O2707" t="s">
        <v>8282</v>
      </c>
      <c r="P2707">
        <f t="shared" si="169"/>
        <v>114</v>
      </c>
      <c r="Q2707" s="9" t="s">
        <v>8338</v>
      </c>
      <c r="R2707" t="s">
        <v>8339</v>
      </c>
      <c r="S2707" s="11">
        <f t="shared" si="170"/>
        <v>41643</v>
      </c>
      <c r="T2707" s="11">
        <f t="shared" si="171"/>
        <v>41613</v>
      </c>
    </row>
    <row r="2708" spans="1:20" ht="28.8" x14ac:dyDescent="0.3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>
        <f t="shared" si="168"/>
        <v>5</v>
      </c>
      <c r="O2708" t="s">
        <v>8282</v>
      </c>
      <c r="P2708">
        <f t="shared" si="169"/>
        <v>15</v>
      </c>
      <c r="Q2708" s="9" t="s">
        <v>8338</v>
      </c>
      <c r="R2708" t="s">
        <v>8339</v>
      </c>
      <c r="S2708" s="11">
        <f t="shared" si="170"/>
        <v>41036</v>
      </c>
      <c r="T2708" s="11">
        <f t="shared" si="171"/>
        <v>41006</v>
      </c>
    </row>
    <row r="2709" spans="1:20" ht="43.2" x14ac:dyDescent="0.3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>
        <f t="shared" si="168"/>
        <v>63</v>
      </c>
      <c r="O2709" t="s">
        <v>8282</v>
      </c>
      <c r="P2709">
        <f t="shared" si="169"/>
        <v>48</v>
      </c>
      <c r="Q2709" s="9" t="s">
        <v>8338</v>
      </c>
      <c r="R2709" t="s">
        <v>8339</v>
      </c>
      <c r="S2709" s="11">
        <f t="shared" si="170"/>
        <v>41893</v>
      </c>
      <c r="T2709" s="11">
        <f t="shared" si="171"/>
        <v>41838</v>
      </c>
    </row>
    <row r="2710" spans="1:20" ht="43.2" x14ac:dyDescent="0.3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>
        <f t="shared" si="168"/>
        <v>29</v>
      </c>
      <c r="O2710" t="s">
        <v>8282</v>
      </c>
      <c r="P2710">
        <f t="shared" si="169"/>
        <v>44</v>
      </c>
      <c r="Q2710" s="9" t="s">
        <v>8338</v>
      </c>
      <c r="R2710" t="s">
        <v>8339</v>
      </c>
      <c r="S2710" s="11">
        <f t="shared" si="170"/>
        <v>42383</v>
      </c>
      <c r="T2710" s="11">
        <f t="shared" si="171"/>
        <v>42353</v>
      </c>
    </row>
    <row r="2711" spans="1:20" ht="57.6" x14ac:dyDescent="0.3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>
        <f t="shared" si="168"/>
        <v>8</v>
      </c>
      <c r="O2711" t="s">
        <v>8282</v>
      </c>
      <c r="P2711">
        <f t="shared" si="169"/>
        <v>9</v>
      </c>
      <c r="Q2711" s="9" t="s">
        <v>8338</v>
      </c>
      <c r="R2711" t="s">
        <v>8339</v>
      </c>
      <c r="S2711" s="11">
        <f t="shared" si="170"/>
        <v>40746</v>
      </c>
      <c r="T2711" s="11">
        <f t="shared" si="171"/>
        <v>40701</v>
      </c>
    </row>
    <row r="2712" spans="1:20" ht="43.2" x14ac:dyDescent="0.3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>
        <f t="shared" si="168"/>
        <v>3</v>
      </c>
      <c r="O2712" t="s">
        <v>8282</v>
      </c>
      <c r="P2712">
        <f t="shared" si="169"/>
        <v>38</v>
      </c>
      <c r="Q2712" s="9" t="s">
        <v>8338</v>
      </c>
      <c r="R2712" t="s">
        <v>8339</v>
      </c>
      <c r="S2712" s="11">
        <f t="shared" si="170"/>
        <v>42504</v>
      </c>
      <c r="T2712" s="11">
        <f t="shared" si="171"/>
        <v>42479</v>
      </c>
    </row>
    <row r="2713" spans="1:20" ht="43.2" x14ac:dyDescent="0.3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>
        <f t="shared" si="168"/>
        <v>9</v>
      </c>
      <c r="O2713" t="s">
        <v>8282</v>
      </c>
      <c r="P2713">
        <f t="shared" si="169"/>
        <v>19</v>
      </c>
      <c r="Q2713" s="9" t="s">
        <v>8338</v>
      </c>
      <c r="R2713" t="s">
        <v>8339</v>
      </c>
      <c r="S2713" s="11">
        <f t="shared" si="170"/>
        <v>41770</v>
      </c>
      <c r="T2713" s="11">
        <f t="shared" si="171"/>
        <v>41740</v>
      </c>
    </row>
    <row r="2714" spans="1:20" ht="43.2" x14ac:dyDescent="0.3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>
        <f t="shared" si="168"/>
        <v>0</v>
      </c>
      <c r="O2714" t="s">
        <v>8282</v>
      </c>
      <c r="P2714">
        <f t="shared" si="169"/>
        <v>3</v>
      </c>
      <c r="Q2714" s="9" t="s">
        <v>8338</v>
      </c>
      <c r="R2714" t="s">
        <v>8339</v>
      </c>
      <c r="S2714" s="11">
        <f t="shared" si="170"/>
        <v>42033</v>
      </c>
      <c r="T2714" s="11">
        <f t="shared" si="171"/>
        <v>42003</v>
      </c>
    </row>
    <row r="2715" spans="1:20" ht="43.2" x14ac:dyDescent="0.3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>
        <f t="shared" si="168"/>
        <v>1</v>
      </c>
      <c r="O2715" t="s">
        <v>8282</v>
      </c>
      <c r="P2715">
        <f t="shared" si="169"/>
        <v>19</v>
      </c>
      <c r="Q2715" s="9" t="s">
        <v>8338</v>
      </c>
      <c r="R2715" t="s">
        <v>8339</v>
      </c>
      <c r="S2715" s="11">
        <f t="shared" si="170"/>
        <v>41132</v>
      </c>
      <c r="T2715" s="11">
        <f t="shared" si="171"/>
        <v>41102</v>
      </c>
    </row>
    <row r="2716" spans="1:20" ht="43.2" x14ac:dyDescent="0.3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>
        <f t="shared" si="168"/>
        <v>1</v>
      </c>
      <c r="O2716" t="s">
        <v>8282</v>
      </c>
      <c r="P2716">
        <f t="shared" si="169"/>
        <v>410</v>
      </c>
      <c r="Q2716" s="9" t="s">
        <v>8338</v>
      </c>
      <c r="R2716" t="s">
        <v>8339</v>
      </c>
      <c r="S2716" s="11">
        <f t="shared" si="170"/>
        <v>41853</v>
      </c>
      <c r="T2716" s="11">
        <f t="shared" si="171"/>
        <v>41793</v>
      </c>
    </row>
    <row r="2717" spans="1:20" x14ac:dyDescent="0.3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>
        <f t="shared" si="168"/>
        <v>0</v>
      </c>
      <c r="O2717" t="s">
        <v>8282</v>
      </c>
      <c r="P2717" t="e">
        <f t="shared" si="169"/>
        <v>#DIV/0!</v>
      </c>
      <c r="Q2717" s="9" t="s">
        <v>8338</v>
      </c>
      <c r="R2717" t="s">
        <v>8339</v>
      </c>
      <c r="S2717" s="11">
        <f t="shared" si="170"/>
        <v>41860</v>
      </c>
      <c r="T2717" s="11">
        <f t="shared" si="171"/>
        <v>41830</v>
      </c>
    </row>
    <row r="2718" spans="1:20" ht="43.2" x14ac:dyDescent="0.3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>
        <f t="shared" si="168"/>
        <v>3</v>
      </c>
      <c r="O2718" t="s">
        <v>8282</v>
      </c>
      <c r="P2718">
        <f t="shared" si="169"/>
        <v>114</v>
      </c>
      <c r="Q2718" s="9" t="s">
        <v>8338</v>
      </c>
      <c r="R2718" t="s">
        <v>8339</v>
      </c>
      <c r="S2718" s="11">
        <f t="shared" si="170"/>
        <v>42443</v>
      </c>
      <c r="T2718" s="11">
        <f t="shared" si="171"/>
        <v>42413</v>
      </c>
    </row>
    <row r="2719" spans="1:20" x14ac:dyDescent="0.3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>
        <f t="shared" si="168"/>
        <v>0</v>
      </c>
      <c r="O2719" t="s">
        <v>8282</v>
      </c>
      <c r="P2719">
        <f t="shared" si="169"/>
        <v>8</v>
      </c>
      <c r="Q2719" s="9" t="s">
        <v>8338</v>
      </c>
      <c r="R2719" t="s">
        <v>8339</v>
      </c>
      <c r="S2719" s="11">
        <f t="shared" si="170"/>
        <v>41876</v>
      </c>
      <c r="T2719" s="11">
        <f t="shared" si="171"/>
        <v>41846</v>
      </c>
    </row>
    <row r="2720" spans="1:20" ht="43.2" x14ac:dyDescent="0.3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>
        <f t="shared" si="168"/>
        <v>0</v>
      </c>
      <c r="O2720" t="s">
        <v>8282</v>
      </c>
      <c r="P2720" t="e">
        <f t="shared" si="169"/>
        <v>#DIV/0!</v>
      </c>
      <c r="Q2720" s="9" t="s">
        <v>8338</v>
      </c>
      <c r="R2720" t="s">
        <v>8339</v>
      </c>
      <c r="S2720" s="11">
        <f t="shared" si="170"/>
        <v>41805</v>
      </c>
      <c r="T2720" s="11">
        <f t="shared" si="171"/>
        <v>41775</v>
      </c>
    </row>
    <row r="2721" spans="1:20" ht="28.8" x14ac:dyDescent="0.3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>
        <f t="shared" si="168"/>
        <v>14</v>
      </c>
      <c r="O2721" t="s">
        <v>8282</v>
      </c>
      <c r="P2721">
        <f t="shared" si="169"/>
        <v>43</v>
      </c>
      <c r="Q2721" s="9" t="s">
        <v>8338</v>
      </c>
      <c r="R2721" t="s">
        <v>8339</v>
      </c>
      <c r="S2721" s="11">
        <f t="shared" si="170"/>
        <v>41753</v>
      </c>
      <c r="T2721" s="11">
        <f t="shared" si="171"/>
        <v>41723</v>
      </c>
    </row>
    <row r="2722" spans="1:20" ht="28.8" x14ac:dyDescent="0.3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>
        <f t="shared" si="168"/>
        <v>8</v>
      </c>
      <c r="O2722" t="s">
        <v>8282</v>
      </c>
      <c r="P2722">
        <f t="shared" si="169"/>
        <v>24</v>
      </c>
      <c r="Q2722" s="9" t="s">
        <v>8338</v>
      </c>
      <c r="R2722" t="s">
        <v>8339</v>
      </c>
      <c r="S2722" s="11">
        <f t="shared" si="170"/>
        <v>42181</v>
      </c>
      <c r="T2722" s="11">
        <f t="shared" si="171"/>
        <v>42151</v>
      </c>
    </row>
    <row r="2723" spans="1:20" ht="43.2" x14ac:dyDescent="0.3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>
        <f t="shared" si="168"/>
        <v>0</v>
      </c>
      <c r="O2723" t="s">
        <v>8282</v>
      </c>
      <c r="P2723">
        <f t="shared" si="169"/>
        <v>5</v>
      </c>
      <c r="Q2723" s="9" t="s">
        <v>8338</v>
      </c>
      <c r="R2723" t="s">
        <v>8339</v>
      </c>
      <c r="S2723" s="11">
        <f t="shared" si="170"/>
        <v>42153</v>
      </c>
      <c r="T2723" s="11">
        <f t="shared" si="171"/>
        <v>42123</v>
      </c>
    </row>
    <row r="2724" spans="1:20" ht="43.2" x14ac:dyDescent="0.3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>
        <f t="shared" si="168"/>
        <v>13</v>
      </c>
      <c r="O2724" t="s">
        <v>8282</v>
      </c>
      <c r="P2724">
        <f t="shared" si="169"/>
        <v>13</v>
      </c>
      <c r="Q2724" s="9" t="s">
        <v>8338</v>
      </c>
      <c r="R2724" t="s">
        <v>8339</v>
      </c>
      <c r="S2724" s="11">
        <f t="shared" si="170"/>
        <v>42470</v>
      </c>
      <c r="T2724" s="11">
        <f t="shared" si="171"/>
        <v>42440</v>
      </c>
    </row>
    <row r="2725" spans="1:20" ht="57.6" x14ac:dyDescent="0.3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>
        <f t="shared" si="168"/>
        <v>1</v>
      </c>
      <c r="O2725" t="s">
        <v>8282</v>
      </c>
      <c r="P2725">
        <f t="shared" si="169"/>
        <v>3</v>
      </c>
      <c r="Q2725" s="9" t="s">
        <v>8338</v>
      </c>
      <c r="R2725" t="s">
        <v>8339</v>
      </c>
      <c r="S2725" s="11">
        <f t="shared" si="170"/>
        <v>41280</v>
      </c>
      <c r="T2725" s="11">
        <f t="shared" si="171"/>
        <v>41250</v>
      </c>
    </row>
    <row r="2726" spans="1:20" ht="43.2" x14ac:dyDescent="0.3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>
        <f t="shared" si="168"/>
        <v>14</v>
      </c>
      <c r="O2726" t="s">
        <v>8282</v>
      </c>
      <c r="P2726">
        <f t="shared" si="169"/>
        <v>11</v>
      </c>
      <c r="Q2726" s="9" t="s">
        <v>8338</v>
      </c>
      <c r="R2726" t="s">
        <v>8339</v>
      </c>
      <c r="S2726" s="11">
        <f t="shared" si="170"/>
        <v>42412</v>
      </c>
      <c r="T2726" s="11">
        <f t="shared" si="171"/>
        <v>42397</v>
      </c>
    </row>
    <row r="2727" spans="1:20" ht="43.2" x14ac:dyDescent="0.3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>
        <f t="shared" si="168"/>
        <v>18</v>
      </c>
      <c r="O2727" t="s">
        <v>8282</v>
      </c>
      <c r="P2727">
        <f t="shared" si="169"/>
        <v>122</v>
      </c>
      <c r="Q2727" s="9" t="s">
        <v>8338</v>
      </c>
      <c r="R2727" t="s">
        <v>8339</v>
      </c>
      <c r="S2727" s="11">
        <f t="shared" si="170"/>
        <v>40825</v>
      </c>
      <c r="T2727" s="11">
        <f t="shared" si="171"/>
        <v>40795</v>
      </c>
    </row>
    <row r="2728" spans="1:20" ht="43.2" x14ac:dyDescent="0.3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>
        <f t="shared" si="168"/>
        <v>5</v>
      </c>
      <c r="O2728" t="s">
        <v>8282</v>
      </c>
      <c r="P2728">
        <f t="shared" si="169"/>
        <v>268</v>
      </c>
      <c r="Q2728" s="9" t="s">
        <v>8338</v>
      </c>
      <c r="R2728" t="s">
        <v>8339</v>
      </c>
      <c r="S2728" s="11">
        <f t="shared" si="170"/>
        <v>41516</v>
      </c>
      <c r="T2728" s="11">
        <f t="shared" si="171"/>
        <v>41486</v>
      </c>
    </row>
    <row r="2729" spans="1:20" ht="43.2" x14ac:dyDescent="0.3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>
        <f t="shared" si="168"/>
        <v>18</v>
      </c>
      <c r="O2729" t="s">
        <v>8282</v>
      </c>
      <c r="P2729">
        <f t="shared" si="169"/>
        <v>74</v>
      </c>
      <c r="Q2729" s="9" t="s">
        <v>8338</v>
      </c>
      <c r="R2729" t="s">
        <v>8339</v>
      </c>
      <c r="S2729" s="11">
        <f t="shared" si="170"/>
        <v>41916</v>
      </c>
      <c r="T2729" s="11">
        <f t="shared" si="171"/>
        <v>41885</v>
      </c>
    </row>
    <row r="2730" spans="1:20" ht="43.2" x14ac:dyDescent="0.3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>
        <f t="shared" si="168"/>
        <v>0</v>
      </c>
      <c r="O2730" t="s">
        <v>8282</v>
      </c>
      <c r="P2730">
        <f t="shared" si="169"/>
        <v>7</v>
      </c>
      <c r="Q2730" s="9" t="s">
        <v>8338</v>
      </c>
      <c r="R2730" t="s">
        <v>8339</v>
      </c>
      <c r="S2730" s="11">
        <f t="shared" si="170"/>
        <v>41700</v>
      </c>
      <c r="T2730" s="11">
        <f t="shared" si="171"/>
        <v>41660</v>
      </c>
    </row>
    <row r="2731" spans="1:20" ht="28.8" x14ac:dyDescent="0.3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>
        <f t="shared" si="168"/>
        <v>7</v>
      </c>
      <c r="O2731" t="s">
        <v>8282</v>
      </c>
      <c r="P2731">
        <f t="shared" si="169"/>
        <v>82</v>
      </c>
      <c r="Q2731" s="9" t="s">
        <v>8338</v>
      </c>
      <c r="R2731" t="s">
        <v>8339</v>
      </c>
      <c r="S2731" s="11">
        <f t="shared" si="170"/>
        <v>41742</v>
      </c>
      <c r="T2731" s="11">
        <f t="shared" si="171"/>
        <v>41712</v>
      </c>
    </row>
    <row r="2732" spans="1:20" ht="57.6" x14ac:dyDescent="0.3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>
        <f t="shared" si="168"/>
        <v>1</v>
      </c>
      <c r="O2732" t="s">
        <v>8282</v>
      </c>
      <c r="P2732">
        <f t="shared" si="169"/>
        <v>25</v>
      </c>
      <c r="Q2732" s="9" t="s">
        <v>8338</v>
      </c>
      <c r="R2732" t="s">
        <v>8339</v>
      </c>
      <c r="S2732" s="11">
        <f t="shared" si="170"/>
        <v>42138</v>
      </c>
      <c r="T2732" s="11">
        <f t="shared" si="171"/>
        <v>42108</v>
      </c>
    </row>
    <row r="2733" spans="1:20" ht="43.2" x14ac:dyDescent="0.3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>
        <f t="shared" si="168"/>
        <v>3</v>
      </c>
      <c r="O2733" t="s">
        <v>8282</v>
      </c>
      <c r="P2733">
        <f t="shared" si="169"/>
        <v>10</v>
      </c>
      <c r="Q2733" s="9" t="s">
        <v>8338</v>
      </c>
      <c r="R2733" t="s">
        <v>8339</v>
      </c>
      <c r="S2733" s="11">
        <f t="shared" si="170"/>
        <v>42414</v>
      </c>
      <c r="T2733" s="11">
        <f t="shared" si="171"/>
        <v>42384</v>
      </c>
    </row>
    <row r="2734" spans="1:20" ht="28.8" x14ac:dyDescent="0.3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>
        <f t="shared" si="168"/>
        <v>0</v>
      </c>
      <c r="O2734" t="s">
        <v>8282</v>
      </c>
      <c r="P2734">
        <f t="shared" si="169"/>
        <v>7</v>
      </c>
      <c r="Q2734" s="9" t="s">
        <v>8338</v>
      </c>
      <c r="R2734" t="s">
        <v>8339</v>
      </c>
      <c r="S2734" s="11">
        <f t="shared" si="170"/>
        <v>42565</v>
      </c>
      <c r="T2734" s="11">
        <f t="shared" si="171"/>
        <v>42538</v>
      </c>
    </row>
    <row r="2735" spans="1:20" ht="43.2" x14ac:dyDescent="0.3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>
        <f t="shared" si="168"/>
        <v>5</v>
      </c>
      <c r="O2735" t="s">
        <v>8282</v>
      </c>
      <c r="P2735">
        <f t="shared" si="169"/>
        <v>18</v>
      </c>
      <c r="Q2735" s="9" t="s">
        <v>8338</v>
      </c>
      <c r="R2735" t="s">
        <v>8339</v>
      </c>
      <c r="S2735" s="11">
        <f t="shared" si="170"/>
        <v>41617</v>
      </c>
      <c r="T2735" s="11">
        <f t="shared" si="171"/>
        <v>41577</v>
      </c>
    </row>
    <row r="2736" spans="1:20" ht="43.2" x14ac:dyDescent="0.3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>
        <f t="shared" si="168"/>
        <v>2</v>
      </c>
      <c r="O2736" t="s">
        <v>8282</v>
      </c>
      <c r="P2736">
        <f t="shared" si="169"/>
        <v>16</v>
      </c>
      <c r="Q2736" s="9" t="s">
        <v>8338</v>
      </c>
      <c r="R2736" t="s">
        <v>8339</v>
      </c>
      <c r="S2736" s="11">
        <f t="shared" si="170"/>
        <v>42539</v>
      </c>
      <c r="T2736" s="11">
        <f t="shared" si="171"/>
        <v>42479</v>
      </c>
    </row>
    <row r="2737" spans="1:20" ht="43.2" x14ac:dyDescent="0.3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>
        <f t="shared" si="168"/>
        <v>5</v>
      </c>
      <c r="O2737" t="s">
        <v>8282</v>
      </c>
      <c r="P2737">
        <f t="shared" si="169"/>
        <v>80</v>
      </c>
      <c r="Q2737" s="9" t="s">
        <v>8338</v>
      </c>
      <c r="R2737" t="s">
        <v>8339</v>
      </c>
      <c r="S2737" s="11">
        <f t="shared" si="170"/>
        <v>41801</v>
      </c>
      <c r="T2737" s="11">
        <f t="shared" si="171"/>
        <v>41771</v>
      </c>
    </row>
    <row r="2738" spans="1:20" ht="57.6" x14ac:dyDescent="0.3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>
        <f t="shared" si="168"/>
        <v>0</v>
      </c>
      <c r="O2738" t="s">
        <v>8282</v>
      </c>
      <c r="P2738">
        <f t="shared" si="169"/>
        <v>72</v>
      </c>
      <c r="Q2738" s="9" t="s">
        <v>8338</v>
      </c>
      <c r="R2738" t="s">
        <v>8339</v>
      </c>
      <c r="S2738" s="11">
        <f t="shared" si="170"/>
        <v>41722</v>
      </c>
      <c r="T2738" s="11">
        <f t="shared" si="171"/>
        <v>41692</v>
      </c>
    </row>
    <row r="2739" spans="1:20" ht="43.2" x14ac:dyDescent="0.3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>
        <f t="shared" si="168"/>
        <v>41</v>
      </c>
      <c r="O2739" t="s">
        <v>8282</v>
      </c>
      <c r="P2739">
        <f t="shared" si="169"/>
        <v>24</v>
      </c>
      <c r="Q2739" s="9" t="s">
        <v>8338</v>
      </c>
      <c r="R2739" t="s">
        <v>8339</v>
      </c>
      <c r="S2739" s="11">
        <f t="shared" si="170"/>
        <v>41003</v>
      </c>
      <c r="T2739" s="11">
        <f t="shared" si="171"/>
        <v>40973</v>
      </c>
    </row>
    <row r="2740" spans="1:20" ht="57.6" x14ac:dyDescent="0.3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>
        <f t="shared" si="168"/>
        <v>0</v>
      </c>
      <c r="O2740" t="s">
        <v>8282</v>
      </c>
      <c r="P2740" t="e">
        <f t="shared" si="169"/>
        <v>#DIV/0!</v>
      </c>
      <c r="Q2740" s="9" t="s">
        <v>8338</v>
      </c>
      <c r="R2740" t="s">
        <v>8339</v>
      </c>
      <c r="S2740" s="11">
        <f t="shared" si="170"/>
        <v>41844</v>
      </c>
      <c r="T2740" s="11">
        <f t="shared" si="171"/>
        <v>41814</v>
      </c>
    </row>
    <row r="2741" spans="1:20" ht="57.6" x14ac:dyDescent="0.3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>
        <f t="shared" si="168"/>
        <v>3</v>
      </c>
      <c r="O2741" t="s">
        <v>8282</v>
      </c>
      <c r="P2741">
        <f t="shared" si="169"/>
        <v>35</v>
      </c>
      <c r="Q2741" s="9" t="s">
        <v>8338</v>
      </c>
      <c r="R2741" t="s">
        <v>8339</v>
      </c>
      <c r="S2741" s="11">
        <f t="shared" si="170"/>
        <v>41012</v>
      </c>
      <c r="T2741" s="11">
        <f t="shared" si="171"/>
        <v>40952</v>
      </c>
    </row>
    <row r="2742" spans="1:20" ht="43.2" x14ac:dyDescent="0.3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>
        <f t="shared" si="168"/>
        <v>0</v>
      </c>
      <c r="O2742" t="s">
        <v>8282</v>
      </c>
      <c r="P2742">
        <f t="shared" si="169"/>
        <v>15</v>
      </c>
      <c r="Q2742" s="9" t="s">
        <v>8338</v>
      </c>
      <c r="R2742" t="s">
        <v>8339</v>
      </c>
      <c r="S2742" s="11">
        <f t="shared" si="170"/>
        <v>42692</v>
      </c>
      <c r="T2742" s="11">
        <f t="shared" si="171"/>
        <v>42662</v>
      </c>
    </row>
    <row r="2743" spans="1:20" ht="43.2" x14ac:dyDescent="0.3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>
        <f t="shared" si="168"/>
        <v>1</v>
      </c>
      <c r="O2743" t="s">
        <v>8282</v>
      </c>
      <c r="P2743">
        <f t="shared" si="169"/>
        <v>23</v>
      </c>
      <c r="Q2743" s="9" t="s">
        <v>8338</v>
      </c>
      <c r="R2743" t="s">
        <v>8339</v>
      </c>
      <c r="S2743" s="11">
        <f t="shared" si="170"/>
        <v>41251</v>
      </c>
      <c r="T2743" s="11">
        <f t="shared" si="171"/>
        <v>41221</v>
      </c>
    </row>
    <row r="2744" spans="1:20" ht="43.2" x14ac:dyDescent="0.3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>
        <f t="shared" si="168"/>
        <v>0</v>
      </c>
      <c r="O2744" t="s">
        <v>8282</v>
      </c>
      <c r="P2744">
        <f t="shared" si="169"/>
        <v>1</v>
      </c>
      <c r="Q2744" s="9" t="s">
        <v>8338</v>
      </c>
      <c r="R2744" t="s">
        <v>8339</v>
      </c>
      <c r="S2744" s="11">
        <f t="shared" si="170"/>
        <v>42377</v>
      </c>
      <c r="T2744" s="11">
        <f t="shared" si="171"/>
        <v>42347</v>
      </c>
    </row>
    <row r="2745" spans="1:20" ht="43.2" x14ac:dyDescent="0.3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>
        <f t="shared" si="168"/>
        <v>36</v>
      </c>
      <c r="O2745" t="s">
        <v>8282</v>
      </c>
      <c r="P2745">
        <f t="shared" si="169"/>
        <v>100</v>
      </c>
      <c r="Q2745" s="9" t="s">
        <v>8338</v>
      </c>
      <c r="R2745" t="s">
        <v>8339</v>
      </c>
      <c r="S2745" s="11">
        <f t="shared" si="170"/>
        <v>42023</v>
      </c>
      <c r="T2745" s="11">
        <f t="shared" si="171"/>
        <v>41963</v>
      </c>
    </row>
    <row r="2746" spans="1:20" ht="43.2" x14ac:dyDescent="0.3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>
        <f t="shared" si="168"/>
        <v>1</v>
      </c>
      <c r="O2746" t="s">
        <v>8282</v>
      </c>
      <c r="P2746">
        <f t="shared" si="169"/>
        <v>5</v>
      </c>
      <c r="Q2746" s="9" t="s">
        <v>8338</v>
      </c>
      <c r="R2746" t="s">
        <v>8339</v>
      </c>
      <c r="S2746" s="11">
        <f t="shared" si="170"/>
        <v>41866</v>
      </c>
      <c r="T2746" s="11">
        <f t="shared" si="171"/>
        <v>41836</v>
      </c>
    </row>
    <row r="2747" spans="1:20" ht="43.2" x14ac:dyDescent="0.3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>
        <f t="shared" si="168"/>
        <v>0</v>
      </c>
      <c r="O2747" t="s">
        <v>8282</v>
      </c>
      <c r="P2747">
        <f t="shared" si="169"/>
        <v>3</v>
      </c>
      <c r="Q2747" s="9" t="s">
        <v>8338</v>
      </c>
      <c r="R2747" t="s">
        <v>8339</v>
      </c>
      <c r="S2747" s="11">
        <f t="shared" si="170"/>
        <v>41556</v>
      </c>
      <c r="T2747" s="11">
        <f t="shared" si="171"/>
        <v>41526</v>
      </c>
    </row>
    <row r="2748" spans="1:20" ht="43.2" x14ac:dyDescent="0.3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>
        <f t="shared" si="168"/>
        <v>0</v>
      </c>
      <c r="O2748" t="s">
        <v>8282</v>
      </c>
      <c r="P2748">
        <f t="shared" si="169"/>
        <v>13</v>
      </c>
      <c r="Q2748" s="9" t="s">
        <v>8338</v>
      </c>
      <c r="R2748" t="s">
        <v>8339</v>
      </c>
      <c r="S2748" s="11">
        <f t="shared" si="170"/>
        <v>42459</v>
      </c>
      <c r="T2748" s="11">
        <f t="shared" si="171"/>
        <v>42429</v>
      </c>
    </row>
    <row r="2749" spans="1:20" ht="43.2" x14ac:dyDescent="0.3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>
        <f t="shared" si="168"/>
        <v>0</v>
      </c>
      <c r="O2749" t="s">
        <v>8282</v>
      </c>
      <c r="P2749">
        <f t="shared" si="169"/>
        <v>18</v>
      </c>
      <c r="Q2749" s="9" t="s">
        <v>8338</v>
      </c>
      <c r="R2749" t="s">
        <v>8339</v>
      </c>
      <c r="S2749" s="11">
        <f t="shared" si="170"/>
        <v>41070</v>
      </c>
      <c r="T2749" s="11">
        <f t="shared" si="171"/>
        <v>41010</v>
      </c>
    </row>
    <row r="2750" spans="1:20" ht="43.2" x14ac:dyDescent="0.3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>
        <f t="shared" si="168"/>
        <v>8</v>
      </c>
      <c r="O2750" t="s">
        <v>8282</v>
      </c>
      <c r="P2750">
        <f t="shared" si="169"/>
        <v>10</v>
      </c>
      <c r="Q2750" s="9" t="s">
        <v>8338</v>
      </c>
      <c r="R2750" t="s">
        <v>8339</v>
      </c>
      <c r="S2750" s="11">
        <f t="shared" si="170"/>
        <v>42363</v>
      </c>
      <c r="T2750" s="11">
        <f t="shared" si="171"/>
        <v>42333</v>
      </c>
    </row>
    <row r="2751" spans="1:20" ht="43.2" x14ac:dyDescent="0.3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>
        <f t="shared" si="168"/>
        <v>2</v>
      </c>
      <c r="O2751" t="s">
        <v>8282</v>
      </c>
      <c r="P2751">
        <f t="shared" si="169"/>
        <v>36</v>
      </c>
      <c r="Q2751" s="9" t="s">
        <v>8338</v>
      </c>
      <c r="R2751" t="s">
        <v>8339</v>
      </c>
      <c r="S2751" s="11">
        <f t="shared" si="170"/>
        <v>41734</v>
      </c>
      <c r="T2751" s="11">
        <f t="shared" si="171"/>
        <v>41704</v>
      </c>
    </row>
    <row r="2752" spans="1:20" ht="57.6" x14ac:dyDescent="0.3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>
        <f t="shared" si="168"/>
        <v>0</v>
      </c>
      <c r="O2752" t="s">
        <v>8282</v>
      </c>
      <c r="P2752">
        <f t="shared" si="169"/>
        <v>5</v>
      </c>
      <c r="Q2752" s="9" t="s">
        <v>8338</v>
      </c>
      <c r="R2752" t="s">
        <v>8339</v>
      </c>
      <c r="S2752" s="11">
        <f t="shared" si="170"/>
        <v>41735</v>
      </c>
      <c r="T2752" s="11">
        <f t="shared" si="171"/>
        <v>41722</v>
      </c>
    </row>
    <row r="2753" spans="1:20" ht="43.2" x14ac:dyDescent="0.3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>
        <f t="shared" si="168"/>
        <v>0</v>
      </c>
      <c r="O2753" t="s">
        <v>8282</v>
      </c>
      <c r="P2753" t="e">
        <f t="shared" si="169"/>
        <v>#DIV/0!</v>
      </c>
      <c r="Q2753" s="9" t="s">
        <v>8338</v>
      </c>
      <c r="R2753" t="s">
        <v>8339</v>
      </c>
      <c r="S2753" s="11">
        <f t="shared" si="170"/>
        <v>40845</v>
      </c>
      <c r="T2753" s="11">
        <f t="shared" si="171"/>
        <v>40800</v>
      </c>
    </row>
    <row r="2754" spans="1:20" ht="43.2" x14ac:dyDescent="0.3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>
        <f t="shared" ref="N2754:N2817" si="172">ROUND(($E2754/$D2754)*100,0)</f>
        <v>0</v>
      </c>
      <c r="O2754" t="s">
        <v>8282</v>
      </c>
      <c r="P2754">
        <f t="shared" ref="P2754:P2817" si="173">ROUND($E2754/$L2754,0)</f>
        <v>6</v>
      </c>
      <c r="Q2754" s="9" t="s">
        <v>8338</v>
      </c>
      <c r="R2754" t="s">
        <v>8339</v>
      </c>
      <c r="S2754" s="11">
        <f t="shared" si="170"/>
        <v>42443</v>
      </c>
      <c r="T2754" s="11">
        <f t="shared" si="171"/>
        <v>42413</v>
      </c>
    </row>
    <row r="2755" spans="1:20" ht="57.6" x14ac:dyDescent="0.3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>
        <f t="shared" si="172"/>
        <v>0</v>
      </c>
      <c r="O2755" t="s">
        <v>8282</v>
      </c>
      <c r="P2755" t="e">
        <f t="shared" si="173"/>
        <v>#DIV/0!</v>
      </c>
      <c r="Q2755" s="9" t="s">
        <v>8338</v>
      </c>
      <c r="R2755" t="s">
        <v>8339</v>
      </c>
      <c r="S2755" s="11">
        <f t="shared" ref="S2755:S2818" si="174">ROUND((((($I2755/60)/60)/24)+DATE(1970,1,1))-(8/24),0)</f>
        <v>41424</v>
      </c>
      <c r="T2755" s="11">
        <f t="shared" ref="T2755:T2818" si="175">ROUND((((($J2755/60)/60)/24)+DATE(1970,1,1))-(8/24),0)</f>
        <v>41410</v>
      </c>
    </row>
    <row r="2756" spans="1:20" ht="43.2" x14ac:dyDescent="0.3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>
        <f t="shared" si="172"/>
        <v>0</v>
      </c>
      <c r="O2756" t="s">
        <v>8282</v>
      </c>
      <c r="P2756">
        <f t="shared" si="173"/>
        <v>4</v>
      </c>
      <c r="Q2756" s="9" t="s">
        <v>8338</v>
      </c>
      <c r="R2756" t="s">
        <v>8339</v>
      </c>
      <c r="S2756" s="11">
        <f t="shared" si="174"/>
        <v>41748</v>
      </c>
      <c r="T2756" s="11">
        <f t="shared" si="175"/>
        <v>41718</v>
      </c>
    </row>
    <row r="2757" spans="1:20" ht="43.2" x14ac:dyDescent="0.3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>
        <f t="shared" si="172"/>
        <v>0</v>
      </c>
      <c r="O2757" t="s">
        <v>8283</v>
      </c>
      <c r="P2757">
        <f t="shared" si="173"/>
        <v>61</v>
      </c>
      <c r="Q2757" s="9" t="s">
        <v>8338</v>
      </c>
      <c r="R2757" t="s">
        <v>8340</v>
      </c>
      <c r="S2757" s="11">
        <f t="shared" si="174"/>
        <v>42124</v>
      </c>
      <c r="T2757" s="11">
        <f t="shared" si="175"/>
        <v>42094</v>
      </c>
    </row>
    <row r="2758" spans="1:20" ht="43.2" x14ac:dyDescent="0.3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>
        <f t="shared" si="172"/>
        <v>0</v>
      </c>
      <c r="O2758" t="s">
        <v>8283</v>
      </c>
      <c r="P2758" t="e">
        <f t="shared" si="173"/>
        <v>#DIV/0!</v>
      </c>
      <c r="Q2758" s="9" t="s">
        <v>8338</v>
      </c>
      <c r="R2758" t="s">
        <v>8340</v>
      </c>
      <c r="S2758" s="11">
        <f t="shared" si="174"/>
        <v>42272</v>
      </c>
      <c r="T2758" s="11">
        <f t="shared" si="175"/>
        <v>42212</v>
      </c>
    </row>
    <row r="2759" spans="1:20" ht="43.2" x14ac:dyDescent="0.3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>
        <f t="shared" si="172"/>
        <v>1</v>
      </c>
      <c r="O2759" t="s">
        <v>8283</v>
      </c>
      <c r="P2759">
        <f t="shared" si="173"/>
        <v>5</v>
      </c>
      <c r="Q2759" s="9" t="s">
        <v>8338</v>
      </c>
      <c r="R2759" t="s">
        <v>8340</v>
      </c>
      <c r="S2759" s="11">
        <f t="shared" si="174"/>
        <v>42565</v>
      </c>
      <c r="T2759" s="11">
        <f t="shared" si="175"/>
        <v>42535</v>
      </c>
    </row>
    <row r="2760" spans="1:20" ht="57.6" x14ac:dyDescent="0.3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>
        <f t="shared" si="172"/>
        <v>2</v>
      </c>
      <c r="O2760" t="s">
        <v>8283</v>
      </c>
      <c r="P2760">
        <f t="shared" si="173"/>
        <v>25</v>
      </c>
      <c r="Q2760" s="9" t="s">
        <v>8338</v>
      </c>
      <c r="R2760" t="s">
        <v>8340</v>
      </c>
      <c r="S2760" s="11">
        <f t="shared" si="174"/>
        <v>41958</v>
      </c>
      <c r="T2760" s="11">
        <f t="shared" si="175"/>
        <v>41927</v>
      </c>
    </row>
    <row r="2761" spans="1:20" x14ac:dyDescent="0.3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>
        <f t="shared" si="172"/>
        <v>0</v>
      </c>
      <c r="O2761" t="s">
        <v>8283</v>
      </c>
      <c r="P2761">
        <f t="shared" si="173"/>
        <v>1</v>
      </c>
      <c r="Q2761" s="9" t="s">
        <v>8338</v>
      </c>
      <c r="R2761" t="s">
        <v>8340</v>
      </c>
      <c r="S2761" s="11">
        <f t="shared" si="174"/>
        <v>41858</v>
      </c>
      <c r="T2761" s="11">
        <f t="shared" si="175"/>
        <v>41828</v>
      </c>
    </row>
    <row r="2762" spans="1:20" ht="43.2" x14ac:dyDescent="0.3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>
        <f t="shared" si="172"/>
        <v>0</v>
      </c>
      <c r="O2762" t="s">
        <v>8283</v>
      </c>
      <c r="P2762">
        <f t="shared" si="173"/>
        <v>11</v>
      </c>
      <c r="Q2762" s="9" t="s">
        <v>8338</v>
      </c>
      <c r="R2762" t="s">
        <v>8340</v>
      </c>
      <c r="S2762" s="11">
        <f t="shared" si="174"/>
        <v>42526</v>
      </c>
      <c r="T2762" s="11">
        <f t="shared" si="175"/>
        <v>42496</v>
      </c>
    </row>
    <row r="2763" spans="1:20" ht="43.2" x14ac:dyDescent="0.3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>
        <f t="shared" si="172"/>
        <v>0</v>
      </c>
      <c r="O2763" t="s">
        <v>8283</v>
      </c>
      <c r="P2763">
        <f t="shared" si="173"/>
        <v>4</v>
      </c>
      <c r="Q2763" s="9" t="s">
        <v>8338</v>
      </c>
      <c r="R2763" t="s">
        <v>8340</v>
      </c>
      <c r="S2763" s="11">
        <f t="shared" si="174"/>
        <v>41969</v>
      </c>
      <c r="T2763" s="11">
        <f t="shared" si="175"/>
        <v>41909</v>
      </c>
    </row>
    <row r="2764" spans="1:20" ht="43.2" x14ac:dyDescent="0.3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>
        <f t="shared" si="172"/>
        <v>0</v>
      </c>
      <c r="O2764" t="s">
        <v>8283</v>
      </c>
      <c r="P2764" t="e">
        <f t="shared" si="173"/>
        <v>#DIV/0!</v>
      </c>
      <c r="Q2764" s="9" t="s">
        <v>8338</v>
      </c>
      <c r="R2764" t="s">
        <v>8340</v>
      </c>
      <c r="S2764" s="11">
        <f t="shared" si="174"/>
        <v>42363</v>
      </c>
      <c r="T2764" s="11">
        <f t="shared" si="175"/>
        <v>42333</v>
      </c>
    </row>
    <row r="2765" spans="1:20" ht="43.2" x14ac:dyDescent="0.3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>
        <f t="shared" si="172"/>
        <v>14</v>
      </c>
      <c r="O2765" t="s">
        <v>8283</v>
      </c>
      <c r="P2765">
        <f t="shared" si="173"/>
        <v>111</v>
      </c>
      <c r="Q2765" s="9" t="s">
        <v>8338</v>
      </c>
      <c r="R2765" t="s">
        <v>8340</v>
      </c>
      <c r="S2765" s="11">
        <f t="shared" si="174"/>
        <v>42736</v>
      </c>
      <c r="T2765" s="11">
        <f t="shared" si="175"/>
        <v>42706</v>
      </c>
    </row>
    <row r="2766" spans="1:20" ht="43.2" x14ac:dyDescent="0.3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>
        <f t="shared" si="172"/>
        <v>1</v>
      </c>
      <c r="O2766" t="s">
        <v>8283</v>
      </c>
      <c r="P2766">
        <f t="shared" si="173"/>
        <v>20</v>
      </c>
      <c r="Q2766" s="9" t="s">
        <v>8338</v>
      </c>
      <c r="R2766" t="s">
        <v>8340</v>
      </c>
      <c r="S2766" s="11">
        <f t="shared" si="174"/>
        <v>41851</v>
      </c>
      <c r="T2766" s="11">
        <f t="shared" si="175"/>
        <v>41821</v>
      </c>
    </row>
    <row r="2767" spans="1:20" ht="43.2" x14ac:dyDescent="0.3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>
        <f t="shared" si="172"/>
        <v>0</v>
      </c>
      <c r="O2767" t="s">
        <v>8283</v>
      </c>
      <c r="P2767">
        <f t="shared" si="173"/>
        <v>1</v>
      </c>
      <c r="Q2767" s="9" t="s">
        <v>8338</v>
      </c>
      <c r="R2767" t="s">
        <v>8340</v>
      </c>
      <c r="S2767" s="11">
        <f t="shared" si="174"/>
        <v>41972</v>
      </c>
      <c r="T2767" s="11">
        <f t="shared" si="175"/>
        <v>41958</v>
      </c>
    </row>
    <row r="2768" spans="1:20" ht="57.6" x14ac:dyDescent="0.3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>
        <f t="shared" si="172"/>
        <v>5</v>
      </c>
      <c r="O2768" t="s">
        <v>8283</v>
      </c>
      <c r="P2768">
        <f t="shared" si="173"/>
        <v>50</v>
      </c>
      <c r="Q2768" s="9" t="s">
        <v>8338</v>
      </c>
      <c r="R2768" t="s">
        <v>8340</v>
      </c>
      <c r="S2768" s="11">
        <f t="shared" si="174"/>
        <v>42589</v>
      </c>
      <c r="T2768" s="11">
        <f t="shared" si="175"/>
        <v>42559</v>
      </c>
    </row>
    <row r="2769" spans="1:20" ht="43.2" x14ac:dyDescent="0.3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>
        <f t="shared" si="172"/>
        <v>6</v>
      </c>
      <c r="O2769" t="s">
        <v>8283</v>
      </c>
      <c r="P2769">
        <f t="shared" si="173"/>
        <v>45</v>
      </c>
      <c r="Q2769" s="9" t="s">
        <v>8338</v>
      </c>
      <c r="R2769" t="s">
        <v>8340</v>
      </c>
      <c r="S2769" s="11">
        <f t="shared" si="174"/>
        <v>42357</v>
      </c>
      <c r="T2769" s="11">
        <f t="shared" si="175"/>
        <v>42327</v>
      </c>
    </row>
    <row r="2770" spans="1:20" ht="43.2" x14ac:dyDescent="0.3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>
        <f t="shared" si="172"/>
        <v>40</v>
      </c>
      <c r="O2770" t="s">
        <v>8283</v>
      </c>
      <c r="P2770">
        <f t="shared" si="173"/>
        <v>253</v>
      </c>
      <c r="Q2770" s="9" t="s">
        <v>8338</v>
      </c>
      <c r="R2770" t="s">
        <v>8340</v>
      </c>
      <c r="S2770" s="11">
        <f t="shared" si="174"/>
        <v>42483</v>
      </c>
      <c r="T2770" s="11">
        <f t="shared" si="175"/>
        <v>42453</v>
      </c>
    </row>
    <row r="2771" spans="1:20" ht="43.2" x14ac:dyDescent="0.3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>
        <f t="shared" si="172"/>
        <v>0</v>
      </c>
      <c r="O2771" t="s">
        <v>8283</v>
      </c>
      <c r="P2771">
        <f t="shared" si="173"/>
        <v>31</v>
      </c>
      <c r="Q2771" s="9" t="s">
        <v>8338</v>
      </c>
      <c r="R2771" t="s">
        <v>8340</v>
      </c>
      <c r="S2771" s="11">
        <f t="shared" si="174"/>
        <v>42757</v>
      </c>
      <c r="T2771" s="11">
        <f t="shared" si="175"/>
        <v>42737</v>
      </c>
    </row>
    <row r="2772" spans="1:20" ht="43.2" x14ac:dyDescent="0.3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>
        <f t="shared" si="172"/>
        <v>0</v>
      </c>
      <c r="O2772" t="s">
        <v>8283</v>
      </c>
      <c r="P2772">
        <f t="shared" si="173"/>
        <v>5</v>
      </c>
      <c r="Q2772" s="9" t="s">
        <v>8338</v>
      </c>
      <c r="R2772" t="s">
        <v>8340</v>
      </c>
      <c r="S2772" s="11">
        <f t="shared" si="174"/>
        <v>42005</v>
      </c>
      <c r="T2772" s="11">
        <f t="shared" si="175"/>
        <v>41975</v>
      </c>
    </row>
    <row r="2773" spans="1:20" ht="43.2" x14ac:dyDescent="0.3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>
        <f t="shared" si="172"/>
        <v>0</v>
      </c>
      <c r="O2773" t="s">
        <v>8283</v>
      </c>
      <c r="P2773" t="e">
        <f t="shared" si="173"/>
        <v>#DIV/0!</v>
      </c>
      <c r="Q2773" s="9" t="s">
        <v>8338</v>
      </c>
      <c r="R2773" t="s">
        <v>8340</v>
      </c>
      <c r="S2773" s="11">
        <f t="shared" si="174"/>
        <v>42222</v>
      </c>
      <c r="T2773" s="11">
        <f t="shared" si="175"/>
        <v>42192</v>
      </c>
    </row>
    <row r="2774" spans="1:20" x14ac:dyDescent="0.3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>
        <f t="shared" si="172"/>
        <v>0</v>
      </c>
      <c r="O2774" t="s">
        <v>8283</v>
      </c>
      <c r="P2774" t="e">
        <f t="shared" si="173"/>
        <v>#DIV/0!</v>
      </c>
      <c r="Q2774" s="9" t="s">
        <v>8338</v>
      </c>
      <c r="R2774" t="s">
        <v>8340</v>
      </c>
      <c r="S2774" s="11">
        <f t="shared" si="174"/>
        <v>42194</v>
      </c>
      <c r="T2774" s="11">
        <f t="shared" si="175"/>
        <v>42164</v>
      </c>
    </row>
    <row r="2775" spans="1:20" ht="43.2" x14ac:dyDescent="0.3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>
        <f t="shared" si="172"/>
        <v>0</v>
      </c>
      <c r="O2775" t="s">
        <v>8283</v>
      </c>
      <c r="P2775" t="e">
        <f t="shared" si="173"/>
        <v>#DIV/0!</v>
      </c>
      <c r="Q2775" s="9" t="s">
        <v>8338</v>
      </c>
      <c r="R2775" t="s">
        <v>8340</v>
      </c>
      <c r="S2775" s="11">
        <f t="shared" si="174"/>
        <v>42052</v>
      </c>
      <c r="T2775" s="11">
        <f t="shared" si="175"/>
        <v>42022</v>
      </c>
    </row>
    <row r="2776" spans="1:20" ht="43.2" x14ac:dyDescent="0.3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>
        <f t="shared" si="172"/>
        <v>0</v>
      </c>
      <c r="O2776" t="s">
        <v>8283</v>
      </c>
      <c r="P2776">
        <f t="shared" si="173"/>
        <v>23</v>
      </c>
      <c r="Q2776" s="9" t="s">
        <v>8338</v>
      </c>
      <c r="R2776" t="s">
        <v>8340</v>
      </c>
      <c r="S2776" s="11">
        <f t="shared" si="174"/>
        <v>42355</v>
      </c>
      <c r="T2776" s="11">
        <f t="shared" si="175"/>
        <v>42325</v>
      </c>
    </row>
    <row r="2777" spans="1:20" ht="43.2" x14ac:dyDescent="0.3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>
        <f t="shared" si="172"/>
        <v>0</v>
      </c>
      <c r="O2777" t="s">
        <v>8284</v>
      </c>
      <c r="P2777" t="e">
        <f t="shared" si="173"/>
        <v>#DIV/0!</v>
      </c>
      <c r="Q2777" s="9" t="s">
        <v>8341</v>
      </c>
      <c r="R2777" t="s">
        <v>8342</v>
      </c>
      <c r="S2777" s="11">
        <f t="shared" si="174"/>
        <v>42123</v>
      </c>
      <c r="T2777" s="11">
        <f t="shared" si="175"/>
        <v>42093</v>
      </c>
    </row>
    <row r="2778" spans="1:20" ht="43.2" x14ac:dyDescent="0.3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>
        <f t="shared" si="172"/>
        <v>0</v>
      </c>
      <c r="O2778" t="s">
        <v>8284</v>
      </c>
      <c r="P2778">
        <f t="shared" si="173"/>
        <v>100</v>
      </c>
      <c r="Q2778" s="9" t="s">
        <v>8341</v>
      </c>
      <c r="R2778" t="s">
        <v>8342</v>
      </c>
      <c r="S2778" s="11">
        <f t="shared" si="174"/>
        <v>41914</v>
      </c>
      <c r="T2778" s="11">
        <f t="shared" si="175"/>
        <v>41854</v>
      </c>
    </row>
    <row r="2779" spans="1:20" ht="43.2" x14ac:dyDescent="0.3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>
        <f t="shared" si="172"/>
        <v>9</v>
      </c>
      <c r="O2779" t="s">
        <v>8284</v>
      </c>
      <c r="P2779">
        <f t="shared" si="173"/>
        <v>44</v>
      </c>
      <c r="Q2779" s="9" t="s">
        <v>8341</v>
      </c>
      <c r="R2779" t="s">
        <v>8342</v>
      </c>
      <c r="S2779" s="11">
        <f t="shared" si="174"/>
        <v>41762</v>
      </c>
      <c r="T2779" s="11">
        <f t="shared" si="175"/>
        <v>41724</v>
      </c>
    </row>
    <row r="2780" spans="1:20" ht="43.2" x14ac:dyDescent="0.3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>
        <f t="shared" si="172"/>
        <v>0</v>
      </c>
      <c r="O2780" t="s">
        <v>8284</v>
      </c>
      <c r="P2780" t="e">
        <f t="shared" si="173"/>
        <v>#DIV/0!</v>
      </c>
      <c r="Q2780" s="9" t="s">
        <v>8341</v>
      </c>
      <c r="R2780" t="s">
        <v>8342</v>
      </c>
      <c r="S2780" s="11">
        <f t="shared" si="174"/>
        <v>41932</v>
      </c>
      <c r="T2780" s="11">
        <f t="shared" si="175"/>
        <v>41872</v>
      </c>
    </row>
    <row r="2781" spans="1:20" ht="28.8" x14ac:dyDescent="0.3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>
        <f t="shared" si="172"/>
        <v>0</v>
      </c>
      <c r="O2781" t="s">
        <v>8284</v>
      </c>
      <c r="P2781">
        <f t="shared" si="173"/>
        <v>24</v>
      </c>
      <c r="Q2781" s="9" t="s">
        <v>8341</v>
      </c>
      <c r="R2781" t="s">
        <v>8342</v>
      </c>
      <c r="S2781" s="11">
        <f t="shared" si="174"/>
        <v>42705</v>
      </c>
      <c r="T2781" s="11">
        <f t="shared" si="175"/>
        <v>42675</v>
      </c>
    </row>
    <row r="2782" spans="1:20" ht="28.8" x14ac:dyDescent="0.3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>
        <f t="shared" si="172"/>
        <v>0</v>
      </c>
      <c r="O2782" t="s">
        <v>8284</v>
      </c>
      <c r="P2782">
        <f t="shared" si="173"/>
        <v>38</v>
      </c>
      <c r="Q2782" s="9" t="s">
        <v>8341</v>
      </c>
      <c r="R2782" t="s">
        <v>8342</v>
      </c>
      <c r="S2782" s="11">
        <f t="shared" si="174"/>
        <v>42537</v>
      </c>
      <c r="T2782" s="11">
        <f t="shared" si="175"/>
        <v>42507</v>
      </c>
    </row>
    <row r="2783" spans="1:20" ht="28.8" x14ac:dyDescent="0.3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>
        <f t="shared" si="172"/>
        <v>10</v>
      </c>
      <c r="O2783" t="s">
        <v>8284</v>
      </c>
      <c r="P2783">
        <f t="shared" si="173"/>
        <v>42</v>
      </c>
      <c r="Q2783" s="9" t="s">
        <v>8341</v>
      </c>
      <c r="R2783" t="s">
        <v>8342</v>
      </c>
      <c r="S2783" s="11">
        <f t="shared" si="174"/>
        <v>42378</v>
      </c>
      <c r="T2783" s="11">
        <f t="shared" si="175"/>
        <v>42318</v>
      </c>
    </row>
    <row r="2784" spans="1:20" ht="57.6" x14ac:dyDescent="0.3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>
        <f t="shared" si="172"/>
        <v>0</v>
      </c>
      <c r="O2784" t="s">
        <v>8284</v>
      </c>
      <c r="P2784" t="e">
        <f t="shared" si="173"/>
        <v>#DIV/0!</v>
      </c>
      <c r="Q2784" s="9" t="s">
        <v>8341</v>
      </c>
      <c r="R2784" t="s">
        <v>8342</v>
      </c>
      <c r="S2784" s="11">
        <f t="shared" si="174"/>
        <v>42254</v>
      </c>
      <c r="T2784" s="11">
        <f t="shared" si="175"/>
        <v>42224</v>
      </c>
    </row>
    <row r="2785" spans="1:20" x14ac:dyDescent="0.3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>
        <f t="shared" si="172"/>
        <v>6</v>
      </c>
      <c r="O2785" t="s">
        <v>8284</v>
      </c>
      <c r="P2785">
        <f t="shared" si="173"/>
        <v>61</v>
      </c>
      <c r="Q2785" s="9" t="s">
        <v>8341</v>
      </c>
      <c r="R2785" t="s">
        <v>8342</v>
      </c>
      <c r="S2785" s="11">
        <f t="shared" si="174"/>
        <v>42139</v>
      </c>
      <c r="T2785" s="11">
        <f t="shared" si="175"/>
        <v>42109</v>
      </c>
    </row>
    <row r="2786" spans="1:20" ht="28.8" x14ac:dyDescent="0.3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>
        <f t="shared" si="172"/>
        <v>1</v>
      </c>
      <c r="O2786" t="s">
        <v>8284</v>
      </c>
      <c r="P2786">
        <f t="shared" si="173"/>
        <v>50</v>
      </c>
      <c r="Q2786" s="9" t="s">
        <v>8341</v>
      </c>
      <c r="R2786" t="s">
        <v>8342</v>
      </c>
      <c r="S2786" s="11">
        <f t="shared" si="174"/>
        <v>42173</v>
      </c>
      <c r="T2786" s="11">
        <f t="shared" si="175"/>
        <v>42143</v>
      </c>
    </row>
    <row r="2787" spans="1:20" ht="43.2" x14ac:dyDescent="0.3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>
        <f t="shared" si="172"/>
        <v>7</v>
      </c>
      <c r="O2787" t="s">
        <v>8284</v>
      </c>
      <c r="P2787">
        <f t="shared" si="173"/>
        <v>108</v>
      </c>
      <c r="Q2787" s="9" t="s">
        <v>8341</v>
      </c>
      <c r="R2787" t="s">
        <v>8342</v>
      </c>
      <c r="S2787" s="11">
        <f t="shared" si="174"/>
        <v>42253</v>
      </c>
      <c r="T2787" s="11">
        <f t="shared" si="175"/>
        <v>42223</v>
      </c>
    </row>
    <row r="2788" spans="1:20" ht="43.2" x14ac:dyDescent="0.3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>
        <f t="shared" si="172"/>
        <v>1</v>
      </c>
      <c r="O2788" t="s">
        <v>8284</v>
      </c>
      <c r="P2788">
        <f t="shared" si="173"/>
        <v>24</v>
      </c>
      <c r="Q2788" s="9" t="s">
        <v>8341</v>
      </c>
      <c r="R2788" t="s">
        <v>8342</v>
      </c>
      <c r="S2788" s="11">
        <f t="shared" si="174"/>
        <v>41865</v>
      </c>
      <c r="T2788" s="11">
        <f t="shared" si="175"/>
        <v>41835</v>
      </c>
    </row>
    <row r="2789" spans="1:20" ht="43.2" x14ac:dyDescent="0.3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>
        <f t="shared" si="172"/>
        <v>0</v>
      </c>
      <c r="O2789" t="s">
        <v>8284</v>
      </c>
      <c r="P2789" t="e">
        <f t="shared" si="173"/>
        <v>#DIV/0!</v>
      </c>
      <c r="Q2789" s="9" t="s">
        <v>8341</v>
      </c>
      <c r="R2789" t="s">
        <v>8342</v>
      </c>
      <c r="S2789" s="11">
        <f t="shared" si="174"/>
        <v>42059</v>
      </c>
      <c r="T2789" s="11">
        <f t="shared" si="175"/>
        <v>42029</v>
      </c>
    </row>
    <row r="2790" spans="1:20" ht="43.2" x14ac:dyDescent="0.3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>
        <f t="shared" si="172"/>
        <v>2</v>
      </c>
      <c r="O2790" t="s">
        <v>8284</v>
      </c>
      <c r="P2790">
        <f t="shared" si="173"/>
        <v>50</v>
      </c>
      <c r="Q2790" s="9" t="s">
        <v>8341</v>
      </c>
      <c r="R2790" t="s">
        <v>8342</v>
      </c>
      <c r="S2790" s="11">
        <f t="shared" si="174"/>
        <v>41978</v>
      </c>
      <c r="T2790" s="11">
        <f t="shared" si="175"/>
        <v>41918</v>
      </c>
    </row>
    <row r="2791" spans="1:20" ht="43.2" x14ac:dyDescent="0.3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>
        <f t="shared" si="172"/>
        <v>0</v>
      </c>
      <c r="O2791" t="s">
        <v>8284</v>
      </c>
      <c r="P2791">
        <f t="shared" si="173"/>
        <v>12</v>
      </c>
      <c r="Q2791" s="9" t="s">
        <v>8341</v>
      </c>
      <c r="R2791" t="s">
        <v>8342</v>
      </c>
      <c r="S2791" s="11">
        <f t="shared" si="174"/>
        <v>41982</v>
      </c>
      <c r="T2791" s="11">
        <f t="shared" si="175"/>
        <v>41952</v>
      </c>
    </row>
    <row r="2792" spans="1:20" ht="43.2" x14ac:dyDescent="0.3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>
        <f t="shared" si="172"/>
        <v>0</v>
      </c>
      <c r="O2792" t="s">
        <v>8284</v>
      </c>
      <c r="P2792" t="e">
        <f t="shared" si="173"/>
        <v>#DIV/0!</v>
      </c>
      <c r="Q2792" s="9" t="s">
        <v>8341</v>
      </c>
      <c r="R2792" t="s">
        <v>8342</v>
      </c>
      <c r="S2792" s="11">
        <f t="shared" si="174"/>
        <v>42185</v>
      </c>
      <c r="T2792" s="11">
        <f t="shared" si="175"/>
        <v>42154</v>
      </c>
    </row>
    <row r="2793" spans="1:20" ht="43.2" x14ac:dyDescent="0.3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>
        <f t="shared" si="172"/>
        <v>4</v>
      </c>
      <c r="O2793" t="s">
        <v>8284</v>
      </c>
      <c r="P2793">
        <f t="shared" si="173"/>
        <v>61</v>
      </c>
      <c r="Q2793" s="9" t="s">
        <v>8341</v>
      </c>
      <c r="R2793" t="s">
        <v>8342</v>
      </c>
      <c r="S2793" s="11">
        <f t="shared" si="174"/>
        <v>42091</v>
      </c>
      <c r="T2793" s="11">
        <f t="shared" si="175"/>
        <v>42061</v>
      </c>
    </row>
    <row r="2794" spans="1:20" ht="43.2" x14ac:dyDescent="0.3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>
        <f t="shared" si="172"/>
        <v>0</v>
      </c>
      <c r="O2794" t="s">
        <v>8284</v>
      </c>
      <c r="P2794" t="e">
        <f t="shared" si="173"/>
        <v>#DIV/0!</v>
      </c>
      <c r="Q2794" s="9" t="s">
        <v>8341</v>
      </c>
      <c r="R2794" t="s">
        <v>8342</v>
      </c>
      <c r="S2794" s="11">
        <f t="shared" si="174"/>
        <v>42143</v>
      </c>
      <c r="T2794" s="11">
        <f t="shared" si="175"/>
        <v>42122</v>
      </c>
    </row>
    <row r="2795" spans="1:20" ht="57.6" x14ac:dyDescent="0.3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>
        <f t="shared" si="172"/>
        <v>0</v>
      </c>
      <c r="O2795" t="s">
        <v>8284</v>
      </c>
      <c r="P2795">
        <f t="shared" si="173"/>
        <v>18</v>
      </c>
      <c r="Q2795" s="9" t="s">
        <v>8341</v>
      </c>
      <c r="R2795" t="s">
        <v>8342</v>
      </c>
      <c r="S2795" s="11">
        <f t="shared" si="174"/>
        <v>41907</v>
      </c>
      <c r="T2795" s="11">
        <f t="shared" si="175"/>
        <v>41876</v>
      </c>
    </row>
    <row r="2796" spans="1:20" ht="43.2" x14ac:dyDescent="0.3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>
        <f t="shared" si="172"/>
        <v>0</v>
      </c>
      <c r="O2796" t="s">
        <v>8284</v>
      </c>
      <c r="P2796" t="e">
        <f t="shared" si="173"/>
        <v>#DIV/0!</v>
      </c>
      <c r="Q2796" s="9" t="s">
        <v>8341</v>
      </c>
      <c r="R2796" t="s">
        <v>8342</v>
      </c>
      <c r="S2796" s="11">
        <f t="shared" si="174"/>
        <v>41860</v>
      </c>
      <c r="T2796" s="11">
        <f t="shared" si="175"/>
        <v>41830</v>
      </c>
    </row>
    <row r="2797" spans="1:20" ht="57.6" x14ac:dyDescent="0.3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>
        <f t="shared" si="172"/>
        <v>0</v>
      </c>
      <c r="O2797" t="s">
        <v>8284</v>
      </c>
      <c r="P2797" t="e">
        <f t="shared" si="173"/>
        <v>#DIV/0!</v>
      </c>
      <c r="Q2797" s="9" t="s">
        <v>8341</v>
      </c>
      <c r="R2797" t="s">
        <v>8342</v>
      </c>
      <c r="S2797" s="11">
        <f t="shared" si="174"/>
        <v>42539</v>
      </c>
      <c r="T2797" s="11">
        <f t="shared" si="175"/>
        <v>42509</v>
      </c>
    </row>
    <row r="2798" spans="1:20" ht="43.2" x14ac:dyDescent="0.3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>
        <f t="shared" si="172"/>
        <v>21</v>
      </c>
      <c r="O2798" t="s">
        <v>8284</v>
      </c>
      <c r="P2798">
        <f t="shared" si="173"/>
        <v>83</v>
      </c>
      <c r="Q2798" s="9" t="s">
        <v>8341</v>
      </c>
      <c r="R2798" t="s">
        <v>8342</v>
      </c>
      <c r="S2798" s="11">
        <f t="shared" si="174"/>
        <v>41826</v>
      </c>
      <c r="T2798" s="11">
        <f t="shared" si="175"/>
        <v>41792</v>
      </c>
    </row>
    <row r="2799" spans="1:20" ht="43.2" x14ac:dyDescent="0.3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>
        <f t="shared" si="172"/>
        <v>19</v>
      </c>
      <c r="O2799" t="s">
        <v>8284</v>
      </c>
      <c r="P2799">
        <f t="shared" si="173"/>
        <v>359</v>
      </c>
      <c r="Q2799" s="9" t="s">
        <v>8341</v>
      </c>
      <c r="R2799" t="s">
        <v>8342</v>
      </c>
      <c r="S2799" s="11">
        <f t="shared" si="174"/>
        <v>42181</v>
      </c>
      <c r="T2799" s="11">
        <f t="shared" si="175"/>
        <v>42150</v>
      </c>
    </row>
    <row r="2800" spans="1:20" ht="43.2" x14ac:dyDescent="0.3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>
        <f t="shared" si="172"/>
        <v>2</v>
      </c>
      <c r="O2800" t="s">
        <v>8284</v>
      </c>
      <c r="P2800">
        <f t="shared" si="173"/>
        <v>61</v>
      </c>
      <c r="Q2800" s="9" t="s">
        <v>8341</v>
      </c>
      <c r="R2800" t="s">
        <v>8342</v>
      </c>
      <c r="S2800" s="11">
        <f t="shared" si="174"/>
        <v>41894</v>
      </c>
      <c r="T2800" s="11">
        <f t="shared" si="175"/>
        <v>41863</v>
      </c>
    </row>
    <row r="2801" spans="1:20" ht="43.2" x14ac:dyDescent="0.3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>
        <f t="shared" si="172"/>
        <v>6</v>
      </c>
      <c r="O2801" t="s">
        <v>8284</v>
      </c>
      <c r="P2801">
        <f t="shared" si="173"/>
        <v>340</v>
      </c>
      <c r="Q2801" s="9" t="s">
        <v>8341</v>
      </c>
      <c r="R2801" t="s">
        <v>8342</v>
      </c>
      <c r="S2801" s="11">
        <f t="shared" si="174"/>
        <v>42635</v>
      </c>
      <c r="T2801" s="11">
        <f t="shared" si="175"/>
        <v>42605</v>
      </c>
    </row>
    <row r="2802" spans="1:20" ht="43.2" x14ac:dyDescent="0.3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>
        <f t="shared" si="172"/>
        <v>0</v>
      </c>
      <c r="O2802" t="s">
        <v>8284</v>
      </c>
      <c r="P2802">
        <f t="shared" si="173"/>
        <v>6</v>
      </c>
      <c r="Q2802" s="9" t="s">
        <v>8341</v>
      </c>
      <c r="R2802" t="s">
        <v>8342</v>
      </c>
      <c r="S2802" s="11">
        <f t="shared" si="174"/>
        <v>42057</v>
      </c>
      <c r="T2802" s="11">
        <f t="shared" si="175"/>
        <v>42027</v>
      </c>
    </row>
    <row r="2803" spans="1:20" ht="43.2" x14ac:dyDescent="0.3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>
        <f t="shared" si="172"/>
        <v>0</v>
      </c>
      <c r="O2803" t="s">
        <v>8284</v>
      </c>
      <c r="P2803">
        <f t="shared" si="173"/>
        <v>50</v>
      </c>
      <c r="Q2803" s="9" t="s">
        <v>8341</v>
      </c>
      <c r="R2803" t="s">
        <v>8342</v>
      </c>
      <c r="S2803" s="11">
        <f t="shared" si="174"/>
        <v>42155</v>
      </c>
      <c r="T2803" s="11">
        <f t="shared" si="175"/>
        <v>42125</v>
      </c>
    </row>
    <row r="2804" spans="1:20" ht="43.2" x14ac:dyDescent="0.3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>
        <f t="shared" si="172"/>
        <v>0</v>
      </c>
      <c r="O2804" t="s">
        <v>8284</v>
      </c>
      <c r="P2804">
        <f t="shared" si="173"/>
        <v>25</v>
      </c>
      <c r="Q2804" s="9" t="s">
        <v>8341</v>
      </c>
      <c r="R2804" t="s">
        <v>8342</v>
      </c>
      <c r="S2804" s="11">
        <f t="shared" si="174"/>
        <v>41957</v>
      </c>
      <c r="T2804" s="11">
        <f t="shared" si="175"/>
        <v>41938</v>
      </c>
    </row>
    <row r="2805" spans="1:20" ht="28.8" x14ac:dyDescent="0.3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>
        <f t="shared" si="172"/>
        <v>0</v>
      </c>
      <c r="O2805" t="s">
        <v>8284</v>
      </c>
      <c r="P2805" t="e">
        <f t="shared" si="173"/>
        <v>#DIV/0!</v>
      </c>
      <c r="Q2805" s="9" t="s">
        <v>8341</v>
      </c>
      <c r="R2805" t="s">
        <v>8342</v>
      </c>
      <c r="S2805" s="11">
        <f t="shared" si="174"/>
        <v>41871</v>
      </c>
      <c r="T2805" s="11">
        <f t="shared" si="175"/>
        <v>41841</v>
      </c>
    </row>
    <row r="2806" spans="1:20" ht="43.2" x14ac:dyDescent="0.3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>
        <f t="shared" si="172"/>
        <v>0</v>
      </c>
      <c r="O2806" t="s">
        <v>8284</v>
      </c>
      <c r="P2806">
        <f t="shared" si="173"/>
        <v>30</v>
      </c>
      <c r="Q2806" s="9" t="s">
        <v>8341</v>
      </c>
      <c r="R2806" t="s">
        <v>8342</v>
      </c>
      <c r="S2806" s="11">
        <f t="shared" si="174"/>
        <v>42219</v>
      </c>
      <c r="T2806" s="11">
        <f t="shared" si="175"/>
        <v>42184</v>
      </c>
    </row>
    <row r="2807" spans="1:20" ht="43.2" x14ac:dyDescent="0.3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>
        <f t="shared" si="172"/>
        <v>6</v>
      </c>
      <c r="O2807" t="s">
        <v>8284</v>
      </c>
      <c r="P2807">
        <f t="shared" si="173"/>
        <v>47</v>
      </c>
      <c r="Q2807" s="9" t="s">
        <v>8341</v>
      </c>
      <c r="R2807" t="s">
        <v>8342</v>
      </c>
      <c r="S2807" s="11">
        <f t="shared" si="174"/>
        <v>42499</v>
      </c>
      <c r="T2807" s="11">
        <f t="shared" si="175"/>
        <v>42469</v>
      </c>
    </row>
    <row r="2808" spans="1:20" ht="43.2" x14ac:dyDescent="0.3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>
        <f t="shared" si="172"/>
        <v>3</v>
      </c>
      <c r="O2808" t="s">
        <v>8284</v>
      </c>
      <c r="P2808">
        <f t="shared" si="173"/>
        <v>65</v>
      </c>
      <c r="Q2808" s="9" t="s">
        <v>8341</v>
      </c>
      <c r="R2808" t="s">
        <v>8342</v>
      </c>
      <c r="S2808" s="11">
        <f t="shared" si="174"/>
        <v>42200</v>
      </c>
      <c r="T2808" s="11">
        <f t="shared" si="175"/>
        <v>42170</v>
      </c>
    </row>
    <row r="2809" spans="1:20" ht="57.6" x14ac:dyDescent="0.3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>
        <f t="shared" si="172"/>
        <v>0</v>
      </c>
      <c r="O2809" t="s">
        <v>8284</v>
      </c>
      <c r="P2809">
        <f t="shared" si="173"/>
        <v>10</v>
      </c>
      <c r="Q2809" s="9" t="s">
        <v>8341</v>
      </c>
      <c r="R2809" t="s">
        <v>8342</v>
      </c>
      <c r="S2809" s="11">
        <f t="shared" si="174"/>
        <v>42800</v>
      </c>
      <c r="T2809" s="11">
        <f t="shared" si="175"/>
        <v>42746</v>
      </c>
    </row>
    <row r="2810" spans="1:20" ht="43.2" x14ac:dyDescent="0.3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>
        <f t="shared" si="172"/>
        <v>0</v>
      </c>
      <c r="O2810" t="s">
        <v>8284</v>
      </c>
      <c r="P2810" t="e">
        <f t="shared" si="173"/>
        <v>#DIV/0!</v>
      </c>
      <c r="Q2810" s="9" t="s">
        <v>8341</v>
      </c>
      <c r="R2810" t="s">
        <v>8342</v>
      </c>
      <c r="S2810" s="11">
        <f t="shared" si="174"/>
        <v>41927</v>
      </c>
      <c r="T2810" s="11">
        <f t="shared" si="175"/>
        <v>41897</v>
      </c>
    </row>
    <row r="2811" spans="1:20" ht="43.2" x14ac:dyDescent="0.3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>
        <f t="shared" si="172"/>
        <v>0</v>
      </c>
      <c r="O2811" t="s">
        <v>8284</v>
      </c>
      <c r="P2811">
        <f t="shared" si="173"/>
        <v>5</v>
      </c>
      <c r="Q2811" s="9" t="s">
        <v>8341</v>
      </c>
      <c r="R2811" t="s">
        <v>8342</v>
      </c>
      <c r="S2811" s="11">
        <f t="shared" si="174"/>
        <v>41868</v>
      </c>
      <c r="T2811" s="11">
        <f t="shared" si="175"/>
        <v>41838</v>
      </c>
    </row>
    <row r="2812" spans="1:20" ht="43.2" x14ac:dyDescent="0.3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>
        <f t="shared" si="172"/>
        <v>5</v>
      </c>
      <c r="O2812" t="s">
        <v>8284</v>
      </c>
      <c r="P2812">
        <f t="shared" si="173"/>
        <v>640</v>
      </c>
      <c r="Q2812" s="9" t="s">
        <v>8341</v>
      </c>
      <c r="R2812" t="s">
        <v>8342</v>
      </c>
      <c r="S2812" s="11">
        <f t="shared" si="174"/>
        <v>42305</v>
      </c>
      <c r="T2812" s="11">
        <f t="shared" si="175"/>
        <v>42275</v>
      </c>
    </row>
    <row r="2813" spans="1:20" ht="43.2" x14ac:dyDescent="0.3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>
        <f t="shared" si="172"/>
        <v>12</v>
      </c>
      <c r="O2813" t="s">
        <v>8284</v>
      </c>
      <c r="P2813">
        <f t="shared" si="173"/>
        <v>69</v>
      </c>
      <c r="Q2813" s="9" t="s">
        <v>8341</v>
      </c>
      <c r="R2813" t="s">
        <v>8342</v>
      </c>
      <c r="S2813" s="11">
        <f t="shared" si="174"/>
        <v>41818</v>
      </c>
      <c r="T2813" s="11">
        <f t="shared" si="175"/>
        <v>41781</v>
      </c>
    </row>
    <row r="2814" spans="1:20" ht="28.8" x14ac:dyDescent="0.3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>
        <f t="shared" si="172"/>
        <v>0</v>
      </c>
      <c r="O2814" t="s">
        <v>8284</v>
      </c>
      <c r="P2814">
        <f t="shared" si="173"/>
        <v>1</v>
      </c>
      <c r="Q2814" s="9" t="s">
        <v>8341</v>
      </c>
      <c r="R2814" t="s">
        <v>8342</v>
      </c>
      <c r="S2814" s="11">
        <f t="shared" si="174"/>
        <v>42064</v>
      </c>
      <c r="T2814" s="11">
        <f t="shared" si="175"/>
        <v>42034</v>
      </c>
    </row>
    <row r="2815" spans="1:20" ht="57.6" x14ac:dyDescent="0.3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>
        <f t="shared" si="172"/>
        <v>4</v>
      </c>
      <c r="O2815" t="s">
        <v>8284</v>
      </c>
      <c r="P2815">
        <f t="shared" si="173"/>
        <v>11</v>
      </c>
      <c r="Q2815" s="9" t="s">
        <v>8341</v>
      </c>
      <c r="R2815" t="s">
        <v>8342</v>
      </c>
      <c r="S2815" s="11">
        <f t="shared" si="174"/>
        <v>42747</v>
      </c>
      <c r="T2815" s="11">
        <f t="shared" si="175"/>
        <v>42728</v>
      </c>
    </row>
    <row r="2816" spans="1:20" ht="43.2" x14ac:dyDescent="0.3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>
        <f t="shared" si="172"/>
        <v>4</v>
      </c>
      <c r="O2816" t="s">
        <v>8284</v>
      </c>
      <c r="P2816">
        <f t="shared" si="173"/>
        <v>33</v>
      </c>
      <c r="Q2816" s="9" t="s">
        <v>8341</v>
      </c>
      <c r="R2816" t="s">
        <v>8342</v>
      </c>
      <c r="S2816" s="11">
        <f t="shared" si="174"/>
        <v>42676</v>
      </c>
      <c r="T2816" s="11">
        <f t="shared" si="175"/>
        <v>42657</v>
      </c>
    </row>
    <row r="2817" spans="1:20" ht="43.2" x14ac:dyDescent="0.3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>
        <f t="shared" si="172"/>
        <v>2</v>
      </c>
      <c r="O2817" t="s">
        <v>8287</v>
      </c>
      <c r="P2817">
        <f t="shared" si="173"/>
        <v>48</v>
      </c>
      <c r="Q2817" s="9" t="s">
        <v>8327</v>
      </c>
      <c r="R2817" t="s">
        <v>8346</v>
      </c>
      <c r="S2817" s="11">
        <f t="shared" si="174"/>
        <v>42057</v>
      </c>
      <c r="T2817" s="11">
        <f t="shared" si="175"/>
        <v>42032</v>
      </c>
    </row>
    <row r="2818" spans="1:20" ht="28.8" x14ac:dyDescent="0.3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>
        <f t="shared" ref="N2818:N2881" si="176">ROUND(($E2818/$D2818)*100,0)</f>
        <v>0</v>
      </c>
      <c r="O2818" t="s">
        <v>8287</v>
      </c>
      <c r="P2818">
        <f t="shared" ref="P2818:P2881" si="177">ROUND($E2818/$L2818,0)</f>
        <v>6</v>
      </c>
      <c r="Q2818" s="9" t="s">
        <v>8327</v>
      </c>
      <c r="R2818" t="s">
        <v>8346</v>
      </c>
      <c r="S2818" s="11">
        <f t="shared" si="174"/>
        <v>41971</v>
      </c>
      <c r="T2818" s="11">
        <f t="shared" si="175"/>
        <v>41941</v>
      </c>
    </row>
    <row r="2819" spans="1:20" x14ac:dyDescent="0.3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>
        <f t="shared" si="176"/>
        <v>0</v>
      </c>
      <c r="O2819" t="s">
        <v>8287</v>
      </c>
      <c r="P2819">
        <f t="shared" si="177"/>
        <v>5</v>
      </c>
      <c r="Q2819" s="9" t="s">
        <v>8327</v>
      </c>
      <c r="R2819" t="s">
        <v>8346</v>
      </c>
      <c r="S2819" s="11">
        <f t="shared" ref="S2819:S2882" si="178">ROUND((((($I2819/60)/60)/24)+DATE(1970,1,1))-(8/24),0)</f>
        <v>42350</v>
      </c>
      <c r="T2819" s="11">
        <f t="shared" ref="T2819:T2882" si="179">ROUND((((($J2819/60)/60)/24)+DATE(1970,1,1))-(8/24),0)</f>
        <v>42297</v>
      </c>
    </row>
    <row r="2820" spans="1:20" ht="43.2" x14ac:dyDescent="0.3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>
        <f t="shared" si="176"/>
        <v>1</v>
      </c>
      <c r="O2820" t="s">
        <v>8287</v>
      </c>
      <c r="P2820">
        <f t="shared" si="177"/>
        <v>8</v>
      </c>
      <c r="Q2820" s="9" t="s">
        <v>8327</v>
      </c>
      <c r="R2820" t="s">
        <v>8346</v>
      </c>
      <c r="S2820" s="11">
        <f t="shared" si="178"/>
        <v>41863</v>
      </c>
      <c r="T2820" s="11">
        <f t="shared" si="179"/>
        <v>41838</v>
      </c>
    </row>
    <row r="2821" spans="1:20" ht="43.2" x14ac:dyDescent="0.3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>
        <f t="shared" si="176"/>
        <v>7</v>
      </c>
      <c r="O2821" t="s">
        <v>8287</v>
      </c>
      <c r="P2821">
        <f t="shared" si="177"/>
        <v>12</v>
      </c>
      <c r="Q2821" s="9" t="s">
        <v>8327</v>
      </c>
      <c r="R2821" t="s">
        <v>8346</v>
      </c>
      <c r="S2821" s="11">
        <f t="shared" si="178"/>
        <v>42322</v>
      </c>
      <c r="T2821" s="11">
        <f t="shared" si="179"/>
        <v>42292</v>
      </c>
    </row>
    <row r="2822" spans="1:20" ht="43.2" x14ac:dyDescent="0.3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>
        <f t="shared" si="176"/>
        <v>0</v>
      </c>
      <c r="O2822" t="s">
        <v>8287</v>
      </c>
      <c r="P2822" t="e">
        <f t="shared" si="177"/>
        <v>#DIV/0!</v>
      </c>
      <c r="Q2822" s="9" t="s">
        <v>8327</v>
      </c>
      <c r="R2822" t="s">
        <v>8346</v>
      </c>
      <c r="S2822" s="11">
        <f t="shared" si="178"/>
        <v>42005</v>
      </c>
      <c r="T2822" s="11">
        <f t="shared" si="179"/>
        <v>41945</v>
      </c>
    </row>
    <row r="2823" spans="1:20" ht="43.2" x14ac:dyDescent="0.3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>
        <f t="shared" si="176"/>
        <v>0</v>
      </c>
      <c r="O2823" t="s">
        <v>8287</v>
      </c>
      <c r="P2823">
        <f t="shared" si="177"/>
        <v>1</v>
      </c>
      <c r="Q2823" s="9" t="s">
        <v>8327</v>
      </c>
      <c r="R2823" t="s">
        <v>8346</v>
      </c>
      <c r="S2823" s="11">
        <f t="shared" si="178"/>
        <v>42524</v>
      </c>
      <c r="T2823" s="11">
        <f t="shared" si="179"/>
        <v>42479</v>
      </c>
    </row>
    <row r="2824" spans="1:20" ht="57.6" x14ac:dyDescent="0.3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>
        <f t="shared" si="176"/>
        <v>0</v>
      </c>
      <c r="O2824" t="s">
        <v>8287</v>
      </c>
      <c r="P2824">
        <f t="shared" si="177"/>
        <v>2</v>
      </c>
      <c r="Q2824" s="9" t="s">
        <v>8327</v>
      </c>
      <c r="R2824" t="s">
        <v>8346</v>
      </c>
      <c r="S2824" s="11">
        <f t="shared" si="178"/>
        <v>42041</v>
      </c>
      <c r="T2824" s="11">
        <f t="shared" si="179"/>
        <v>42013</v>
      </c>
    </row>
    <row r="2825" spans="1:20" ht="28.8" x14ac:dyDescent="0.3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>
        <f t="shared" si="176"/>
        <v>5</v>
      </c>
      <c r="O2825" t="s">
        <v>8287</v>
      </c>
      <c r="P2825">
        <f t="shared" si="177"/>
        <v>25</v>
      </c>
      <c r="Q2825" s="9" t="s">
        <v>8327</v>
      </c>
      <c r="R2825" t="s">
        <v>8346</v>
      </c>
      <c r="S2825" s="11">
        <f t="shared" si="178"/>
        <v>41977</v>
      </c>
      <c r="T2825" s="11">
        <f t="shared" si="179"/>
        <v>41947</v>
      </c>
    </row>
    <row r="2826" spans="1:20" ht="57.6" x14ac:dyDescent="0.3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>
        <f t="shared" si="176"/>
        <v>5</v>
      </c>
      <c r="O2826" t="s">
        <v>8287</v>
      </c>
      <c r="P2826">
        <f t="shared" si="177"/>
        <v>100</v>
      </c>
      <c r="Q2826" s="9" t="s">
        <v>8327</v>
      </c>
      <c r="R2826" t="s">
        <v>8346</v>
      </c>
      <c r="S2826" s="11">
        <f t="shared" si="178"/>
        <v>42420</v>
      </c>
      <c r="T2826" s="11">
        <f t="shared" si="179"/>
        <v>42360</v>
      </c>
    </row>
    <row r="2827" spans="1:20" ht="43.2" x14ac:dyDescent="0.3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>
        <f t="shared" si="176"/>
        <v>0</v>
      </c>
      <c r="O2827" t="s">
        <v>8287</v>
      </c>
      <c r="P2827">
        <f t="shared" si="177"/>
        <v>1</v>
      </c>
      <c r="Q2827" s="9" t="s">
        <v>8327</v>
      </c>
      <c r="R2827" t="s">
        <v>8346</v>
      </c>
      <c r="S2827" s="11">
        <f t="shared" si="178"/>
        <v>42738</v>
      </c>
      <c r="T2827" s="11">
        <f t="shared" si="179"/>
        <v>42708</v>
      </c>
    </row>
    <row r="2828" spans="1:20" ht="43.2" x14ac:dyDescent="0.3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>
        <f t="shared" si="176"/>
        <v>18</v>
      </c>
      <c r="O2828" t="s">
        <v>8287</v>
      </c>
      <c r="P2828">
        <f t="shared" si="177"/>
        <v>89</v>
      </c>
      <c r="Q2828" s="9" t="s">
        <v>8327</v>
      </c>
      <c r="R2828" t="s">
        <v>8346</v>
      </c>
      <c r="S2828" s="11">
        <f t="shared" si="178"/>
        <v>42232</v>
      </c>
      <c r="T2828" s="11">
        <f t="shared" si="179"/>
        <v>42192</v>
      </c>
    </row>
    <row r="2829" spans="1:20" ht="43.2" x14ac:dyDescent="0.3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>
        <f t="shared" si="176"/>
        <v>0</v>
      </c>
      <c r="O2829" t="s">
        <v>8287</v>
      </c>
      <c r="P2829" t="e">
        <f t="shared" si="177"/>
        <v>#DIV/0!</v>
      </c>
      <c r="Q2829" s="9" t="s">
        <v>8327</v>
      </c>
      <c r="R2829" t="s">
        <v>8346</v>
      </c>
      <c r="S2829" s="11">
        <f t="shared" si="178"/>
        <v>42330</v>
      </c>
      <c r="T2829" s="11">
        <f t="shared" si="179"/>
        <v>42300</v>
      </c>
    </row>
    <row r="2830" spans="1:20" ht="43.2" x14ac:dyDescent="0.3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>
        <f t="shared" si="176"/>
        <v>1</v>
      </c>
      <c r="O2830" t="s">
        <v>8287</v>
      </c>
      <c r="P2830">
        <f t="shared" si="177"/>
        <v>28</v>
      </c>
      <c r="Q2830" s="9" t="s">
        <v>8327</v>
      </c>
      <c r="R2830" t="s">
        <v>8346</v>
      </c>
      <c r="S2830" s="11">
        <f t="shared" si="178"/>
        <v>42262</v>
      </c>
      <c r="T2830" s="11">
        <f t="shared" si="179"/>
        <v>42232</v>
      </c>
    </row>
    <row r="2831" spans="1:20" ht="57.6" x14ac:dyDescent="0.3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>
        <f t="shared" si="176"/>
        <v>0</v>
      </c>
      <c r="O2831" t="s">
        <v>8287</v>
      </c>
      <c r="P2831">
        <f t="shared" si="177"/>
        <v>6</v>
      </c>
      <c r="Q2831" s="9" t="s">
        <v>8327</v>
      </c>
      <c r="R2831" t="s">
        <v>8346</v>
      </c>
      <c r="S2831" s="11">
        <f t="shared" si="178"/>
        <v>42425</v>
      </c>
      <c r="T2831" s="11">
        <f t="shared" si="179"/>
        <v>42395</v>
      </c>
    </row>
    <row r="2832" spans="1:20" ht="57.6" x14ac:dyDescent="0.3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>
        <f t="shared" si="176"/>
        <v>7</v>
      </c>
      <c r="O2832" t="s">
        <v>8287</v>
      </c>
      <c r="P2832">
        <f t="shared" si="177"/>
        <v>45</v>
      </c>
      <c r="Q2832" s="9" t="s">
        <v>8327</v>
      </c>
      <c r="R2832" t="s">
        <v>8346</v>
      </c>
      <c r="S2832" s="11">
        <f t="shared" si="178"/>
        <v>42652</v>
      </c>
      <c r="T2832" s="11">
        <f t="shared" si="179"/>
        <v>42622</v>
      </c>
    </row>
    <row r="2833" spans="1:20" ht="28.8" x14ac:dyDescent="0.3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>
        <f t="shared" si="176"/>
        <v>3</v>
      </c>
      <c r="O2833" t="s">
        <v>8287</v>
      </c>
      <c r="P2833">
        <f t="shared" si="177"/>
        <v>1</v>
      </c>
      <c r="Q2833" s="9" t="s">
        <v>8327</v>
      </c>
      <c r="R2833" t="s">
        <v>8346</v>
      </c>
      <c r="S2833" s="11">
        <f t="shared" si="178"/>
        <v>42549</v>
      </c>
      <c r="T2833" s="11">
        <f t="shared" si="179"/>
        <v>42524</v>
      </c>
    </row>
    <row r="2834" spans="1:20" ht="57.6" x14ac:dyDescent="0.3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>
        <f t="shared" si="176"/>
        <v>0</v>
      </c>
      <c r="O2834" t="s">
        <v>8287</v>
      </c>
      <c r="P2834">
        <f t="shared" si="177"/>
        <v>100</v>
      </c>
      <c r="Q2834" s="9" t="s">
        <v>8327</v>
      </c>
      <c r="R2834" t="s">
        <v>8346</v>
      </c>
      <c r="S2834" s="11">
        <f t="shared" si="178"/>
        <v>42044</v>
      </c>
      <c r="T2834" s="11">
        <f t="shared" si="179"/>
        <v>42014</v>
      </c>
    </row>
    <row r="2835" spans="1:20" ht="43.2" x14ac:dyDescent="0.3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>
        <f t="shared" si="176"/>
        <v>0</v>
      </c>
      <c r="O2835" t="s">
        <v>8287</v>
      </c>
      <c r="P2835">
        <f t="shared" si="177"/>
        <v>13</v>
      </c>
      <c r="Q2835" s="9" t="s">
        <v>8327</v>
      </c>
      <c r="R2835" t="s">
        <v>8346</v>
      </c>
      <c r="S2835" s="11">
        <f t="shared" si="178"/>
        <v>42634</v>
      </c>
      <c r="T2835" s="11">
        <f t="shared" si="179"/>
        <v>42604</v>
      </c>
    </row>
    <row r="2836" spans="1:20" ht="43.2" x14ac:dyDescent="0.3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>
        <f t="shared" si="176"/>
        <v>0</v>
      </c>
      <c r="O2836" t="s">
        <v>8287</v>
      </c>
      <c r="P2836">
        <f t="shared" si="177"/>
        <v>100</v>
      </c>
      <c r="Q2836" s="9" t="s">
        <v>8327</v>
      </c>
      <c r="R2836" t="s">
        <v>8346</v>
      </c>
      <c r="S2836" s="11">
        <f t="shared" si="178"/>
        <v>42370</v>
      </c>
      <c r="T2836" s="11">
        <f t="shared" si="179"/>
        <v>42340</v>
      </c>
    </row>
    <row r="2837" spans="1:20" ht="43.2" x14ac:dyDescent="0.3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>
        <f t="shared" si="176"/>
        <v>20</v>
      </c>
      <c r="O2837" t="s">
        <v>8287</v>
      </c>
      <c r="P2837">
        <f t="shared" si="177"/>
        <v>109</v>
      </c>
      <c r="Q2837" s="9" t="s">
        <v>8327</v>
      </c>
      <c r="R2837" t="s">
        <v>8346</v>
      </c>
      <c r="S2837" s="11">
        <f t="shared" si="178"/>
        <v>42689</v>
      </c>
      <c r="T2837" s="11">
        <f t="shared" si="179"/>
        <v>42676</v>
      </c>
    </row>
    <row r="2838" spans="1:20" ht="43.2" x14ac:dyDescent="0.3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>
        <f t="shared" si="176"/>
        <v>0</v>
      </c>
      <c r="O2838" t="s">
        <v>8287</v>
      </c>
      <c r="P2838" t="e">
        <f t="shared" si="177"/>
        <v>#DIV/0!</v>
      </c>
      <c r="Q2838" s="9" t="s">
        <v>8327</v>
      </c>
      <c r="R2838" t="s">
        <v>8346</v>
      </c>
      <c r="S2838" s="11">
        <f t="shared" si="178"/>
        <v>42123</v>
      </c>
      <c r="T2838" s="11">
        <f t="shared" si="179"/>
        <v>42093</v>
      </c>
    </row>
    <row r="2839" spans="1:20" ht="43.2" x14ac:dyDescent="0.3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>
        <f t="shared" si="176"/>
        <v>0</v>
      </c>
      <c r="O2839" t="s">
        <v>8287</v>
      </c>
      <c r="P2839" t="e">
        <f t="shared" si="177"/>
        <v>#DIV/0!</v>
      </c>
      <c r="Q2839" s="9" t="s">
        <v>8327</v>
      </c>
      <c r="R2839" t="s">
        <v>8346</v>
      </c>
      <c r="S2839" s="11">
        <f t="shared" si="178"/>
        <v>42240</v>
      </c>
      <c r="T2839" s="11">
        <f t="shared" si="179"/>
        <v>42180</v>
      </c>
    </row>
    <row r="2840" spans="1:20" ht="57.6" x14ac:dyDescent="0.3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>
        <f t="shared" si="176"/>
        <v>8</v>
      </c>
      <c r="O2840" t="s">
        <v>8287</v>
      </c>
      <c r="P2840">
        <f t="shared" si="177"/>
        <v>105</v>
      </c>
      <c r="Q2840" s="9" t="s">
        <v>8327</v>
      </c>
      <c r="R2840" t="s">
        <v>8346</v>
      </c>
      <c r="S2840" s="11">
        <f t="shared" si="178"/>
        <v>42632</v>
      </c>
      <c r="T2840" s="11">
        <f t="shared" si="179"/>
        <v>42602</v>
      </c>
    </row>
    <row r="2841" spans="1:20" ht="43.2" x14ac:dyDescent="0.3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>
        <f t="shared" si="176"/>
        <v>5</v>
      </c>
      <c r="O2841" t="s">
        <v>8287</v>
      </c>
      <c r="P2841">
        <f t="shared" si="177"/>
        <v>15</v>
      </c>
      <c r="Q2841" s="9" t="s">
        <v>8327</v>
      </c>
      <c r="R2841" t="s">
        <v>8346</v>
      </c>
      <c r="S2841" s="11">
        <f t="shared" si="178"/>
        <v>42462</v>
      </c>
      <c r="T2841" s="11">
        <f t="shared" si="179"/>
        <v>42432</v>
      </c>
    </row>
    <row r="2842" spans="1:20" ht="43.2" x14ac:dyDescent="0.3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>
        <f t="shared" si="176"/>
        <v>0</v>
      </c>
      <c r="O2842" t="s">
        <v>8287</v>
      </c>
      <c r="P2842" t="e">
        <f t="shared" si="177"/>
        <v>#DIV/0!</v>
      </c>
      <c r="Q2842" s="9" t="s">
        <v>8327</v>
      </c>
      <c r="R2842" t="s">
        <v>8346</v>
      </c>
      <c r="S2842" s="11">
        <f t="shared" si="178"/>
        <v>42104</v>
      </c>
      <c r="T2842" s="11">
        <f t="shared" si="179"/>
        <v>42074</v>
      </c>
    </row>
    <row r="2843" spans="1:20" ht="43.2" x14ac:dyDescent="0.3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>
        <f t="shared" si="176"/>
        <v>8</v>
      </c>
      <c r="O2843" t="s">
        <v>8287</v>
      </c>
      <c r="P2843">
        <f t="shared" si="177"/>
        <v>81</v>
      </c>
      <c r="Q2843" s="9" t="s">
        <v>8327</v>
      </c>
      <c r="R2843" t="s">
        <v>8346</v>
      </c>
      <c r="S2843" s="11">
        <f t="shared" si="178"/>
        <v>41992</v>
      </c>
      <c r="T2843" s="11">
        <f t="shared" si="179"/>
        <v>41961</v>
      </c>
    </row>
    <row r="2844" spans="1:20" ht="43.2" x14ac:dyDescent="0.3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>
        <f t="shared" si="176"/>
        <v>32</v>
      </c>
      <c r="O2844" t="s">
        <v>8287</v>
      </c>
      <c r="P2844">
        <f t="shared" si="177"/>
        <v>116</v>
      </c>
      <c r="Q2844" s="9" t="s">
        <v>8327</v>
      </c>
      <c r="R2844" t="s">
        <v>8346</v>
      </c>
      <c r="S2844" s="11">
        <f t="shared" si="178"/>
        <v>42334</v>
      </c>
      <c r="T2844" s="11">
        <f t="shared" si="179"/>
        <v>42304</v>
      </c>
    </row>
    <row r="2845" spans="1:20" ht="43.2" x14ac:dyDescent="0.3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>
        <f t="shared" si="176"/>
        <v>0</v>
      </c>
      <c r="O2845" t="s">
        <v>8287</v>
      </c>
      <c r="P2845" t="e">
        <f t="shared" si="177"/>
        <v>#DIV/0!</v>
      </c>
      <c r="Q2845" s="9" t="s">
        <v>8327</v>
      </c>
      <c r="R2845" t="s">
        <v>8346</v>
      </c>
      <c r="S2845" s="11">
        <f t="shared" si="178"/>
        <v>42205</v>
      </c>
      <c r="T2845" s="11">
        <f t="shared" si="179"/>
        <v>42175</v>
      </c>
    </row>
    <row r="2846" spans="1:20" ht="43.2" x14ac:dyDescent="0.3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>
        <f t="shared" si="176"/>
        <v>7</v>
      </c>
      <c r="O2846" t="s">
        <v>8287</v>
      </c>
      <c r="P2846">
        <f t="shared" si="177"/>
        <v>81</v>
      </c>
      <c r="Q2846" s="9" t="s">
        <v>8327</v>
      </c>
      <c r="R2846" t="s">
        <v>8346</v>
      </c>
      <c r="S2846" s="11">
        <f t="shared" si="178"/>
        <v>42714</v>
      </c>
      <c r="T2846" s="11">
        <f t="shared" si="179"/>
        <v>42673</v>
      </c>
    </row>
    <row r="2847" spans="1:20" ht="43.2" x14ac:dyDescent="0.3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>
        <f t="shared" si="176"/>
        <v>10</v>
      </c>
      <c r="O2847" t="s">
        <v>8287</v>
      </c>
      <c r="P2847">
        <f t="shared" si="177"/>
        <v>745</v>
      </c>
      <c r="Q2847" s="9" t="s">
        <v>8327</v>
      </c>
      <c r="R2847" t="s">
        <v>8346</v>
      </c>
      <c r="S2847" s="11">
        <f t="shared" si="178"/>
        <v>42163</v>
      </c>
      <c r="T2847" s="11">
        <f t="shared" si="179"/>
        <v>42142</v>
      </c>
    </row>
    <row r="2848" spans="1:20" ht="43.2" x14ac:dyDescent="0.3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>
        <f t="shared" si="176"/>
        <v>0</v>
      </c>
      <c r="O2848" t="s">
        <v>8287</v>
      </c>
      <c r="P2848">
        <f t="shared" si="177"/>
        <v>8</v>
      </c>
      <c r="Q2848" s="9" t="s">
        <v>8327</v>
      </c>
      <c r="R2848" t="s">
        <v>8346</v>
      </c>
      <c r="S2848" s="11">
        <f t="shared" si="178"/>
        <v>42288</v>
      </c>
      <c r="T2848" s="11">
        <f t="shared" si="179"/>
        <v>42258</v>
      </c>
    </row>
    <row r="2849" spans="1:20" ht="43.2" x14ac:dyDescent="0.3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>
        <f t="shared" si="176"/>
        <v>1</v>
      </c>
      <c r="O2849" t="s">
        <v>8287</v>
      </c>
      <c r="P2849">
        <f t="shared" si="177"/>
        <v>39</v>
      </c>
      <c r="Q2849" s="9" t="s">
        <v>8327</v>
      </c>
      <c r="R2849" t="s">
        <v>8346</v>
      </c>
      <c r="S2849" s="11">
        <f t="shared" si="178"/>
        <v>42421</v>
      </c>
      <c r="T2849" s="11">
        <f t="shared" si="179"/>
        <v>42391</v>
      </c>
    </row>
    <row r="2850" spans="1:20" ht="57.6" x14ac:dyDescent="0.3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>
        <f t="shared" si="176"/>
        <v>27</v>
      </c>
      <c r="O2850" t="s">
        <v>8287</v>
      </c>
      <c r="P2850">
        <f t="shared" si="177"/>
        <v>37</v>
      </c>
      <c r="Q2850" s="9" t="s">
        <v>8327</v>
      </c>
      <c r="R2850" t="s">
        <v>8346</v>
      </c>
      <c r="S2850" s="11">
        <f t="shared" si="178"/>
        <v>41833</v>
      </c>
      <c r="T2850" s="11">
        <f t="shared" si="179"/>
        <v>41796</v>
      </c>
    </row>
    <row r="2851" spans="1:20" ht="43.2" x14ac:dyDescent="0.3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>
        <f t="shared" si="176"/>
        <v>3</v>
      </c>
      <c r="O2851" t="s">
        <v>8287</v>
      </c>
      <c r="P2851">
        <f t="shared" si="177"/>
        <v>75</v>
      </c>
      <c r="Q2851" s="9" t="s">
        <v>8327</v>
      </c>
      <c r="R2851" t="s">
        <v>8346</v>
      </c>
      <c r="S2851" s="11">
        <f t="shared" si="178"/>
        <v>42487</v>
      </c>
      <c r="T2851" s="11">
        <f t="shared" si="179"/>
        <v>42458</v>
      </c>
    </row>
    <row r="2852" spans="1:20" ht="43.2" x14ac:dyDescent="0.3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>
        <f t="shared" si="176"/>
        <v>7</v>
      </c>
      <c r="O2852" t="s">
        <v>8287</v>
      </c>
      <c r="P2852">
        <f t="shared" si="177"/>
        <v>30</v>
      </c>
      <c r="Q2852" s="9" t="s">
        <v>8327</v>
      </c>
      <c r="R2852" t="s">
        <v>8346</v>
      </c>
      <c r="S2852" s="11">
        <f t="shared" si="178"/>
        <v>42070</v>
      </c>
      <c r="T2852" s="11">
        <f t="shared" si="179"/>
        <v>42040</v>
      </c>
    </row>
    <row r="2853" spans="1:20" ht="43.2" x14ac:dyDescent="0.3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>
        <f t="shared" si="176"/>
        <v>0</v>
      </c>
      <c r="O2853" t="s">
        <v>8287</v>
      </c>
      <c r="P2853">
        <f t="shared" si="177"/>
        <v>1</v>
      </c>
      <c r="Q2853" s="9" t="s">
        <v>8327</v>
      </c>
      <c r="R2853" t="s">
        <v>8346</v>
      </c>
      <c r="S2853" s="11">
        <f t="shared" si="178"/>
        <v>42516</v>
      </c>
      <c r="T2853" s="11">
        <f t="shared" si="179"/>
        <v>42486</v>
      </c>
    </row>
    <row r="2854" spans="1:20" ht="43.2" x14ac:dyDescent="0.3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>
        <f t="shared" si="176"/>
        <v>1</v>
      </c>
      <c r="O2854" t="s">
        <v>8287</v>
      </c>
      <c r="P2854">
        <f t="shared" si="177"/>
        <v>673</v>
      </c>
      <c r="Q2854" s="9" t="s">
        <v>8327</v>
      </c>
      <c r="R2854" t="s">
        <v>8346</v>
      </c>
      <c r="S2854" s="11">
        <f t="shared" si="178"/>
        <v>42258</v>
      </c>
      <c r="T2854" s="11">
        <f t="shared" si="179"/>
        <v>42198</v>
      </c>
    </row>
    <row r="2855" spans="1:20" ht="43.2" x14ac:dyDescent="0.3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>
        <f t="shared" si="176"/>
        <v>0</v>
      </c>
      <c r="O2855" t="s">
        <v>8287</v>
      </c>
      <c r="P2855" t="e">
        <f t="shared" si="177"/>
        <v>#DIV/0!</v>
      </c>
      <c r="Q2855" s="9" t="s">
        <v>8327</v>
      </c>
      <c r="R2855" t="s">
        <v>8346</v>
      </c>
      <c r="S2855" s="11">
        <f t="shared" si="178"/>
        <v>42515</v>
      </c>
      <c r="T2855" s="11">
        <f t="shared" si="179"/>
        <v>42485</v>
      </c>
    </row>
    <row r="2856" spans="1:20" ht="43.2" x14ac:dyDescent="0.3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>
        <f t="shared" si="176"/>
        <v>0</v>
      </c>
      <c r="O2856" t="s">
        <v>8287</v>
      </c>
      <c r="P2856" t="e">
        <f t="shared" si="177"/>
        <v>#DIV/0!</v>
      </c>
      <c r="Q2856" s="9" t="s">
        <v>8327</v>
      </c>
      <c r="R2856" t="s">
        <v>8346</v>
      </c>
      <c r="S2856" s="11">
        <f t="shared" si="178"/>
        <v>42738</v>
      </c>
      <c r="T2856" s="11">
        <f t="shared" si="179"/>
        <v>42708</v>
      </c>
    </row>
    <row r="2857" spans="1:20" ht="43.2" x14ac:dyDescent="0.3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>
        <f t="shared" si="176"/>
        <v>0</v>
      </c>
      <c r="O2857" t="s">
        <v>8287</v>
      </c>
      <c r="P2857" t="e">
        <f t="shared" si="177"/>
        <v>#DIV/0!</v>
      </c>
      <c r="Q2857" s="9" t="s">
        <v>8327</v>
      </c>
      <c r="R2857" t="s">
        <v>8346</v>
      </c>
      <c r="S2857" s="11">
        <f t="shared" si="178"/>
        <v>42260</v>
      </c>
      <c r="T2857" s="11">
        <f t="shared" si="179"/>
        <v>42200</v>
      </c>
    </row>
    <row r="2858" spans="1:20" ht="43.2" x14ac:dyDescent="0.3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>
        <f t="shared" si="176"/>
        <v>0</v>
      </c>
      <c r="O2858" t="s">
        <v>8287</v>
      </c>
      <c r="P2858" t="e">
        <f t="shared" si="177"/>
        <v>#DIV/0!</v>
      </c>
      <c r="Q2858" s="9" t="s">
        <v>8327</v>
      </c>
      <c r="R2858" t="s">
        <v>8346</v>
      </c>
      <c r="S2858" s="11">
        <f t="shared" si="178"/>
        <v>42169</v>
      </c>
      <c r="T2858" s="11">
        <f t="shared" si="179"/>
        <v>42139</v>
      </c>
    </row>
    <row r="2859" spans="1:20" ht="43.2" x14ac:dyDescent="0.3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>
        <f t="shared" si="176"/>
        <v>0</v>
      </c>
      <c r="O2859" t="s">
        <v>8287</v>
      </c>
      <c r="P2859" t="e">
        <f t="shared" si="177"/>
        <v>#DIV/0!</v>
      </c>
      <c r="Q2859" s="9" t="s">
        <v>8327</v>
      </c>
      <c r="R2859" t="s">
        <v>8346</v>
      </c>
      <c r="S2859" s="11">
        <f t="shared" si="178"/>
        <v>42481</v>
      </c>
      <c r="T2859" s="11">
        <f t="shared" si="179"/>
        <v>42461</v>
      </c>
    </row>
    <row r="2860" spans="1:20" ht="28.8" x14ac:dyDescent="0.3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>
        <f t="shared" si="176"/>
        <v>0</v>
      </c>
      <c r="O2860" t="s">
        <v>8287</v>
      </c>
      <c r="P2860">
        <f t="shared" si="177"/>
        <v>25</v>
      </c>
      <c r="Q2860" s="9" t="s">
        <v>8327</v>
      </c>
      <c r="R2860" t="s">
        <v>8346</v>
      </c>
      <c r="S2860" s="11">
        <f t="shared" si="178"/>
        <v>42559</v>
      </c>
      <c r="T2860" s="11">
        <f t="shared" si="179"/>
        <v>42529</v>
      </c>
    </row>
    <row r="2861" spans="1:20" ht="57.6" x14ac:dyDescent="0.3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>
        <f t="shared" si="176"/>
        <v>0</v>
      </c>
      <c r="O2861" t="s">
        <v>8287</v>
      </c>
      <c r="P2861" t="e">
        <f t="shared" si="177"/>
        <v>#DIV/0!</v>
      </c>
      <c r="Q2861" s="9" t="s">
        <v>8327</v>
      </c>
      <c r="R2861" t="s">
        <v>8346</v>
      </c>
      <c r="S2861" s="11">
        <f t="shared" si="178"/>
        <v>42146</v>
      </c>
      <c r="T2861" s="11">
        <f t="shared" si="179"/>
        <v>42116</v>
      </c>
    </row>
    <row r="2862" spans="1:20" ht="43.2" x14ac:dyDescent="0.3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>
        <f t="shared" si="176"/>
        <v>0</v>
      </c>
      <c r="O2862" t="s">
        <v>8287</v>
      </c>
      <c r="P2862" t="e">
        <f t="shared" si="177"/>
        <v>#DIV/0!</v>
      </c>
      <c r="Q2862" s="9" t="s">
        <v>8327</v>
      </c>
      <c r="R2862" t="s">
        <v>8346</v>
      </c>
      <c r="S2862" s="11">
        <f t="shared" si="178"/>
        <v>42134</v>
      </c>
      <c r="T2862" s="11">
        <f t="shared" si="179"/>
        <v>42086</v>
      </c>
    </row>
    <row r="2863" spans="1:20" ht="57.6" x14ac:dyDescent="0.3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>
        <f t="shared" si="176"/>
        <v>0</v>
      </c>
      <c r="O2863" t="s">
        <v>8287</v>
      </c>
      <c r="P2863">
        <f t="shared" si="177"/>
        <v>1</v>
      </c>
      <c r="Q2863" s="9" t="s">
        <v>8327</v>
      </c>
      <c r="R2863" t="s">
        <v>8346</v>
      </c>
      <c r="S2863" s="11">
        <f t="shared" si="178"/>
        <v>42420</v>
      </c>
      <c r="T2863" s="11">
        <f t="shared" si="179"/>
        <v>42390</v>
      </c>
    </row>
    <row r="2864" spans="1:20" ht="43.2" x14ac:dyDescent="0.3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>
        <f t="shared" si="176"/>
        <v>2</v>
      </c>
      <c r="O2864" t="s">
        <v>8275</v>
      </c>
      <c r="P2864">
        <f t="shared" si="177"/>
        <v>18</v>
      </c>
      <c r="Q2864" s="9" t="s">
        <v>8327</v>
      </c>
      <c r="R2864" t="s">
        <v>8329</v>
      </c>
      <c r="S2864" s="11">
        <f t="shared" si="178"/>
        <v>41581</v>
      </c>
      <c r="T2864" s="11">
        <f t="shared" si="179"/>
        <v>41551</v>
      </c>
    </row>
    <row r="2865" spans="1:20" ht="43.2" x14ac:dyDescent="0.3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>
        <f t="shared" si="176"/>
        <v>0</v>
      </c>
      <c r="O2865" t="s">
        <v>8275</v>
      </c>
      <c r="P2865">
        <f t="shared" si="177"/>
        <v>5</v>
      </c>
      <c r="Q2865" s="9" t="s">
        <v>8327</v>
      </c>
      <c r="R2865" t="s">
        <v>8329</v>
      </c>
      <c r="S2865" s="11">
        <f t="shared" si="178"/>
        <v>41159</v>
      </c>
      <c r="T2865" s="11">
        <f t="shared" si="179"/>
        <v>41137</v>
      </c>
    </row>
    <row r="2866" spans="1:20" ht="43.2" x14ac:dyDescent="0.3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>
        <f t="shared" si="176"/>
        <v>1</v>
      </c>
      <c r="O2866" t="s">
        <v>8275</v>
      </c>
      <c r="P2866">
        <f t="shared" si="177"/>
        <v>25</v>
      </c>
      <c r="Q2866" s="9" t="s">
        <v>8327</v>
      </c>
      <c r="R2866" t="s">
        <v>8329</v>
      </c>
      <c r="S2866" s="11">
        <f t="shared" si="178"/>
        <v>42573</v>
      </c>
      <c r="T2866" s="11">
        <f t="shared" si="179"/>
        <v>42548</v>
      </c>
    </row>
    <row r="2867" spans="1:20" x14ac:dyDescent="0.3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>
        <f t="shared" si="176"/>
        <v>0</v>
      </c>
      <c r="O2867" t="s">
        <v>8275</v>
      </c>
      <c r="P2867" t="e">
        <f t="shared" si="177"/>
        <v>#DIV/0!</v>
      </c>
      <c r="Q2867" s="9" t="s">
        <v>8327</v>
      </c>
      <c r="R2867" t="s">
        <v>8329</v>
      </c>
      <c r="S2867" s="11">
        <f t="shared" si="178"/>
        <v>41111</v>
      </c>
      <c r="T2867" s="11">
        <f t="shared" si="179"/>
        <v>41053</v>
      </c>
    </row>
    <row r="2868" spans="1:20" ht="43.2" x14ac:dyDescent="0.3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>
        <f t="shared" si="176"/>
        <v>2</v>
      </c>
      <c r="O2868" t="s">
        <v>8275</v>
      </c>
      <c r="P2868">
        <f t="shared" si="177"/>
        <v>50</v>
      </c>
      <c r="Q2868" s="9" t="s">
        <v>8327</v>
      </c>
      <c r="R2868" t="s">
        <v>8329</v>
      </c>
      <c r="S2868" s="11">
        <f t="shared" si="178"/>
        <v>42175</v>
      </c>
      <c r="T2868" s="11">
        <f t="shared" si="179"/>
        <v>42130</v>
      </c>
    </row>
    <row r="2869" spans="1:20" ht="57.6" x14ac:dyDescent="0.3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>
        <f t="shared" si="176"/>
        <v>0</v>
      </c>
      <c r="O2869" t="s">
        <v>8275</v>
      </c>
      <c r="P2869">
        <f t="shared" si="177"/>
        <v>16</v>
      </c>
      <c r="Q2869" s="9" t="s">
        <v>8327</v>
      </c>
      <c r="R2869" t="s">
        <v>8329</v>
      </c>
      <c r="S2869" s="11">
        <f t="shared" si="178"/>
        <v>42062</v>
      </c>
      <c r="T2869" s="11">
        <f t="shared" si="179"/>
        <v>42032</v>
      </c>
    </row>
    <row r="2870" spans="1:20" ht="43.2" x14ac:dyDescent="0.3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>
        <f t="shared" si="176"/>
        <v>0</v>
      </c>
      <c r="O2870" t="s">
        <v>8275</v>
      </c>
      <c r="P2870" t="e">
        <f t="shared" si="177"/>
        <v>#DIV/0!</v>
      </c>
      <c r="Q2870" s="9" t="s">
        <v>8327</v>
      </c>
      <c r="R2870" t="s">
        <v>8329</v>
      </c>
      <c r="S2870" s="11">
        <f t="shared" si="178"/>
        <v>42585</v>
      </c>
      <c r="T2870" s="11">
        <f t="shared" si="179"/>
        <v>42555</v>
      </c>
    </row>
    <row r="2871" spans="1:20" ht="43.2" x14ac:dyDescent="0.3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>
        <f t="shared" si="176"/>
        <v>2</v>
      </c>
      <c r="O2871" t="s">
        <v>8275</v>
      </c>
      <c r="P2871">
        <f t="shared" si="177"/>
        <v>60</v>
      </c>
      <c r="Q2871" s="9" t="s">
        <v>8327</v>
      </c>
      <c r="R2871" t="s">
        <v>8329</v>
      </c>
      <c r="S2871" s="11">
        <f t="shared" si="178"/>
        <v>41644</v>
      </c>
      <c r="T2871" s="11">
        <f t="shared" si="179"/>
        <v>41614</v>
      </c>
    </row>
    <row r="2872" spans="1:20" ht="43.2" x14ac:dyDescent="0.3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>
        <f t="shared" si="176"/>
        <v>0</v>
      </c>
      <c r="O2872" t="s">
        <v>8275</v>
      </c>
      <c r="P2872" t="e">
        <f t="shared" si="177"/>
        <v>#DIV/0!</v>
      </c>
      <c r="Q2872" s="9" t="s">
        <v>8327</v>
      </c>
      <c r="R2872" t="s">
        <v>8329</v>
      </c>
      <c r="S2872" s="11">
        <f t="shared" si="178"/>
        <v>41228</v>
      </c>
      <c r="T2872" s="11">
        <f t="shared" si="179"/>
        <v>41198</v>
      </c>
    </row>
    <row r="2873" spans="1:20" ht="43.2" x14ac:dyDescent="0.3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>
        <f t="shared" si="176"/>
        <v>31</v>
      </c>
      <c r="O2873" t="s">
        <v>8275</v>
      </c>
      <c r="P2873">
        <f t="shared" si="177"/>
        <v>47</v>
      </c>
      <c r="Q2873" s="9" t="s">
        <v>8327</v>
      </c>
      <c r="R2873" t="s">
        <v>8329</v>
      </c>
      <c r="S2873" s="11">
        <f t="shared" si="178"/>
        <v>41549</v>
      </c>
      <c r="T2873" s="11">
        <f t="shared" si="179"/>
        <v>41520</v>
      </c>
    </row>
    <row r="2874" spans="1:20" ht="43.2" x14ac:dyDescent="0.3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>
        <f t="shared" si="176"/>
        <v>8</v>
      </c>
      <c r="O2874" t="s">
        <v>8275</v>
      </c>
      <c r="P2874">
        <f t="shared" si="177"/>
        <v>100</v>
      </c>
      <c r="Q2874" s="9" t="s">
        <v>8327</v>
      </c>
      <c r="R2874" t="s">
        <v>8329</v>
      </c>
      <c r="S2874" s="11">
        <f t="shared" si="178"/>
        <v>42050</v>
      </c>
      <c r="T2874" s="11">
        <f t="shared" si="179"/>
        <v>41991</v>
      </c>
    </row>
    <row r="2875" spans="1:20" ht="57.6" x14ac:dyDescent="0.3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>
        <f t="shared" si="176"/>
        <v>1</v>
      </c>
      <c r="O2875" t="s">
        <v>8275</v>
      </c>
      <c r="P2875">
        <f t="shared" si="177"/>
        <v>15</v>
      </c>
      <c r="Q2875" s="9" t="s">
        <v>8327</v>
      </c>
      <c r="R2875" t="s">
        <v>8329</v>
      </c>
      <c r="S2875" s="11">
        <f t="shared" si="178"/>
        <v>40713</v>
      </c>
      <c r="T2875" s="11">
        <f t="shared" si="179"/>
        <v>40683</v>
      </c>
    </row>
    <row r="2876" spans="1:20" ht="28.8" x14ac:dyDescent="0.3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>
        <f t="shared" si="176"/>
        <v>0</v>
      </c>
      <c r="O2876" t="s">
        <v>8275</v>
      </c>
      <c r="P2876" t="e">
        <f t="shared" si="177"/>
        <v>#DIV/0!</v>
      </c>
      <c r="Q2876" s="9" t="s">
        <v>8327</v>
      </c>
      <c r="R2876" t="s">
        <v>8329</v>
      </c>
      <c r="S2876" s="11">
        <f t="shared" si="178"/>
        <v>41442</v>
      </c>
      <c r="T2876" s="11">
        <f t="shared" si="179"/>
        <v>41412</v>
      </c>
    </row>
    <row r="2877" spans="1:20" ht="43.2" x14ac:dyDescent="0.3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>
        <f t="shared" si="176"/>
        <v>9</v>
      </c>
      <c r="O2877" t="s">
        <v>8275</v>
      </c>
      <c r="P2877">
        <f t="shared" si="177"/>
        <v>40</v>
      </c>
      <c r="Q2877" s="9" t="s">
        <v>8327</v>
      </c>
      <c r="R2877" t="s">
        <v>8329</v>
      </c>
      <c r="S2877" s="11">
        <f t="shared" si="178"/>
        <v>42097</v>
      </c>
      <c r="T2877" s="11">
        <f t="shared" si="179"/>
        <v>42067</v>
      </c>
    </row>
    <row r="2878" spans="1:20" ht="28.8" x14ac:dyDescent="0.3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>
        <f t="shared" si="176"/>
        <v>0</v>
      </c>
      <c r="O2878" t="s">
        <v>8275</v>
      </c>
      <c r="P2878" t="e">
        <f t="shared" si="177"/>
        <v>#DIV/0!</v>
      </c>
      <c r="Q2878" s="9" t="s">
        <v>8327</v>
      </c>
      <c r="R2878" t="s">
        <v>8329</v>
      </c>
      <c r="S2878" s="11">
        <f t="shared" si="178"/>
        <v>40782</v>
      </c>
      <c r="T2878" s="11">
        <f t="shared" si="179"/>
        <v>40752</v>
      </c>
    </row>
    <row r="2879" spans="1:20" ht="43.2" x14ac:dyDescent="0.3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>
        <f t="shared" si="176"/>
        <v>0</v>
      </c>
      <c r="O2879" t="s">
        <v>8275</v>
      </c>
      <c r="P2879" t="e">
        <f t="shared" si="177"/>
        <v>#DIV/0!</v>
      </c>
      <c r="Q2879" s="9" t="s">
        <v>8327</v>
      </c>
      <c r="R2879" t="s">
        <v>8329</v>
      </c>
      <c r="S2879" s="11">
        <f t="shared" si="178"/>
        <v>41898</v>
      </c>
      <c r="T2879" s="11">
        <f t="shared" si="179"/>
        <v>41838</v>
      </c>
    </row>
    <row r="2880" spans="1:20" ht="43.2" x14ac:dyDescent="0.3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>
        <f t="shared" si="176"/>
        <v>0</v>
      </c>
      <c r="O2880" t="s">
        <v>8275</v>
      </c>
      <c r="P2880">
        <f t="shared" si="177"/>
        <v>1</v>
      </c>
      <c r="Q2880" s="9" t="s">
        <v>8327</v>
      </c>
      <c r="R2880" t="s">
        <v>8329</v>
      </c>
      <c r="S2880" s="11">
        <f t="shared" si="178"/>
        <v>41486</v>
      </c>
      <c r="T2880" s="11">
        <f t="shared" si="179"/>
        <v>41444</v>
      </c>
    </row>
    <row r="2881" spans="1:20" ht="43.2" x14ac:dyDescent="0.3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>
        <f t="shared" si="176"/>
        <v>2</v>
      </c>
      <c r="O2881" t="s">
        <v>8275</v>
      </c>
      <c r="P2881">
        <f t="shared" si="177"/>
        <v>19</v>
      </c>
      <c r="Q2881" s="9" t="s">
        <v>8327</v>
      </c>
      <c r="R2881" t="s">
        <v>8329</v>
      </c>
      <c r="S2881" s="11">
        <f t="shared" si="178"/>
        <v>41886</v>
      </c>
      <c r="T2881" s="11">
        <f t="shared" si="179"/>
        <v>41841</v>
      </c>
    </row>
    <row r="2882" spans="1:20" ht="43.2" x14ac:dyDescent="0.3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>
        <f t="shared" ref="N2882:N2945" si="180">ROUND(($E2882/$D2882)*100,0)</f>
        <v>0</v>
      </c>
      <c r="O2882" t="s">
        <v>8275</v>
      </c>
      <c r="P2882">
        <f t="shared" ref="P2882:P2945" si="181">ROUND($E2882/$L2882,0)</f>
        <v>5</v>
      </c>
      <c r="Q2882" s="9" t="s">
        <v>8327</v>
      </c>
      <c r="R2882" t="s">
        <v>8329</v>
      </c>
      <c r="S2882" s="11">
        <f t="shared" si="178"/>
        <v>42587</v>
      </c>
      <c r="T2882" s="11">
        <f t="shared" si="179"/>
        <v>42527</v>
      </c>
    </row>
    <row r="2883" spans="1:20" ht="43.2" x14ac:dyDescent="0.3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>
        <f t="shared" si="180"/>
        <v>25</v>
      </c>
      <c r="O2883" t="s">
        <v>8275</v>
      </c>
      <c r="P2883">
        <f t="shared" si="181"/>
        <v>47</v>
      </c>
      <c r="Q2883" s="9" t="s">
        <v>8327</v>
      </c>
      <c r="R2883" t="s">
        <v>8329</v>
      </c>
      <c r="S2883" s="11">
        <f t="shared" ref="S2883:S2946" si="182">ROUND((((($I2883/60)/60)/24)+DATE(1970,1,1))-(8/24),0)</f>
        <v>41396</v>
      </c>
      <c r="T2883" s="11">
        <f t="shared" ref="T2883:T2946" si="183">ROUND((((($J2883/60)/60)/24)+DATE(1970,1,1))-(8/24),0)</f>
        <v>41366</v>
      </c>
    </row>
    <row r="2884" spans="1:20" ht="43.2" x14ac:dyDescent="0.3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>
        <f t="shared" si="180"/>
        <v>0</v>
      </c>
      <c r="O2884" t="s">
        <v>8289</v>
      </c>
      <c r="P2884">
        <f t="shared" si="181"/>
        <v>3</v>
      </c>
      <c r="Q2884" s="9" t="s">
        <v>8343</v>
      </c>
      <c r="R2884" t="s">
        <v>8348</v>
      </c>
      <c r="S2884" s="11">
        <f t="shared" si="182"/>
        <v>42004</v>
      </c>
      <c r="T2884" s="11">
        <f t="shared" si="183"/>
        <v>41974</v>
      </c>
    </row>
    <row r="2885" spans="1:20" ht="43.2" x14ac:dyDescent="0.3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>
        <f t="shared" si="180"/>
        <v>4</v>
      </c>
      <c r="O2885" t="s">
        <v>8289</v>
      </c>
      <c r="P2885">
        <f t="shared" si="181"/>
        <v>20</v>
      </c>
      <c r="Q2885" s="9" t="s">
        <v>8343</v>
      </c>
      <c r="R2885" t="s">
        <v>8348</v>
      </c>
      <c r="S2885" s="11">
        <f t="shared" si="182"/>
        <v>42186</v>
      </c>
      <c r="T2885" s="11">
        <f t="shared" si="183"/>
        <v>42171</v>
      </c>
    </row>
    <row r="2886" spans="1:20" ht="43.2" x14ac:dyDescent="0.3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>
        <f t="shared" si="180"/>
        <v>0</v>
      </c>
      <c r="O2886" t="s">
        <v>8289</v>
      </c>
      <c r="P2886">
        <f t="shared" si="181"/>
        <v>10</v>
      </c>
      <c r="Q2886" s="9" t="s">
        <v>8343</v>
      </c>
      <c r="R2886" t="s">
        <v>8348</v>
      </c>
      <c r="S2886" s="11">
        <f t="shared" si="182"/>
        <v>41965</v>
      </c>
      <c r="T2886" s="11">
        <f t="shared" si="183"/>
        <v>41935</v>
      </c>
    </row>
    <row r="2887" spans="1:20" ht="43.2" x14ac:dyDescent="0.3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>
        <f t="shared" si="180"/>
        <v>0</v>
      </c>
      <c r="O2887" t="s">
        <v>8289</v>
      </c>
      <c r="P2887" t="e">
        <f t="shared" si="181"/>
        <v>#DIV/0!</v>
      </c>
      <c r="Q2887" s="9" t="s">
        <v>8343</v>
      </c>
      <c r="R2887" t="s">
        <v>8348</v>
      </c>
      <c r="S2887" s="11">
        <f t="shared" si="182"/>
        <v>42095</v>
      </c>
      <c r="T2887" s="11">
        <f t="shared" si="183"/>
        <v>42053</v>
      </c>
    </row>
    <row r="2888" spans="1:20" ht="43.2" x14ac:dyDescent="0.3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>
        <f t="shared" si="180"/>
        <v>0</v>
      </c>
      <c r="O2888" t="s">
        <v>8289</v>
      </c>
      <c r="P2888">
        <f t="shared" si="181"/>
        <v>1</v>
      </c>
      <c r="Q2888" s="9" t="s">
        <v>8343</v>
      </c>
      <c r="R2888" t="s">
        <v>8348</v>
      </c>
      <c r="S2888" s="11">
        <f t="shared" si="182"/>
        <v>42066</v>
      </c>
      <c r="T2888" s="11">
        <f t="shared" si="183"/>
        <v>42032</v>
      </c>
    </row>
    <row r="2889" spans="1:20" ht="43.2" x14ac:dyDescent="0.3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>
        <f t="shared" si="180"/>
        <v>29</v>
      </c>
      <c r="O2889" t="s">
        <v>8289</v>
      </c>
      <c r="P2889">
        <f t="shared" si="181"/>
        <v>26</v>
      </c>
      <c r="Q2889" s="9" t="s">
        <v>8343</v>
      </c>
      <c r="R2889" t="s">
        <v>8348</v>
      </c>
      <c r="S2889" s="11">
        <f t="shared" si="182"/>
        <v>41899</v>
      </c>
      <c r="T2889" s="11">
        <f t="shared" si="183"/>
        <v>41839</v>
      </c>
    </row>
    <row r="2890" spans="1:20" ht="43.2" x14ac:dyDescent="0.3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>
        <f t="shared" si="180"/>
        <v>0</v>
      </c>
      <c r="O2890" t="s">
        <v>8289</v>
      </c>
      <c r="P2890" t="e">
        <f t="shared" si="181"/>
        <v>#DIV/0!</v>
      </c>
      <c r="Q2890" s="9" t="s">
        <v>8343</v>
      </c>
      <c r="R2890" t="s">
        <v>8348</v>
      </c>
      <c r="S2890" s="11">
        <f t="shared" si="182"/>
        <v>42789</v>
      </c>
      <c r="T2890" s="11">
        <f t="shared" si="183"/>
        <v>42782</v>
      </c>
    </row>
    <row r="2891" spans="1:20" ht="28.8" x14ac:dyDescent="0.3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>
        <f t="shared" si="180"/>
        <v>9</v>
      </c>
      <c r="O2891" t="s">
        <v>8289</v>
      </c>
      <c r="P2891">
        <f t="shared" si="181"/>
        <v>60</v>
      </c>
      <c r="Q2891" s="9" t="s">
        <v>8343</v>
      </c>
      <c r="R2891" t="s">
        <v>8348</v>
      </c>
      <c r="S2891" s="11">
        <f t="shared" si="182"/>
        <v>42317</v>
      </c>
      <c r="T2891" s="11">
        <f t="shared" si="183"/>
        <v>42287</v>
      </c>
    </row>
    <row r="2892" spans="1:20" ht="43.2" x14ac:dyDescent="0.3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>
        <f t="shared" si="180"/>
        <v>34</v>
      </c>
      <c r="O2892" t="s">
        <v>8289</v>
      </c>
      <c r="P2892">
        <f t="shared" si="181"/>
        <v>28</v>
      </c>
      <c r="Q2892" s="9" t="s">
        <v>8343</v>
      </c>
      <c r="R2892" t="s">
        <v>8348</v>
      </c>
      <c r="S2892" s="11">
        <f t="shared" si="182"/>
        <v>42311</v>
      </c>
      <c r="T2892" s="11">
        <f t="shared" si="183"/>
        <v>42281</v>
      </c>
    </row>
    <row r="2893" spans="1:20" ht="57.6" x14ac:dyDescent="0.3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>
        <f t="shared" si="180"/>
        <v>13</v>
      </c>
      <c r="O2893" t="s">
        <v>8289</v>
      </c>
      <c r="P2893">
        <f t="shared" si="181"/>
        <v>14</v>
      </c>
      <c r="Q2893" s="9" t="s">
        <v>8343</v>
      </c>
      <c r="R2893" t="s">
        <v>8348</v>
      </c>
      <c r="S2893" s="11">
        <f t="shared" si="182"/>
        <v>42502</v>
      </c>
      <c r="T2893" s="11">
        <f t="shared" si="183"/>
        <v>42472</v>
      </c>
    </row>
    <row r="2894" spans="1:20" ht="43.2" x14ac:dyDescent="0.3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>
        <f t="shared" si="180"/>
        <v>0</v>
      </c>
      <c r="O2894" t="s">
        <v>8289</v>
      </c>
      <c r="P2894" t="e">
        <f t="shared" si="181"/>
        <v>#DIV/0!</v>
      </c>
      <c r="Q2894" s="9" t="s">
        <v>8343</v>
      </c>
      <c r="R2894" t="s">
        <v>8348</v>
      </c>
      <c r="S2894" s="11">
        <f t="shared" si="182"/>
        <v>42151</v>
      </c>
      <c r="T2894" s="11">
        <f t="shared" si="183"/>
        <v>42121</v>
      </c>
    </row>
    <row r="2895" spans="1:20" ht="43.2" x14ac:dyDescent="0.3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>
        <f t="shared" si="180"/>
        <v>49</v>
      </c>
      <c r="O2895" t="s">
        <v>8289</v>
      </c>
      <c r="P2895">
        <f t="shared" si="181"/>
        <v>132</v>
      </c>
      <c r="Q2895" s="9" t="s">
        <v>8343</v>
      </c>
      <c r="R2895" t="s">
        <v>8348</v>
      </c>
      <c r="S2895" s="11">
        <f t="shared" si="182"/>
        <v>41913</v>
      </c>
      <c r="T2895" s="11">
        <f t="shared" si="183"/>
        <v>41892</v>
      </c>
    </row>
    <row r="2896" spans="1:20" ht="43.2" x14ac:dyDescent="0.3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>
        <f t="shared" si="180"/>
        <v>0</v>
      </c>
      <c r="O2896" t="s">
        <v>8289</v>
      </c>
      <c r="P2896" t="e">
        <f t="shared" si="181"/>
        <v>#DIV/0!</v>
      </c>
      <c r="Q2896" s="9" t="s">
        <v>8343</v>
      </c>
      <c r="R2896" t="s">
        <v>8348</v>
      </c>
      <c r="S2896" s="11">
        <f t="shared" si="182"/>
        <v>42249</v>
      </c>
      <c r="T2896" s="11">
        <f t="shared" si="183"/>
        <v>42219</v>
      </c>
    </row>
    <row r="2897" spans="1:20" ht="57.6" x14ac:dyDescent="0.3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>
        <f t="shared" si="180"/>
        <v>0</v>
      </c>
      <c r="O2897" t="s">
        <v>8289</v>
      </c>
      <c r="P2897" t="e">
        <f t="shared" si="181"/>
        <v>#DIV/0!</v>
      </c>
      <c r="Q2897" s="9" t="s">
        <v>8343</v>
      </c>
      <c r="R2897" t="s">
        <v>8348</v>
      </c>
      <c r="S2897" s="11">
        <f t="shared" si="182"/>
        <v>42218</v>
      </c>
      <c r="T2897" s="11">
        <f t="shared" si="183"/>
        <v>42188</v>
      </c>
    </row>
    <row r="2898" spans="1:20" ht="43.2" x14ac:dyDescent="0.3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>
        <f t="shared" si="180"/>
        <v>0</v>
      </c>
      <c r="O2898" t="s">
        <v>8289</v>
      </c>
      <c r="P2898" t="e">
        <f t="shared" si="181"/>
        <v>#DIV/0!</v>
      </c>
      <c r="Q2898" s="9" t="s">
        <v>8343</v>
      </c>
      <c r="R2898" t="s">
        <v>8348</v>
      </c>
      <c r="S2898" s="11">
        <f t="shared" si="182"/>
        <v>42264</v>
      </c>
      <c r="T2898" s="11">
        <f t="shared" si="183"/>
        <v>42241</v>
      </c>
    </row>
    <row r="2899" spans="1:20" ht="43.2" x14ac:dyDescent="0.3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>
        <f t="shared" si="180"/>
        <v>45</v>
      </c>
      <c r="O2899" t="s">
        <v>8289</v>
      </c>
      <c r="P2899">
        <f t="shared" si="181"/>
        <v>56</v>
      </c>
      <c r="Q2899" s="9" t="s">
        <v>8343</v>
      </c>
      <c r="R2899" t="s">
        <v>8348</v>
      </c>
      <c r="S2899" s="11">
        <f t="shared" si="182"/>
        <v>42555</v>
      </c>
      <c r="T2899" s="11">
        <f t="shared" si="183"/>
        <v>42525</v>
      </c>
    </row>
    <row r="2900" spans="1:20" ht="43.2" x14ac:dyDescent="0.3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>
        <f t="shared" si="180"/>
        <v>4</v>
      </c>
      <c r="O2900" t="s">
        <v>8289</v>
      </c>
      <c r="P2900">
        <f t="shared" si="181"/>
        <v>100</v>
      </c>
      <c r="Q2900" s="9" t="s">
        <v>8343</v>
      </c>
      <c r="R2900" t="s">
        <v>8348</v>
      </c>
      <c r="S2900" s="11">
        <f t="shared" si="182"/>
        <v>41902</v>
      </c>
      <c r="T2900" s="11">
        <f t="shared" si="183"/>
        <v>41871</v>
      </c>
    </row>
    <row r="2901" spans="1:20" ht="43.2" x14ac:dyDescent="0.3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>
        <f t="shared" si="180"/>
        <v>5</v>
      </c>
      <c r="O2901" t="s">
        <v>8289</v>
      </c>
      <c r="P2901">
        <f t="shared" si="181"/>
        <v>12</v>
      </c>
      <c r="Q2901" s="9" t="s">
        <v>8343</v>
      </c>
      <c r="R2901" t="s">
        <v>8348</v>
      </c>
      <c r="S2901" s="11">
        <f t="shared" si="182"/>
        <v>42244</v>
      </c>
      <c r="T2901" s="11">
        <f t="shared" si="183"/>
        <v>42185</v>
      </c>
    </row>
    <row r="2902" spans="1:20" ht="28.8" x14ac:dyDescent="0.3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>
        <f t="shared" si="180"/>
        <v>0</v>
      </c>
      <c r="O2902" t="s">
        <v>8289</v>
      </c>
      <c r="P2902">
        <f t="shared" si="181"/>
        <v>50</v>
      </c>
      <c r="Q2902" s="9" t="s">
        <v>8343</v>
      </c>
      <c r="R2902" t="s">
        <v>8348</v>
      </c>
      <c r="S2902" s="11">
        <f t="shared" si="182"/>
        <v>42123</v>
      </c>
      <c r="T2902" s="11">
        <f t="shared" si="183"/>
        <v>42108</v>
      </c>
    </row>
    <row r="2903" spans="1:20" ht="43.2" x14ac:dyDescent="0.3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>
        <f t="shared" si="180"/>
        <v>4</v>
      </c>
      <c r="O2903" t="s">
        <v>8289</v>
      </c>
      <c r="P2903">
        <f t="shared" si="181"/>
        <v>24</v>
      </c>
      <c r="Q2903" s="9" t="s">
        <v>8343</v>
      </c>
      <c r="R2903" t="s">
        <v>8348</v>
      </c>
      <c r="S2903" s="11">
        <f t="shared" si="182"/>
        <v>41956</v>
      </c>
      <c r="T2903" s="11">
        <f t="shared" si="183"/>
        <v>41936</v>
      </c>
    </row>
    <row r="2904" spans="1:20" ht="43.2" x14ac:dyDescent="0.3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>
        <f t="shared" si="180"/>
        <v>1</v>
      </c>
      <c r="O2904" t="s">
        <v>8291</v>
      </c>
      <c r="P2904">
        <f t="shared" si="181"/>
        <v>5</v>
      </c>
      <c r="Q2904" s="9" t="s">
        <v>8343</v>
      </c>
      <c r="R2904" t="s">
        <v>8350</v>
      </c>
      <c r="S2904" s="11">
        <f t="shared" si="182"/>
        <v>42357</v>
      </c>
      <c r="T2904" s="11">
        <f t="shared" si="183"/>
        <v>42325</v>
      </c>
    </row>
    <row r="2905" spans="1:20" ht="28.8" x14ac:dyDescent="0.3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>
        <f t="shared" si="180"/>
        <v>9</v>
      </c>
      <c r="O2905" t="s">
        <v>8291</v>
      </c>
      <c r="P2905">
        <f t="shared" si="181"/>
        <v>31</v>
      </c>
      <c r="Q2905" s="9" t="s">
        <v>8343</v>
      </c>
      <c r="R2905" t="s">
        <v>8350</v>
      </c>
      <c r="S2905" s="11">
        <f t="shared" si="182"/>
        <v>42304</v>
      </c>
      <c r="T2905" s="11">
        <f t="shared" si="183"/>
        <v>42246</v>
      </c>
    </row>
    <row r="2906" spans="1:20" ht="57.6" x14ac:dyDescent="0.3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>
        <f t="shared" si="180"/>
        <v>0</v>
      </c>
      <c r="O2906" t="s">
        <v>8291</v>
      </c>
      <c r="P2906">
        <f t="shared" si="181"/>
        <v>15</v>
      </c>
      <c r="Q2906" s="9" t="s">
        <v>8343</v>
      </c>
      <c r="R2906" t="s">
        <v>8350</v>
      </c>
      <c r="S2906" s="11">
        <f t="shared" si="182"/>
        <v>41908</v>
      </c>
      <c r="T2906" s="11">
        <f t="shared" si="183"/>
        <v>41878</v>
      </c>
    </row>
    <row r="2907" spans="1:20" ht="43.2" x14ac:dyDescent="0.3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>
        <f t="shared" si="180"/>
        <v>0</v>
      </c>
      <c r="O2907" t="s">
        <v>8291</v>
      </c>
      <c r="P2907" t="e">
        <f t="shared" si="181"/>
        <v>#DIV/0!</v>
      </c>
      <c r="Q2907" s="9" t="s">
        <v>8343</v>
      </c>
      <c r="R2907" t="s">
        <v>8350</v>
      </c>
      <c r="S2907" s="11">
        <f t="shared" si="182"/>
        <v>41789</v>
      </c>
      <c r="T2907" s="11">
        <f t="shared" si="183"/>
        <v>41779</v>
      </c>
    </row>
    <row r="2908" spans="1:20" ht="57.6" x14ac:dyDescent="0.3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>
        <f t="shared" si="180"/>
        <v>79</v>
      </c>
      <c r="O2908" t="s">
        <v>8291</v>
      </c>
      <c r="P2908">
        <f t="shared" si="181"/>
        <v>132</v>
      </c>
      <c r="Q2908" s="9" t="s">
        <v>8343</v>
      </c>
      <c r="R2908" t="s">
        <v>8350</v>
      </c>
      <c r="S2908" s="11">
        <f t="shared" si="182"/>
        <v>42729</v>
      </c>
      <c r="T2908" s="11">
        <f t="shared" si="183"/>
        <v>42708</v>
      </c>
    </row>
    <row r="2909" spans="1:20" ht="28.8" x14ac:dyDescent="0.3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>
        <f t="shared" si="180"/>
        <v>0</v>
      </c>
      <c r="O2909" t="s">
        <v>8291</v>
      </c>
      <c r="P2909" t="e">
        <f t="shared" si="181"/>
        <v>#DIV/0!</v>
      </c>
      <c r="Q2909" s="9" t="s">
        <v>8343</v>
      </c>
      <c r="R2909" t="s">
        <v>8350</v>
      </c>
      <c r="S2909" s="11">
        <f t="shared" si="182"/>
        <v>42099</v>
      </c>
      <c r="T2909" s="11">
        <f t="shared" si="183"/>
        <v>42069</v>
      </c>
    </row>
    <row r="2910" spans="1:20" ht="57.6" x14ac:dyDescent="0.3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>
        <f t="shared" si="180"/>
        <v>0</v>
      </c>
      <c r="O2910" t="s">
        <v>8291</v>
      </c>
      <c r="P2910">
        <f t="shared" si="181"/>
        <v>1</v>
      </c>
      <c r="Q2910" s="9" t="s">
        <v>8343</v>
      </c>
      <c r="R2910" t="s">
        <v>8350</v>
      </c>
      <c r="S2910" s="11">
        <f t="shared" si="182"/>
        <v>41987</v>
      </c>
      <c r="T2910" s="11">
        <f t="shared" si="183"/>
        <v>41957</v>
      </c>
    </row>
    <row r="2911" spans="1:20" ht="28.8" x14ac:dyDescent="0.3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>
        <f t="shared" si="180"/>
        <v>0</v>
      </c>
      <c r="O2911" t="s">
        <v>8291</v>
      </c>
      <c r="P2911" t="e">
        <f t="shared" si="181"/>
        <v>#DIV/0!</v>
      </c>
      <c r="Q2911" s="9" t="s">
        <v>8343</v>
      </c>
      <c r="R2911" t="s">
        <v>8350</v>
      </c>
      <c r="S2911" s="11">
        <f t="shared" si="182"/>
        <v>42036</v>
      </c>
      <c r="T2911" s="11">
        <f t="shared" si="183"/>
        <v>42005</v>
      </c>
    </row>
    <row r="2912" spans="1:20" ht="43.2" x14ac:dyDescent="0.3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>
        <f t="shared" si="180"/>
        <v>0</v>
      </c>
      <c r="O2912" t="s">
        <v>8291</v>
      </c>
      <c r="P2912" t="e">
        <f t="shared" si="181"/>
        <v>#DIV/0!</v>
      </c>
      <c r="Q2912" s="9" t="s">
        <v>8343</v>
      </c>
      <c r="R2912" t="s">
        <v>8350</v>
      </c>
      <c r="S2912" s="11">
        <f t="shared" si="182"/>
        <v>42287</v>
      </c>
      <c r="T2912" s="11">
        <f t="shared" si="183"/>
        <v>42257</v>
      </c>
    </row>
    <row r="2913" spans="1:20" x14ac:dyDescent="0.3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>
        <f t="shared" si="180"/>
        <v>2</v>
      </c>
      <c r="O2913" t="s">
        <v>8291</v>
      </c>
      <c r="P2913">
        <f t="shared" si="181"/>
        <v>510</v>
      </c>
      <c r="Q2913" s="9" t="s">
        <v>8343</v>
      </c>
      <c r="R2913" t="s">
        <v>8350</v>
      </c>
      <c r="S2913" s="11">
        <f t="shared" si="182"/>
        <v>42271</v>
      </c>
      <c r="T2913" s="11">
        <f t="shared" si="183"/>
        <v>42241</v>
      </c>
    </row>
    <row r="2914" spans="1:20" ht="57.6" x14ac:dyDescent="0.3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>
        <f t="shared" si="180"/>
        <v>29</v>
      </c>
      <c r="O2914" t="s">
        <v>8291</v>
      </c>
      <c r="P2914">
        <f t="shared" si="181"/>
        <v>44</v>
      </c>
      <c r="Q2914" s="9" t="s">
        <v>8343</v>
      </c>
      <c r="R2914" t="s">
        <v>8350</v>
      </c>
      <c r="S2914" s="11">
        <f t="shared" si="182"/>
        <v>42463</v>
      </c>
      <c r="T2914" s="11">
        <f t="shared" si="183"/>
        <v>42433</v>
      </c>
    </row>
    <row r="2915" spans="1:20" ht="28.8" x14ac:dyDescent="0.3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>
        <f t="shared" si="180"/>
        <v>0</v>
      </c>
      <c r="O2915" t="s">
        <v>8291</v>
      </c>
      <c r="P2915" t="e">
        <f t="shared" si="181"/>
        <v>#DIV/0!</v>
      </c>
      <c r="Q2915" s="9" t="s">
        <v>8343</v>
      </c>
      <c r="R2915" t="s">
        <v>8350</v>
      </c>
      <c r="S2915" s="11">
        <f t="shared" si="182"/>
        <v>42091</v>
      </c>
      <c r="T2915" s="11">
        <f t="shared" si="183"/>
        <v>42046</v>
      </c>
    </row>
    <row r="2916" spans="1:20" ht="28.8" x14ac:dyDescent="0.3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>
        <f t="shared" si="180"/>
        <v>0</v>
      </c>
      <c r="O2916" t="s">
        <v>8291</v>
      </c>
      <c r="P2916">
        <f t="shared" si="181"/>
        <v>1</v>
      </c>
      <c r="Q2916" s="9" t="s">
        <v>8343</v>
      </c>
      <c r="R2916" t="s">
        <v>8350</v>
      </c>
      <c r="S2916" s="11">
        <f t="shared" si="182"/>
        <v>42064</v>
      </c>
      <c r="T2916" s="11">
        <f t="shared" si="183"/>
        <v>42034</v>
      </c>
    </row>
    <row r="2917" spans="1:20" ht="28.8" x14ac:dyDescent="0.3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>
        <f t="shared" si="180"/>
        <v>21</v>
      </c>
      <c r="O2917" t="s">
        <v>8291</v>
      </c>
      <c r="P2917">
        <f t="shared" si="181"/>
        <v>21</v>
      </c>
      <c r="Q2917" s="9" t="s">
        <v>8343</v>
      </c>
      <c r="R2917" t="s">
        <v>8350</v>
      </c>
      <c r="S2917" s="11">
        <f t="shared" si="182"/>
        <v>42505</v>
      </c>
      <c r="T2917" s="11">
        <f t="shared" si="183"/>
        <v>42445</v>
      </c>
    </row>
    <row r="2918" spans="1:20" ht="43.2" x14ac:dyDescent="0.3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>
        <f t="shared" si="180"/>
        <v>0</v>
      </c>
      <c r="O2918" t="s">
        <v>8291</v>
      </c>
      <c r="P2918">
        <f t="shared" si="181"/>
        <v>40</v>
      </c>
      <c r="Q2918" s="9" t="s">
        <v>8343</v>
      </c>
      <c r="R2918" t="s">
        <v>8350</v>
      </c>
      <c r="S2918" s="11">
        <f t="shared" si="182"/>
        <v>41809</v>
      </c>
      <c r="T2918" s="11">
        <f t="shared" si="183"/>
        <v>41780</v>
      </c>
    </row>
    <row r="2919" spans="1:20" ht="43.2" x14ac:dyDescent="0.3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>
        <f t="shared" si="180"/>
        <v>2</v>
      </c>
      <c r="O2919" t="s">
        <v>8291</v>
      </c>
      <c r="P2919">
        <f t="shared" si="181"/>
        <v>25</v>
      </c>
      <c r="Q2919" s="9" t="s">
        <v>8343</v>
      </c>
      <c r="R2919" t="s">
        <v>8350</v>
      </c>
      <c r="S2919" s="11">
        <f t="shared" si="182"/>
        <v>41986</v>
      </c>
      <c r="T2919" s="11">
        <f t="shared" si="183"/>
        <v>41941</v>
      </c>
    </row>
    <row r="2920" spans="1:20" ht="43.2" x14ac:dyDescent="0.3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>
        <f t="shared" si="180"/>
        <v>0</v>
      </c>
      <c r="O2920" t="s">
        <v>8291</v>
      </c>
      <c r="P2920" t="e">
        <f t="shared" si="181"/>
        <v>#DIV/0!</v>
      </c>
      <c r="Q2920" s="9" t="s">
        <v>8343</v>
      </c>
      <c r="R2920" t="s">
        <v>8350</v>
      </c>
      <c r="S2920" s="11">
        <f t="shared" si="182"/>
        <v>42633</v>
      </c>
      <c r="T2920" s="11">
        <f t="shared" si="183"/>
        <v>42603</v>
      </c>
    </row>
    <row r="2921" spans="1:20" ht="57.6" x14ac:dyDescent="0.3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>
        <f t="shared" si="180"/>
        <v>0</v>
      </c>
      <c r="O2921" t="s">
        <v>8291</v>
      </c>
      <c r="P2921">
        <f t="shared" si="181"/>
        <v>1</v>
      </c>
      <c r="Q2921" s="9" t="s">
        <v>8343</v>
      </c>
      <c r="R2921" t="s">
        <v>8350</v>
      </c>
      <c r="S2921" s="11">
        <f t="shared" si="182"/>
        <v>42211</v>
      </c>
      <c r="T2921" s="11">
        <f t="shared" si="183"/>
        <v>42151</v>
      </c>
    </row>
    <row r="2922" spans="1:20" ht="43.2" x14ac:dyDescent="0.3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>
        <f t="shared" si="180"/>
        <v>0</v>
      </c>
      <c r="O2922" t="s">
        <v>8291</v>
      </c>
      <c r="P2922" t="e">
        <f t="shared" si="181"/>
        <v>#DIV/0!</v>
      </c>
      <c r="Q2922" s="9" t="s">
        <v>8343</v>
      </c>
      <c r="R2922" t="s">
        <v>8350</v>
      </c>
      <c r="S2922" s="11">
        <f t="shared" si="182"/>
        <v>42468</v>
      </c>
      <c r="T2922" s="11">
        <f t="shared" si="183"/>
        <v>42438</v>
      </c>
    </row>
    <row r="2923" spans="1:20" ht="43.2" x14ac:dyDescent="0.3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>
        <f t="shared" si="180"/>
        <v>7</v>
      </c>
      <c r="O2923" t="s">
        <v>8291</v>
      </c>
      <c r="P2923">
        <f t="shared" si="181"/>
        <v>41</v>
      </c>
      <c r="Q2923" s="9" t="s">
        <v>8343</v>
      </c>
      <c r="R2923" t="s">
        <v>8350</v>
      </c>
      <c r="S2923" s="11">
        <f t="shared" si="182"/>
        <v>41835</v>
      </c>
      <c r="T2923" s="11">
        <f t="shared" si="183"/>
        <v>41791</v>
      </c>
    </row>
    <row r="2924" spans="1:20" ht="43.2" x14ac:dyDescent="0.3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>
        <f t="shared" si="180"/>
        <v>0</v>
      </c>
      <c r="O2924" t="s">
        <v>8293</v>
      </c>
      <c r="P2924">
        <f t="shared" si="181"/>
        <v>5</v>
      </c>
      <c r="Q2924" s="9" t="s">
        <v>8330</v>
      </c>
      <c r="R2924" t="s">
        <v>8352</v>
      </c>
      <c r="S2924" s="11">
        <f t="shared" si="182"/>
        <v>42019</v>
      </c>
      <c r="T2924" s="11">
        <f t="shared" si="183"/>
        <v>41989</v>
      </c>
    </row>
    <row r="2925" spans="1:20" ht="28.8" x14ac:dyDescent="0.3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>
        <f t="shared" si="180"/>
        <v>0</v>
      </c>
      <c r="O2925" t="s">
        <v>8293</v>
      </c>
      <c r="P2925">
        <f t="shared" si="181"/>
        <v>1</v>
      </c>
      <c r="Q2925" s="9" t="s">
        <v>8330</v>
      </c>
      <c r="R2925" t="s">
        <v>8352</v>
      </c>
      <c r="S2925" s="11">
        <f t="shared" si="182"/>
        <v>42093</v>
      </c>
      <c r="T2925" s="11">
        <f t="shared" si="183"/>
        <v>42064</v>
      </c>
    </row>
    <row r="2926" spans="1:20" ht="43.2" x14ac:dyDescent="0.3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>
        <f t="shared" si="180"/>
        <v>1</v>
      </c>
      <c r="O2926" t="s">
        <v>8293</v>
      </c>
      <c r="P2926">
        <f t="shared" si="181"/>
        <v>26</v>
      </c>
      <c r="Q2926" s="9" t="s">
        <v>8330</v>
      </c>
      <c r="R2926" t="s">
        <v>8352</v>
      </c>
      <c r="S2926" s="11">
        <f t="shared" si="182"/>
        <v>42247</v>
      </c>
      <c r="T2926" s="11">
        <f t="shared" si="183"/>
        <v>42187</v>
      </c>
    </row>
    <row r="2927" spans="1:20" ht="43.2" x14ac:dyDescent="0.3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>
        <f t="shared" si="180"/>
        <v>65</v>
      </c>
      <c r="O2927" t="s">
        <v>8293</v>
      </c>
      <c r="P2927">
        <f t="shared" si="181"/>
        <v>118</v>
      </c>
      <c r="Q2927" s="9" t="s">
        <v>8330</v>
      </c>
      <c r="R2927" t="s">
        <v>8352</v>
      </c>
      <c r="S2927" s="11">
        <f t="shared" si="182"/>
        <v>42051</v>
      </c>
      <c r="T2927" s="11">
        <f t="shared" si="183"/>
        <v>42021</v>
      </c>
    </row>
    <row r="2928" spans="1:20" ht="43.2" x14ac:dyDescent="0.3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>
        <f t="shared" si="180"/>
        <v>0</v>
      </c>
      <c r="O2928" t="s">
        <v>8293</v>
      </c>
      <c r="P2928" t="e">
        <f t="shared" si="181"/>
        <v>#DIV/0!</v>
      </c>
      <c r="Q2928" s="9" t="s">
        <v>8330</v>
      </c>
      <c r="R2928" t="s">
        <v>8352</v>
      </c>
      <c r="S2928" s="11">
        <f t="shared" si="182"/>
        <v>42256</v>
      </c>
      <c r="T2928" s="11">
        <f t="shared" si="183"/>
        <v>42245</v>
      </c>
    </row>
    <row r="2929" spans="1:20" ht="43.2" x14ac:dyDescent="0.3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>
        <f t="shared" si="180"/>
        <v>0</v>
      </c>
      <c r="O2929" t="s">
        <v>8293</v>
      </c>
      <c r="P2929" t="e">
        <f t="shared" si="181"/>
        <v>#DIV/0!</v>
      </c>
      <c r="Q2929" s="9" t="s">
        <v>8330</v>
      </c>
      <c r="R2929" t="s">
        <v>8352</v>
      </c>
      <c r="S2929" s="11">
        <f t="shared" si="182"/>
        <v>42239</v>
      </c>
      <c r="T2929" s="11">
        <f t="shared" si="183"/>
        <v>42179</v>
      </c>
    </row>
    <row r="2930" spans="1:20" ht="43.2" x14ac:dyDescent="0.3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>
        <f t="shared" si="180"/>
        <v>10</v>
      </c>
      <c r="O2930" t="s">
        <v>8293</v>
      </c>
      <c r="P2930">
        <f t="shared" si="181"/>
        <v>54</v>
      </c>
      <c r="Q2930" s="9" t="s">
        <v>8330</v>
      </c>
      <c r="R2930" t="s">
        <v>8352</v>
      </c>
      <c r="S2930" s="11">
        <f t="shared" si="182"/>
        <v>42457</v>
      </c>
      <c r="T2930" s="11">
        <f t="shared" si="183"/>
        <v>42427</v>
      </c>
    </row>
    <row r="2931" spans="1:20" ht="57.6" x14ac:dyDescent="0.3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>
        <f t="shared" si="180"/>
        <v>0</v>
      </c>
      <c r="O2931" t="s">
        <v>8293</v>
      </c>
      <c r="P2931" t="e">
        <f t="shared" si="181"/>
        <v>#DIV/0!</v>
      </c>
      <c r="Q2931" s="9" t="s">
        <v>8330</v>
      </c>
      <c r="R2931" t="s">
        <v>8352</v>
      </c>
      <c r="S2931" s="11">
        <f t="shared" si="182"/>
        <v>42492</v>
      </c>
      <c r="T2931" s="11">
        <f t="shared" si="183"/>
        <v>42452</v>
      </c>
    </row>
    <row r="2932" spans="1:20" ht="43.2" x14ac:dyDescent="0.3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>
        <f t="shared" si="180"/>
        <v>5</v>
      </c>
      <c r="O2932" t="s">
        <v>8293</v>
      </c>
      <c r="P2932">
        <f t="shared" si="181"/>
        <v>21</v>
      </c>
      <c r="Q2932" s="9" t="s">
        <v>8330</v>
      </c>
      <c r="R2932" t="s">
        <v>8352</v>
      </c>
      <c r="S2932" s="11">
        <f t="shared" si="182"/>
        <v>41882</v>
      </c>
      <c r="T2932" s="11">
        <f t="shared" si="183"/>
        <v>41841</v>
      </c>
    </row>
    <row r="2933" spans="1:20" ht="28.8" x14ac:dyDescent="0.3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>
        <f t="shared" si="180"/>
        <v>1</v>
      </c>
      <c r="O2933" t="s">
        <v>8293</v>
      </c>
      <c r="P2933">
        <f t="shared" si="181"/>
        <v>34</v>
      </c>
      <c r="Q2933" s="9" t="s">
        <v>8330</v>
      </c>
      <c r="R2933" t="s">
        <v>8352</v>
      </c>
      <c r="S2933" s="11">
        <f t="shared" si="182"/>
        <v>42387</v>
      </c>
      <c r="T2933" s="11">
        <f t="shared" si="183"/>
        <v>42341</v>
      </c>
    </row>
    <row r="2934" spans="1:20" ht="43.2" x14ac:dyDescent="0.3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>
        <f t="shared" si="180"/>
        <v>11</v>
      </c>
      <c r="O2934" t="s">
        <v>8293</v>
      </c>
      <c r="P2934">
        <f t="shared" si="181"/>
        <v>525</v>
      </c>
      <c r="Q2934" s="9" t="s">
        <v>8330</v>
      </c>
      <c r="R2934" t="s">
        <v>8352</v>
      </c>
      <c r="S2934" s="11">
        <f t="shared" si="182"/>
        <v>41883</v>
      </c>
      <c r="T2934" s="11">
        <f t="shared" si="183"/>
        <v>41852</v>
      </c>
    </row>
    <row r="2935" spans="1:20" ht="57.6" x14ac:dyDescent="0.3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>
        <f t="shared" si="180"/>
        <v>0</v>
      </c>
      <c r="O2935" t="s">
        <v>8293</v>
      </c>
      <c r="P2935" t="e">
        <f t="shared" si="181"/>
        <v>#DIV/0!</v>
      </c>
      <c r="Q2935" s="9" t="s">
        <v>8330</v>
      </c>
      <c r="R2935" t="s">
        <v>8352</v>
      </c>
      <c r="S2935" s="11">
        <f t="shared" si="182"/>
        <v>42186</v>
      </c>
      <c r="T2935" s="11">
        <f t="shared" si="183"/>
        <v>42126</v>
      </c>
    </row>
    <row r="2936" spans="1:20" ht="57.6" x14ac:dyDescent="0.3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>
        <f t="shared" si="180"/>
        <v>2</v>
      </c>
      <c r="O2936" t="s">
        <v>8293</v>
      </c>
      <c r="P2936">
        <f t="shared" si="181"/>
        <v>50</v>
      </c>
      <c r="Q2936" s="9" t="s">
        <v>8330</v>
      </c>
      <c r="R2936" t="s">
        <v>8352</v>
      </c>
      <c r="S2936" s="11">
        <f t="shared" si="182"/>
        <v>41917</v>
      </c>
      <c r="T2936" s="11">
        <f t="shared" si="183"/>
        <v>41887</v>
      </c>
    </row>
    <row r="2937" spans="1:20" ht="43.2" x14ac:dyDescent="0.3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>
        <f t="shared" si="180"/>
        <v>8</v>
      </c>
      <c r="O2937" t="s">
        <v>8293</v>
      </c>
      <c r="P2937">
        <f t="shared" si="181"/>
        <v>116</v>
      </c>
      <c r="Q2937" s="9" t="s">
        <v>8330</v>
      </c>
      <c r="R2937" t="s">
        <v>8352</v>
      </c>
      <c r="S2937" s="11">
        <f t="shared" si="182"/>
        <v>42126</v>
      </c>
      <c r="T2937" s="11">
        <f t="shared" si="183"/>
        <v>42096</v>
      </c>
    </row>
    <row r="2938" spans="1:20" ht="43.2" x14ac:dyDescent="0.3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>
        <f t="shared" si="180"/>
        <v>0</v>
      </c>
      <c r="O2938" t="s">
        <v>8293</v>
      </c>
      <c r="P2938">
        <f t="shared" si="181"/>
        <v>6</v>
      </c>
      <c r="Q2938" s="9" t="s">
        <v>8330</v>
      </c>
      <c r="R2938" t="s">
        <v>8352</v>
      </c>
      <c r="S2938" s="11">
        <f t="shared" si="182"/>
        <v>42094</v>
      </c>
      <c r="T2938" s="11">
        <f t="shared" si="183"/>
        <v>42064</v>
      </c>
    </row>
    <row r="2939" spans="1:20" ht="43.2" x14ac:dyDescent="0.3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>
        <f t="shared" si="180"/>
        <v>8</v>
      </c>
      <c r="O2939" t="s">
        <v>8293</v>
      </c>
      <c r="P2939">
        <f t="shared" si="181"/>
        <v>50</v>
      </c>
      <c r="Q2939" s="9" t="s">
        <v>8330</v>
      </c>
      <c r="R2939" t="s">
        <v>8352</v>
      </c>
      <c r="S2939" s="11">
        <f t="shared" si="182"/>
        <v>42713</v>
      </c>
      <c r="T2939" s="11">
        <f t="shared" si="183"/>
        <v>42673</v>
      </c>
    </row>
    <row r="2940" spans="1:20" ht="43.2" x14ac:dyDescent="0.3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>
        <f t="shared" si="180"/>
        <v>43</v>
      </c>
      <c r="O2940" t="s">
        <v>8293</v>
      </c>
      <c r="P2940">
        <f t="shared" si="181"/>
        <v>34</v>
      </c>
      <c r="Q2940" s="9" t="s">
        <v>8330</v>
      </c>
      <c r="R2940" t="s">
        <v>8352</v>
      </c>
      <c r="S2940" s="11">
        <f t="shared" si="182"/>
        <v>42481</v>
      </c>
      <c r="T2940" s="11">
        <f t="shared" si="183"/>
        <v>42461</v>
      </c>
    </row>
    <row r="2941" spans="1:20" x14ac:dyDescent="0.3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>
        <f t="shared" si="180"/>
        <v>0</v>
      </c>
      <c r="O2941" t="s">
        <v>8293</v>
      </c>
      <c r="P2941">
        <f t="shared" si="181"/>
        <v>38</v>
      </c>
      <c r="Q2941" s="9" t="s">
        <v>8330</v>
      </c>
      <c r="R2941" t="s">
        <v>8352</v>
      </c>
      <c r="S2941" s="11">
        <f t="shared" si="182"/>
        <v>42504</v>
      </c>
      <c r="T2941" s="11">
        <f t="shared" si="183"/>
        <v>42460</v>
      </c>
    </row>
    <row r="2942" spans="1:20" ht="43.2" x14ac:dyDescent="0.3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>
        <f t="shared" si="180"/>
        <v>1</v>
      </c>
      <c r="O2942" t="s">
        <v>8293</v>
      </c>
      <c r="P2942">
        <f t="shared" si="181"/>
        <v>12</v>
      </c>
      <c r="Q2942" s="9" t="s">
        <v>8330</v>
      </c>
      <c r="R2942" t="s">
        <v>8352</v>
      </c>
      <c r="S2942" s="11">
        <f t="shared" si="182"/>
        <v>41899</v>
      </c>
      <c r="T2942" s="11">
        <f t="shared" si="183"/>
        <v>41869</v>
      </c>
    </row>
    <row r="2943" spans="1:20" ht="43.2" x14ac:dyDescent="0.3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>
        <f t="shared" si="180"/>
        <v>6</v>
      </c>
      <c r="O2943" t="s">
        <v>8293</v>
      </c>
      <c r="P2943">
        <f t="shared" si="181"/>
        <v>28</v>
      </c>
      <c r="Q2943" s="9" t="s">
        <v>8330</v>
      </c>
      <c r="R2943" t="s">
        <v>8352</v>
      </c>
      <c r="S2943" s="11">
        <f t="shared" si="182"/>
        <v>41952</v>
      </c>
      <c r="T2943" s="11">
        <f t="shared" si="183"/>
        <v>41922</v>
      </c>
    </row>
    <row r="2944" spans="1:20" ht="43.2" x14ac:dyDescent="0.3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>
        <f t="shared" si="180"/>
        <v>0</v>
      </c>
      <c r="O2944" t="s">
        <v>8293</v>
      </c>
      <c r="P2944" t="e">
        <f t="shared" si="181"/>
        <v>#DIV/0!</v>
      </c>
      <c r="Q2944" s="9" t="s">
        <v>8330</v>
      </c>
      <c r="R2944" t="s">
        <v>8352</v>
      </c>
      <c r="S2944" s="11">
        <f t="shared" si="182"/>
        <v>42349</v>
      </c>
      <c r="T2944" s="11">
        <f t="shared" si="183"/>
        <v>42319</v>
      </c>
    </row>
    <row r="2945" spans="1:20" ht="43.2" x14ac:dyDescent="0.3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>
        <f t="shared" si="180"/>
        <v>0</v>
      </c>
      <c r="O2945" t="s">
        <v>8293</v>
      </c>
      <c r="P2945">
        <f t="shared" si="181"/>
        <v>1</v>
      </c>
      <c r="Q2945" s="9" t="s">
        <v>8330</v>
      </c>
      <c r="R2945" t="s">
        <v>8352</v>
      </c>
      <c r="S2945" s="11">
        <f t="shared" si="182"/>
        <v>42463</v>
      </c>
      <c r="T2945" s="11">
        <f t="shared" si="183"/>
        <v>42426</v>
      </c>
    </row>
    <row r="2946" spans="1:20" ht="57.6" x14ac:dyDescent="0.3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>
        <f t="shared" ref="N2946:N3009" si="184">ROUND(($E2946/$D2946)*100,0)</f>
        <v>7</v>
      </c>
      <c r="O2946" t="s">
        <v>8293</v>
      </c>
      <c r="P2946">
        <f t="shared" ref="P2946:P3009" si="185">ROUND($E2946/$L2946,0)</f>
        <v>217</v>
      </c>
      <c r="Q2946" s="9" t="s">
        <v>8330</v>
      </c>
      <c r="R2946" t="s">
        <v>8352</v>
      </c>
      <c r="S2946" s="11">
        <f t="shared" si="182"/>
        <v>42186</v>
      </c>
      <c r="T2946" s="11">
        <f t="shared" si="183"/>
        <v>42129</v>
      </c>
    </row>
    <row r="2947" spans="1:20" ht="43.2" x14ac:dyDescent="0.3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>
        <f t="shared" si="184"/>
        <v>1</v>
      </c>
      <c r="O2947" t="s">
        <v>8293</v>
      </c>
      <c r="P2947">
        <f t="shared" si="185"/>
        <v>9</v>
      </c>
      <c r="Q2947" s="9" t="s">
        <v>8330</v>
      </c>
      <c r="R2947" t="s">
        <v>8352</v>
      </c>
      <c r="S2947" s="11">
        <f t="shared" ref="S2947:S3010" si="186">ROUND((((($I2947/60)/60)/24)+DATE(1970,1,1))-(8/24),0)</f>
        <v>41943</v>
      </c>
      <c r="T2947" s="11">
        <f t="shared" ref="T2947:T3010" si="187">ROUND((((($J2947/60)/60)/24)+DATE(1970,1,1))-(8/24),0)</f>
        <v>41913</v>
      </c>
    </row>
    <row r="2948" spans="1:20" ht="43.2" x14ac:dyDescent="0.3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>
        <f t="shared" si="184"/>
        <v>10</v>
      </c>
      <c r="O2948" t="s">
        <v>8293</v>
      </c>
      <c r="P2948">
        <f t="shared" si="185"/>
        <v>62</v>
      </c>
      <c r="Q2948" s="9" t="s">
        <v>8330</v>
      </c>
      <c r="R2948" t="s">
        <v>8352</v>
      </c>
      <c r="S2948" s="11">
        <f t="shared" si="186"/>
        <v>41876</v>
      </c>
      <c r="T2948" s="11">
        <f t="shared" si="187"/>
        <v>41846</v>
      </c>
    </row>
    <row r="2949" spans="1:20" ht="28.8" x14ac:dyDescent="0.3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>
        <f t="shared" si="184"/>
        <v>34</v>
      </c>
      <c r="O2949" t="s">
        <v>8293</v>
      </c>
      <c r="P2949">
        <f t="shared" si="185"/>
        <v>137</v>
      </c>
      <c r="Q2949" s="9" t="s">
        <v>8330</v>
      </c>
      <c r="R2949" t="s">
        <v>8352</v>
      </c>
      <c r="S2949" s="11">
        <f t="shared" si="186"/>
        <v>41818</v>
      </c>
      <c r="T2949" s="11">
        <f t="shared" si="187"/>
        <v>41789</v>
      </c>
    </row>
    <row r="2950" spans="1:20" ht="43.2" x14ac:dyDescent="0.3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>
        <f t="shared" si="184"/>
        <v>0</v>
      </c>
      <c r="O2950" t="s">
        <v>8293</v>
      </c>
      <c r="P2950">
        <f t="shared" si="185"/>
        <v>1</v>
      </c>
      <c r="Q2950" s="9" t="s">
        <v>8330</v>
      </c>
      <c r="R2950" t="s">
        <v>8352</v>
      </c>
      <c r="S2950" s="11">
        <f t="shared" si="186"/>
        <v>42099</v>
      </c>
      <c r="T2950" s="11">
        <f t="shared" si="187"/>
        <v>42045</v>
      </c>
    </row>
    <row r="2951" spans="1:20" ht="43.2" x14ac:dyDescent="0.3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>
        <f t="shared" si="184"/>
        <v>68</v>
      </c>
      <c r="O2951" t="s">
        <v>8293</v>
      </c>
      <c r="P2951">
        <f t="shared" si="185"/>
        <v>122</v>
      </c>
      <c r="Q2951" s="9" t="s">
        <v>8330</v>
      </c>
      <c r="R2951" t="s">
        <v>8352</v>
      </c>
      <c r="S2951" s="11">
        <f t="shared" si="186"/>
        <v>42298</v>
      </c>
      <c r="T2951" s="11">
        <f t="shared" si="187"/>
        <v>42268</v>
      </c>
    </row>
    <row r="2952" spans="1:20" ht="43.2" x14ac:dyDescent="0.3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>
        <f t="shared" si="184"/>
        <v>0</v>
      </c>
      <c r="O2952" t="s">
        <v>8293</v>
      </c>
      <c r="P2952" t="e">
        <f t="shared" si="185"/>
        <v>#DIV/0!</v>
      </c>
      <c r="Q2952" s="9" t="s">
        <v>8330</v>
      </c>
      <c r="R2952" t="s">
        <v>8352</v>
      </c>
      <c r="S2952" s="11">
        <f t="shared" si="186"/>
        <v>42531</v>
      </c>
      <c r="T2952" s="11">
        <f t="shared" si="187"/>
        <v>42471</v>
      </c>
    </row>
    <row r="2953" spans="1:20" ht="43.2" x14ac:dyDescent="0.3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>
        <f t="shared" si="184"/>
        <v>0</v>
      </c>
      <c r="O2953" t="s">
        <v>8293</v>
      </c>
      <c r="P2953" t="e">
        <f t="shared" si="185"/>
        <v>#DIV/0!</v>
      </c>
      <c r="Q2953" s="9" t="s">
        <v>8330</v>
      </c>
      <c r="R2953" t="s">
        <v>8352</v>
      </c>
      <c r="S2953" s="11">
        <f t="shared" si="186"/>
        <v>42302</v>
      </c>
      <c r="T2953" s="11">
        <f t="shared" si="187"/>
        <v>42272</v>
      </c>
    </row>
    <row r="2954" spans="1:20" ht="28.8" x14ac:dyDescent="0.3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>
        <f t="shared" si="184"/>
        <v>0</v>
      </c>
      <c r="O2954" t="s">
        <v>8293</v>
      </c>
      <c r="P2954" t="e">
        <f t="shared" si="185"/>
        <v>#DIV/0!</v>
      </c>
      <c r="Q2954" s="9" t="s">
        <v>8330</v>
      </c>
      <c r="R2954" t="s">
        <v>8352</v>
      </c>
      <c r="S2954" s="11">
        <f t="shared" si="186"/>
        <v>42166</v>
      </c>
      <c r="T2954" s="11">
        <f t="shared" si="187"/>
        <v>42153</v>
      </c>
    </row>
    <row r="2955" spans="1:20" ht="43.2" x14ac:dyDescent="0.3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>
        <f t="shared" si="184"/>
        <v>0</v>
      </c>
      <c r="O2955" t="s">
        <v>8293</v>
      </c>
      <c r="P2955" t="e">
        <f t="shared" si="185"/>
        <v>#DIV/0!</v>
      </c>
      <c r="Q2955" s="9" t="s">
        <v>8330</v>
      </c>
      <c r="R2955" t="s">
        <v>8352</v>
      </c>
      <c r="S2955" s="11">
        <f t="shared" si="186"/>
        <v>42385</v>
      </c>
      <c r="T2955" s="11">
        <f t="shared" si="187"/>
        <v>42325</v>
      </c>
    </row>
    <row r="2956" spans="1:20" ht="43.2" x14ac:dyDescent="0.3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>
        <f t="shared" si="184"/>
        <v>0</v>
      </c>
      <c r="O2956" t="s">
        <v>8293</v>
      </c>
      <c r="P2956" t="e">
        <f t="shared" si="185"/>
        <v>#DIV/0!</v>
      </c>
      <c r="Q2956" s="9" t="s">
        <v>8330</v>
      </c>
      <c r="R2956" t="s">
        <v>8352</v>
      </c>
      <c r="S2956" s="11">
        <f t="shared" si="186"/>
        <v>42627</v>
      </c>
      <c r="T2956" s="11">
        <f t="shared" si="187"/>
        <v>42614</v>
      </c>
    </row>
    <row r="2957" spans="1:20" ht="43.2" x14ac:dyDescent="0.3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>
        <f t="shared" si="184"/>
        <v>0</v>
      </c>
      <c r="O2957" t="s">
        <v>8293</v>
      </c>
      <c r="P2957">
        <f t="shared" si="185"/>
        <v>1</v>
      </c>
      <c r="Q2957" s="9" t="s">
        <v>8330</v>
      </c>
      <c r="R2957" t="s">
        <v>8352</v>
      </c>
      <c r="S2957" s="11">
        <f t="shared" si="186"/>
        <v>42132</v>
      </c>
      <c r="T2957" s="11">
        <f t="shared" si="187"/>
        <v>42102</v>
      </c>
    </row>
    <row r="2958" spans="1:20" ht="43.2" x14ac:dyDescent="0.3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>
        <f t="shared" si="184"/>
        <v>11</v>
      </c>
      <c r="O2958" t="s">
        <v>8293</v>
      </c>
      <c r="P2958">
        <f t="shared" si="185"/>
        <v>55</v>
      </c>
      <c r="Q2958" s="9" t="s">
        <v>8330</v>
      </c>
      <c r="R2958" t="s">
        <v>8352</v>
      </c>
      <c r="S2958" s="11">
        <f t="shared" si="186"/>
        <v>42589</v>
      </c>
      <c r="T2958" s="11">
        <f t="shared" si="187"/>
        <v>42559</v>
      </c>
    </row>
    <row r="2959" spans="1:20" ht="28.8" x14ac:dyDescent="0.3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>
        <f t="shared" si="184"/>
        <v>1</v>
      </c>
      <c r="O2959" t="s">
        <v>8293</v>
      </c>
      <c r="P2959">
        <f t="shared" si="185"/>
        <v>22</v>
      </c>
      <c r="Q2959" s="9" t="s">
        <v>8330</v>
      </c>
      <c r="R2959" t="s">
        <v>8352</v>
      </c>
      <c r="S2959" s="11">
        <f t="shared" si="186"/>
        <v>42317</v>
      </c>
      <c r="T2959" s="11">
        <f t="shared" si="187"/>
        <v>42287</v>
      </c>
    </row>
    <row r="2960" spans="1:20" ht="43.2" x14ac:dyDescent="0.3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>
        <f t="shared" si="184"/>
        <v>21</v>
      </c>
      <c r="O2960" t="s">
        <v>8293</v>
      </c>
      <c r="P2960">
        <f t="shared" si="185"/>
        <v>57</v>
      </c>
      <c r="Q2960" s="9" t="s">
        <v>8330</v>
      </c>
      <c r="R2960" t="s">
        <v>8352</v>
      </c>
      <c r="S2960" s="11">
        <f t="shared" si="186"/>
        <v>42206</v>
      </c>
      <c r="T2960" s="11">
        <f t="shared" si="187"/>
        <v>42176</v>
      </c>
    </row>
    <row r="2961" spans="1:20" ht="28.8" x14ac:dyDescent="0.3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>
        <f t="shared" si="184"/>
        <v>0</v>
      </c>
      <c r="O2961" t="s">
        <v>8293</v>
      </c>
      <c r="P2961">
        <f t="shared" si="185"/>
        <v>20</v>
      </c>
      <c r="Q2961" s="9" t="s">
        <v>8330</v>
      </c>
      <c r="R2961" t="s">
        <v>8352</v>
      </c>
      <c r="S2961" s="11">
        <f t="shared" si="186"/>
        <v>41915</v>
      </c>
      <c r="T2961" s="11">
        <f t="shared" si="187"/>
        <v>41885</v>
      </c>
    </row>
    <row r="2962" spans="1:20" ht="43.2" x14ac:dyDescent="0.3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>
        <f t="shared" si="184"/>
        <v>0</v>
      </c>
      <c r="O2962" t="s">
        <v>8293</v>
      </c>
      <c r="P2962">
        <f t="shared" si="185"/>
        <v>1</v>
      </c>
      <c r="Q2962" s="9" t="s">
        <v>8330</v>
      </c>
      <c r="R2962" t="s">
        <v>8352</v>
      </c>
      <c r="S2962" s="11">
        <f t="shared" si="186"/>
        <v>42494</v>
      </c>
      <c r="T2962" s="11">
        <f t="shared" si="187"/>
        <v>42436</v>
      </c>
    </row>
    <row r="2963" spans="1:20" ht="43.2" x14ac:dyDescent="0.3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>
        <f t="shared" si="184"/>
        <v>0</v>
      </c>
      <c r="O2963" t="s">
        <v>8293</v>
      </c>
      <c r="P2963" t="e">
        <f t="shared" si="185"/>
        <v>#DIV/0!</v>
      </c>
      <c r="Q2963" s="9" t="s">
        <v>8330</v>
      </c>
      <c r="R2963" t="s">
        <v>8352</v>
      </c>
      <c r="S2963" s="11">
        <f t="shared" si="186"/>
        <v>42201</v>
      </c>
      <c r="T2963" s="11">
        <f t="shared" si="187"/>
        <v>42171</v>
      </c>
    </row>
    <row r="2964" spans="1:20" ht="43.2" x14ac:dyDescent="0.3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>
        <f t="shared" si="184"/>
        <v>20</v>
      </c>
      <c r="O2964" t="s">
        <v>8285</v>
      </c>
      <c r="P2964">
        <f t="shared" si="185"/>
        <v>55</v>
      </c>
      <c r="Q2964" s="9" t="s">
        <v>8343</v>
      </c>
      <c r="R2964" t="s">
        <v>8344</v>
      </c>
      <c r="S2964" s="11">
        <f t="shared" si="186"/>
        <v>41854</v>
      </c>
      <c r="T2964" s="11">
        <f t="shared" si="187"/>
        <v>41825</v>
      </c>
    </row>
    <row r="2965" spans="1:20" ht="43.2" x14ac:dyDescent="0.3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>
        <f t="shared" si="184"/>
        <v>59</v>
      </c>
      <c r="O2965" t="s">
        <v>8285</v>
      </c>
      <c r="P2965">
        <f t="shared" si="185"/>
        <v>72</v>
      </c>
      <c r="Q2965" s="9" t="s">
        <v>8343</v>
      </c>
      <c r="R2965" t="s">
        <v>8344</v>
      </c>
      <c r="S2965" s="11">
        <f t="shared" si="186"/>
        <v>41865</v>
      </c>
      <c r="T2965" s="11">
        <f t="shared" si="187"/>
        <v>41835</v>
      </c>
    </row>
    <row r="2966" spans="1:20" ht="28.8" x14ac:dyDescent="0.3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>
        <f t="shared" si="184"/>
        <v>0</v>
      </c>
      <c r="O2966" t="s">
        <v>8285</v>
      </c>
      <c r="P2966" t="e">
        <f t="shared" si="185"/>
        <v>#DIV/0!</v>
      </c>
      <c r="Q2966" s="9" t="s">
        <v>8343</v>
      </c>
      <c r="R2966" t="s">
        <v>8344</v>
      </c>
      <c r="S2966" s="11">
        <f t="shared" si="186"/>
        <v>41877</v>
      </c>
      <c r="T2966" s="11">
        <f t="shared" si="187"/>
        <v>41856</v>
      </c>
    </row>
    <row r="2967" spans="1:20" ht="28.8" x14ac:dyDescent="0.3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>
        <f t="shared" si="184"/>
        <v>46</v>
      </c>
      <c r="O2967" t="s">
        <v>8285</v>
      </c>
      <c r="P2967">
        <f t="shared" si="185"/>
        <v>59</v>
      </c>
      <c r="Q2967" s="9" t="s">
        <v>8343</v>
      </c>
      <c r="R2967" t="s">
        <v>8344</v>
      </c>
      <c r="S2967" s="11">
        <f t="shared" si="186"/>
        <v>41854</v>
      </c>
      <c r="T2967" s="11">
        <f t="shared" si="187"/>
        <v>41824</v>
      </c>
    </row>
    <row r="2968" spans="1:20" ht="43.2" x14ac:dyDescent="0.3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>
        <f t="shared" si="184"/>
        <v>4</v>
      </c>
      <c r="O2968" t="s">
        <v>8285</v>
      </c>
      <c r="P2968">
        <f t="shared" si="185"/>
        <v>12</v>
      </c>
      <c r="Q2968" s="9" t="s">
        <v>8343</v>
      </c>
      <c r="R2968" t="s">
        <v>8344</v>
      </c>
      <c r="S2968" s="11">
        <f t="shared" si="186"/>
        <v>41909</v>
      </c>
      <c r="T2968" s="11">
        <f t="shared" si="187"/>
        <v>41849</v>
      </c>
    </row>
    <row r="2969" spans="1:20" ht="43.2" x14ac:dyDescent="0.3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>
        <f t="shared" si="184"/>
        <v>3</v>
      </c>
      <c r="O2969" t="s">
        <v>8285</v>
      </c>
      <c r="P2969">
        <f t="shared" si="185"/>
        <v>49</v>
      </c>
      <c r="Q2969" s="9" t="s">
        <v>8343</v>
      </c>
      <c r="R2969" t="s">
        <v>8344</v>
      </c>
      <c r="S2969" s="11">
        <f t="shared" si="186"/>
        <v>42017</v>
      </c>
      <c r="T2969" s="11">
        <f t="shared" si="187"/>
        <v>41987</v>
      </c>
    </row>
    <row r="2970" spans="1:20" ht="43.2" x14ac:dyDescent="0.3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>
        <f t="shared" si="184"/>
        <v>57</v>
      </c>
      <c r="O2970" t="s">
        <v>8285</v>
      </c>
      <c r="P2970">
        <f t="shared" si="185"/>
        <v>151</v>
      </c>
      <c r="Q2970" s="9" t="s">
        <v>8343</v>
      </c>
      <c r="R2970" t="s">
        <v>8344</v>
      </c>
      <c r="S2970" s="11">
        <f t="shared" si="186"/>
        <v>41926</v>
      </c>
      <c r="T2970" s="11">
        <f t="shared" si="187"/>
        <v>41891</v>
      </c>
    </row>
    <row r="2971" spans="1:20" ht="43.2" x14ac:dyDescent="0.3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>
        <f t="shared" si="184"/>
        <v>21</v>
      </c>
      <c r="O2971" t="s">
        <v>8285</v>
      </c>
      <c r="P2971">
        <f t="shared" si="185"/>
        <v>36</v>
      </c>
      <c r="Q2971" s="9" t="s">
        <v>8343</v>
      </c>
      <c r="R2971" t="s">
        <v>8344</v>
      </c>
      <c r="S2971" s="11">
        <f t="shared" si="186"/>
        <v>41936</v>
      </c>
      <c r="T2971" s="11">
        <f t="shared" si="187"/>
        <v>41906</v>
      </c>
    </row>
    <row r="2972" spans="1:20" ht="43.2" x14ac:dyDescent="0.3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>
        <f t="shared" si="184"/>
        <v>16</v>
      </c>
      <c r="O2972" t="s">
        <v>8285</v>
      </c>
      <c r="P2972">
        <f t="shared" si="185"/>
        <v>45</v>
      </c>
      <c r="Q2972" s="9" t="s">
        <v>8343</v>
      </c>
      <c r="R2972" t="s">
        <v>8344</v>
      </c>
      <c r="S2972" s="11">
        <f t="shared" si="186"/>
        <v>41826</v>
      </c>
      <c r="T2972" s="11">
        <f t="shared" si="187"/>
        <v>41766</v>
      </c>
    </row>
    <row r="2973" spans="1:20" ht="43.2" x14ac:dyDescent="0.3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>
        <f t="shared" si="184"/>
        <v>6</v>
      </c>
      <c r="O2973" t="s">
        <v>8285</v>
      </c>
      <c r="P2973">
        <f t="shared" si="185"/>
        <v>99</v>
      </c>
      <c r="Q2973" s="9" t="s">
        <v>8343</v>
      </c>
      <c r="R2973" t="s">
        <v>8344</v>
      </c>
      <c r="S2973" s="11">
        <f t="shared" si="186"/>
        <v>42023</v>
      </c>
      <c r="T2973" s="11">
        <f t="shared" si="187"/>
        <v>41978</v>
      </c>
    </row>
    <row r="2974" spans="1:20" ht="43.2" x14ac:dyDescent="0.3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>
        <f t="shared" si="184"/>
        <v>46</v>
      </c>
      <c r="O2974" t="s">
        <v>8285</v>
      </c>
      <c r="P2974">
        <f t="shared" si="185"/>
        <v>88</v>
      </c>
      <c r="Q2974" s="9" t="s">
        <v>8343</v>
      </c>
      <c r="R2974" t="s">
        <v>8344</v>
      </c>
      <c r="S2974" s="11">
        <f t="shared" si="186"/>
        <v>41972</v>
      </c>
      <c r="T2974" s="11">
        <f t="shared" si="187"/>
        <v>41930</v>
      </c>
    </row>
    <row r="2975" spans="1:20" ht="43.2" x14ac:dyDescent="0.3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>
        <f t="shared" si="184"/>
        <v>65</v>
      </c>
      <c r="O2975" t="s">
        <v>8285</v>
      </c>
      <c r="P2975">
        <f t="shared" si="185"/>
        <v>171</v>
      </c>
      <c r="Q2975" s="9" t="s">
        <v>8343</v>
      </c>
      <c r="R2975" t="s">
        <v>8344</v>
      </c>
      <c r="S2975" s="11">
        <f t="shared" si="186"/>
        <v>41937</v>
      </c>
      <c r="T2975" s="11">
        <f t="shared" si="187"/>
        <v>41892</v>
      </c>
    </row>
    <row r="2976" spans="1:20" ht="43.2" x14ac:dyDescent="0.3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>
        <f t="shared" si="184"/>
        <v>7</v>
      </c>
      <c r="O2976" t="s">
        <v>8285</v>
      </c>
      <c r="P2976">
        <f t="shared" si="185"/>
        <v>84</v>
      </c>
      <c r="Q2976" s="9" t="s">
        <v>8343</v>
      </c>
      <c r="R2976" t="s">
        <v>8344</v>
      </c>
      <c r="S2976" s="11">
        <f t="shared" si="186"/>
        <v>41942</v>
      </c>
      <c r="T2976" s="11">
        <f t="shared" si="187"/>
        <v>41906</v>
      </c>
    </row>
    <row r="2977" spans="1:20" ht="43.2" x14ac:dyDescent="0.3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>
        <f t="shared" si="184"/>
        <v>14</v>
      </c>
      <c r="O2977" t="s">
        <v>8285</v>
      </c>
      <c r="P2977">
        <f t="shared" si="185"/>
        <v>65</v>
      </c>
      <c r="Q2977" s="9" t="s">
        <v>8343</v>
      </c>
      <c r="R2977" t="s">
        <v>8344</v>
      </c>
      <c r="S2977" s="11">
        <f t="shared" si="186"/>
        <v>42055</v>
      </c>
      <c r="T2977" s="11">
        <f t="shared" si="187"/>
        <v>42025</v>
      </c>
    </row>
    <row r="2978" spans="1:20" ht="43.2" x14ac:dyDescent="0.3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>
        <f t="shared" si="184"/>
        <v>2</v>
      </c>
      <c r="O2978" t="s">
        <v>8285</v>
      </c>
      <c r="P2978">
        <f t="shared" si="185"/>
        <v>66</v>
      </c>
      <c r="Q2978" s="9" t="s">
        <v>8343</v>
      </c>
      <c r="R2978" t="s">
        <v>8344</v>
      </c>
      <c r="S2978" s="11">
        <f t="shared" si="186"/>
        <v>42090</v>
      </c>
      <c r="T2978" s="11">
        <f t="shared" si="187"/>
        <v>42046</v>
      </c>
    </row>
    <row r="2979" spans="1:20" ht="43.2" x14ac:dyDescent="0.3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>
        <f t="shared" si="184"/>
        <v>36</v>
      </c>
      <c r="O2979" t="s">
        <v>8285</v>
      </c>
      <c r="P2979">
        <f t="shared" si="185"/>
        <v>105</v>
      </c>
      <c r="Q2979" s="9" t="s">
        <v>8343</v>
      </c>
      <c r="R2979" t="s">
        <v>8344</v>
      </c>
      <c r="S2979" s="11">
        <f t="shared" si="186"/>
        <v>42615</v>
      </c>
      <c r="T2979" s="11">
        <f t="shared" si="187"/>
        <v>42585</v>
      </c>
    </row>
    <row r="2980" spans="1:20" ht="43.2" x14ac:dyDescent="0.3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>
        <f t="shared" si="184"/>
        <v>40</v>
      </c>
      <c r="O2980" t="s">
        <v>8285</v>
      </c>
      <c r="P2980">
        <f t="shared" si="185"/>
        <v>78</v>
      </c>
      <c r="Q2980" s="9" t="s">
        <v>8343</v>
      </c>
      <c r="R2980" t="s">
        <v>8344</v>
      </c>
      <c r="S2980" s="11">
        <f t="shared" si="186"/>
        <v>42553</v>
      </c>
      <c r="T2980" s="11">
        <f t="shared" si="187"/>
        <v>42493</v>
      </c>
    </row>
    <row r="2981" spans="1:20" ht="43.2" x14ac:dyDescent="0.3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>
        <f t="shared" si="184"/>
        <v>26</v>
      </c>
      <c r="O2981" t="s">
        <v>8285</v>
      </c>
      <c r="P2981">
        <f t="shared" si="185"/>
        <v>59</v>
      </c>
      <c r="Q2981" s="9" t="s">
        <v>8343</v>
      </c>
      <c r="R2981" t="s">
        <v>8344</v>
      </c>
      <c r="S2981" s="11">
        <f t="shared" si="186"/>
        <v>42628</v>
      </c>
      <c r="T2981" s="11">
        <f t="shared" si="187"/>
        <v>42597</v>
      </c>
    </row>
    <row r="2982" spans="1:20" ht="57.6" x14ac:dyDescent="0.3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>
        <f t="shared" si="184"/>
        <v>15</v>
      </c>
      <c r="O2982" t="s">
        <v>8285</v>
      </c>
      <c r="P2982">
        <f t="shared" si="185"/>
        <v>71</v>
      </c>
      <c r="Q2982" s="9" t="s">
        <v>8343</v>
      </c>
      <c r="R2982" t="s">
        <v>8344</v>
      </c>
      <c r="S2982" s="11">
        <f t="shared" si="186"/>
        <v>42421</v>
      </c>
      <c r="T2982" s="11">
        <f t="shared" si="187"/>
        <v>42388</v>
      </c>
    </row>
    <row r="2983" spans="1:20" ht="43.2" x14ac:dyDescent="0.3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>
        <f t="shared" si="184"/>
        <v>24</v>
      </c>
      <c r="O2983" t="s">
        <v>8285</v>
      </c>
      <c r="P2983">
        <f t="shared" si="185"/>
        <v>51</v>
      </c>
      <c r="Q2983" s="9" t="s">
        <v>8343</v>
      </c>
      <c r="R2983" t="s">
        <v>8344</v>
      </c>
      <c r="S2983" s="11">
        <f t="shared" si="186"/>
        <v>42146</v>
      </c>
      <c r="T2983" s="11">
        <f t="shared" si="187"/>
        <v>42116</v>
      </c>
    </row>
    <row r="2984" spans="1:20" ht="43.2" x14ac:dyDescent="0.3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>
        <f t="shared" si="184"/>
        <v>40</v>
      </c>
      <c r="O2984" t="s">
        <v>8285</v>
      </c>
      <c r="P2984">
        <f t="shared" si="185"/>
        <v>60</v>
      </c>
      <c r="Q2984" s="9" t="s">
        <v>8343</v>
      </c>
      <c r="R2984" t="s">
        <v>8344</v>
      </c>
      <c r="S2984" s="11">
        <f t="shared" si="186"/>
        <v>42035</v>
      </c>
      <c r="T2984" s="11">
        <f t="shared" si="187"/>
        <v>42003</v>
      </c>
    </row>
    <row r="2985" spans="1:20" ht="43.2" x14ac:dyDescent="0.3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>
        <f t="shared" si="184"/>
        <v>20</v>
      </c>
      <c r="O2985" t="s">
        <v>8285</v>
      </c>
      <c r="P2985">
        <f t="shared" si="185"/>
        <v>45</v>
      </c>
      <c r="Q2985" s="9" t="s">
        <v>8343</v>
      </c>
      <c r="R2985" t="s">
        <v>8344</v>
      </c>
      <c r="S2985" s="11">
        <f t="shared" si="186"/>
        <v>41928</v>
      </c>
      <c r="T2985" s="11">
        <f t="shared" si="187"/>
        <v>41897</v>
      </c>
    </row>
    <row r="2986" spans="1:20" ht="43.2" x14ac:dyDescent="0.3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>
        <f t="shared" si="184"/>
        <v>48</v>
      </c>
      <c r="O2986" t="s">
        <v>8285</v>
      </c>
      <c r="P2986">
        <f t="shared" si="185"/>
        <v>31</v>
      </c>
      <c r="Q2986" s="9" t="s">
        <v>8343</v>
      </c>
      <c r="R2986" t="s">
        <v>8344</v>
      </c>
      <c r="S2986" s="11">
        <f t="shared" si="186"/>
        <v>41988</v>
      </c>
      <c r="T2986" s="11">
        <f t="shared" si="187"/>
        <v>41958</v>
      </c>
    </row>
    <row r="2987" spans="1:20" ht="43.2" x14ac:dyDescent="0.3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>
        <f t="shared" si="184"/>
        <v>15</v>
      </c>
      <c r="O2987" t="s">
        <v>8285</v>
      </c>
      <c r="P2987">
        <f t="shared" si="185"/>
        <v>64</v>
      </c>
      <c r="Q2987" s="9" t="s">
        <v>8343</v>
      </c>
      <c r="R2987" t="s">
        <v>8344</v>
      </c>
      <c r="S2987" s="11">
        <f t="shared" si="186"/>
        <v>42098</v>
      </c>
      <c r="T2987" s="11">
        <f t="shared" si="187"/>
        <v>42068</v>
      </c>
    </row>
    <row r="2988" spans="1:20" ht="43.2" x14ac:dyDescent="0.3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>
        <f t="shared" si="184"/>
        <v>1</v>
      </c>
      <c r="O2988" t="s">
        <v>8285</v>
      </c>
      <c r="P2988">
        <f t="shared" si="185"/>
        <v>19</v>
      </c>
      <c r="Q2988" s="9" t="s">
        <v>8343</v>
      </c>
      <c r="R2988" t="s">
        <v>8344</v>
      </c>
      <c r="S2988" s="11">
        <f t="shared" si="186"/>
        <v>41944</v>
      </c>
      <c r="T2988" s="11">
        <f t="shared" si="187"/>
        <v>41914</v>
      </c>
    </row>
    <row r="2989" spans="1:20" ht="43.2" x14ac:dyDescent="0.3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>
        <f t="shared" si="184"/>
        <v>1</v>
      </c>
      <c r="O2989" t="s">
        <v>8285</v>
      </c>
      <c r="P2989">
        <f t="shared" si="185"/>
        <v>10</v>
      </c>
      <c r="Q2989" s="9" t="s">
        <v>8343</v>
      </c>
      <c r="R2989" t="s">
        <v>8344</v>
      </c>
      <c r="S2989" s="11">
        <f t="shared" si="186"/>
        <v>42016</v>
      </c>
      <c r="T2989" s="11">
        <f t="shared" si="187"/>
        <v>41956</v>
      </c>
    </row>
    <row r="2990" spans="1:20" ht="43.2" x14ac:dyDescent="0.3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>
        <f t="shared" si="184"/>
        <v>5</v>
      </c>
      <c r="O2990" t="s">
        <v>8285</v>
      </c>
      <c r="P2990">
        <f t="shared" si="185"/>
        <v>109</v>
      </c>
      <c r="Q2990" s="9" t="s">
        <v>8343</v>
      </c>
      <c r="R2990" t="s">
        <v>8344</v>
      </c>
      <c r="S2990" s="11">
        <f t="shared" si="186"/>
        <v>42040</v>
      </c>
      <c r="T2990" s="11">
        <f t="shared" si="187"/>
        <v>42010</v>
      </c>
    </row>
    <row r="2991" spans="1:20" ht="28.8" x14ac:dyDescent="0.3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>
        <f t="shared" si="184"/>
        <v>4</v>
      </c>
      <c r="O2991" t="s">
        <v>8285</v>
      </c>
      <c r="P2991">
        <f t="shared" si="185"/>
        <v>27</v>
      </c>
      <c r="Q2991" s="9" t="s">
        <v>8343</v>
      </c>
      <c r="R2991" t="s">
        <v>8344</v>
      </c>
      <c r="S2991" s="11">
        <f t="shared" si="186"/>
        <v>42033</v>
      </c>
      <c r="T2991" s="11">
        <f t="shared" si="187"/>
        <v>41973</v>
      </c>
    </row>
    <row r="2992" spans="1:20" ht="28.8" x14ac:dyDescent="0.3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>
        <f t="shared" si="184"/>
        <v>61</v>
      </c>
      <c r="O2992" t="s">
        <v>8285</v>
      </c>
      <c r="P2992">
        <f t="shared" si="185"/>
        <v>110</v>
      </c>
      <c r="Q2992" s="9" t="s">
        <v>8343</v>
      </c>
      <c r="R2992" t="s">
        <v>8344</v>
      </c>
      <c r="S2992" s="11">
        <f t="shared" si="186"/>
        <v>42226</v>
      </c>
      <c r="T2992" s="11">
        <f t="shared" si="187"/>
        <v>42189</v>
      </c>
    </row>
    <row r="2993" spans="1:20" ht="43.2" x14ac:dyDescent="0.3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>
        <f t="shared" si="184"/>
        <v>1</v>
      </c>
      <c r="O2993" t="s">
        <v>8285</v>
      </c>
      <c r="P2993">
        <f t="shared" si="185"/>
        <v>20</v>
      </c>
      <c r="Q2993" s="9" t="s">
        <v>8343</v>
      </c>
      <c r="R2993" t="s">
        <v>8344</v>
      </c>
      <c r="S2993" s="11">
        <f t="shared" si="186"/>
        <v>41971</v>
      </c>
      <c r="T2993" s="11">
        <f t="shared" si="187"/>
        <v>41941</v>
      </c>
    </row>
    <row r="2994" spans="1:20" ht="43.2" x14ac:dyDescent="0.3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>
        <f t="shared" si="184"/>
        <v>11</v>
      </c>
      <c r="O2994" t="s">
        <v>8285</v>
      </c>
      <c r="P2994">
        <f t="shared" si="185"/>
        <v>55</v>
      </c>
      <c r="Q2994" s="9" t="s">
        <v>8343</v>
      </c>
      <c r="R2994" t="s">
        <v>8344</v>
      </c>
      <c r="S2994" s="11">
        <f t="shared" si="186"/>
        <v>42046</v>
      </c>
      <c r="T2994" s="11">
        <f t="shared" si="187"/>
        <v>42011</v>
      </c>
    </row>
    <row r="2995" spans="1:20" ht="43.2" x14ac:dyDescent="0.3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>
        <f t="shared" si="184"/>
        <v>39</v>
      </c>
      <c r="O2995" t="s">
        <v>8285</v>
      </c>
      <c r="P2995">
        <f t="shared" si="185"/>
        <v>134</v>
      </c>
      <c r="Q2995" s="9" t="s">
        <v>8343</v>
      </c>
      <c r="R2995" t="s">
        <v>8344</v>
      </c>
      <c r="S2995" s="11">
        <f t="shared" si="186"/>
        <v>42657</v>
      </c>
      <c r="T2995" s="11">
        <f t="shared" si="187"/>
        <v>42628</v>
      </c>
    </row>
    <row r="2996" spans="1:20" ht="57.6" x14ac:dyDescent="0.3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>
        <f t="shared" si="184"/>
        <v>22</v>
      </c>
      <c r="O2996" t="s">
        <v>8285</v>
      </c>
      <c r="P2996">
        <f t="shared" si="185"/>
        <v>49</v>
      </c>
      <c r="Q2996" s="9" t="s">
        <v>8343</v>
      </c>
      <c r="R2996" t="s">
        <v>8344</v>
      </c>
      <c r="S2996" s="11">
        <f t="shared" si="186"/>
        <v>42575</v>
      </c>
      <c r="T2996" s="11">
        <f t="shared" si="187"/>
        <v>42515</v>
      </c>
    </row>
    <row r="2997" spans="1:20" ht="43.2" x14ac:dyDescent="0.3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>
        <f t="shared" si="184"/>
        <v>68</v>
      </c>
      <c r="O2997" t="s">
        <v>8285</v>
      </c>
      <c r="P2997">
        <f t="shared" si="185"/>
        <v>48</v>
      </c>
      <c r="Q2997" s="9" t="s">
        <v>8343</v>
      </c>
      <c r="R2997" t="s">
        <v>8344</v>
      </c>
      <c r="S2997" s="11">
        <f t="shared" si="186"/>
        <v>42719</v>
      </c>
      <c r="T2997" s="11">
        <f t="shared" si="187"/>
        <v>42689</v>
      </c>
    </row>
    <row r="2998" spans="1:20" ht="43.2" x14ac:dyDescent="0.3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>
        <f t="shared" si="184"/>
        <v>14</v>
      </c>
      <c r="O2998" t="s">
        <v>8285</v>
      </c>
      <c r="P2998">
        <f t="shared" si="185"/>
        <v>59</v>
      </c>
      <c r="Q2998" s="9" t="s">
        <v>8343</v>
      </c>
      <c r="R2998" t="s">
        <v>8344</v>
      </c>
      <c r="S2998" s="11">
        <f t="shared" si="186"/>
        <v>42404</v>
      </c>
      <c r="T2998" s="11">
        <f t="shared" si="187"/>
        <v>42344</v>
      </c>
    </row>
    <row r="2999" spans="1:20" ht="28.8" x14ac:dyDescent="0.3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>
        <f t="shared" si="184"/>
        <v>2</v>
      </c>
      <c r="O2999" t="s">
        <v>8285</v>
      </c>
      <c r="P2999">
        <f t="shared" si="185"/>
        <v>12</v>
      </c>
      <c r="Q2999" s="9" t="s">
        <v>8343</v>
      </c>
      <c r="R2999" t="s">
        <v>8344</v>
      </c>
      <c r="S2999" s="11">
        <f t="shared" si="186"/>
        <v>41955</v>
      </c>
      <c r="T2999" s="11">
        <f t="shared" si="187"/>
        <v>41935</v>
      </c>
    </row>
    <row r="3000" spans="1:20" ht="43.2" x14ac:dyDescent="0.3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>
        <f t="shared" si="184"/>
        <v>20</v>
      </c>
      <c r="O3000" t="s">
        <v>8285</v>
      </c>
      <c r="P3000">
        <f t="shared" si="185"/>
        <v>84</v>
      </c>
      <c r="Q3000" s="9" t="s">
        <v>8343</v>
      </c>
      <c r="R3000" t="s">
        <v>8344</v>
      </c>
      <c r="S3000" s="11">
        <f t="shared" si="186"/>
        <v>42653</v>
      </c>
      <c r="T3000" s="11">
        <f t="shared" si="187"/>
        <v>42623</v>
      </c>
    </row>
    <row r="3001" spans="1:20" ht="43.2" x14ac:dyDescent="0.3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>
        <f t="shared" si="184"/>
        <v>14</v>
      </c>
      <c r="O3001" t="s">
        <v>8285</v>
      </c>
      <c r="P3001">
        <f t="shared" si="185"/>
        <v>64</v>
      </c>
      <c r="Q3001" s="9" t="s">
        <v>8343</v>
      </c>
      <c r="R3001" t="s">
        <v>8344</v>
      </c>
      <c r="S3001" s="11">
        <f t="shared" si="186"/>
        <v>42353</v>
      </c>
      <c r="T3001" s="11">
        <f t="shared" si="187"/>
        <v>42321</v>
      </c>
    </row>
    <row r="3002" spans="1:20" ht="43.2" x14ac:dyDescent="0.3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>
        <f t="shared" si="184"/>
        <v>48</v>
      </c>
      <c r="O3002" t="s">
        <v>8285</v>
      </c>
      <c r="P3002">
        <f t="shared" si="185"/>
        <v>94</v>
      </c>
      <c r="Q3002" s="9" t="s">
        <v>8343</v>
      </c>
      <c r="R3002" t="s">
        <v>8344</v>
      </c>
      <c r="S3002" s="11">
        <f t="shared" si="186"/>
        <v>42183</v>
      </c>
      <c r="T3002" s="11">
        <f t="shared" si="187"/>
        <v>42159</v>
      </c>
    </row>
    <row r="3003" spans="1:20" ht="43.2" x14ac:dyDescent="0.3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>
        <f t="shared" si="184"/>
        <v>31</v>
      </c>
      <c r="O3003" t="s">
        <v>8285</v>
      </c>
      <c r="P3003">
        <f t="shared" si="185"/>
        <v>72</v>
      </c>
      <c r="Q3003" s="9" t="s">
        <v>8343</v>
      </c>
      <c r="R3003" t="s">
        <v>8344</v>
      </c>
      <c r="S3003" s="11">
        <f t="shared" si="186"/>
        <v>42049</v>
      </c>
      <c r="T3003" s="11">
        <f t="shared" si="187"/>
        <v>42018</v>
      </c>
    </row>
    <row r="3004" spans="1:20" ht="43.2" x14ac:dyDescent="0.3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>
        <f t="shared" si="184"/>
        <v>35</v>
      </c>
      <c r="O3004" t="s">
        <v>8285</v>
      </c>
      <c r="P3004">
        <f t="shared" si="185"/>
        <v>105</v>
      </c>
      <c r="Q3004" s="9" t="s">
        <v>8343</v>
      </c>
      <c r="R3004" t="s">
        <v>8344</v>
      </c>
      <c r="S3004" s="11">
        <f t="shared" si="186"/>
        <v>42322</v>
      </c>
      <c r="T3004" s="11">
        <f t="shared" si="187"/>
        <v>42282</v>
      </c>
    </row>
    <row r="3005" spans="1:20" ht="43.2" x14ac:dyDescent="0.3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>
        <f t="shared" si="184"/>
        <v>36</v>
      </c>
      <c r="O3005" t="s">
        <v>8285</v>
      </c>
      <c r="P3005">
        <f t="shared" si="185"/>
        <v>67</v>
      </c>
      <c r="Q3005" s="9" t="s">
        <v>8343</v>
      </c>
      <c r="R3005" t="s">
        <v>8344</v>
      </c>
      <c r="S3005" s="11">
        <f t="shared" si="186"/>
        <v>42279</v>
      </c>
      <c r="T3005" s="11">
        <f t="shared" si="187"/>
        <v>42247</v>
      </c>
    </row>
    <row r="3006" spans="1:20" ht="43.2" x14ac:dyDescent="0.3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>
        <f t="shared" si="184"/>
        <v>3</v>
      </c>
      <c r="O3006" t="s">
        <v>8285</v>
      </c>
      <c r="P3006">
        <f t="shared" si="185"/>
        <v>74</v>
      </c>
      <c r="Q3006" s="9" t="s">
        <v>8343</v>
      </c>
      <c r="R3006" t="s">
        <v>8344</v>
      </c>
      <c r="S3006" s="11">
        <f t="shared" si="186"/>
        <v>41912</v>
      </c>
      <c r="T3006" s="11">
        <f t="shared" si="187"/>
        <v>41877</v>
      </c>
    </row>
    <row r="3007" spans="1:20" ht="28.8" x14ac:dyDescent="0.3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>
        <f t="shared" si="184"/>
        <v>11</v>
      </c>
      <c r="O3007" t="s">
        <v>8285</v>
      </c>
      <c r="P3007">
        <f t="shared" si="185"/>
        <v>69</v>
      </c>
      <c r="Q3007" s="9" t="s">
        <v>8343</v>
      </c>
      <c r="R3007" t="s">
        <v>8344</v>
      </c>
      <c r="S3007" s="11">
        <f t="shared" si="186"/>
        <v>41910</v>
      </c>
      <c r="T3007" s="11">
        <f t="shared" si="187"/>
        <v>41880</v>
      </c>
    </row>
    <row r="3008" spans="1:20" ht="43.2" x14ac:dyDescent="0.3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>
        <f t="shared" si="184"/>
        <v>41</v>
      </c>
      <c r="O3008" t="s">
        <v>8285</v>
      </c>
      <c r="P3008">
        <f t="shared" si="185"/>
        <v>121</v>
      </c>
      <c r="Q3008" s="9" t="s">
        <v>8343</v>
      </c>
      <c r="R3008" t="s">
        <v>8344</v>
      </c>
      <c r="S3008" s="11">
        <f t="shared" si="186"/>
        <v>42777</v>
      </c>
      <c r="T3008" s="11">
        <f t="shared" si="187"/>
        <v>42742</v>
      </c>
    </row>
    <row r="3009" spans="1:20" ht="43.2" x14ac:dyDescent="0.3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>
        <f t="shared" si="184"/>
        <v>11</v>
      </c>
      <c r="O3009" t="s">
        <v>8285</v>
      </c>
      <c r="P3009">
        <f t="shared" si="185"/>
        <v>42</v>
      </c>
      <c r="Q3009" s="9" t="s">
        <v>8343</v>
      </c>
      <c r="R3009" t="s">
        <v>8344</v>
      </c>
      <c r="S3009" s="11">
        <f t="shared" si="186"/>
        <v>42065</v>
      </c>
      <c r="T3009" s="11">
        <f t="shared" si="187"/>
        <v>42030</v>
      </c>
    </row>
    <row r="3010" spans="1:20" ht="43.2" x14ac:dyDescent="0.3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>
        <f t="shared" ref="N3010:N3073" si="188">ROUND(($E3010/$D3010)*100,0)</f>
        <v>3</v>
      </c>
      <c r="O3010" t="s">
        <v>8285</v>
      </c>
      <c r="P3010">
        <f t="shared" ref="P3010:P3073" si="189">ROUND($E3010/$L3010,0)</f>
        <v>8</v>
      </c>
      <c r="Q3010" s="9" t="s">
        <v>8343</v>
      </c>
      <c r="R3010" t="s">
        <v>8344</v>
      </c>
      <c r="S3010" s="11">
        <f t="shared" si="186"/>
        <v>41873</v>
      </c>
      <c r="T3010" s="11">
        <f t="shared" si="187"/>
        <v>41861</v>
      </c>
    </row>
    <row r="3011" spans="1:20" ht="43.2" x14ac:dyDescent="0.3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>
        <f t="shared" si="188"/>
        <v>0</v>
      </c>
      <c r="O3011" t="s">
        <v>8285</v>
      </c>
      <c r="P3011">
        <f t="shared" si="189"/>
        <v>2</v>
      </c>
      <c r="Q3011" s="9" t="s">
        <v>8343</v>
      </c>
      <c r="R3011" t="s">
        <v>8344</v>
      </c>
      <c r="S3011" s="11">
        <f t="shared" ref="S3011:S3074" si="190">ROUND((((($I3011/60)/60)/24)+DATE(1970,1,1))-(8/24),0)</f>
        <v>41936</v>
      </c>
      <c r="T3011" s="11">
        <f t="shared" ref="T3011:T3074" si="191">ROUND((((($J3011/60)/60)/24)+DATE(1970,1,1))-(8/24),0)</f>
        <v>41876</v>
      </c>
    </row>
    <row r="3012" spans="1:20" ht="43.2" x14ac:dyDescent="0.3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>
        <f t="shared" si="188"/>
        <v>13</v>
      </c>
      <c r="O3012" t="s">
        <v>8285</v>
      </c>
      <c r="P3012">
        <f t="shared" si="189"/>
        <v>38</v>
      </c>
      <c r="Q3012" s="9" t="s">
        <v>8343</v>
      </c>
      <c r="R3012" t="s">
        <v>8344</v>
      </c>
      <c r="S3012" s="11">
        <f t="shared" si="190"/>
        <v>42554</v>
      </c>
      <c r="T3012" s="11">
        <f t="shared" si="191"/>
        <v>42524</v>
      </c>
    </row>
    <row r="3013" spans="1:20" ht="43.2" x14ac:dyDescent="0.3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>
        <f t="shared" si="188"/>
        <v>0</v>
      </c>
      <c r="O3013" t="s">
        <v>8285</v>
      </c>
      <c r="P3013" t="e">
        <f t="shared" si="189"/>
        <v>#DIV/0!</v>
      </c>
      <c r="Q3013" s="9" t="s">
        <v>8343</v>
      </c>
      <c r="R3013" t="s">
        <v>8344</v>
      </c>
      <c r="S3013" s="11">
        <f t="shared" si="190"/>
        <v>41860</v>
      </c>
      <c r="T3013" s="11">
        <f t="shared" si="191"/>
        <v>41830</v>
      </c>
    </row>
    <row r="3014" spans="1:20" ht="43.2" x14ac:dyDescent="0.3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>
        <f t="shared" si="188"/>
        <v>49</v>
      </c>
      <c r="O3014" t="s">
        <v>8285</v>
      </c>
      <c r="P3014">
        <f t="shared" si="189"/>
        <v>42</v>
      </c>
      <c r="Q3014" s="9" t="s">
        <v>8343</v>
      </c>
      <c r="R3014" t="s">
        <v>8344</v>
      </c>
      <c r="S3014" s="11">
        <f t="shared" si="190"/>
        <v>42063</v>
      </c>
      <c r="T3014" s="11">
        <f t="shared" si="191"/>
        <v>42033</v>
      </c>
    </row>
    <row r="3015" spans="1:20" ht="57.6" x14ac:dyDescent="0.3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>
        <f t="shared" si="188"/>
        <v>0</v>
      </c>
      <c r="O3015" t="s">
        <v>8285</v>
      </c>
      <c r="P3015" t="e">
        <f t="shared" si="189"/>
        <v>#DIV/0!</v>
      </c>
      <c r="Q3015" s="9" t="s">
        <v>8343</v>
      </c>
      <c r="R3015" t="s">
        <v>8344</v>
      </c>
      <c r="S3015" s="11">
        <f t="shared" si="190"/>
        <v>42187</v>
      </c>
      <c r="T3015" s="11">
        <f t="shared" si="191"/>
        <v>42173</v>
      </c>
    </row>
    <row r="3016" spans="1:20" ht="43.2" x14ac:dyDescent="0.3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>
        <f t="shared" si="188"/>
        <v>2</v>
      </c>
      <c r="O3016" t="s">
        <v>8285</v>
      </c>
      <c r="P3016">
        <f t="shared" si="189"/>
        <v>85</v>
      </c>
      <c r="Q3016" s="9" t="s">
        <v>8343</v>
      </c>
      <c r="R3016" t="s">
        <v>8344</v>
      </c>
      <c r="S3016" s="11">
        <f t="shared" si="190"/>
        <v>42576</v>
      </c>
      <c r="T3016" s="11">
        <f t="shared" si="191"/>
        <v>42549</v>
      </c>
    </row>
    <row r="3017" spans="1:20" ht="28.8" x14ac:dyDescent="0.3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>
        <f t="shared" si="188"/>
        <v>52</v>
      </c>
      <c r="O3017" t="s">
        <v>8285</v>
      </c>
      <c r="P3017">
        <f t="shared" si="189"/>
        <v>94</v>
      </c>
      <c r="Q3017" s="9" t="s">
        <v>8343</v>
      </c>
      <c r="R3017" t="s">
        <v>8344</v>
      </c>
      <c r="S3017" s="11">
        <f t="shared" si="190"/>
        <v>42765</v>
      </c>
      <c r="T3017" s="11">
        <f t="shared" si="191"/>
        <v>42705</v>
      </c>
    </row>
    <row r="3018" spans="1:20" ht="28.8" x14ac:dyDescent="0.3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>
        <f t="shared" si="188"/>
        <v>0</v>
      </c>
      <c r="O3018" t="s">
        <v>8285</v>
      </c>
      <c r="P3018" t="e">
        <f t="shared" si="189"/>
        <v>#DIV/0!</v>
      </c>
      <c r="Q3018" s="9" t="s">
        <v>8343</v>
      </c>
      <c r="R3018" t="s">
        <v>8344</v>
      </c>
      <c r="S3018" s="11">
        <f t="shared" si="190"/>
        <v>42097</v>
      </c>
      <c r="T3018" s="11">
        <f t="shared" si="191"/>
        <v>42067</v>
      </c>
    </row>
    <row r="3019" spans="1:20" ht="43.2" x14ac:dyDescent="0.3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>
        <f t="shared" si="188"/>
        <v>2</v>
      </c>
      <c r="O3019" t="s">
        <v>8285</v>
      </c>
      <c r="P3019">
        <f t="shared" si="189"/>
        <v>6</v>
      </c>
      <c r="Q3019" s="9" t="s">
        <v>8343</v>
      </c>
      <c r="R3019" t="s">
        <v>8344</v>
      </c>
      <c r="S3019" s="11">
        <f t="shared" si="190"/>
        <v>41850</v>
      </c>
      <c r="T3019" s="11">
        <f t="shared" si="191"/>
        <v>41820</v>
      </c>
    </row>
    <row r="3020" spans="1:20" ht="57.6" x14ac:dyDescent="0.3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>
        <f t="shared" si="188"/>
        <v>7</v>
      </c>
      <c r="O3020" t="s">
        <v>8285</v>
      </c>
      <c r="P3020">
        <f t="shared" si="189"/>
        <v>213</v>
      </c>
      <c r="Q3020" s="9" t="s">
        <v>8343</v>
      </c>
      <c r="R3020" t="s">
        <v>8344</v>
      </c>
      <c r="S3020" s="11">
        <f t="shared" si="190"/>
        <v>42095</v>
      </c>
      <c r="T3020" s="11">
        <f t="shared" si="191"/>
        <v>42065</v>
      </c>
    </row>
    <row r="3021" spans="1:20" ht="43.2" x14ac:dyDescent="0.3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>
        <f t="shared" si="188"/>
        <v>0</v>
      </c>
      <c r="O3021" t="s">
        <v>8283</v>
      </c>
      <c r="P3021" t="e">
        <f t="shared" si="189"/>
        <v>#DIV/0!</v>
      </c>
      <c r="Q3021" s="9" t="s">
        <v>8338</v>
      </c>
      <c r="R3021" t="s">
        <v>8340</v>
      </c>
      <c r="S3021" s="11">
        <f t="shared" si="190"/>
        <v>42030</v>
      </c>
      <c r="T3021" s="11">
        <f t="shared" si="191"/>
        <v>42000</v>
      </c>
    </row>
    <row r="3022" spans="1:20" ht="43.2" x14ac:dyDescent="0.3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>
        <f t="shared" si="188"/>
        <v>8</v>
      </c>
      <c r="O3022" t="s">
        <v>8283</v>
      </c>
      <c r="P3022">
        <f t="shared" si="189"/>
        <v>91</v>
      </c>
      <c r="Q3022" s="9" t="s">
        <v>8338</v>
      </c>
      <c r="R3022" t="s">
        <v>8340</v>
      </c>
      <c r="S3022" s="11">
        <f t="shared" si="190"/>
        <v>42802</v>
      </c>
      <c r="T3022" s="11">
        <f t="shared" si="191"/>
        <v>42755</v>
      </c>
    </row>
    <row r="3023" spans="1:20" ht="43.2" x14ac:dyDescent="0.3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>
        <f t="shared" si="188"/>
        <v>0</v>
      </c>
      <c r="O3023" t="s">
        <v>8283</v>
      </c>
      <c r="P3023">
        <f t="shared" si="189"/>
        <v>5</v>
      </c>
      <c r="Q3023" s="9" t="s">
        <v>8338</v>
      </c>
      <c r="R3023" t="s">
        <v>8340</v>
      </c>
      <c r="S3023" s="11">
        <f t="shared" si="190"/>
        <v>41802</v>
      </c>
      <c r="T3023" s="11">
        <f t="shared" si="191"/>
        <v>41772</v>
      </c>
    </row>
    <row r="3024" spans="1:20" ht="43.2" x14ac:dyDescent="0.3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>
        <f t="shared" si="188"/>
        <v>43</v>
      </c>
      <c r="O3024" t="s">
        <v>8283</v>
      </c>
      <c r="P3024">
        <f t="shared" si="189"/>
        <v>58</v>
      </c>
      <c r="Q3024" s="9" t="s">
        <v>8338</v>
      </c>
      <c r="R3024" t="s">
        <v>8340</v>
      </c>
      <c r="S3024" s="11">
        <f t="shared" si="190"/>
        <v>41763</v>
      </c>
      <c r="T3024" s="11">
        <f t="shared" si="191"/>
        <v>41733</v>
      </c>
    </row>
    <row r="3025" spans="1:20" ht="57.6" x14ac:dyDescent="0.3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>
        <f t="shared" si="188"/>
        <v>0</v>
      </c>
      <c r="O3025" t="s">
        <v>8283</v>
      </c>
      <c r="P3025">
        <f t="shared" si="189"/>
        <v>2</v>
      </c>
      <c r="Q3025" s="9" t="s">
        <v>8338</v>
      </c>
      <c r="R3025" t="s">
        <v>8340</v>
      </c>
      <c r="S3025" s="11">
        <f t="shared" si="190"/>
        <v>42680</v>
      </c>
      <c r="T3025" s="11">
        <f t="shared" si="191"/>
        <v>42645</v>
      </c>
    </row>
    <row r="3026" spans="1:20" ht="43.2" x14ac:dyDescent="0.3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>
        <f t="shared" si="188"/>
        <v>1</v>
      </c>
      <c r="O3026" t="s">
        <v>8283</v>
      </c>
      <c r="P3026">
        <f t="shared" si="189"/>
        <v>63</v>
      </c>
      <c r="Q3026" s="9" t="s">
        <v>8338</v>
      </c>
      <c r="R3026" t="s">
        <v>8340</v>
      </c>
      <c r="S3026" s="11">
        <f t="shared" si="190"/>
        <v>42795</v>
      </c>
      <c r="T3026" s="11">
        <f t="shared" si="191"/>
        <v>42742</v>
      </c>
    </row>
    <row r="3027" spans="1:20" ht="43.2" x14ac:dyDescent="0.3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>
        <f t="shared" si="188"/>
        <v>0</v>
      </c>
      <c r="O3027" t="s">
        <v>8283</v>
      </c>
      <c r="P3027">
        <f t="shared" si="189"/>
        <v>10</v>
      </c>
      <c r="Q3027" s="9" t="s">
        <v>8338</v>
      </c>
      <c r="R3027" t="s">
        <v>8340</v>
      </c>
      <c r="S3027" s="11">
        <f t="shared" si="190"/>
        <v>42680</v>
      </c>
      <c r="T3027" s="11">
        <f t="shared" si="191"/>
        <v>42650</v>
      </c>
    </row>
    <row r="3028" spans="1:20" ht="43.2" x14ac:dyDescent="0.3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>
        <f t="shared" si="188"/>
        <v>5</v>
      </c>
      <c r="O3028" t="s">
        <v>8283</v>
      </c>
      <c r="P3028">
        <f t="shared" si="189"/>
        <v>72</v>
      </c>
      <c r="Q3028" s="9" t="s">
        <v>8338</v>
      </c>
      <c r="R3028" t="s">
        <v>8340</v>
      </c>
      <c r="S3028" s="11">
        <f t="shared" si="190"/>
        <v>42353</v>
      </c>
      <c r="T3028" s="11">
        <f t="shared" si="191"/>
        <v>42328</v>
      </c>
    </row>
    <row r="3029" spans="1:20" ht="43.2" x14ac:dyDescent="0.3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>
        <f t="shared" si="188"/>
        <v>0</v>
      </c>
      <c r="O3029" t="s">
        <v>8283</v>
      </c>
      <c r="P3029" t="e">
        <f t="shared" si="189"/>
        <v>#DIV/0!</v>
      </c>
      <c r="Q3029" s="9" t="s">
        <v>8338</v>
      </c>
      <c r="R3029" t="s">
        <v>8340</v>
      </c>
      <c r="S3029" s="11">
        <f t="shared" si="190"/>
        <v>42739</v>
      </c>
      <c r="T3029" s="11">
        <f t="shared" si="191"/>
        <v>42709</v>
      </c>
    </row>
    <row r="3030" spans="1:20" ht="43.2" x14ac:dyDescent="0.3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>
        <f t="shared" si="188"/>
        <v>10</v>
      </c>
      <c r="O3030" t="s">
        <v>8283</v>
      </c>
      <c r="P3030">
        <f t="shared" si="189"/>
        <v>33</v>
      </c>
      <c r="Q3030" s="9" t="s">
        <v>8338</v>
      </c>
      <c r="R3030" t="s">
        <v>8340</v>
      </c>
      <c r="S3030" s="11">
        <f t="shared" si="190"/>
        <v>42400</v>
      </c>
      <c r="T3030" s="11">
        <f t="shared" si="191"/>
        <v>42371</v>
      </c>
    </row>
    <row r="3031" spans="1:20" ht="43.2" x14ac:dyDescent="0.3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>
        <f t="shared" si="188"/>
        <v>72</v>
      </c>
      <c r="O3031" t="s">
        <v>8283</v>
      </c>
      <c r="P3031">
        <f t="shared" si="189"/>
        <v>49</v>
      </c>
      <c r="Q3031" s="9" t="s">
        <v>8338</v>
      </c>
      <c r="R3031" t="s">
        <v>8340</v>
      </c>
      <c r="S3031" s="11">
        <f t="shared" si="190"/>
        <v>41963</v>
      </c>
      <c r="T3031" s="11">
        <f t="shared" si="191"/>
        <v>41923</v>
      </c>
    </row>
    <row r="3032" spans="1:20" ht="43.2" x14ac:dyDescent="0.3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>
        <f t="shared" si="188"/>
        <v>1</v>
      </c>
      <c r="O3032" t="s">
        <v>8283</v>
      </c>
      <c r="P3032">
        <f t="shared" si="189"/>
        <v>16</v>
      </c>
      <c r="Q3032" s="9" t="s">
        <v>8338</v>
      </c>
      <c r="R3032" t="s">
        <v>8340</v>
      </c>
      <c r="S3032" s="11">
        <f t="shared" si="190"/>
        <v>42185</v>
      </c>
      <c r="T3032" s="11">
        <f t="shared" si="191"/>
        <v>42155</v>
      </c>
    </row>
    <row r="3033" spans="1:20" ht="43.2" x14ac:dyDescent="0.3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>
        <f t="shared" si="188"/>
        <v>0</v>
      </c>
      <c r="O3033" t="s">
        <v>8283</v>
      </c>
      <c r="P3033">
        <f t="shared" si="189"/>
        <v>18</v>
      </c>
      <c r="Q3033" s="9" t="s">
        <v>8338</v>
      </c>
      <c r="R3033" t="s">
        <v>8340</v>
      </c>
      <c r="S3033" s="11">
        <f t="shared" si="190"/>
        <v>42193</v>
      </c>
      <c r="T3033" s="11">
        <f t="shared" si="191"/>
        <v>42164</v>
      </c>
    </row>
    <row r="3034" spans="1:20" ht="57.6" x14ac:dyDescent="0.3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>
        <f t="shared" si="188"/>
        <v>0</v>
      </c>
      <c r="O3034" t="s">
        <v>8283</v>
      </c>
      <c r="P3034">
        <f t="shared" si="189"/>
        <v>13</v>
      </c>
      <c r="Q3034" s="9" t="s">
        <v>8338</v>
      </c>
      <c r="R3034" t="s">
        <v>8340</v>
      </c>
      <c r="S3034" s="11">
        <f t="shared" si="190"/>
        <v>42550</v>
      </c>
      <c r="T3034" s="11">
        <f t="shared" si="191"/>
        <v>42530</v>
      </c>
    </row>
    <row r="3035" spans="1:20" ht="43.2" x14ac:dyDescent="0.3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>
        <f t="shared" si="188"/>
        <v>1</v>
      </c>
      <c r="O3035" t="s">
        <v>8283</v>
      </c>
      <c r="P3035">
        <f t="shared" si="189"/>
        <v>17</v>
      </c>
      <c r="Q3035" s="9" t="s">
        <v>8338</v>
      </c>
      <c r="R3035" t="s">
        <v>8340</v>
      </c>
      <c r="S3035" s="11">
        <f t="shared" si="190"/>
        <v>42589</v>
      </c>
      <c r="T3035" s="11">
        <f t="shared" si="191"/>
        <v>42529</v>
      </c>
    </row>
    <row r="3036" spans="1:20" ht="43.2" x14ac:dyDescent="0.3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>
        <f t="shared" si="188"/>
        <v>0</v>
      </c>
      <c r="O3036" t="s">
        <v>8283</v>
      </c>
      <c r="P3036" t="e">
        <f t="shared" si="189"/>
        <v>#DIV/0!</v>
      </c>
      <c r="Q3036" s="9" t="s">
        <v>8338</v>
      </c>
      <c r="R3036" t="s">
        <v>8340</v>
      </c>
      <c r="S3036" s="11">
        <f t="shared" si="190"/>
        <v>41806</v>
      </c>
      <c r="T3036" s="11">
        <f t="shared" si="191"/>
        <v>41776</v>
      </c>
    </row>
    <row r="3037" spans="1:20" ht="43.2" x14ac:dyDescent="0.3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>
        <f t="shared" si="188"/>
        <v>0</v>
      </c>
      <c r="O3037" t="s">
        <v>8283</v>
      </c>
      <c r="P3037" t="e">
        <f t="shared" si="189"/>
        <v>#DIV/0!</v>
      </c>
      <c r="Q3037" s="9" t="s">
        <v>8338</v>
      </c>
      <c r="R3037" t="s">
        <v>8340</v>
      </c>
      <c r="S3037" s="11">
        <f t="shared" si="190"/>
        <v>42064</v>
      </c>
      <c r="T3037" s="11">
        <f t="shared" si="191"/>
        <v>42035</v>
      </c>
    </row>
    <row r="3038" spans="1:20" ht="57.6" x14ac:dyDescent="0.3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>
        <f t="shared" si="188"/>
        <v>0</v>
      </c>
      <c r="O3038" t="s">
        <v>8283</v>
      </c>
      <c r="P3038" t="e">
        <f t="shared" si="189"/>
        <v>#DIV/0!</v>
      </c>
      <c r="Q3038" s="9" t="s">
        <v>8338</v>
      </c>
      <c r="R3038" t="s">
        <v>8340</v>
      </c>
      <c r="S3038" s="11">
        <f t="shared" si="190"/>
        <v>41803</v>
      </c>
      <c r="T3038" s="11">
        <f t="shared" si="191"/>
        <v>41773</v>
      </c>
    </row>
    <row r="3039" spans="1:20" ht="43.2" x14ac:dyDescent="0.3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>
        <f t="shared" si="188"/>
        <v>0</v>
      </c>
      <c r="O3039" t="s">
        <v>8283</v>
      </c>
      <c r="P3039">
        <f t="shared" si="189"/>
        <v>3</v>
      </c>
      <c r="Q3039" s="9" t="s">
        <v>8338</v>
      </c>
      <c r="R3039" t="s">
        <v>8340</v>
      </c>
      <c r="S3039" s="11">
        <f t="shared" si="190"/>
        <v>42443</v>
      </c>
      <c r="T3039" s="11">
        <f t="shared" si="191"/>
        <v>42413</v>
      </c>
    </row>
    <row r="3040" spans="1:20" ht="28.8" x14ac:dyDescent="0.3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>
        <f t="shared" si="188"/>
        <v>20</v>
      </c>
      <c r="O3040" t="s">
        <v>8283</v>
      </c>
      <c r="P3040">
        <f t="shared" si="189"/>
        <v>42</v>
      </c>
      <c r="Q3040" s="9" t="s">
        <v>8338</v>
      </c>
      <c r="R3040" t="s">
        <v>8340</v>
      </c>
      <c r="S3040" s="11">
        <f t="shared" si="190"/>
        <v>42459</v>
      </c>
      <c r="T3040" s="11">
        <f t="shared" si="191"/>
        <v>42430</v>
      </c>
    </row>
    <row r="3041" spans="1:20" ht="43.2" x14ac:dyDescent="0.3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>
        <f t="shared" si="188"/>
        <v>3</v>
      </c>
      <c r="O3041" t="s">
        <v>8294</v>
      </c>
      <c r="P3041">
        <f t="shared" si="189"/>
        <v>107</v>
      </c>
      <c r="Q3041" s="9" t="s">
        <v>8324</v>
      </c>
      <c r="R3041" t="s">
        <v>8353</v>
      </c>
      <c r="S3041" s="11">
        <f t="shared" si="190"/>
        <v>42146</v>
      </c>
      <c r="T3041" s="11">
        <f t="shared" si="191"/>
        <v>42116</v>
      </c>
    </row>
    <row r="3042" spans="1:20" ht="43.2" x14ac:dyDescent="0.3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>
        <f t="shared" si="188"/>
        <v>1</v>
      </c>
      <c r="O3042" t="s">
        <v>8294</v>
      </c>
      <c r="P3042">
        <f t="shared" si="189"/>
        <v>4</v>
      </c>
      <c r="Q3042" s="9" t="s">
        <v>8324</v>
      </c>
      <c r="R3042" t="s">
        <v>8353</v>
      </c>
      <c r="S3042" s="11">
        <f t="shared" si="190"/>
        <v>42067</v>
      </c>
      <c r="T3042" s="11">
        <f t="shared" si="191"/>
        <v>42037</v>
      </c>
    </row>
    <row r="3043" spans="1:20" ht="43.2" x14ac:dyDescent="0.3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>
        <f t="shared" si="188"/>
        <v>47</v>
      </c>
      <c r="O3043" t="s">
        <v>8294</v>
      </c>
      <c r="P3043">
        <f t="shared" si="189"/>
        <v>34</v>
      </c>
      <c r="Q3043" s="9" t="s">
        <v>8324</v>
      </c>
      <c r="R3043" t="s">
        <v>8353</v>
      </c>
      <c r="S3043" s="11">
        <f t="shared" si="190"/>
        <v>42762</v>
      </c>
      <c r="T3043" s="11">
        <f t="shared" si="191"/>
        <v>42702</v>
      </c>
    </row>
    <row r="3044" spans="1:20" ht="43.2" x14ac:dyDescent="0.3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>
        <f t="shared" si="188"/>
        <v>0</v>
      </c>
      <c r="O3044" t="s">
        <v>8294</v>
      </c>
      <c r="P3044">
        <f t="shared" si="189"/>
        <v>25</v>
      </c>
      <c r="Q3044" s="9" t="s">
        <v>8324</v>
      </c>
      <c r="R3044" t="s">
        <v>8353</v>
      </c>
      <c r="S3044" s="11">
        <f t="shared" si="190"/>
        <v>42371</v>
      </c>
      <c r="T3044" s="11">
        <f t="shared" si="191"/>
        <v>42326</v>
      </c>
    </row>
    <row r="3045" spans="1:20" ht="57.6" x14ac:dyDescent="0.3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>
        <f t="shared" si="188"/>
        <v>0</v>
      </c>
      <c r="O3045" t="s">
        <v>8294</v>
      </c>
      <c r="P3045">
        <f t="shared" si="189"/>
        <v>11</v>
      </c>
      <c r="Q3045" s="9" t="s">
        <v>8324</v>
      </c>
      <c r="R3045" t="s">
        <v>8353</v>
      </c>
      <c r="S3045" s="11">
        <f t="shared" si="190"/>
        <v>41890</v>
      </c>
      <c r="T3045" s="11">
        <f t="shared" si="191"/>
        <v>41860</v>
      </c>
    </row>
    <row r="3046" spans="1:20" ht="43.2" x14ac:dyDescent="0.3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>
        <f t="shared" si="188"/>
        <v>43</v>
      </c>
      <c r="O3046" t="s">
        <v>8294</v>
      </c>
      <c r="P3046">
        <f t="shared" si="189"/>
        <v>216</v>
      </c>
      <c r="Q3046" s="9" t="s">
        <v>8324</v>
      </c>
      <c r="R3046" t="s">
        <v>8353</v>
      </c>
      <c r="S3046" s="11">
        <f t="shared" si="190"/>
        <v>42544</v>
      </c>
      <c r="T3046" s="11">
        <f t="shared" si="191"/>
        <v>42514</v>
      </c>
    </row>
    <row r="3047" spans="1:20" ht="43.2" x14ac:dyDescent="0.3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>
        <f t="shared" si="188"/>
        <v>0</v>
      </c>
      <c r="O3047" t="s">
        <v>8294</v>
      </c>
      <c r="P3047">
        <f t="shared" si="189"/>
        <v>21</v>
      </c>
      <c r="Q3047" s="9" t="s">
        <v>8324</v>
      </c>
      <c r="R3047" t="s">
        <v>8353</v>
      </c>
      <c r="S3047" s="11">
        <f t="shared" si="190"/>
        <v>41782</v>
      </c>
      <c r="T3047" s="11">
        <f t="shared" si="191"/>
        <v>41767</v>
      </c>
    </row>
    <row r="3048" spans="1:20" ht="43.2" x14ac:dyDescent="0.3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>
        <f t="shared" si="188"/>
        <v>2</v>
      </c>
      <c r="O3048" t="s">
        <v>8294</v>
      </c>
      <c r="P3048">
        <f t="shared" si="189"/>
        <v>108</v>
      </c>
      <c r="Q3048" s="9" t="s">
        <v>8324</v>
      </c>
      <c r="R3048" t="s">
        <v>8353</v>
      </c>
      <c r="S3048" s="11">
        <f t="shared" si="190"/>
        <v>42734</v>
      </c>
      <c r="T3048" s="11">
        <f t="shared" si="191"/>
        <v>42704</v>
      </c>
    </row>
    <row r="3049" spans="1:20" ht="43.2" x14ac:dyDescent="0.3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>
        <f t="shared" si="188"/>
        <v>14</v>
      </c>
      <c r="O3049" t="s">
        <v>8294</v>
      </c>
      <c r="P3049">
        <f t="shared" si="189"/>
        <v>130</v>
      </c>
      <c r="Q3049" s="9" t="s">
        <v>8324</v>
      </c>
      <c r="R3049" t="s">
        <v>8353</v>
      </c>
      <c r="S3049" s="11">
        <f t="shared" si="190"/>
        <v>41935</v>
      </c>
      <c r="T3049" s="11">
        <f t="shared" si="191"/>
        <v>41905</v>
      </c>
    </row>
    <row r="3050" spans="1:20" ht="43.2" x14ac:dyDescent="0.3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>
        <f t="shared" si="188"/>
        <v>39</v>
      </c>
      <c r="O3050" t="s">
        <v>8294</v>
      </c>
      <c r="P3050">
        <f t="shared" si="189"/>
        <v>117</v>
      </c>
      <c r="Q3050" s="9" t="s">
        <v>8324</v>
      </c>
      <c r="R3050" t="s">
        <v>8353</v>
      </c>
      <c r="S3050" s="11">
        <f t="shared" si="190"/>
        <v>42309</v>
      </c>
      <c r="T3050" s="11">
        <f t="shared" si="191"/>
        <v>42265</v>
      </c>
    </row>
    <row r="3051" spans="1:20" ht="57.6" x14ac:dyDescent="0.3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>
        <f t="shared" si="188"/>
        <v>0</v>
      </c>
      <c r="O3051" t="s">
        <v>8294</v>
      </c>
      <c r="P3051">
        <f t="shared" si="189"/>
        <v>10</v>
      </c>
      <c r="Q3051" s="9" t="s">
        <v>8324</v>
      </c>
      <c r="R3051" t="s">
        <v>8353</v>
      </c>
      <c r="S3051" s="11">
        <f t="shared" si="190"/>
        <v>41860</v>
      </c>
      <c r="T3051" s="11">
        <f t="shared" si="191"/>
        <v>41830</v>
      </c>
    </row>
    <row r="3052" spans="1:20" ht="43.2" x14ac:dyDescent="0.3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>
        <f t="shared" si="188"/>
        <v>59</v>
      </c>
      <c r="O3052" t="s">
        <v>8294</v>
      </c>
      <c r="P3052">
        <f t="shared" si="189"/>
        <v>71</v>
      </c>
      <c r="Q3052" s="9" t="s">
        <v>8324</v>
      </c>
      <c r="R3052" t="s">
        <v>8353</v>
      </c>
      <c r="S3052" s="11">
        <f t="shared" si="190"/>
        <v>42159</v>
      </c>
      <c r="T3052" s="11">
        <f t="shared" si="191"/>
        <v>42129</v>
      </c>
    </row>
    <row r="3053" spans="1:20" ht="28.8" x14ac:dyDescent="0.3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>
        <f t="shared" si="188"/>
        <v>1</v>
      </c>
      <c r="O3053" t="s">
        <v>8294</v>
      </c>
      <c r="P3053">
        <f t="shared" si="189"/>
        <v>25</v>
      </c>
      <c r="Q3053" s="9" t="s">
        <v>8324</v>
      </c>
      <c r="R3053" t="s">
        <v>8353</v>
      </c>
      <c r="S3053" s="11">
        <f t="shared" si="190"/>
        <v>41920</v>
      </c>
      <c r="T3053" s="11">
        <f t="shared" si="191"/>
        <v>41890</v>
      </c>
    </row>
    <row r="3054" spans="1:20" ht="43.2" x14ac:dyDescent="0.3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>
        <f t="shared" si="188"/>
        <v>9</v>
      </c>
      <c r="O3054" t="s">
        <v>8294</v>
      </c>
      <c r="P3054">
        <f t="shared" si="189"/>
        <v>30</v>
      </c>
      <c r="Q3054" s="9" t="s">
        <v>8324</v>
      </c>
      <c r="R3054" t="s">
        <v>8353</v>
      </c>
      <c r="S3054" s="11">
        <f t="shared" si="190"/>
        <v>41944</v>
      </c>
      <c r="T3054" s="11">
        <f t="shared" si="191"/>
        <v>41929</v>
      </c>
    </row>
    <row r="3055" spans="1:20" ht="43.2" x14ac:dyDescent="0.3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>
        <f t="shared" si="188"/>
        <v>2</v>
      </c>
      <c r="O3055" t="s">
        <v>8294</v>
      </c>
      <c r="P3055">
        <f t="shared" si="189"/>
        <v>2</v>
      </c>
      <c r="Q3055" s="9" t="s">
        <v>8324</v>
      </c>
      <c r="R3055" t="s">
        <v>8353</v>
      </c>
      <c r="S3055" s="11">
        <f t="shared" si="190"/>
        <v>41884</v>
      </c>
      <c r="T3055" s="11">
        <f t="shared" si="191"/>
        <v>41864</v>
      </c>
    </row>
    <row r="3056" spans="1:20" ht="28.8" x14ac:dyDescent="0.3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>
        <f t="shared" si="188"/>
        <v>1</v>
      </c>
      <c r="O3056" t="s">
        <v>8294</v>
      </c>
      <c r="P3056">
        <f t="shared" si="189"/>
        <v>17</v>
      </c>
      <c r="Q3056" s="9" t="s">
        <v>8324</v>
      </c>
      <c r="R3056" t="s">
        <v>8353</v>
      </c>
      <c r="S3056" s="11">
        <f t="shared" si="190"/>
        <v>42681</v>
      </c>
      <c r="T3056" s="11">
        <f t="shared" si="191"/>
        <v>42656</v>
      </c>
    </row>
    <row r="3057" spans="1:20" ht="28.8" x14ac:dyDescent="0.3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>
        <f t="shared" si="188"/>
        <v>53</v>
      </c>
      <c r="O3057" t="s">
        <v>8294</v>
      </c>
      <c r="P3057">
        <f t="shared" si="189"/>
        <v>2929</v>
      </c>
      <c r="Q3057" s="9" t="s">
        <v>8324</v>
      </c>
      <c r="R3057" t="s">
        <v>8353</v>
      </c>
      <c r="S3057" s="11">
        <f t="shared" si="190"/>
        <v>42776</v>
      </c>
      <c r="T3057" s="11">
        <f t="shared" si="191"/>
        <v>42746</v>
      </c>
    </row>
    <row r="3058" spans="1:20" ht="43.2" x14ac:dyDescent="0.3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>
        <f t="shared" si="188"/>
        <v>1</v>
      </c>
      <c r="O3058" t="s">
        <v>8294</v>
      </c>
      <c r="P3058">
        <f t="shared" si="189"/>
        <v>29</v>
      </c>
      <c r="Q3058" s="9" t="s">
        <v>8324</v>
      </c>
      <c r="R3058" t="s">
        <v>8353</v>
      </c>
      <c r="S3058" s="11">
        <f t="shared" si="190"/>
        <v>41863</v>
      </c>
      <c r="T3058" s="11">
        <f t="shared" si="191"/>
        <v>41828</v>
      </c>
    </row>
    <row r="3059" spans="1:20" ht="43.2" x14ac:dyDescent="0.3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>
        <f t="shared" si="188"/>
        <v>47</v>
      </c>
      <c r="O3059" t="s">
        <v>8294</v>
      </c>
      <c r="P3059">
        <f t="shared" si="189"/>
        <v>30</v>
      </c>
      <c r="Q3059" s="9" t="s">
        <v>8324</v>
      </c>
      <c r="R3059" t="s">
        <v>8353</v>
      </c>
      <c r="S3059" s="11">
        <f t="shared" si="190"/>
        <v>42144</v>
      </c>
      <c r="T3059" s="11">
        <f t="shared" si="191"/>
        <v>42114</v>
      </c>
    </row>
    <row r="3060" spans="1:20" ht="43.2" x14ac:dyDescent="0.3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>
        <f t="shared" si="188"/>
        <v>43</v>
      </c>
      <c r="O3060" t="s">
        <v>8294</v>
      </c>
      <c r="P3060">
        <f t="shared" si="189"/>
        <v>41</v>
      </c>
      <c r="Q3060" s="9" t="s">
        <v>8324</v>
      </c>
      <c r="R3060" t="s">
        <v>8353</v>
      </c>
      <c r="S3060" s="11">
        <f t="shared" si="190"/>
        <v>42299</v>
      </c>
      <c r="T3060" s="11">
        <f t="shared" si="191"/>
        <v>42271</v>
      </c>
    </row>
    <row r="3061" spans="1:20" ht="43.2" x14ac:dyDescent="0.3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>
        <f t="shared" si="188"/>
        <v>5</v>
      </c>
      <c r="O3061" t="s">
        <v>8296</v>
      </c>
      <c r="P3061">
        <f t="shared" si="189"/>
        <v>32</v>
      </c>
      <c r="Q3061" s="9" t="s">
        <v>8343</v>
      </c>
      <c r="R3061" t="s">
        <v>8355</v>
      </c>
      <c r="S3061" s="11">
        <f t="shared" si="190"/>
        <v>41829</v>
      </c>
      <c r="T3061" s="11">
        <f t="shared" si="191"/>
        <v>41799</v>
      </c>
    </row>
    <row r="3062" spans="1:20" ht="43.2" x14ac:dyDescent="0.3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>
        <f t="shared" si="188"/>
        <v>0</v>
      </c>
      <c r="O3062" t="s">
        <v>8296</v>
      </c>
      <c r="P3062" t="e">
        <f t="shared" si="189"/>
        <v>#DIV/0!</v>
      </c>
      <c r="Q3062" s="9" t="s">
        <v>8343</v>
      </c>
      <c r="R3062" t="s">
        <v>8355</v>
      </c>
      <c r="S3062" s="11">
        <f t="shared" si="190"/>
        <v>42708</v>
      </c>
      <c r="T3062" s="11">
        <f t="shared" si="191"/>
        <v>42678</v>
      </c>
    </row>
    <row r="3063" spans="1:20" ht="43.2" x14ac:dyDescent="0.3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>
        <f t="shared" si="188"/>
        <v>4</v>
      </c>
      <c r="O3063" t="s">
        <v>8296</v>
      </c>
      <c r="P3063">
        <f t="shared" si="189"/>
        <v>89</v>
      </c>
      <c r="Q3063" s="9" t="s">
        <v>8343</v>
      </c>
      <c r="R3063" t="s">
        <v>8355</v>
      </c>
      <c r="S3063" s="11">
        <f t="shared" si="190"/>
        <v>42615</v>
      </c>
      <c r="T3063" s="11">
        <f t="shared" si="191"/>
        <v>42593</v>
      </c>
    </row>
    <row r="3064" spans="1:20" ht="57.6" x14ac:dyDescent="0.3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>
        <f t="shared" si="188"/>
        <v>21</v>
      </c>
      <c r="O3064" t="s">
        <v>8296</v>
      </c>
      <c r="P3064">
        <f t="shared" si="189"/>
        <v>453</v>
      </c>
      <c r="Q3064" s="9" t="s">
        <v>8343</v>
      </c>
      <c r="R3064" t="s">
        <v>8355</v>
      </c>
      <c r="S3064" s="11">
        <f t="shared" si="190"/>
        <v>41973</v>
      </c>
      <c r="T3064" s="11">
        <f t="shared" si="191"/>
        <v>41913</v>
      </c>
    </row>
    <row r="3065" spans="1:20" ht="43.2" x14ac:dyDescent="0.3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>
        <f t="shared" si="188"/>
        <v>3</v>
      </c>
      <c r="O3065" t="s">
        <v>8296</v>
      </c>
      <c r="P3065">
        <f t="shared" si="189"/>
        <v>13</v>
      </c>
      <c r="Q3065" s="9" t="s">
        <v>8343</v>
      </c>
      <c r="R3065" t="s">
        <v>8355</v>
      </c>
      <c r="S3065" s="11">
        <f t="shared" si="190"/>
        <v>42585</v>
      </c>
      <c r="T3065" s="11">
        <f t="shared" si="191"/>
        <v>42555</v>
      </c>
    </row>
    <row r="3066" spans="1:20" ht="43.2" x14ac:dyDescent="0.3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>
        <f t="shared" si="188"/>
        <v>0</v>
      </c>
      <c r="O3066" t="s">
        <v>8296</v>
      </c>
      <c r="P3066">
        <f t="shared" si="189"/>
        <v>1</v>
      </c>
      <c r="Q3066" s="9" t="s">
        <v>8343</v>
      </c>
      <c r="R3066" t="s">
        <v>8355</v>
      </c>
      <c r="S3066" s="11">
        <f t="shared" si="190"/>
        <v>42443</v>
      </c>
      <c r="T3066" s="11">
        <f t="shared" si="191"/>
        <v>42413</v>
      </c>
    </row>
    <row r="3067" spans="1:20" ht="28.8" x14ac:dyDescent="0.3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>
        <f t="shared" si="188"/>
        <v>42</v>
      </c>
      <c r="O3067" t="s">
        <v>8296</v>
      </c>
      <c r="P3067">
        <f t="shared" si="189"/>
        <v>83</v>
      </c>
      <c r="Q3067" s="9" t="s">
        <v>8343</v>
      </c>
      <c r="R3067" t="s">
        <v>8355</v>
      </c>
      <c r="S3067" s="11">
        <f t="shared" si="190"/>
        <v>42064</v>
      </c>
      <c r="T3067" s="11">
        <f t="shared" si="191"/>
        <v>42034</v>
      </c>
    </row>
    <row r="3068" spans="1:20" x14ac:dyDescent="0.3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>
        <f t="shared" si="188"/>
        <v>0</v>
      </c>
      <c r="O3068" t="s">
        <v>8296</v>
      </c>
      <c r="P3068">
        <f t="shared" si="189"/>
        <v>25</v>
      </c>
      <c r="Q3068" s="9" t="s">
        <v>8343</v>
      </c>
      <c r="R3068" t="s">
        <v>8355</v>
      </c>
      <c r="S3068" s="11">
        <f t="shared" si="190"/>
        <v>42236</v>
      </c>
      <c r="T3068" s="11">
        <f t="shared" si="191"/>
        <v>42206</v>
      </c>
    </row>
    <row r="3069" spans="1:20" ht="43.2" x14ac:dyDescent="0.3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>
        <f t="shared" si="188"/>
        <v>1</v>
      </c>
      <c r="O3069" t="s">
        <v>8296</v>
      </c>
      <c r="P3069">
        <f t="shared" si="189"/>
        <v>50</v>
      </c>
      <c r="Q3069" s="9" t="s">
        <v>8343</v>
      </c>
      <c r="R3069" t="s">
        <v>8355</v>
      </c>
      <c r="S3069" s="11">
        <f t="shared" si="190"/>
        <v>42715</v>
      </c>
      <c r="T3069" s="11">
        <f t="shared" si="191"/>
        <v>42685</v>
      </c>
    </row>
    <row r="3070" spans="1:20" ht="43.2" x14ac:dyDescent="0.3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>
        <f t="shared" si="188"/>
        <v>17</v>
      </c>
      <c r="O3070" t="s">
        <v>8296</v>
      </c>
      <c r="P3070">
        <f t="shared" si="189"/>
        <v>102</v>
      </c>
      <c r="Q3070" s="9" t="s">
        <v>8343</v>
      </c>
      <c r="R3070" t="s">
        <v>8355</v>
      </c>
      <c r="S3070" s="11">
        <f t="shared" si="190"/>
        <v>42413</v>
      </c>
      <c r="T3070" s="11">
        <f t="shared" si="191"/>
        <v>42398</v>
      </c>
    </row>
    <row r="3071" spans="1:20" ht="28.8" x14ac:dyDescent="0.3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>
        <f t="shared" si="188"/>
        <v>7</v>
      </c>
      <c r="O3071" t="s">
        <v>8296</v>
      </c>
      <c r="P3071">
        <f t="shared" si="189"/>
        <v>47</v>
      </c>
      <c r="Q3071" s="9" t="s">
        <v>8343</v>
      </c>
      <c r="R3071" t="s">
        <v>8355</v>
      </c>
      <c r="S3071" s="11">
        <f t="shared" si="190"/>
        <v>42189</v>
      </c>
      <c r="T3071" s="11">
        <f t="shared" si="191"/>
        <v>42168</v>
      </c>
    </row>
    <row r="3072" spans="1:20" ht="28.8" x14ac:dyDescent="0.3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>
        <f t="shared" si="188"/>
        <v>0</v>
      </c>
      <c r="O3072" t="s">
        <v>8296</v>
      </c>
      <c r="P3072">
        <f t="shared" si="189"/>
        <v>1</v>
      </c>
      <c r="Q3072" s="9" t="s">
        <v>8343</v>
      </c>
      <c r="R3072" t="s">
        <v>8355</v>
      </c>
      <c r="S3072" s="11">
        <f t="shared" si="190"/>
        <v>42053</v>
      </c>
      <c r="T3072" s="11">
        <f t="shared" si="191"/>
        <v>42023</v>
      </c>
    </row>
    <row r="3073" spans="1:20" ht="43.2" x14ac:dyDescent="0.3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>
        <f t="shared" si="188"/>
        <v>0</v>
      </c>
      <c r="O3073" t="s">
        <v>8296</v>
      </c>
      <c r="P3073" t="e">
        <f t="shared" si="189"/>
        <v>#DIV/0!</v>
      </c>
      <c r="Q3073" s="9" t="s">
        <v>8343</v>
      </c>
      <c r="R3073" t="s">
        <v>8355</v>
      </c>
      <c r="S3073" s="11">
        <f t="shared" si="190"/>
        <v>42359</v>
      </c>
      <c r="T3073" s="11">
        <f t="shared" si="191"/>
        <v>42329</v>
      </c>
    </row>
    <row r="3074" spans="1:20" ht="57.6" x14ac:dyDescent="0.3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>
        <f t="shared" ref="N3074:N3137" si="192">ROUND(($E3074/$D3074)*100,0)</f>
        <v>0</v>
      </c>
      <c r="O3074" t="s">
        <v>8296</v>
      </c>
      <c r="P3074" t="e">
        <f t="shared" ref="P3074:P3137" si="193">ROUND($E3074/$L3074,0)</f>
        <v>#DIV/0!</v>
      </c>
      <c r="Q3074" s="9" t="s">
        <v>8343</v>
      </c>
      <c r="R3074" t="s">
        <v>8355</v>
      </c>
      <c r="S3074" s="11">
        <f t="shared" si="190"/>
        <v>42711</v>
      </c>
      <c r="T3074" s="11">
        <f t="shared" si="191"/>
        <v>42651</v>
      </c>
    </row>
    <row r="3075" spans="1:20" ht="43.2" x14ac:dyDescent="0.3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>
        <f t="shared" si="192"/>
        <v>8</v>
      </c>
      <c r="O3075" t="s">
        <v>8296</v>
      </c>
      <c r="P3075">
        <f t="shared" si="193"/>
        <v>26</v>
      </c>
      <c r="Q3075" s="9" t="s">
        <v>8343</v>
      </c>
      <c r="R3075" t="s">
        <v>8355</v>
      </c>
      <c r="S3075" s="11">
        <f t="shared" ref="S3075:S3138" si="194">ROUND((((($I3075/60)/60)/24)+DATE(1970,1,1))-(8/24),0)</f>
        <v>42202</v>
      </c>
      <c r="T3075" s="11">
        <f t="shared" ref="T3075:T3138" si="195">ROUND((((($J3075/60)/60)/24)+DATE(1970,1,1))-(8/24),0)</f>
        <v>42182</v>
      </c>
    </row>
    <row r="3076" spans="1:20" ht="57.6" x14ac:dyDescent="0.3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>
        <f t="shared" si="192"/>
        <v>0</v>
      </c>
      <c r="O3076" t="s">
        <v>8296</v>
      </c>
      <c r="P3076" t="e">
        <f t="shared" si="193"/>
        <v>#DIV/0!</v>
      </c>
      <c r="Q3076" s="9" t="s">
        <v>8343</v>
      </c>
      <c r="R3076" t="s">
        <v>8355</v>
      </c>
      <c r="S3076" s="11">
        <f t="shared" si="194"/>
        <v>41830</v>
      </c>
      <c r="T3076" s="11">
        <f t="shared" si="195"/>
        <v>41800</v>
      </c>
    </row>
    <row r="3077" spans="1:20" ht="43.2" x14ac:dyDescent="0.3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>
        <f t="shared" si="192"/>
        <v>0</v>
      </c>
      <c r="O3077" t="s">
        <v>8296</v>
      </c>
      <c r="P3077" t="e">
        <f t="shared" si="193"/>
        <v>#DIV/0!</v>
      </c>
      <c r="Q3077" s="9" t="s">
        <v>8343</v>
      </c>
      <c r="R3077" t="s">
        <v>8355</v>
      </c>
      <c r="S3077" s="11">
        <f t="shared" si="194"/>
        <v>41878</v>
      </c>
      <c r="T3077" s="11">
        <f t="shared" si="195"/>
        <v>41848</v>
      </c>
    </row>
    <row r="3078" spans="1:20" ht="43.2" x14ac:dyDescent="0.3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>
        <f t="shared" si="192"/>
        <v>26</v>
      </c>
      <c r="O3078" t="s">
        <v>8296</v>
      </c>
      <c r="P3078">
        <f t="shared" si="193"/>
        <v>218</v>
      </c>
      <c r="Q3078" s="9" t="s">
        <v>8343</v>
      </c>
      <c r="R3078" t="s">
        <v>8355</v>
      </c>
      <c r="S3078" s="11">
        <f t="shared" si="194"/>
        <v>41852</v>
      </c>
      <c r="T3078" s="11">
        <f t="shared" si="195"/>
        <v>41807</v>
      </c>
    </row>
    <row r="3079" spans="1:20" ht="43.2" x14ac:dyDescent="0.3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>
        <f t="shared" si="192"/>
        <v>1</v>
      </c>
      <c r="O3079" t="s">
        <v>8296</v>
      </c>
      <c r="P3079">
        <f t="shared" si="193"/>
        <v>34</v>
      </c>
      <c r="Q3079" s="9" t="s">
        <v>8343</v>
      </c>
      <c r="R3079" t="s">
        <v>8355</v>
      </c>
      <c r="S3079" s="11">
        <f t="shared" si="194"/>
        <v>41956</v>
      </c>
      <c r="T3079" s="11">
        <f t="shared" si="195"/>
        <v>41926</v>
      </c>
    </row>
    <row r="3080" spans="1:20" ht="43.2" x14ac:dyDescent="0.3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>
        <f t="shared" si="192"/>
        <v>13</v>
      </c>
      <c r="O3080" t="s">
        <v>8296</v>
      </c>
      <c r="P3080">
        <f t="shared" si="193"/>
        <v>25</v>
      </c>
      <c r="Q3080" s="9" t="s">
        <v>8343</v>
      </c>
      <c r="R3080" t="s">
        <v>8355</v>
      </c>
      <c r="S3080" s="11">
        <f t="shared" si="194"/>
        <v>42376</v>
      </c>
      <c r="T3080" s="11">
        <f t="shared" si="195"/>
        <v>42346</v>
      </c>
    </row>
    <row r="3081" spans="1:20" ht="43.2" x14ac:dyDescent="0.3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>
        <f t="shared" si="192"/>
        <v>1</v>
      </c>
      <c r="O3081" t="s">
        <v>8282</v>
      </c>
      <c r="P3081">
        <f t="shared" si="193"/>
        <v>28</v>
      </c>
      <c r="Q3081" s="9" t="s">
        <v>8338</v>
      </c>
      <c r="R3081" t="s">
        <v>8339</v>
      </c>
      <c r="S3081" s="11">
        <f t="shared" si="194"/>
        <v>42746</v>
      </c>
      <c r="T3081" s="11">
        <f t="shared" si="195"/>
        <v>42716</v>
      </c>
    </row>
    <row r="3082" spans="1:20" ht="43.2" x14ac:dyDescent="0.3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>
        <f t="shared" si="192"/>
        <v>0</v>
      </c>
      <c r="O3082" t="s">
        <v>8282</v>
      </c>
      <c r="P3082">
        <f t="shared" si="193"/>
        <v>103</v>
      </c>
      <c r="Q3082" s="9" t="s">
        <v>8338</v>
      </c>
      <c r="R3082" t="s">
        <v>8339</v>
      </c>
      <c r="S3082" s="11">
        <f t="shared" si="194"/>
        <v>42742</v>
      </c>
      <c r="T3082" s="11">
        <f t="shared" si="195"/>
        <v>42712</v>
      </c>
    </row>
    <row r="3083" spans="1:20" ht="57.6" x14ac:dyDescent="0.3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>
        <f t="shared" si="192"/>
        <v>10</v>
      </c>
      <c r="O3083" t="s">
        <v>8282</v>
      </c>
      <c r="P3083">
        <f t="shared" si="193"/>
        <v>10</v>
      </c>
      <c r="Q3083" s="9" t="s">
        <v>8338</v>
      </c>
      <c r="R3083" t="s">
        <v>8339</v>
      </c>
      <c r="S3083" s="11">
        <f t="shared" si="194"/>
        <v>40252</v>
      </c>
      <c r="T3083" s="11">
        <f t="shared" si="195"/>
        <v>40198</v>
      </c>
    </row>
    <row r="3084" spans="1:20" ht="57.6" x14ac:dyDescent="0.3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>
        <f t="shared" si="192"/>
        <v>10</v>
      </c>
      <c r="O3084" t="s">
        <v>8282</v>
      </c>
      <c r="P3084">
        <f t="shared" si="193"/>
        <v>23</v>
      </c>
      <c r="Q3084" s="9" t="s">
        <v>8338</v>
      </c>
      <c r="R3084" t="s">
        <v>8339</v>
      </c>
      <c r="S3084" s="11">
        <f t="shared" si="194"/>
        <v>40512</v>
      </c>
      <c r="T3084" s="11">
        <f t="shared" si="195"/>
        <v>40464</v>
      </c>
    </row>
    <row r="3085" spans="1:20" ht="43.2" x14ac:dyDescent="0.3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>
        <f t="shared" si="192"/>
        <v>1</v>
      </c>
      <c r="O3085" t="s">
        <v>8282</v>
      </c>
      <c r="P3085">
        <f t="shared" si="193"/>
        <v>32</v>
      </c>
      <c r="Q3085" s="9" t="s">
        <v>8338</v>
      </c>
      <c r="R3085" t="s">
        <v>8339</v>
      </c>
      <c r="S3085" s="11">
        <f t="shared" si="194"/>
        <v>42221</v>
      </c>
      <c r="T3085" s="11">
        <f t="shared" si="195"/>
        <v>42191</v>
      </c>
    </row>
    <row r="3086" spans="1:20" ht="43.2" x14ac:dyDescent="0.3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>
        <f t="shared" si="192"/>
        <v>0</v>
      </c>
      <c r="O3086" t="s">
        <v>8282</v>
      </c>
      <c r="P3086">
        <f t="shared" si="193"/>
        <v>5</v>
      </c>
      <c r="Q3086" s="9" t="s">
        <v>8338</v>
      </c>
      <c r="R3086" t="s">
        <v>8339</v>
      </c>
      <c r="S3086" s="11">
        <f t="shared" si="194"/>
        <v>41982</v>
      </c>
      <c r="T3086" s="11">
        <f t="shared" si="195"/>
        <v>41952</v>
      </c>
    </row>
    <row r="3087" spans="1:20" ht="28.8" x14ac:dyDescent="0.3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>
        <f t="shared" si="192"/>
        <v>29</v>
      </c>
      <c r="O3087" t="s">
        <v>8282</v>
      </c>
      <c r="P3087">
        <f t="shared" si="193"/>
        <v>34</v>
      </c>
      <c r="Q3087" s="9" t="s">
        <v>8338</v>
      </c>
      <c r="R3087" t="s">
        <v>8339</v>
      </c>
      <c r="S3087" s="11">
        <f t="shared" si="194"/>
        <v>42075</v>
      </c>
      <c r="T3087" s="11">
        <f t="shared" si="195"/>
        <v>42045</v>
      </c>
    </row>
    <row r="3088" spans="1:20" ht="43.2" x14ac:dyDescent="0.3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>
        <f t="shared" si="192"/>
        <v>0</v>
      </c>
      <c r="O3088" t="s">
        <v>8282</v>
      </c>
      <c r="P3088">
        <f t="shared" si="193"/>
        <v>25</v>
      </c>
      <c r="Q3088" s="9" t="s">
        <v>8338</v>
      </c>
      <c r="R3088" t="s">
        <v>8339</v>
      </c>
      <c r="S3088" s="11">
        <f t="shared" si="194"/>
        <v>41903</v>
      </c>
      <c r="T3088" s="11">
        <f t="shared" si="195"/>
        <v>41843</v>
      </c>
    </row>
    <row r="3089" spans="1:20" ht="43.2" x14ac:dyDescent="0.3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>
        <f t="shared" si="192"/>
        <v>12</v>
      </c>
      <c r="O3089" t="s">
        <v>8282</v>
      </c>
      <c r="P3089">
        <f t="shared" si="193"/>
        <v>20</v>
      </c>
      <c r="Q3089" s="9" t="s">
        <v>8338</v>
      </c>
      <c r="R3089" t="s">
        <v>8339</v>
      </c>
      <c r="S3089" s="11">
        <f t="shared" si="194"/>
        <v>42439</v>
      </c>
      <c r="T3089" s="11">
        <f t="shared" si="195"/>
        <v>42409</v>
      </c>
    </row>
    <row r="3090" spans="1:20" ht="28.8" x14ac:dyDescent="0.3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>
        <f t="shared" si="192"/>
        <v>0</v>
      </c>
      <c r="O3090" t="s">
        <v>8282</v>
      </c>
      <c r="P3090">
        <f t="shared" si="193"/>
        <v>21</v>
      </c>
      <c r="Q3090" s="9" t="s">
        <v>8338</v>
      </c>
      <c r="R3090" t="s">
        <v>8339</v>
      </c>
      <c r="S3090" s="11">
        <f t="shared" si="194"/>
        <v>41867</v>
      </c>
      <c r="T3090" s="11">
        <f t="shared" si="195"/>
        <v>41832</v>
      </c>
    </row>
    <row r="3091" spans="1:20" ht="43.2" x14ac:dyDescent="0.3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>
        <f t="shared" si="192"/>
        <v>5</v>
      </c>
      <c r="O3091" t="s">
        <v>8282</v>
      </c>
      <c r="P3091">
        <f t="shared" si="193"/>
        <v>8</v>
      </c>
      <c r="Q3091" s="9" t="s">
        <v>8338</v>
      </c>
      <c r="R3091" t="s">
        <v>8339</v>
      </c>
      <c r="S3091" s="11">
        <f t="shared" si="194"/>
        <v>42197</v>
      </c>
      <c r="T3091" s="11">
        <f t="shared" si="195"/>
        <v>42167</v>
      </c>
    </row>
    <row r="3092" spans="1:20" ht="43.2" x14ac:dyDescent="0.3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>
        <f t="shared" si="192"/>
        <v>2</v>
      </c>
      <c r="O3092" t="s">
        <v>8282</v>
      </c>
      <c r="P3092">
        <f t="shared" si="193"/>
        <v>21</v>
      </c>
      <c r="Q3092" s="9" t="s">
        <v>8338</v>
      </c>
      <c r="R3092" t="s">
        <v>8339</v>
      </c>
      <c r="S3092" s="11">
        <f t="shared" si="194"/>
        <v>41673</v>
      </c>
      <c r="T3092" s="11">
        <f t="shared" si="195"/>
        <v>41643</v>
      </c>
    </row>
    <row r="3093" spans="1:20" ht="43.2" x14ac:dyDescent="0.3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>
        <f t="shared" si="192"/>
        <v>2</v>
      </c>
      <c r="O3093" t="s">
        <v>8282</v>
      </c>
      <c r="P3093">
        <f t="shared" si="193"/>
        <v>5</v>
      </c>
      <c r="Q3093" s="9" t="s">
        <v>8338</v>
      </c>
      <c r="R3093" t="s">
        <v>8339</v>
      </c>
      <c r="S3093" s="11">
        <f t="shared" si="194"/>
        <v>40657</v>
      </c>
      <c r="T3093" s="11">
        <f t="shared" si="195"/>
        <v>40619</v>
      </c>
    </row>
    <row r="3094" spans="1:20" ht="43.2" x14ac:dyDescent="0.3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>
        <f t="shared" si="192"/>
        <v>2</v>
      </c>
      <c r="O3094" t="s">
        <v>8282</v>
      </c>
      <c r="P3094">
        <f t="shared" si="193"/>
        <v>35</v>
      </c>
      <c r="Q3094" s="9" t="s">
        <v>8338</v>
      </c>
      <c r="R3094" t="s">
        <v>8339</v>
      </c>
      <c r="S3094" s="11">
        <f t="shared" si="194"/>
        <v>41392</v>
      </c>
      <c r="T3094" s="11">
        <f t="shared" si="195"/>
        <v>41362</v>
      </c>
    </row>
    <row r="3095" spans="1:20" ht="43.2" x14ac:dyDescent="0.3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>
        <f t="shared" si="192"/>
        <v>10</v>
      </c>
      <c r="O3095" t="s">
        <v>8282</v>
      </c>
      <c r="P3095">
        <f t="shared" si="193"/>
        <v>22</v>
      </c>
      <c r="Q3095" s="9" t="s">
        <v>8338</v>
      </c>
      <c r="R3095" t="s">
        <v>8339</v>
      </c>
      <c r="S3095" s="11">
        <f t="shared" si="194"/>
        <v>41187</v>
      </c>
      <c r="T3095" s="11">
        <f t="shared" si="195"/>
        <v>41157</v>
      </c>
    </row>
    <row r="3096" spans="1:20" ht="43.2" x14ac:dyDescent="0.3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>
        <f t="shared" si="192"/>
        <v>0</v>
      </c>
      <c r="O3096" t="s">
        <v>8282</v>
      </c>
      <c r="P3096">
        <f t="shared" si="193"/>
        <v>12</v>
      </c>
      <c r="Q3096" s="9" t="s">
        <v>8338</v>
      </c>
      <c r="R3096" t="s">
        <v>8339</v>
      </c>
      <c r="S3096" s="11">
        <f t="shared" si="194"/>
        <v>41566</v>
      </c>
      <c r="T3096" s="11">
        <f t="shared" si="195"/>
        <v>41536</v>
      </c>
    </row>
    <row r="3097" spans="1:20" ht="43.2" x14ac:dyDescent="0.3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>
        <f t="shared" si="192"/>
        <v>28</v>
      </c>
      <c r="O3097" t="s">
        <v>8282</v>
      </c>
      <c r="P3097">
        <f t="shared" si="193"/>
        <v>27</v>
      </c>
      <c r="Q3097" s="9" t="s">
        <v>8338</v>
      </c>
      <c r="R3097" t="s">
        <v>8339</v>
      </c>
      <c r="S3097" s="11">
        <f t="shared" si="194"/>
        <v>41978</v>
      </c>
      <c r="T3097" s="11">
        <f t="shared" si="195"/>
        <v>41948</v>
      </c>
    </row>
    <row r="3098" spans="1:20" ht="28.8" x14ac:dyDescent="0.3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>
        <f t="shared" si="192"/>
        <v>13</v>
      </c>
      <c r="O3098" t="s">
        <v>8282</v>
      </c>
      <c r="P3098">
        <f t="shared" si="193"/>
        <v>11</v>
      </c>
      <c r="Q3098" s="9" t="s">
        <v>8338</v>
      </c>
      <c r="R3098" t="s">
        <v>8339</v>
      </c>
      <c r="S3098" s="11">
        <f t="shared" si="194"/>
        <v>41587</v>
      </c>
      <c r="T3098" s="11">
        <f t="shared" si="195"/>
        <v>41557</v>
      </c>
    </row>
    <row r="3099" spans="1:20" ht="43.2" x14ac:dyDescent="0.3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>
        <f t="shared" si="192"/>
        <v>5</v>
      </c>
      <c r="O3099" t="s">
        <v>8282</v>
      </c>
      <c r="P3099">
        <f t="shared" si="193"/>
        <v>29</v>
      </c>
      <c r="Q3099" s="9" t="s">
        <v>8338</v>
      </c>
      <c r="R3099" t="s">
        <v>8339</v>
      </c>
      <c r="S3099" s="11">
        <f t="shared" si="194"/>
        <v>42677</v>
      </c>
      <c r="T3099" s="11">
        <f t="shared" si="195"/>
        <v>42647</v>
      </c>
    </row>
    <row r="3100" spans="1:20" ht="43.2" x14ac:dyDescent="0.3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>
        <f t="shared" si="192"/>
        <v>0</v>
      </c>
      <c r="O3100" t="s">
        <v>8282</v>
      </c>
      <c r="P3100">
        <f t="shared" si="193"/>
        <v>51</v>
      </c>
      <c r="Q3100" s="9" t="s">
        <v>8338</v>
      </c>
      <c r="R3100" t="s">
        <v>8339</v>
      </c>
      <c r="S3100" s="11">
        <f t="shared" si="194"/>
        <v>41286</v>
      </c>
      <c r="T3100" s="11">
        <f t="shared" si="195"/>
        <v>41256</v>
      </c>
    </row>
    <row r="3101" spans="1:20" ht="43.2" x14ac:dyDescent="0.3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>
        <f t="shared" si="192"/>
        <v>0</v>
      </c>
      <c r="O3101" t="s">
        <v>8282</v>
      </c>
      <c r="P3101" t="e">
        <f t="shared" si="193"/>
        <v>#DIV/0!</v>
      </c>
      <c r="Q3101" s="9" t="s">
        <v>8338</v>
      </c>
      <c r="R3101" t="s">
        <v>8339</v>
      </c>
      <c r="S3101" s="11">
        <f t="shared" si="194"/>
        <v>41957</v>
      </c>
      <c r="T3101" s="11">
        <f t="shared" si="195"/>
        <v>41927</v>
      </c>
    </row>
    <row r="3102" spans="1:20" ht="43.2" x14ac:dyDescent="0.3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>
        <f t="shared" si="192"/>
        <v>6</v>
      </c>
      <c r="O3102" t="s">
        <v>8282</v>
      </c>
      <c r="P3102">
        <f t="shared" si="193"/>
        <v>50</v>
      </c>
      <c r="Q3102" s="9" t="s">
        <v>8338</v>
      </c>
      <c r="R3102" t="s">
        <v>8339</v>
      </c>
      <c r="S3102" s="11">
        <f t="shared" si="194"/>
        <v>42368</v>
      </c>
      <c r="T3102" s="11">
        <f t="shared" si="195"/>
        <v>42340</v>
      </c>
    </row>
    <row r="3103" spans="1:20" ht="43.2" x14ac:dyDescent="0.3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>
        <f t="shared" si="192"/>
        <v>11</v>
      </c>
      <c r="O3103" t="s">
        <v>8282</v>
      </c>
      <c r="P3103">
        <f t="shared" si="193"/>
        <v>45</v>
      </c>
      <c r="Q3103" s="9" t="s">
        <v>8338</v>
      </c>
      <c r="R3103" t="s">
        <v>8339</v>
      </c>
      <c r="S3103" s="11">
        <f t="shared" si="194"/>
        <v>40380</v>
      </c>
      <c r="T3103" s="11">
        <f t="shared" si="195"/>
        <v>40333</v>
      </c>
    </row>
    <row r="3104" spans="1:20" ht="43.2" x14ac:dyDescent="0.3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>
        <f t="shared" si="192"/>
        <v>2</v>
      </c>
      <c r="O3104" t="s">
        <v>8282</v>
      </c>
      <c r="P3104">
        <f t="shared" si="193"/>
        <v>25</v>
      </c>
      <c r="Q3104" s="9" t="s">
        <v>8338</v>
      </c>
      <c r="R3104" t="s">
        <v>8339</v>
      </c>
      <c r="S3104" s="11">
        <f t="shared" si="194"/>
        <v>41531</v>
      </c>
      <c r="T3104" s="11">
        <f t="shared" si="195"/>
        <v>41499</v>
      </c>
    </row>
    <row r="3105" spans="1:20" ht="43.2" x14ac:dyDescent="0.3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>
        <f t="shared" si="192"/>
        <v>30</v>
      </c>
      <c r="O3105" t="s">
        <v>8282</v>
      </c>
      <c r="P3105">
        <f t="shared" si="193"/>
        <v>51</v>
      </c>
      <c r="Q3105" s="9" t="s">
        <v>8338</v>
      </c>
      <c r="R3105" t="s">
        <v>8339</v>
      </c>
      <c r="S3105" s="11">
        <f t="shared" si="194"/>
        <v>41605</v>
      </c>
      <c r="T3105" s="11">
        <f t="shared" si="195"/>
        <v>41575</v>
      </c>
    </row>
    <row r="3106" spans="1:20" ht="43.2" x14ac:dyDescent="0.3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>
        <f t="shared" si="192"/>
        <v>0</v>
      </c>
      <c r="O3106" t="s">
        <v>8282</v>
      </c>
      <c r="P3106">
        <f t="shared" si="193"/>
        <v>1</v>
      </c>
      <c r="Q3106" s="9" t="s">
        <v>8338</v>
      </c>
      <c r="R3106" t="s">
        <v>8339</v>
      </c>
      <c r="S3106" s="11">
        <f t="shared" si="194"/>
        <v>42411</v>
      </c>
      <c r="T3106" s="11">
        <f t="shared" si="195"/>
        <v>42397</v>
      </c>
    </row>
    <row r="3107" spans="1:20" x14ac:dyDescent="0.3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>
        <f t="shared" si="192"/>
        <v>1</v>
      </c>
      <c r="O3107" t="s">
        <v>8282</v>
      </c>
      <c r="P3107">
        <f t="shared" si="193"/>
        <v>49</v>
      </c>
      <c r="Q3107" s="9" t="s">
        <v>8338</v>
      </c>
      <c r="R3107" t="s">
        <v>8339</v>
      </c>
      <c r="S3107" s="11">
        <f t="shared" si="194"/>
        <v>41959</v>
      </c>
      <c r="T3107" s="11">
        <f t="shared" si="195"/>
        <v>41927</v>
      </c>
    </row>
    <row r="3108" spans="1:20" ht="43.2" x14ac:dyDescent="0.3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>
        <f t="shared" si="192"/>
        <v>2</v>
      </c>
      <c r="O3108" t="s">
        <v>8282</v>
      </c>
      <c r="P3108">
        <f t="shared" si="193"/>
        <v>1</v>
      </c>
      <c r="Q3108" s="9" t="s">
        <v>8338</v>
      </c>
      <c r="R3108" t="s">
        <v>8339</v>
      </c>
      <c r="S3108" s="11">
        <f t="shared" si="194"/>
        <v>42096</v>
      </c>
      <c r="T3108" s="11">
        <f t="shared" si="195"/>
        <v>42066</v>
      </c>
    </row>
    <row r="3109" spans="1:20" ht="57.6" x14ac:dyDescent="0.3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>
        <f t="shared" si="192"/>
        <v>0</v>
      </c>
      <c r="O3109" t="s">
        <v>8282</v>
      </c>
      <c r="P3109" t="e">
        <f t="shared" si="193"/>
        <v>#DIV/0!</v>
      </c>
      <c r="Q3109" s="9" t="s">
        <v>8338</v>
      </c>
      <c r="R3109" t="s">
        <v>8339</v>
      </c>
      <c r="S3109" s="11">
        <f t="shared" si="194"/>
        <v>40390</v>
      </c>
      <c r="T3109" s="11">
        <f t="shared" si="195"/>
        <v>40355</v>
      </c>
    </row>
    <row r="3110" spans="1:20" x14ac:dyDescent="0.3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>
        <f t="shared" si="192"/>
        <v>1</v>
      </c>
      <c r="O3110" t="s">
        <v>8282</v>
      </c>
      <c r="P3110">
        <f t="shared" si="193"/>
        <v>101</v>
      </c>
      <c r="Q3110" s="9" t="s">
        <v>8338</v>
      </c>
      <c r="R3110" t="s">
        <v>8339</v>
      </c>
      <c r="S3110" s="11">
        <f t="shared" si="194"/>
        <v>42564</v>
      </c>
      <c r="T3110" s="11">
        <f t="shared" si="195"/>
        <v>42534</v>
      </c>
    </row>
    <row r="3111" spans="1:20" ht="43.2" x14ac:dyDescent="0.3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>
        <f t="shared" si="192"/>
        <v>0</v>
      </c>
      <c r="O3111" t="s">
        <v>8282</v>
      </c>
      <c r="P3111">
        <f t="shared" si="193"/>
        <v>20</v>
      </c>
      <c r="Q3111" s="9" t="s">
        <v>8338</v>
      </c>
      <c r="R3111" t="s">
        <v>8339</v>
      </c>
      <c r="S3111" s="11">
        <f t="shared" si="194"/>
        <v>42551</v>
      </c>
      <c r="T3111" s="11">
        <f t="shared" si="195"/>
        <v>42521</v>
      </c>
    </row>
    <row r="3112" spans="1:20" ht="43.2" x14ac:dyDescent="0.3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>
        <f t="shared" si="192"/>
        <v>0</v>
      </c>
      <c r="O3112" t="s">
        <v>8282</v>
      </c>
      <c r="P3112">
        <f t="shared" si="193"/>
        <v>13</v>
      </c>
      <c r="Q3112" s="9" t="s">
        <v>8338</v>
      </c>
      <c r="R3112" t="s">
        <v>8339</v>
      </c>
      <c r="S3112" s="11">
        <f t="shared" si="194"/>
        <v>41713</v>
      </c>
      <c r="T3112" s="11">
        <f t="shared" si="195"/>
        <v>41683</v>
      </c>
    </row>
    <row r="3113" spans="1:20" ht="43.2" x14ac:dyDescent="0.3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>
        <f t="shared" si="192"/>
        <v>0</v>
      </c>
      <c r="O3113" t="s">
        <v>8282</v>
      </c>
      <c r="P3113">
        <f t="shared" si="193"/>
        <v>9</v>
      </c>
      <c r="Q3113" s="9" t="s">
        <v>8338</v>
      </c>
      <c r="R3113" t="s">
        <v>8339</v>
      </c>
      <c r="S3113" s="11">
        <f t="shared" si="194"/>
        <v>42014</v>
      </c>
      <c r="T3113" s="11">
        <f t="shared" si="195"/>
        <v>41975</v>
      </c>
    </row>
    <row r="3114" spans="1:20" ht="28.8" x14ac:dyDescent="0.3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>
        <f t="shared" si="192"/>
        <v>1</v>
      </c>
      <c r="O3114" t="s">
        <v>8282</v>
      </c>
      <c r="P3114">
        <f t="shared" si="193"/>
        <v>1</v>
      </c>
      <c r="Q3114" s="9" t="s">
        <v>8338</v>
      </c>
      <c r="R3114" t="s">
        <v>8339</v>
      </c>
      <c r="S3114" s="11">
        <f t="shared" si="194"/>
        <v>41667</v>
      </c>
      <c r="T3114" s="11">
        <f t="shared" si="195"/>
        <v>41647</v>
      </c>
    </row>
    <row r="3115" spans="1:20" ht="43.2" x14ac:dyDescent="0.3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>
        <f t="shared" si="192"/>
        <v>2</v>
      </c>
      <c r="O3115" t="s">
        <v>8282</v>
      </c>
      <c r="P3115">
        <f t="shared" si="193"/>
        <v>23</v>
      </c>
      <c r="Q3115" s="9" t="s">
        <v>8338</v>
      </c>
      <c r="R3115" t="s">
        <v>8339</v>
      </c>
      <c r="S3115" s="11">
        <f t="shared" si="194"/>
        <v>42460</v>
      </c>
      <c r="T3115" s="11">
        <f t="shared" si="195"/>
        <v>42430</v>
      </c>
    </row>
    <row r="3116" spans="1:20" ht="43.2" x14ac:dyDescent="0.3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>
        <f t="shared" si="192"/>
        <v>3</v>
      </c>
      <c r="O3116" t="s">
        <v>8282</v>
      </c>
      <c r="P3116">
        <f t="shared" si="193"/>
        <v>18</v>
      </c>
      <c r="Q3116" s="9" t="s">
        <v>8338</v>
      </c>
      <c r="R3116" t="s">
        <v>8339</v>
      </c>
      <c r="S3116" s="11">
        <f t="shared" si="194"/>
        <v>41534</v>
      </c>
      <c r="T3116" s="11">
        <f t="shared" si="195"/>
        <v>41489</v>
      </c>
    </row>
    <row r="3117" spans="1:20" ht="28.8" x14ac:dyDescent="0.3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>
        <f t="shared" si="192"/>
        <v>28</v>
      </c>
      <c r="O3117" t="s">
        <v>8282</v>
      </c>
      <c r="P3117">
        <f t="shared" si="193"/>
        <v>371</v>
      </c>
      <c r="Q3117" s="9" t="s">
        <v>8338</v>
      </c>
      <c r="R3117" t="s">
        <v>8339</v>
      </c>
      <c r="S3117" s="11">
        <f t="shared" si="194"/>
        <v>42727</v>
      </c>
      <c r="T3117" s="11">
        <f t="shared" si="195"/>
        <v>42695</v>
      </c>
    </row>
    <row r="3118" spans="1:20" ht="43.2" x14ac:dyDescent="0.3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>
        <f t="shared" si="192"/>
        <v>7</v>
      </c>
      <c r="O3118" t="s">
        <v>8282</v>
      </c>
      <c r="P3118">
        <f t="shared" si="193"/>
        <v>64</v>
      </c>
      <c r="Q3118" s="9" t="s">
        <v>8338</v>
      </c>
      <c r="R3118" t="s">
        <v>8339</v>
      </c>
      <c r="S3118" s="11">
        <f t="shared" si="194"/>
        <v>41310</v>
      </c>
      <c r="T3118" s="11">
        <f t="shared" si="195"/>
        <v>41265</v>
      </c>
    </row>
    <row r="3119" spans="1:20" ht="57.6" x14ac:dyDescent="0.3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>
        <f t="shared" si="192"/>
        <v>1</v>
      </c>
      <c r="O3119" t="s">
        <v>8282</v>
      </c>
      <c r="P3119">
        <f t="shared" si="193"/>
        <v>13</v>
      </c>
      <c r="Q3119" s="9" t="s">
        <v>8338</v>
      </c>
      <c r="R3119" t="s">
        <v>8339</v>
      </c>
      <c r="S3119" s="11">
        <f t="shared" si="194"/>
        <v>40740</v>
      </c>
      <c r="T3119" s="11">
        <f t="shared" si="195"/>
        <v>40710</v>
      </c>
    </row>
    <row r="3120" spans="1:20" ht="43.2" x14ac:dyDescent="0.3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>
        <f t="shared" si="192"/>
        <v>1</v>
      </c>
      <c r="O3120" t="s">
        <v>8282</v>
      </c>
      <c r="P3120">
        <f t="shared" si="193"/>
        <v>5</v>
      </c>
      <c r="Q3120" s="9" t="s">
        <v>8338</v>
      </c>
      <c r="R3120" t="s">
        <v>8339</v>
      </c>
      <c r="S3120" s="11">
        <f t="shared" si="194"/>
        <v>41048</v>
      </c>
      <c r="T3120" s="11">
        <f t="shared" si="195"/>
        <v>41018</v>
      </c>
    </row>
    <row r="3121" spans="1:20" ht="43.2" x14ac:dyDescent="0.3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>
        <f t="shared" si="192"/>
        <v>1</v>
      </c>
      <c r="O3121" t="s">
        <v>8284</v>
      </c>
      <c r="P3121">
        <f t="shared" si="193"/>
        <v>22</v>
      </c>
      <c r="Q3121" s="9" t="s">
        <v>8341</v>
      </c>
      <c r="R3121" t="s">
        <v>8342</v>
      </c>
      <c r="S3121" s="11">
        <f t="shared" si="194"/>
        <v>42434</v>
      </c>
      <c r="T3121" s="11">
        <f t="shared" si="195"/>
        <v>42374</v>
      </c>
    </row>
    <row r="3122" spans="1:20" x14ac:dyDescent="0.3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>
        <f t="shared" si="192"/>
        <v>0</v>
      </c>
      <c r="O3122" t="s">
        <v>8284</v>
      </c>
      <c r="P3122">
        <f t="shared" si="193"/>
        <v>52</v>
      </c>
      <c r="Q3122" s="9" t="s">
        <v>8341</v>
      </c>
      <c r="R3122" t="s">
        <v>8342</v>
      </c>
      <c r="S3122" s="11">
        <f t="shared" si="194"/>
        <v>42137</v>
      </c>
      <c r="T3122" s="11">
        <f t="shared" si="195"/>
        <v>42107</v>
      </c>
    </row>
    <row r="3123" spans="1:20" ht="43.2" x14ac:dyDescent="0.3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>
        <f t="shared" si="192"/>
        <v>17</v>
      </c>
      <c r="O3123" t="s">
        <v>8284</v>
      </c>
      <c r="P3123">
        <f t="shared" si="193"/>
        <v>17</v>
      </c>
      <c r="Q3123" s="9" t="s">
        <v>8341</v>
      </c>
      <c r="R3123" t="s">
        <v>8342</v>
      </c>
      <c r="S3123" s="11">
        <f t="shared" si="194"/>
        <v>42460</v>
      </c>
      <c r="T3123" s="11">
        <f t="shared" si="195"/>
        <v>42400</v>
      </c>
    </row>
    <row r="3124" spans="1:20" ht="43.2" x14ac:dyDescent="0.3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>
        <f t="shared" si="192"/>
        <v>0</v>
      </c>
      <c r="O3124" t="s">
        <v>8284</v>
      </c>
      <c r="P3124" t="e">
        <f t="shared" si="193"/>
        <v>#DIV/0!</v>
      </c>
      <c r="Q3124" s="9" t="s">
        <v>8341</v>
      </c>
      <c r="R3124" t="s">
        <v>8342</v>
      </c>
      <c r="S3124" s="11">
        <f t="shared" si="194"/>
        <v>42372</v>
      </c>
      <c r="T3124" s="11">
        <f t="shared" si="195"/>
        <v>42342</v>
      </c>
    </row>
    <row r="3125" spans="1:20" ht="43.2" x14ac:dyDescent="0.3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>
        <f t="shared" si="192"/>
        <v>23</v>
      </c>
      <c r="O3125" t="s">
        <v>8284</v>
      </c>
      <c r="P3125">
        <f t="shared" si="193"/>
        <v>56</v>
      </c>
      <c r="Q3125" s="9" t="s">
        <v>8341</v>
      </c>
      <c r="R3125" t="s">
        <v>8342</v>
      </c>
      <c r="S3125" s="11">
        <f t="shared" si="194"/>
        <v>42616</v>
      </c>
      <c r="T3125" s="11">
        <f t="shared" si="195"/>
        <v>42595</v>
      </c>
    </row>
    <row r="3126" spans="1:20" ht="43.2" x14ac:dyDescent="0.3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>
        <f t="shared" si="192"/>
        <v>41</v>
      </c>
      <c r="O3126" t="s">
        <v>8284</v>
      </c>
      <c r="P3126">
        <f t="shared" si="193"/>
        <v>84</v>
      </c>
      <c r="Q3126" s="9" t="s">
        <v>8341</v>
      </c>
      <c r="R3126" t="s">
        <v>8342</v>
      </c>
      <c r="S3126" s="11">
        <f t="shared" si="194"/>
        <v>42023</v>
      </c>
      <c r="T3126" s="11">
        <f t="shared" si="195"/>
        <v>41983</v>
      </c>
    </row>
    <row r="3127" spans="1:20" ht="57.6" x14ac:dyDescent="0.3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>
        <f t="shared" si="192"/>
        <v>25</v>
      </c>
      <c r="O3127" t="s">
        <v>8284</v>
      </c>
      <c r="P3127">
        <f t="shared" si="193"/>
        <v>168</v>
      </c>
      <c r="Q3127" s="9" t="s">
        <v>8341</v>
      </c>
      <c r="R3127" t="s">
        <v>8342</v>
      </c>
      <c r="S3127" s="11">
        <f t="shared" si="194"/>
        <v>42105</v>
      </c>
      <c r="T3127" s="11">
        <f t="shared" si="195"/>
        <v>42082</v>
      </c>
    </row>
    <row r="3128" spans="1:20" ht="43.2" x14ac:dyDescent="0.3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>
        <f t="shared" si="192"/>
        <v>0</v>
      </c>
      <c r="O3128" t="s">
        <v>8284</v>
      </c>
      <c r="P3128">
        <f t="shared" si="193"/>
        <v>15</v>
      </c>
      <c r="Q3128" s="9" t="s">
        <v>8341</v>
      </c>
      <c r="R3128" t="s">
        <v>8342</v>
      </c>
      <c r="S3128" s="11">
        <f t="shared" si="194"/>
        <v>41949</v>
      </c>
      <c r="T3128" s="11">
        <f t="shared" si="195"/>
        <v>41919</v>
      </c>
    </row>
    <row r="3129" spans="1:20" ht="43.2" x14ac:dyDescent="0.3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>
        <f t="shared" si="192"/>
        <v>2</v>
      </c>
      <c r="O3129" t="s">
        <v>8284</v>
      </c>
      <c r="P3129">
        <f t="shared" si="193"/>
        <v>77</v>
      </c>
      <c r="Q3129" s="9" t="s">
        <v>8341</v>
      </c>
      <c r="R3129" t="s">
        <v>8342</v>
      </c>
      <c r="S3129" s="11">
        <f t="shared" si="194"/>
        <v>42235</v>
      </c>
      <c r="T3129" s="11">
        <f t="shared" si="195"/>
        <v>42205</v>
      </c>
    </row>
    <row r="3130" spans="1:20" ht="57.6" x14ac:dyDescent="0.3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>
        <f t="shared" si="192"/>
        <v>0</v>
      </c>
      <c r="O3130" t="s">
        <v>8284</v>
      </c>
      <c r="P3130" t="e">
        <f t="shared" si="193"/>
        <v>#DIV/0!</v>
      </c>
      <c r="Q3130" s="9" t="s">
        <v>8341</v>
      </c>
      <c r="R3130" t="s">
        <v>8342</v>
      </c>
      <c r="S3130" s="11">
        <f t="shared" si="194"/>
        <v>42254</v>
      </c>
      <c r="T3130" s="11">
        <f t="shared" si="195"/>
        <v>42224</v>
      </c>
    </row>
    <row r="3131" spans="1:20" ht="57.6" x14ac:dyDescent="0.3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>
        <f t="shared" si="192"/>
        <v>1</v>
      </c>
      <c r="O3131" t="s">
        <v>8284</v>
      </c>
      <c r="P3131">
        <f t="shared" si="193"/>
        <v>50</v>
      </c>
      <c r="Q3131" s="9" t="s">
        <v>8341</v>
      </c>
      <c r="R3131" t="s">
        <v>8342</v>
      </c>
      <c r="S3131" s="11">
        <f t="shared" si="194"/>
        <v>42241</v>
      </c>
      <c r="T3131" s="11">
        <f t="shared" si="195"/>
        <v>42211</v>
      </c>
    </row>
    <row r="3132" spans="1:20" ht="57.6" x14ac:dyDescent="0.3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>
        <f t="shared" si="192"/>
        <v>0</v>
      </c>
      <c r="O3132" t="s">
        <v>8284</v>
      </c>
      <c r="P3132" t="e">
        <f t="shared" si="193"/>
        <v>#DIV/0!</v>
      </c>
      <c r="Q3132" s="9" t="s">
        <v>8341</v>
      </c>
      <c r="R3132" t="s">
        <v>8342</v>
      </c>
      <c r="S3132" s="11">
        <f t="shared" si="194"/>
        <v>42700</v>
      </c>
      <c r="T3132" s="11">
        <f t="shared" si="195"/>
        <v>42655</v>
      </c>
    </row>
    <row r="3133" spans="1:20" ht="43.2" x14ac:dyDescent="0.3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>
        <f t="shared" si="192"/>
        <v>1</v>
      </c>
      <c r="O3133" t="s">
        <v>8284</v>
      </c>
      <c r="P3133">
        <f t="shared" si="193"/>
        <v>8</v>
      </c>
      <c r="Q3133" s="9" t="s">
        <v>8341</v>
      </c>
      <c r="R3133" t="s">
        <v>8342</v>
      </c>
      <c r="S3133" s="11">
        <f t="shared" si="194"/>
        <v>41791</v>
      </c>
      <c r="T3133" s="11">
        <f t="shared" si="195"/>
        <v>41760</v>
      </c>
    </row>
    <row r="3134" spans="1:20" ht="43.2" x14ac:dyDescent="0.3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>
        <f t="shared" si="192"/>
        <v>3</v>
      </c>
      <c r="O3134" t="s">
        <v>8284</v>
      </c>
      <c r="P3134">
        <f t="shared" si="193"/>
        <v>35</v>
      </c>
      <c r="Q3134" s="9" t="s">
        <v>8341</v>
      </c>
      <c r="R3134" t="s">
        <v>8342</v>
      </c>
      <c r="S3134" s="11">
        <f t="shared" si="194"/>
        <v>42238</v>
      </c>
      <c r="T3134" s="11">
        <f t="shared" si="195"/>
        <v>42198</v>
      </c>
    </row>
    <row r="3135" spans="1:20" ht="43.2" x14ac:dyDescent="0.3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>
        <f t="shared" si="192"/>
        <v>1</v>
      </c>
      <c r="O3135" t="s">
        <v>8284</v>
      </c>
      <c r="P3135">
        <f t="shared" si="193"/>
        <v>56</v>
      </c>
      <c r="Q3135" s="9" t="s">
        <v>8341</v>
      </c>
      <c r="R3135" t="s">
        <v>8342</v>
      </c>
      <c r="S3135" s="11">
        <f t="shared" si="194"/>
        <v>42567</v>
      </c>
      <c r="T3135" s="11">
        <f t="shared" si="195"/>
        <v>42537</v>
      </c>
    </row>
    <row r="3136" spans="1:20" ht="43.2" x14ac:dyDescent="0.3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>
        <f t="shared" si="192"/>
        <v>0</v>
      </c>
      <c r="O3136" t="s">
        <v>8284</v>
      </c>
      <c r="P3136">
        <f t="shared" si="193"/>
        <v>5</v>
      </c>
      <c r="Q3136" s="9" t="s">
        <v>8341</v>
      </c>
      <c r="R3136" t="s">
        <v>8342</v>
      </c>
      <c r="S3136" s="11">
        <f t="shared" si="194"/>
        <v>42077</v>
      </c>
      <c r="T3136" s="11">
        <f t="shared" si="195"/>
        <v>42019</v>
      </c>
    </row>
    <row r="3137" spans="1:20" ht="43.2" x14ac:dyDescent="0.3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>
        <f t="shared" si="192"/>
        <v>0</v>
      </c>
      <c r="O3137" t="s">
        <v>8284</v>
      </c>
      <c r="P3137" t="e">
        <f t="shared" si="193"/>
        <v>#DIV/0!</v>
      </c>
      <c r="Q3137" s="9" t="s">
        <v>8341</v>
      </c>
      <c r="R3137" t="s">
        <v>8342</v>
      </c>
      <c r="S3137" s="11">
        <f t="shared" si="194"/>
        <v>41862</v>
      </c>
      <c r="T3137" s="11">
        <f t="shared" si="195"/>
        <v>41832</v>
      </c>
    </row>
    <row r="3138" spans="1:20" x14ac:dyDescent="0.3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>
        <f t="shared" ref="N3138:N3201" si="196">ROUND(($E3138/$D3138)*100,0)</f>
        <v>0</v>
      </c>
      <c r="O3138" t="s">
        <v>8284</v>
      </c>
      <c r="P3138">
        <f t="shared" ref="P3138:P3201" si="197">ROUND($E3138/$L3138,0)</f>
        <v>1</v>
      </c>
      <c r="Q3138" s="9" t="s">
        <v>8341</v>
      </c>
      <c r="R3138" t="s">
        <v>8342</v>
      </c>
      <c r="S3138" s="11">
        <f t="shared" si="194"/>
        <v>42087</v>
      </c>
      <c r="T3138" s="11">
        <f t="shared" si="195"/>
        <v>42028</v>
      </c>
    </row>
    <row r="3139" spans="1:20" ht="43.2" x14ac:dyDescent="0.3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>
        <f t="shared" si="196"/>
        <v>0</v>
      </c>
      <c r="O3139" t="s">
        <v>8284</v>
      </c>
      <c r="P3139" t="e">
        <f t="shared" si="197"/>
        <v>#DIV/0!</v>
      </c>
      <c r="Q3139" s="9" t="s">
        <v>8341</v>
      </c>
      <c r="R3139" t="s">
        <v>8342</v>
      </c>
      <c r="S3139" s="11">
        <f t="shared" ref="S3139:S3202" si="198">ROUND((((($I3139/60)/60)/24)+DATE(1970,1,1))-(8/24),0)</f>
        <v>42053</v>
      </c>
      <c r="T3139" s="11">
        <f t="shared" ref="T3139:T3202" si="199">ROUND((((($J3139/60)/60)/24)+DATE(1970,1,1))-(8/24),0)</f>
        <v>41993</v>
      </c>
    </row>
    <row r="3140" spans="1:20" ht="43.2" x14ac:dyDescent="0.3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>
        <f t="shared" si="196"/>
        <v>15</v>
      </c>
      <c r="O3140" t="s">
        <v>8284</v>
      </c>
      <c r="P3140">
        <f t="shared" si="197"/>
        <v>69</v>
      </c>
      <c r="Q3140" s="9" t="s">
        <v>8341</v>
      </c>
      <c r="R3140" t="s">
        <v>8342</v>
      </c>
      <c r="S3140" s="11">
        <f t="shared" si="198"/>
        <v>41953</v>
      </c>
      <c r="T3140" s="11">
        <f t="shared" si="199"/>
        <v>41893</v>
      </c>
    </row>
    <row r="3141" spans="1:20" ht="28.8" x14ac:dyDescent="0.3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>
        <f t="shared" si="196"/>
        <v>0</v>
      </c>
      <c r="O3141" t="s">
        <v>8284</v>
      </c>
      <c r="P3141">
        <f t="shared" si="197"/>
        <v>1</v>
      </c>
      <c r="Q3141" s="9" t="s">
        <v>8341</v>
      </c>
      <c r="R3141" t="s">
        <v>8342</v>
      </c>
      <c r="S3141" s="11">
        <f t="shared" si="198"/>
        <v>42056</v>
      </c>
      <c r="T3141" s="11">
        <f t="shared" si="199"/>
        <v>42026</v>
      </c>
    </row>
    <row r="3142" spans="1:20" ht="28.8" x14ac:dyDescent="0.3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>
        <f t="shared" si="196"/>
        <v>0</v>
      </c>
      <c r="O3142" t="s">
        <v>8284</v>
      </c>
      <c r="P3142">
        <f t="shared" si="197"/>
        <v>1</v>
      </c>
      <c r="Q3142" s="9" t="s">
        <v>8341</v>
      </c>
      <c r="R3142" t="s">
        <v>8342</v>
      </c>
      <c r="S3142" s="11">
        <f t="shared" si="198"/>
        <v>42074</v>
      </c>
      <c r="T3142" s="11">
        <f t="shared" si="199"/>
        <v>42044</v>
      </c>
    </row>
    <row r="3143" spans="1:20" ht="43.2" x14ac:dyDescent="0.3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>
        <f t="shared" si="196"/>
        <v>0</v>
      </c>
      <c r="O3143" t="s">
        <v>8284</v>
      </c>
      <c r="P3143">
        <f t="shared" si="197"/>
        <v>8</v>
      </c>
      <c r="Q3143" s="9" t="s">
        <v>8341</v>
      </c>
      <c r="R3143" t="s">
        <v>8342</v>
      </c>
      <c r="S3143" s="11">
        <f t="shared" si="198"/>
        <v>42004</v>
      </c>
      <c r="T3143" s="11">
        <f t="shared" si="199"/>
        <v>41974</v>
      </c>
    </row>
    <row r="3144" spans="1:20" ht="28.8" x14ac:dyDescent="0.3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>
        <f t="shared" si="196"/>
        <v>1</v>
      </c>
      <c r="O3144" t="s">
        <v>8284</v>
      </c>
      <c r="P3144">
        <f t="shared" si="197"/>
        <v>34</v>
      </c>
      <c r="Q3144" s="9" t="s">
        <v>8341</v>
      </c>
      <c r="R3144" t="s">
        <v>8342</v>
      </c>
      <c r="S3144" s="11">
        <f t="shared" si="198"/>
        <v>41940</v>
      </c>
      <c r="T3144" s="11">
        <f t="shared" si="199"/>
        <v>41910</v>
      </c>
    </row>
    <row r="3145" spans="1:20" ht="57.6" x14ac:dyDescent="0.3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>
        <f t="shared" si="196"/>
        <v>0</v>
      </c>
      <c r="O3145" t="s">
        <v>8284</v>
      </c>
      <c r="P3145">
        <f t="shared" si="197"/>
        <v>1</v>
      </c>
      <c r="Q3145" s="9" t="s">
        <v>8341</v>
      </c>
      <c r="R3145" t="s">
        <v>8342</v>
      </c>
      <c r="S3145" s="11">
        <f t="shared" si="198"/>
        <v>42518</v>
      </c>
      <c r="T3145" s="11">
        <f t="shared" si="199"/>
        <v>42503</v>
      </c>
    </row>
    <row r="3146" spans="1:20" ht="43.2" x14ac:dyDescent="0.3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>
        <f t="shared" si="196"/>
        <v>0</v>
      </c>
      <c r="O3146" t="s">
        <v>8284</v>
      </c>
      <c r="P3146" t="e">
        <f t="shared" si="197"/>
        <v>#DIV/0!</v>
      </c>
      <c r="Q3146" s="9" t="s">
        <v>8341</v>
      </c>
      <c r="R3146" t="s">
        <v>8342</v>
      </c>
      <c r="S3146" s="11">
        <f t="shared" si="198"/>
        <v>42224</v>
      </c>
      <c r="T3146" s="11">
        <f t="shared" si="199"/>
        <v>42164</v>
      </c>
    </row>
    <row r="3147" spans="1:20" ht="28.8" x14ac:dyDescent="0.3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>
        <f t="shared" si="196"/>
        <v>0</v>
      </c>
      <c r="O3147" t="s">
        <v>8284</v>
      </c>
      <c r="P3147">
        <f t="shared" si="197"/>
        <v>1</v>
      </c>
      <c r="Q3147" s="9" t="s">
        <v>8341</v>
      </c>
      <c r="R3147" t="s">
        <v>8342</v>
      </c>
      <c r="S3147" s="11">
        <f t="shared" si="198"/>
        <v>42452</v>
      </c>
      <c r="T3147" s="11">
        <f t="shared" si="199"/>
        <v>42412</v>
      </c>
    </row>
    <row r="3148" spans="1:20" ht="28.8" x14ac:dyDescent="0.3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>
        <f t="shared" si="196"/>
        <v>0</v>
      </c>
      <c r="O3148" t="s">
        <v>8284</v>
      </c>
      <c r="P3148">
        <f t="shared" si="197"/>
        <v>1</v>
      </c>
      <c r="Q3148" s="9" t="s">
        <v>8341</v>
      </c>
      <c r="R3148" t="s">
        <v>8342</v>
      </c>
      <c r="S3148" s="11">
        <f t="shared" si="198"/>
        <v>42075</v>
      </c>
      <c r="T3148" s="11">
        <f t="shared" si="199"/>
        <v>42045</v>
      </c>
    </row>
    <row r="3149" spans="1:20" ht="43.2" x14ac:dyDescent="0.3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>
        <f t="shared" si="196"/>
        <v>1</v>
      </c>
      <c r="O3149" t="s">
        <v>8284</v>
      </c>
      <c r="P3149">
        <f t="shared" si="197"/>
        <v>501</v>
      </c>
      <c r="Q3149" s="9" t="s">
        <v>8341</v>
      </c>
      <c r="R3149" t="s">
        <v>8342</v>
      </c>
      <c r="S3149" s="11">
        <f t="shared" si="198"/>
        <v>42771</v>
      </c>
      <c r="T3149" s="11">
        <f t="shared" si="199"/>
        <v>42735</v>
      </c>
    </row>
    <row r="3150" spans="1:20" ht="57.6" x14ac:dyDescent="0.3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>
        <f t="shared" si="196"/>
        <v>1</v>
      </c>
      <c r="O3150" t="s">
        <v>8284</v>
      </c>
      <c r="P3150">
        <f t="shared" si="197"/>
        <v>11</v>
      </c>
      <c r="Q3150" s="9" t="s">
        <v>8341</v>
      </c>
      <c r="R3150" t="s">
        <v>8342</v>
      </c>
      <c r="S3150" s="11">
        <f t="shared" si="198"/>
        <v>42412</v>
      </c>
      <c r="T3150" s="11">
        <f t="shared" si="199"/>
        <v>42382</v>
      </c>
    </row>
    <row r="3151" spans="1:20" ht="28.8" x14ac:dyDescent="0.3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>
        <f t="shared" si="196"/>
        <v>0</v>
      </c>
      <c r="O3151" t="s">
        <v>8284</v>
      </c>
      <c r="P3151">
        <f t="shared" si="197"/>
        <v>1</v>
      </c>
      <c r="Q3151" s="9" t="s">
        <v>8341</v>
      </c>
      <c r="R3151" t="s">
        <v>8342</v>
      </c>
      <c r="S3151" s="11">
        <f t="shared" si="198"/>
        <v>42549</v>
      </c>
      <c r="T3151" s="11">
        <f t="shared" si="199"/>
        <v>42489</v>
      </c>
    </row>
    <row r="3152" spans="1:20" ht="43.2" x14ac:dyDescent="0.3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>
        <f t="shared" si="196"/>
        <v>0</v>
      </c>
      <c r="O3152" t="s">
        <v>8284</v>
      </c>
      <c r="P3152">
        <f t="shared" si="197"/>
        <v>1</v>
      </c>
      <c r="Q3152" s="9" t="s">
        <v>8341</v>
      </c>
      <c r="R3152" t="s">
        <v>8342</v>
      </c>
      <c r="S3152" s="11">
        <f t="shared" si="198"/>
        <v>42071</v>
      </c>
      <c r="T3152" s="11">
        <f t="shared" si="199"/>
        <v>42041</v>
      </c>
    </row>
    <row r="3153" spans="1:20" ht="43.2" x14ac:dyDescent="0.3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>
        <f t="shared" si="196"/>
        <v>0</v>
      </c>
      <c r="O3153" t="s">
        <v>8284</v>
      </c>
      <c r="P3153" t="e">
        <f t="shared" si="197"/>
        <v>#DIV/0!</v>
      </c>
      <c r="Q3153" s="9" t="s">
        <v>8341</v>
      </c>
      <c r="R3153" t="s">
        <v>8342</v>
      </c>
      <c r="S3153" s="11">
        <f t="shared" si="198"/>
        <v>42428</v>
      </c>
      <c r="T3153" s="11">
        <f t="shared" si="199"/>
        <v>42398</v>
      </c>
    </row>
    <row r="3154" spans="1:20" ht="43.2" x14ac:dyDescent="0.3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>
        <f t="shared" si="196"/>
        <v>0</v>
      </c>
      <c r="O3154" t="s">
        <v>8284</v>
      </c>
      <c r="P3154">
        <f t="shared" si="197"/>
        <v>13</v>
      </c>
      <c r="Q3154" s="9" t="s">
        <v>8341</v>
      </c>
      <c r="R3154" t="s">
        <v>8342</v>
      </c>
      <c r="S3154" s="11">
        <f t="shared" si="198"/>
        <v>42220</v>
      </c>
      <c r="T3154" s="11">
        <f t="shared" si="199"/>
        <v>42180</v>
      </c>
    </row>
    <row r="3155" spans="1:20" ht="43.2" x14ac:dyDescent="0.3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>
        <f t="shared" si="196"/>
        <v>0</v>
      </c>
      <c r="O3155" t="s">
        <v>8284</v>
      </c>
      <c r="P3155">
        <f t="shared" si="197"/>
        <v>306</v>
      </c>
      <c r="Q3155" s="9" t="s">
        <v>8341</v>
      </c>
      <c r="R3155" t="s">
        <v>8342</v>
      </c>
      <c r="S3155" s="11">
        <f t="shared" si="198"/>
        <v>42282</v>
      </c>
      <c r="T3155" s="11">
        <f t="shared" si="199"/>
        <v>42252</v>
      </c>
    </row>
    <row r="3156" spans="1:20" ht="43.2" x14ac:dyDescent="0.3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>
        <f t="shared" si="196"/>
        <v>0</v>
      </c>
      <c r="O3156" t="s">
        <v>8284</v>
      </c>
      <c r="P3156">
        <f t="shared" si="197"/>
        <v>23</v>
      </c>
      <c r="Q3156" s="9" t="s">
        <v>8341</v>
      </c>
      <c r="R3156" t="s">
        <v>8342</v>
      </c>
      <c r="S3156" s="11">
        <f t="shared" si="198"/>
        <v>42398</v>
      </c>
      <c r="T3156" s="11">
        <f t="shared" si="199"/>
        <v>42338</v>
      </c>
    </row>
    <row r="3157" spans="1:20" ht="43.2" x14ac:dyDescent="0.3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>
        <f t="shared" si="196"/>
        <v>0</v>
      </c>
      <c r="O3157" t="s">
        <v>8284</v>
      </c>
      <c r="P3157" t="e">
        <f t="shared" si="197"/>
        <v>#DIV/0!</v>
      </c>
      <c r="Q3157" s="9" t="s">
        <v>8341</v>
      </c>
      <c r="R3157" t="s">
        <v>8342</v>
      </c>
      <c r="S3157" s="11">
        <f t="shared" si="198"/>
        <v>42080</v>
      </c>
      <c r="T3157" s="11">
        <f t="shared" si="199"/>
        <v>42032</v>
      </c>
    </row>
    <row r="3158" spans="1:20" ht="43.2" x14ac:dyDescent="0.3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>
        <f t="shared" si="196"/>
        <v>0</v>
      </c>
      <c r="O3158" t="s">
        <v>8284</v>
      </c>
      <c r="P3158">
        <f t="shared" si="197"/>
        <v>50</v>
      </c>
      <c r="Q3158" s="9" t="s">
        <v>8341</v>
      </c>
      <c r="R3158" t="s">
        <v>8342</v>
      </c>
      <c r="S3158" s="11">
        <f t="shared" si="198"/>
        <v>42346</v>
      </c>
      <c r="T3158" s="11">
        <f t="shared" si="199"/>
        <v>42286</v>
      </c>
    </row>
    <row r="3159" spans="1:20" ht="57.6" x14ac:dyDescent="0.3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>
        <f t="shared" si="196"/>
        <v>0</v>
      </c>
      <c r="O3159" t="s">
        <v>8284</v>
      </c>
      <c r="P3159" t="e">
        <f t="shared" si="197"/>
        <v>#DIV/0!</v>
      </c>
      <c r="Q3159" s="9" t="s">
        <v>8341</v>
      </c>
      <c r="R3159" t="s">
        <v>8342</v>
      </c>
      <c r="S3159" s="11">
        <f t="shared" si="198"/>
        <v>42295</v>
      </c>
      <c r="T3159" s="11">
        <f t="shared" si="199"/>
        <v>42265</v>
      </c>
    </row>
    <row r="3160" spans="1:20" ht="28.8" x14ac:dyDescent="0.3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>
        <f t="shared" si="196"/>
        <v>0</v>
      </c>
      <c r="O3160" t="s">
        <v>8284</v>
      </c>
      <c r="P3160">
        <f t="shared" si="197"/>
        <v>5</v>
      </c>
      <c r="Q3160" s="9" t="s">
        <v>8341</v>
      </c>
      <c r="R3160" t="s">
        <v>8342</v>
      </c>
      <c r="S3160" s="11">
        <f t="shared" si="198"/>
        <v>42414</v>
      </c>
      <c r="T3160" s="11">
        <f t="shared" si="199"/>
        <v>42384</v>
      </c>
    </row>
    <row r="3161" spans="1:20" ht="43.2" x14ac:dyDescent="0.3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>
        <f t="shared" si="196"/>
        <v>3</v>
      </c>
      <c r="O3161" t="s">
        <v>8299</v>
      </c>
      <c r="P3161">
        <f t="shared" si="197"/>
        <v>40</v>
      </c>
      <c r="Q3161" s="9" t="s">
        <v>8341</v>
      </c>
      <c r="R3161" t="s">
        <v>8358</v>
      </c>
      <c r="S3161" s="11">
        <f t="shared" si="198"/>
        <v>42274</v>
      </c>
      <c r="T3161" s="11">
        <f t="shared" si="199"/>
        <v>42244</v>
      </c>
    </row>
    <row r="3162" spans="1:20" ht="57.6" x14ac:dyDescent="0.3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>
        <f t="shared" si="196"/>
        <v>0</v>
      </c>
      <c r="O3162" t="s">
        <v>8299</v>
      </c>
      <c r="P3162">
        <f t="shared" si="197"/>
        <v>17</v>
      </c>
      <c r="Q3162" s="9" t="s">
        <v>8341</v>
      </c>
      <c r="R3162" t="s">
        <v>8358</v>
      </c>
      <c r="S3162" s="11">
        <f t="shared" si="198"/>
        <v>41903</v>
      </c>
      <c r="T3162" s="11">
        <f t="shared" si="199"/>
        <v>41858</v>
      </c>
    </row>
    <row r="3163" spans="1:20" ht="43.2" x14ac:dyDescent="0.3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>
        <f t="shared" si="196"/>
        <v>0</v>
      </c>
      <c r="O3163" t="s">
        <v>8299</v>
      </c>
      <c r="P3163" t="e">
        <f t="shared" si="197"/>
        <v>#DIV/0!</v>
      </c>
      <c r="Q3163" s="9" t="s">
        <v>8341</v>
      </c>
      <c r="R3163" t="s">
        <v>8358</v>
      </c>
      <c r="S3163" s="11">
        <f t="shared" si="198"/>
        <v>42529</v>
      </c>
      <c r="T3163" s="11">
        <f t="shared" si="199"/>
        <v>42499</v>
      </c>
    </row>
    <row r="3164" spans="1:20" ht="28.8" x14ac:dyDescent="0.3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>
        <f t="shared" si="196"/>
        <v>0</v>
      </c>
      <c r="O3164" t="s">
        <v>8299</v>
      </c>
      <c r="P3164" t="e">
        <f t="shared" si="197"/>
        <v>#DIV/0!</v>
      </c>
      <c r="Q3164" s="9" t="s">
        <v>8341</v>
      </c>
      <c r="R3164" t="s">
        <v>8358</v>
      </c>
      <c r="S3164" s="11">
        <f t="shared" si="198"/>
        <v>41958</v>
      </c>
      <c r="T3164" s="11">
        <f t="shared" si="199"/>
        <v>41928</v>
      </c>
    </row>
    <row r="3165" spans="1:20" ht="57.6" x14ac:dyDescent="0.3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>
        <f t="shared" si="196"/>
        <v>0</v>
      </c>
      <c r="O3165" t="s">
        <v>8299</v>
      </c>
      <c r="P3165" t="e">
        <f t="shared" si="197"/>
        <v>#DIV/0!</v>
      </c>
      <c r="Q3165" s="9" t="s">
        <v>8341</v>
      </c>
      <c r="R3165" t="s">
        <v>8358</v>
      </c>
      <c r="S3165" s="11">
        <f t="shared" si="198"/>
        <v>42077</v>
      </c>
      <c r="T3165" s="11">
        <f t="shared" si="199"/>
        <v>42047</v>
      </c>
    </row>
    <row r="3166" spans="1:20" ht="43.2" x14ac:dyDescent="0.3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>
        <f t="shared" si="196"/>
        <v>1</v>
      </c>
      <c r="O3166" t="s">
        <v>8299</v>
      </c>
      <c r="P3166">
        <f t="shared" si="197"/>
        <v>15</v>
      </c>
      <c r="Q3166" s="9" t="s">
        <v>8341</v>
      </c>
      <c r="R3166" t="s">
        <v>8358</v>
      </c>
      <c r="S3166" s="11">
        <f t="shared" si="198"/>
        <v>42281</v>
      </c>
      <c r="T3166" s="11">
        <f t="shared" si="199"/>
        <v>42258</v>
      </c>
    </row>
    <row r="3167" spans="1:20" x14ac:dyDescent="0.3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>
        <f t="shared" si="196"/>
        <v>0</v>
      </c>
      <c r="O3167" t="s">
        <v>8299</v>
      </c>
      <c r="P3167" t="e">
        <f t="shared" si="197"/>
        <v>#DIV/0!</v>
      </c>
      <c r="Q3167" s="9" t="s">
        <v>8341</v>
      </c>
      <c r="R3167" t="s">
        <v>8358</v>
      </c>
      <c r="S3167" s="11">
        <f t="shared" si="198"/>
        <v>42135</v>
      </c>
      <c r="T3167" s="11">
        <f t="shared" si="199"/>
        <v>42105</v>
      </c>
    </row>
    <row r="3168" spans="1:20" ht="43.2" x14ac:dyDescent="0.3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>
        <f t="shared" si="196"/>
        <v>0</v>
      </c>
      <c r="O3168" t="s">
        <v>8299</v>
      </c>
      <c r="P3168" t="e">
        <f t="shared" si="197"/>
        <v>#DIV/0!</v>
      </c>
      <c r="Q3168" s="9" t="s">
        <v>8341</v>
      </c>
      <c r="R3168" t="s">
        <v>8358</v>
      </c>
      <c r="S3168" s="11">
        <f t="shared" si="198"/>
        <v>41866</v>
      </c>
      <c r="T3168" s="11">
        <f t="shared" si="199"/>
        <v>41836</v>
      </c>
    </row>
    <row r="3169" spans="1:20" ht="43.2" x14ac:dyDescent="0.3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>
        <f t="shared" si="196"/>
        <v>1</v>
      </c>
      <c r="O3169" t="s">
        <v>8299</v>
      </c>
      <c r="P3169">
        <f t="shared" si="197"/>
        <v>36</v>
      </c>
      <c r="Q3169" s="9" t="s">
        <v>8341</v>
      </c>
      <c r="R3169" t="s">
        <v>8358</v>
      </c>
      <c r="S3169" s="11">
        <f t="shared" si="198"/>
        <v>42114</v>
      </c>
      <c r="T3169" s="11">
        <f t="shared" si="199"/>
        <v>42058</v>
      </c>
    </row>
    <row r="3170" spans="1:20" ht="43.2" x14ac:dyDescent="0.3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>
        <f t="shared" si="196"/>
        <v>0</v>
      </c>
      <c r="O3170" t="s">
        <v>8299</v>
      </c>
      <c r="P3170">
        <f t="shared" si="197"/>
        <v>38</v>
      </c>
      <c r="Q3170" s="9" t="s">
        <v>8341</v>
      </c>
      <c r="R3170" t="s">
        <v>8358</v>
      </c>
      <c r="S3170" s="11">
        <f t="shared" si="198"/>
        <v>42139</v>
      </c>
      <c r="T3170" s="11">
        <f t="shared" si="199"/>
        <v>42079</v>
      </c>
    </row>
    <row r="3171" spans="1:20" ht="43.2" x14ac:dyDescent="0.3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>
        <f t="shared" si="196"/>
        <v>0</v>
      </c>
      <c r="O3171" t="s">
        <v>8299</v>
      </c>
      <c r="P3171" t="e">
        <f t="shared" si="197"/>
        <v>#DIV/0!</v>
      </c>
      <c r="Q3171" s="9" t="s">
        <v>8341</v>
      </c>
      <c r="R3171" t="s">
        <v>8358</v>
      </c>
      <c r="S3171" s="11">
        <f t="shared" si="198"/>
        <v>42401</v>
      </c>
      <c r="T3171" s="11">
        <f t="shared" si="199"/>
        <v>42371</v>
      </c>
    </row>
    <row r="3172" spans="1:20" ht="43.2" x14ac:dyDescent="0.3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>
        <f t="shared" si="196"/>
        <v>0</v>
      </c>
      <c r="O3172" t="s">
        <v>8299</v>
      </c>
      <c r="P3172" t="e">
        <f t="shared" si="197"/>
        <v>#DIV/0!</v>
      </c>
      <c r="Q3172" s="9" t="s">
        <v>8341</v>
      </c>
      <c r="R3172" t="s">
        <v>8358</v>
      </c>
      <c r="S3172" s="11">
        <f t="shared" si="198"/>
        <v>41987</v>
      </c>
      <c r="T3172" s="11">
        <f t="shared" si="199"/>
        <v>41972</v>
      </c>
    </row>
    <row r="3173" spans="1:20" ht="57.6" x14ac:dyDescent="0.3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>
        <f t="shared" si="196"/>
        <v>0</v>
      </c>
      <c r="O3173" t="s">
        <v>8299</v>
      </c>
      <c r="P3173" t="e">
        <f t="shared" si="197"/>
        <v>#DIV/0!</v>
      </c>
      <c r="Q3173" s="9" t="s">
        <v>8341</v>
      </c>
      <c r="R3173" t="s">
        <v>8358</v>
      </c>
      <c r="S3173" s="11">
        <f t="shared" si="198"/>
        <v>42792</v>
      </c>
      <c r="T3173" s="11">
        <f t="shared" si="199"/>
        <v>42732</v>
      </c>
    </row>
    <row r="3174" spans="1:20" ht="43.2" x14ac:dyDescent="0.3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>
        <f t="shared" si="196"/>
        <v>2</v>
      </c>
      <c r="O3174" t="s">
        <v>8299</v>
      </c>
      <c r="P3174">
        <f t="shared" si="197"/>
        <v>53</v>
      </c>
      <c r="Q3174" s="9" t="s">
        <v>8341</v>
      </c>
      <c r="R3174" t="s">
        <v>8358</v>
      </c>
      <c r="S3174" s="11">
        <f t="shared" si="198"/>
        <v>41871</v>
      </c>
      <c r="T3174" s="11">
        <f t="shared" si="199"/>
        <v>41854</v>
      </c>
    </row>
    <row r="3175" spans="1:20" ht="43.2" x14ac:dyDescent="0.3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>
        <f t="shared" si="196"/>
        <v>19</v>
      </c>
      <c r="O3175" t="s">
        <v>8299</v>
      </c>
      <c r="P3175">
        <f t="shared" si="197"/>
        <v>78</v>
      </c>
      <c r="Q3175" s="9" t="s">
        <v>8341</v>
      </c>
      <c r="R3175" t="s">
        <v>8358</v>
      </c>
      <c r="S3175" s="11">
        <f t="shared" si="198"/>
        <v>42058</v>
      </c>
      <c r="T3175" s="11">
        <f t="shared" si="199"/>
        <v>42028</v>
      </c>
    </row>
    <row r="3176" spans="1:20" ht="43.2" x14ac:dyDescent="0.3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>
        <f t="shared" si="196"/>
        <v>0</v>
      </c>
      <c r="O3176" t="s">
        <v>8299</v>
      </c>
      <c r="P3176" t="e">
        <f t="shared" si="197"/>
        <v>#DIV/0!</v>
      </c>
      <c r="Q3176" s="9" t="s">
        <v>8341</v>
      </c>
      <c r="R3176" t="s">
        <v>8358</v>
      </c>
      <c r="S3176" s="11">
        <f t="shared" si="198"/>
        <v>41972</v>
      </c>
      <c r="T3176" s="11">
        <f t="shared" si="199"/>
        <v>41942</v>
      </c>
    </row>
    <row r="3177" spans="1:20" ht="43.2" x14ac:dyDescent="0.3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>
        <f t="shared" si="196"/>
        <v>10</v>
      </c>
      <c r="O3177" t="s">
        <v>8299</v>
      </c>
      <c r="P3177">
        <f t="shared" si="197"/>
        <v>54</v>
      </c>
      <c r="Q3177" s="9" t="s">
        <v>8341</v>
      </c>
      <c r="R3177" t="s">
        <v>8358</v>
      </c>
      <c r="S3177" s="11">
        <f t="shared" si="198"/>
        <v>42082</v>
      </c>
      <c r="T3177" s="11">
        <f t="shared" si="199"/>
        <v>42052</v>
      </c>
    </row>
    <row r="3178" spans="1:20" ht="43.2" x14ac:dyDescent="0.3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>
        <f t="shared" si="196"/>
        <v>0</v>
      </c>
      <c r="O3178" t="s">
        <v>8299</v>
      </c>
      <c r="P3178" t="e">
        <f t="shared" si="197"/>
        <v>#DIV/0!</v>
      </c>
      <c r="Q3178" s="9" t="s">
        <v>8341</v>
      </c>
      <c r="R3178" t="s">
        <v>8358</v>
      </c>
      <c r="S3178" s="11">
        <f t="shared" si="198"/>
        <v>41956</v>
      </c>
      <c r="T3178" s="11">
        <f t="shared" si="199"/>
        <v>41926</v>
      </c>
    </row>
    <row r="3179" spans="1:20" ht="28.8" x14ac:dyDescent="0.3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>
        <f t="shared" si="196"/>
        <v>0</v>
      </c>
      <c r="O3179" t="s">
        <v>8299</v>
      </c>
      <c r="P3179">
        <f t="shared" si="197"/>
        <v>16</v>
      </c>
      <c r="Q3179" s="9" t="s">
        <v>8341</v>
      </c>
      <c r="R3179" t="s">
        <v>8358</v>
      </c>
      <c r="S3179" s="11">
        <f t="shared" si="198"/>
        <v>41839</v>
      </c>
      <c r="T3179" s="11">
        <f t="shared" si="199"/>
        <v>41809</v>
      </c>
    </row>
    <row r="3180" spans="1:20" ht="43.2" x14ac:dyDescent="0.3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>
        <f t="shared" si="196"/>
        <v>0</v>
      </c>
      <c r="O3180" t="s">
        <v>8299</v>
      </c>
      <c r="P3180" t="e">
        <f t="shared" si="197"/>
        <v>#DIV/0!</v>
      </c>
      <c r="Q3180" s="9" t="s">
        <v>8341</v>
      </c>
      <c r="R3180" t="s">
        <v>8358</v>
      </c>
      <c r="S3180" s="11">
        <f t="shared" si="198"/>
        <v>42658</v>
      </c>
      <c r="T3180" s="11">
        <f t="shared" si="199"/>
        <v>42612</v>
      </c>
    </row>
    <row r="3181" spans="1:20" ht="43.2" x14ac:dyDescent="0.3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>
        <f t="shared" si="196"/>
        <v>11</v>
      </c>
      <c r="O3181" t="s">
        <v>8284</v>
      </c>
      <c r="P3181">
        <f t="shared" si="197"/>
        <v>48</v>
      </c>
      <c r="Q3181" s="9" t="s">
        <v>8341</v>
      </c>
      <c r="R3181" t="s">
        <v>8342</v>
      </c>
      <c r="S3181" s="11">
        <f t="shared" si="198"/>
        <v>42324</v>
      </c>
      <c r="T3181" s="11">
        <f t="shared" si="199"/>
        <v>42294</v>
      </c>
    </row>
    <row r="3182" spans="1:20" ht="28.8" x14ac:dyDescent="0.3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>
        <f t="shared" si="196"/>
        <v>0</v>
      </c>
      <c r="O3182" t="s">
        <v>8284</v>
      </c>
      <c r="P3182">
        <f t="shared" si="197"/>
        <v>1</v>
      </c>
      <c r="Q3182" s="9" t="s">
        <v>8341</v>
      </c>
      <c r="R3182" t="s">
        <v>8342</v>
      </c>
      <c r="S3182" s="11">
        <f t="shared" si="198"/>
        <v>42673</v>
      </c>
      <c r="T3182" s="11">
        <f t="shared" si="199"/>
        <v>42643</v>
      </c>
    </row>
    <row r="3183" spans="1:20" ht="43.2" x14ac:dyDescent="0.3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>
        <f t="shared" si="196"/>
        <v>1</v>
      </c>
      <c r="O3183" t="s">
        <v>8284</v>
      </c>
      <c r="P3183">
        <f t="shared" si="197"/>
        <v>1</v>
      </c>
      <c r="Q3183" s="9" t="s">
        <v>8341</v>
      </c>
      <c r="R3183" t="s">
        <v>8342</v>
      </c>
      <c r="S3183" s="11">
        <f t="shared" si="198"/>
        <v>42079</v>
      </c>
      <c r="T3183" s="11">
        <f t="shared" si="199"/>
        <v>42019</v>
      </c>
    </row>
    <row r="3184" spans="1:20" ht="28.8" x14ac:dyDescent="0.3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>
        <f t="shared" si="196"/>
        <v>0</v>
      </c>
      <c r="O3184" t="s">
        <v>8284</v>
      </c>
      <c r="P3184" t="e">
        <f t="shared" si="197"/>
        <v>#DIV/0!</v>
      </c>
      <c r="Q3184" s="9" t="s">
        <v>8341</v>
      </c>
      <c r="R3184" t="s">
        <v>8342</v>
      </c>
      <c r="S3184" s="11">
        <f t="shared" si="198"/>
        <v>42170</v>
      </c>
      <c r="T3184" s="11">
        <f t="shared" si="199"/>
        <v>42140</v>
      </c>
    </row>
    <row r="3185" spans="1:20" ht="43.2" x14ac:dyDescent="0.3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>
        <f t="shared" si="196"/>
        <v>0</v>
      </c>
      <c r="O3185" t="s">
        <v>8284</v>
      </c>
      <c r="P3185">
        <f t="shared" si="197"/>
        <v>50</v>
      </c>
      <c r="Q3185" s="9" t="s">
        <v>8341</v>
      </c>
      <c r="R3185" t="s">
        <v>8342</v>
      </c>
      <c r="S3185" s="11">
        <f t="shared" si="198"/>
        <v>41826</v>
      </c>
      <c r="T3185" s="11">
        <f t="shared" si="199"/>
        <v>41796</v>
      </c>
    </row>
    <row r="3186" spans="1:20" ht="28.8" x14ac:dyDescent="0.3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>
        <f t="shared" si="196"/>
        <v>0</v>
      </c>
      <c r="O3186" t="s">
        <v>8284</v>
      </c>
      <c r="P3186">
        <f t="shared" si="197"/>
        <v>5</v>
      </c>
      <c r="Q3186" s="9" t="s">
        <v>8341</v>
      </c>
      <c r="R3186" t="s">
        <v>8342</v>
      </c>
      <c r="S3186" s="11">
        <f t="shared" si="198"/>
        <v>42363</v>
      </c>
      <c r="T3186" s="11">
        <f t="shared" si="199"/>
        <v>42333</v>
      </c>
    </row>
    <row r="3187" spans="1:20" ht="43.2" x14ac:dyDescent="0.3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>
        <f t="shared" si="196"/>
        <v>2</v>
      </c>
      <c r="O3187" t="s">
        <v>8284</v>
      </c>
      <c r="P3187">
        <f t="shared" si="197"/>
        <v>203</v>
      </c>
      <c r="Q3187" s="9" t="s">
        <v>8341</v>
      </c>
      <c r="R3187" t="s">
        <v>8342</v>
      </c>
      <c r="S3187" s="11">
        <f t="shared" si="198"/>
        <v>42368</v>
      </c>
      <c r="T3187" s="11">
        <f t="shared" si="199"/>
        <v>42338</v>
      </c>
    </row>
    <row r="3188" spans="1:20" ht="57.6" x14ac:dyDescent="0.3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>
        <f t="shared" si="196"/>
        <v>4</v>
      </c>
      <c r="O3188" t="s">
        <v>8284</v>
      </c>
      <c r="P3188">
        <f t="shared" si="197"/>
        <v>29</v>
      </c>
      <c r="Q3188" s="9" t="s">
        <v>8341</v>
      </c>
      <c r="R3188" t="s">
        <v>8342</v>
      </c>
      <c r="S3188" s="11">
        <f t="shared" si="198"/>
        <v>42094</v>
      </c>
      <c r="T3188" s="11">
        <f t="shared" si="199"/>
        <v>42042</v>
      </c>
    </row>
    <row r="3189" spans="1:20" ht="43.2" x14ac:dyDescent="0.3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>
        <f t="shared" si="196"/>
        <v>0</v>
      </c>
      <c r="O3189" t="s">
        <v>8284</v>
      </c>
      <c r="P3189">
        <f t="shared" si="197"/>
        <v>5</v>
      </c>
      <c r="Q3189" s="9" t="s">
        <v>8341</v>
      </c>
      <c r="R3189" t="s">
        <v>8342</v>
      </c>
      <c r="S3189" s="11">
        <f t="shared" si="198"/>
        <v>42452</v>
      </c>
      <c r="T3189" s="11">
        <f t="shared" si="199"/>
        <v>42422</v>
      </c>
    </row>
    <row r="3190" spans="1:20" ht="43.2" x14ac:dyDescent="0.3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>
        <f t="shared" si="196"/>
        <v>0</v>
      </c>
      <c r="O3190" t="s">
        <v>8284</v>
      </c>
      <c r="P3190" t="e">
        <f t="shared" si="197"/>
        <v>#DIV/0!</v>
      </c>
      <c r="Q3190" s="9" t="s">
        <v>8341</v>
      </c>
      <c r="R3190" t="s">
        <v>8342</v>
      </c>
      <c r="S3190" s="11">
        <f t="shared" si="198"/>
        <v>42395</v>
      </c>
      <c r="T3190" s="11">
        <f t="shared" si="199"/>
        <v>42388</v>
      </c>
    </row>
    <row r="3191" spans="1:20" ht="43.2" x14ac:dyDescent="0.3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>
        <f t="shared" si="196"/>
        <v>2</v>
      </c>
      <c r="O3191" t="s">
        <v>8284</v>
      </c>
      <c r="P3191">
        <f t="shared" si="197"/>
        <v>13</v>
      </c>
      <c r="Q3191" s="9" t="s">
        <v>8341</v>
      </c>
      <c r="R3191" t="s">
        <v>8342</v>
      </c>
      <c r="S3191" s="11">
        <f t="shared" si="198"/>
        <v>42443</v>
      </c>
      <c r="T3191" s="11">
        <f t="shared" si="199"/>
        <v>42383</v>
      </c>
    </row>
    <row r="3192" spans="1:20" ht="57.6" x14ac:dyDescent="0.3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>
        <f t="shared" si="196"/>
        <v>0</v>
      </c>
      <c r="O3192" t="s">
        <v>8284</v>
      </c>
      <c r="P3192">
        <f t="shared" si="197"/>
        <v>50</v>
      </c>
      <c r="Q3192" s="9" t="s">
        <v>8341</v>
      </c>
      <c r="R3192" t="s">
        <v>8342</v>
      </c>
      <c r="S3192" s="11">
        <f t="shared" si="198"/>
        <v>41917</v>
      </c>
      <c r="T3192" s="11">
        <f t="shared" si="199"/>
        <v>41887</v>
      </c>
    </row>
    <row r="3193" spans="1:20" ht="43.2" x14ac:dyDescent="0.3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>
        <f t="shared" si="196"/>
        <v>0</v>
      </c>
      <c r="O3193" t="s">
        <v>8284</v>
      </c>
      <c r="P3193" t="e">
        <f t="shared" si="197"/>
        <v>#DIV/0!</v>
      </c>
      <c r="Q3193" s="9" t="s">
        <v>8341</v>
      </c>
      <c r="R3193" t="s">
        <v>8342</v>
      </c>
      <c r="S3193" s="11">
        <f t="shared" si="198"/>
        <v>42120</v>
      </c>
      <c r="T3193" s="11">
        <f t="shared" si="199"/>
        <v>42090</v>
      </c>
    </row>
    <row r="3194" spans="1:20" ht="43.2" x14ac:dyDescent="0.3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>
        <f t="shared" si="196"/>
        <v>0</v>
      </c>
      <c r="O3194" t="s">
        <v>8284</v>
      </c>
      <c r="P3194">
        <f t="shared" si="197"/>
        <v>1</v>
      </c>
      <c r="Q3194" s="9" t="s">
        <v>8341</v>
      </c>
      <c r="R3194" t="s">
        <v>8342</v>
      </c>
      <c r="S3194" s="11">
        <f t="shared" si="198"/>
        <v>41859</v>
      </c>
      <c r="T3194" s="11">
        <f t="shared" si="199"/>
        <v>41829</v>
      </c>
    </row>
    <row r="3195" spans="1:20" ht="28.8" x14ac:dyDescent="0.3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>
        <f t="shared" si="196"/>
        <v>12</v>
      </c>
      <c r="O3195" t="s">
        <v>8284</v>
      </c>
      <c r="P3195">
        <f t="shared" si="197"/>
        <v>96</v>
      </c>
      <c r="Q3195" s="9" t="s">
        <v>8341</v>
      </c>
      <c r="R3195" t="s">
        <v>8342</v>
      </c>
      <c r="S3195" s="11">
        <f t="shared" si="198"/>
        <v>42790</v>
      </c>
      <c r="T3195" s="11">
        <f t="shared" si="199"/>
        <v>42760</v>
      </c>
    </row>
    <row r="3196" spans="1:20" ht="43.2" x14ac:dyDescent="0.3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>
        <f t="shared" si="196"/>
        <v>24</v>
      </c>
      <c r="O3196" t="s">
        <v>8284</v>
      </c>
      <c r="P3196">
        <f t="shared" si="197"/>
        <v>306</v>
      </c>
      <c r="Q3196" s="9" t="s">
        <v>8341</v>
      </c>
      <c r="R3196" t="s">
        <v>8342</v>
      </c>
      <c r="S3196" s="11">
        <f t="shared" si="198"/>
        <v>41858</v>
      </c>
      <c r="T3196" s="11">
        <f t="shared" si="199"/>
        <v>41828</v>
      </c>
    </row>
    <row r="3197" spans="1:20" ht="43.2" x14ac:dyDescent="0.3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>
        <f t="shared" si="196"/>
        <v>6</v>
      </c>
      <c r="O3197" t="s">
        <v>8284</v>
      </c>
      <c r="P3197">
        <f t="shared" si="197"/>
        <v>12</v>
      </c>
      <c r="Q3197" s="9" t="s">
        <v>8341</v>
      </c>
      <c r="R3197" t="s">
        <v>8342</v>
      </c>
      <c r="S3197" s="11">
        <f t="shared" si="198"/>
        <v>42540</v>
      </c>
      <c r="T3197" s="11">
        <f t="shared" si="199"/>
        <v>42510</v>
      </c>
    </row>
    <row r="3198" spans="1:20" ht="43.2" x14ac:dyDescent="0.3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>
        <f t="shared" si="196"/>
        <v>39</v>
      </c>
      <c r="O3198" t="s">
        <v>8284</v>
      </c>
      <c r="P3198">
        <f t="shared" si="197"/>
        <v>84</v>
      </c>
      <c r="Q3198" s="9" t="s">
        <v>8341</v>
      </c>
      <c r="R3198" t="s">
        <v>8342</v>
      </c>
      <c r="S3198" s="11">
        <f t="shared" si="198"/>
        <v>42271</v>
      </c>
      <c r="T3198" s="11">
        <f t="shared" si="199"/>
        <v>42241</v>
      </c>
    </row>
    <row r="3199" spans="1:20" ht="28.8" x14ac:dyDescent="0.3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>
        <f t="shared" si="196"/>
        <v>1</v>
      </c>
      <c r="O3199" t="s">
        <v>8284</v>
      </c>
      <c r="P3199">
        <f t="shared" si="197"/>
        <v>18</v>
      </c>
      <c r="Q3199" s="9" t="s">
        <v>8341</v>
      </c>
      <c r="R3199" t="s">
        <v>8342</v>
      </c>
      <c r="S3199" s="11">
        <f t="shared" si="198"/>
        <v>41854</v>
      </c>
      <c r="T3199" s="11">
        <f t="shared" si="199"/>
        <v>41809</v>
      </c>
    </row>
    <row r="3200" spans="1:20" ht="43.2" x14ac:dyDescent="0.3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>
        <f t="shared" si="196"/>
        <v>7</v>
      </c>
      <c r="O3200" t="s">
        <v>8284</v>
      </c>
      <c r="P3200">
        <f t="shared" si="197"/>
        <v>116</v>
      </c>
      <c r="Q3200" s="9" t="s">
        <v>8341</v>
      </c>
      <c r="R3200" t="s">
        <v>8342</v>
      </c>
      <c r="S3200" s="11">
        <f t="shared" si="198"/>
        <v>42455</v>
      </c>
      <c r="T3200" s="11">
        <f t="shared" si="199"/>
        <v>42395</v>
      </c>
    </row>
    <row r="3201" spans="1:20" ht="28.8" x14ac:dyDescent="0.3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>
        <f t="shared" si="196"/>
        <v>1</v>
      </c>
      <c r="O3201" t="s">
        <v>8301</v>
      </c>
      <c r="P3201">
        <f t="shared" si="197"/>
        <v>15</v>
      </c>
      <c r="Q3201" s="9" t="s">
        <v>8324</v>
      </c>
      <c r="R3201" t="s">
        <v>8360</v>
      </c>
      <c r="S3201" s="11">
        <f t="shared" si="198"/>
        <v>41898</v>
      </c>
      <c r="T3201" s="11">
        <f t="shared" si="199"/>
        <v>41880</v>
      </c>
    </row>
    <row r="3202" spans="1:20" ht="57.6" x14ac:dyDescent="0.3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>
        <f t="shared" ref="N3202:N3265" si="200">ROUND(($E3202/$D3202)*100,0)</f>
        <v>0</v>
      </c>
      <c r="O3202" t="s">
        <v>8301</v>
      </c>
      <c r="P3202" t="e">
        <f t="shared" ref="P3202:P3265" si="201">ROUND($E3202/$L3202,0)</f>
        <v>#DIV/0!</v>
      </c>
      <c r="Q3202" s="9" t="s">
        <v>8324</v>
      </c>
      <c r="R3202" t="s">
        <v>8360</v>
      </c>
      <c r="S3202" s="11">
        <f t="shared" si="198"/>
        <v>42566</v>
      </c>
      <c r="T3202" s="11">
        <f t="shared" si="199"/>
        <v>42536</v>
      </c>
    </row>
    <row r="3203" spans="1:20" ht="43.2" x14ac:dyDescent="0.3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>
        <f t="shared" si="200"/>
        <v>6</v>
      </c>
      <c r="O3203" t="s">
        <v>8302</v>
      </c>
      <c r="P3203">
        <f t="shared" si="201"/>
        <v>42</v>
      </c>
      <c r="Q3203" s="9" t="s">
        <v>8324</v>
      </c>
      <c r="R3203" t="s">
        <v>8361</v>
      </c>
      <c r="S3203" s="11">
        <f t="shared" ref="S3203:S3266" si="202">ROUND((((($I3203/60)/60)/24)+DATE(1970,1,1))-(8/24),0)</f>
        <v>41849</v>
      </c>
      <c r="T3203" s="11">
        <f t="shared" ref="T3203:T3266" si="203">ROUND((((($J3203/60)/60)/24)+DATE(1970,1,1))-(8/24),0)</f>
        <v>41821</v>
      </c>
    </row>
    <row r="3204" spans="1:20" ht="43.2" x14ac:dyDescent="0.3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>
        <f t="shared" si="200"/>
        <v>11</v>
      </c>
      <c r="O3204" t="s">
        <v>8302</v>
      </c>
      <c r="P3204">
        <f t="shared" si="201"/>
        <v>34</v>
      </c>
      <c r="Q3204" s="9" t="s">
        <v>8324</v>
      </c>
      <c r="R3204" t="s">
        <v>8361</v>
      </c>
      <c r="S3204" s="11">
        <f t="shared" si="202"/>
        <v>41992</v>
      </c>
      <c r="T3204" s="11">
        <f t="shared" si="203"/>
        <v>41962</v>
      </c>
    </row>
    <row r="3205" spans="1:20" ht="43.2" x14ac:dyDescent="0.3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>
        <f t="shared" si="200"/>
        <v>33</v>
      </c>
      <c r="O3205" t="s">
        <v>8302</v>
      </c>
      <c r="P3205">
        <f t="shared" si="201"/>
        <v>71</v>
      </c>
      <c r="Q3205" s="9" t="s">
        <v>8324</v>
      </c>
      <c r="R3205" t="s">
        <v>8361</v>
      </c>
      <c r="S3205" s="11">
        <f t="shared" si="202"/>
        <v>42366</v>
      </c>
      <c r="T3205" s="11">
        <f t="shared" si="203"/>
        <v>42345</v>
      </c>
    </row>
    <row r="3206" spans="1:20" ht="43.2" x14ac:dyDescent="0.3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>
        <f t="shared" si="200"/>
        <v>28</v>
      </c>
      <c r="O3206" t="s">
        <v>8302</v>
      </c>
      <c r="P3206">
        <f t="shared" si="201"/>
        <v>167</v>
      </c>
      <c r="Q3206" s="9" t="s">
        <v>8324</v>
      </c>
      <c r="R3206" t="s">
        <v>8361</v>
      </c>
      <c r="S3206" s="11">
        <f t="shared" si="202"/>
        <v>41942</v>
      </c>
      <c r="T3206" s="11">
        <f t="shared" si="203"/>
        <v>41912</v>
      </c>
    </row>
    <row r="3207" spans="1:20" ht="57.6" x14ac:dyDescent="0.3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>
        <f t="shared" si="200"/>
        <v>63</v>
      </c>
      <c r="O3207" t="s">
        <v>8302</v>
      </c>
      <c r="P3207">
        <f t="shared" si="201"/>
        <v>129</v>
      </c>
      <c r="Q3207" s="9" t="s">
        <v>8324</v>
      </c>
      <c r="R3207" t="s">
        <v>8361</v>
      </c>
      <c r="S3207" s="11">
        <f t="shared" si="202"/>
        <v>42556</v>
      </c>
      <c r="T3207" s="11">
        <f t="shared" si="203"/>
        <v>42529</v>
      </c>
    </row>
    <row r="3208" spans="1:20" ht="57.6" x14ac:dyDescent="0.3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>
        <f t="shared" si="200"/>
        <v>8</v>
      </c>
      <c r="O3208" t="s">
        <v>8302</v>
      </c>
      <c r="P3208">
        <f t="shared" si="201"/>
        <v>65</v>
      </c>
      <c r="Q3208" s="9" t="s">
        <v>8324</v>
      </c>
      <c r="R3208" t="s">
        <v>8361</v>
      </c>
      <c r="S3208" s="11">
        <f t="shared" si="202"/>
        <v>41954</v>
      </c>
      <c r="T3208" s="11">
        <f t="shared" si="203"/>
        <v>41924</v>
      </c>
    </row>
    <row r="3209" spans="1:20" ht="43.2" x14ac:dyDescent="0.3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>
        <f t="shared" si="200"/>
        <v>50</v>
      </c>
      <c r="O3209" t="s">
        <v>8302</v>
      </c>
      <c r="P3209">
        <f t="shared" si="201"/>
        <v>118</v>
      </c>
      <c r="Q3209" s="9" t="s">
        <v>8324</v>
      </c>
      <c r="R3209" t="s">
        <v>8361</v>
      </c>
      <c r="S3209" s="11">
        <f t="shared" si="202"/>
        <v>42512</v>
      </c>
      <c r="T3209" s="11">
        <f t="shared" si="203"/>
        <v>42482</v>
      </c>
    </row>
    <row r="3210" spans="1:20" ht="43.2" x14ac:dyDescent="0.3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>
        <f t="shared" si="200"/>
        <v>18</v>
      </c>
      <c r="O3210" t="s">
        <v>8302</v>
      </c>
      <c r="P3210">
        <f t="shared" si="201"/>
        <v>126</v>
      </c>
      <c r="Q3210" s="9" t="s">
        <v>8324</v>
      </c>
      <c r="R3210" t="s">
        <v>8361</v>
      </c>
      <c r="S3210" s="11">
        <f t="shared" si="202"/>
        <v>41823</v>
      </c>
      <c r="T3210" s="11">
        <f t="shared" si="203"/>
        <v>41793</v>
      </c>
    </row>
    <row r="3211" spans="1:20" ht="43.2" x14ac:dyDescent="0.3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>
        <f t="shared" si="200"/>
        <v>0</v>
      </c>
      <c r="O3211" t="s">
        <v>8302</v>
      </c>
      <c r="P3211">
        <f t="shared" si="201"/>
        <v>550</v>
      </c>
      <c r="Q3211" s="9" t="s">
        <v>8324</v>
      </c>
      <c r="R3211" t="s">
        <v>8361</v>
      </c>
      <c r="S3211" s="11">
        <f t="shared" si="202"/>
        <v>42271</v>
      </c>
      <c r="T3211" s="11">
        <f t="shared" si="203"/>
        <v>42241</v>
      </c>
    </row>
    <row r="3212" spans="1:20" ht="57.6" x14ac:dyDescent="0.3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>
        <f t="shared" si="200"/>
        <v>0</v>
      </c>
      <c r="O3212" t="s">
        <v>8302</v>
      </c>
      <c r="P3212">
        <f t="shared" si="201"/>
        <v>44</v>
      </c>
      <c r="Q3212" s="9" t="s">
        <v>8324</v>
      </c>
      <c r="R3212" t="s">
        <v>8361</v>
      </c>
      <c r="S3212" s="11">
        <f t="shared" si="202"/>
        <v>42063</v>
      </c>
      <c r="T3212" s="11">
        <f t="shared" si="203"/>
        <v>42033</v>
      </c>
    </row>
    <row r="3213" spans="1:20" x14ac:dyDescent="0.3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>
        <f t="shared" si="200"/>
        <v>1</v>
      </c>
      <c r="O3213" t="s">
        <v>8302</v>
      </c>
      <c r="P3213">
        <f t="shared" si="201"/>
        <v>69</v>
      </c>
      <c r="Q3213" s="9" t="s">
        <v>8324</v>
      </c>
      <c r="R3213" t="s">
        <v>8361</v>
      </c>
      <c r="S3213" s="11">
        <f t="shared" si="202"/>
        <v>42466</v>
      </c>
      <c r="T3213" s="11">
        <f t="shared" si="203"/>
        <v>42436</v>
      </c>
    </row>
    <row r="3214" spans="1:20" ht="43.2" x14ac:dyDescent="0.3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>
        <f t="shared" si="200"/>
        <v>1</v>
      </c>
      <c r="O3214" t="s">
        <v>8284</v>
      </c>
      <c r="P3214">
        <f t="shared" si="201"/>
        <v>28</v>
      </c>
      <c r="Q3214" s="9" t="s">
        <v>8341</v>
      </c>
      <c r="R3214" t="s">
        <v>8342</v>
      </c>
      <c r="S3214" s="11">
        <f t="shared" si="202"/>
        <v>41831</v>
      </c>
      <c r="T3214" s="11">
        <f t="shared" si="203"/>
        <v>41806</v>
      </c>
    </row>
    <row r="3215" spans="1:20" ht="43.2" x14ac:dyDescent="0.3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>
        <f t="shared" si="200"/>
        <v>28</v>
      </c>
      <c r="O3215" t="s">
        <v>8284</v>
      </c>
      <c r="P3215">
        <f t="shared" si="201"/>
        <v>85</v>
      </c>
      <c r="Q3215" s="9" t="s">
        <v>8341</v>
      </c>
      <c r="R3215" t="s">
        <v>8342</v>
      </c>
      <c r="S3215" s="11">
        <f t="shared" si="202"/>
        <v>41965</v>
      </c>
      <c r="T3215" s="11">
        <f t="shared" si="203"/>
        <v>41933</v>
      </c>
    </row>
    <row r="3216" spans="1:20" ht="43.2" x14ac:dyDescent="0.3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>
        <f t="shared" si="200"/>
        <v>0</v>
      </c>
      <c r="O3216" t="s">
        <v>8284</v>
      </c>
      <c r="P3216">
        <f t="shared" si="201"/>
        <v>12</v>
      </c>
      <c r="Q3216" s="9" t="s">
        <v>8341</v>
      </c>
      <c r="R3216" t="s">
        <v>8342</v>
      </c>
      <c r="S3216" s="11">
        <f t="shared" si="202"/>
        <v>42064</v>
      </c>
      <c r="T3216" s="11">
        <f t="shared" si="203"/>
        <v>42034</v>
      </c>
    </row>
    <row r="3217" spans="1:20" ht="43.2" x14ac:dyDescent="0.3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>
        <f t="shared" si="200"/>
        <v>1</v>
      </c>
      <c r="O3217" t="s">
        <v>8284</v>
      </c>
      <c r="P3217">
        <f t="shared" si="201"/>
        <v>200</v>
      </c>
      <c r="Q3217" s="9" t="s">
        <v>8341</v>
      </c>
      <c r="R3217" t="s">
        <v>8342</v>
      </c>
      <c r="S3217" s="11">
        <f t="shared" si="202"/>
        <v>41861</v>
      </c>
      <c r="T3217" s="11">
        <f t="shared" si="203"/>
        <v>41821</v>
      </c>
    </row>
    <row r="3218" spans="1:20" ht="43.2" x14ac:dyDescent="0.3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>
        <f t="shared" si="200"/>
        <v>0</v>
      </c>
      <c r="O3218" t="s">
        <v>8284</v>
      </c>
      <c r="P3218">
        <f t="shared" si="201"/>
        <v>10</v>
      </c>
      <c r="Q3218" s="9" t="s">
        <v>8341</v>
      </c>
      <c r="R3218" t="s">
        <v>8342</v>
      </c>
      <c r="S3218" s="11">
        <f t="shared" si="202"/>
        <v>42121</v>
      </c>
      <c r="T3218" s="11">
        <f t="shared" si="203"/>
        <v>42061</v>
      </c>
    </row>
    <row r="3219" spans="1:20" ht="43.2" x14ac:dyDescent="0.3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>
        <f t="shared" si="200"/>
        <v>0</v>
      </c>
      <c r="O3219" t="s">
        <v>8284</v>
      </c>
      <c r="P3219" t="e">
        <f t="shared" si="201"/>
        <v>#DIV/0!</v>
      </c>
      <c r="Q3219" s="9" t="s">
        <v>8341</v>
      </c>
      <c r="R3219" t="s">
        <v>8342</v>
      </c>
      <c r="S3219" s="11">
        <f t="shared" si="202"/>
        <v>41913</v>
      </c>
      <c r="T3219" s="11">
        <f t="shared" si="203"/>
        <v>41893</v>
      </c>
    </row>
    <row r="3220" spans="1:20" ht="43.2" x14ac:dyDescent="0.3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>
        <f t="shared" si="200"/>
        <v>0</v>
      </c>
      <c r="O3220" t="s">
        <v>8284</v>
      </c>
      <c r="P3220" t="e">
        <f t="shared" si="201"/>
        <v>#DIV/0!</v>
      </c>
      <c r="Q3220" s="9" t="s">
        <v>8341</v>
      </c>
      <c r="R3220" t="s">
        <v>8342</v>
      </c>
      <c r="S3220" s="11">
        <f t="shared" si="202"/>
        <v>42184</v>
      </c>
      <c r="T3220" s="11">
        <f t="shared" si="203"/>
        <v>42154</v>
      </c>
    </row>
    <row r="3221" spans="1:20" ht="28.8" x14ac:dyDescent="0.3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>
        <f t="shared" si="200"/>
        <v>0</v>
      </c>
      <c r="O3221" t="s">
        <v>8284</v>
      </c>
      <c r="P3221">
        <f t="shared" si="201"/>
        <v>5</v>
      </c>
      <c r="Q3221" s="9" t="s">
        <v>8341</v>
      </c>
      <c r="R3221" t="s">
        <v>8342</v>
      </c>
      <c r="S3221" s="11">
        <f t="shared" si="202"/>
        <v>42059</v>
      </c>
      <c r="T3221" s="11">
        <f t="shared" si="203"/>
        <v>42028</v>
      </c>
    </row>
    <row r="3222" spans="1:20" ht="43.2" x14ac:dyDescent="0.3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>
        <f t="shared" si="200"/>
        <v>0</v>
      </c>
      <c r="O3222" t="s">
        <v>8284</v>
      </c>
      <c r="P3222">
        <f t="shared" si="201"/>
        <v>1</v>
      </c>
      <c r="Q3222" s="9" t="s">
        <v>8341</v>
      </c>
      <c r="R3222" t="s">
        <v>8342</v>
      </c>
      <c r="S3222" s="11">
        <f t="shared" si="202"/>
        <v>42582</v>
      </c>
      <c r="T3222" s="11">
        <f t="shared" si="203"/>
        <v>42552</v>
      </c>
    </row>
    <row r="3223" spans="1:20" ht="57.6" x14ac:dyDescent="0.3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>
        <f t="shared" si="200"/>
        <v>11</v>
      </c>
      <c r="O3223" t="s">
        <v>8284</v>
      </c>
      <c r="P3223">
        <f t="shared" si="201"/>
        <v>73</v>
      </c>
      <c r="Q3223" s="9" t="s">
        <v>8341</v>
      </c>
      <c r="R3223" t="s">
        <v>8342</v>
      </c>
      <c r="S3223" s="11">
        <f t="shared" si="202"/>
        <v>42158</v>
      </c>
      <c r="T3223" s="11">
        <f t="shared" si="203"/>
        <v>42113</v>
      </c>
    </row>
    <row r="3224" spans="1:20" ht="28.8" x14ac:dyDescent="0.3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>
        <f t="shared" si="200"/>
        <v>0</v>
      </c>
      <c r="O3224" t="s">
        <v>8284</v>
      </c>
      <c r="P3224">
        <f t="shared" si="201"/>
        <v>18</v>
      </c>
      <c r="Q3224" s="9" t="s">
        <v>8341</v>
      </c>
      <c r="R3224" t="s">
        <v>8342</v>
      </c>
      <c r="S3224" s="11">
        <f t="shared" si="202"/>
        <v>42134</v>
      </c>
      <c r="T3224" s="11">
        <f t="shared" si="203"/>
        <v>42089</v>
      </c>
    </row>
    <row r="3225" spans="1:20" ht="43.2" x14ac:dyDescent="0.3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>
        <f t="shared" si="200"/>
        <v>1</v>
      </c>
      <c r="O3225" t="s">
        <v>8284</v>
      </c>
      <c r="P3225">
        <f t="shared" si="201"/>
        <v>25</v>
      </c>
      <c r="Q3225" s="9" t="s">
        <v>8341</v>
      </c>
      <c r="R3225" t="s">
        <v>8342</v>
      </c>
      <c r="S3225" s="11">
        <f t="shared" si="202"/>
        <v>42088</v>
      </c>
      <c r="T3225" s="11">
        <f t="shared" si="203"/>
        <v>42058</v>
      </c>
    </row>
    <row r="3226" spans="1:20" ht="43.2" x14ac:dyDescent="0.3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>
        <f t="shared" si="200"/>
        <v>1</v>
      </c>
      <c r="O3226" t="s">
        <v>8284</v>
      </c>
      <c r="P3226">
        <f t="shared" si="201"/>
        <v>13</v>
      </c>
      <c r="Q3226" s="9" t="s">
        <v>8341</v>
      </c>
      <c r="R3226" t="s">
        <v>8342</v>
      </c>
      <c r="S3226" s="11">
        <f t="shared" si="202"/>
        <v>41864</v>
      </c>
      <c r="T3226" s="11">
        <f t="shared" si="203"/>
        <v>41834</v>
      </c>
    </row>
    <row r="3227" spans="1:20" ht="57.6" x14ac:dyDescent="0.3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>
        <f t="shared" si="200"/>
        <v>0</v>
      </c>
      <c r="O3227" t="s">
        <v>8284</v>
      </c>
      <c r="P3227">
        <f t="shared" si="201"/>
        <v>1</v>
      </c>
      <c r="Q3227" s="9" t="s">
        <v>8341</v>
      </c>
      <c r="R3227" t="s">
        <v>8342</v>
      </c>
      <c r="S3227" s="11">
        <f t="shared" si="202"/>
        <v>41908</v>
      </c>
      <c r="T3227" s="11">
        <f t="shared" si="203"/>
        <v>41878</v>
      </c>
    </row>
    <row r="3228" spans="1:20" ht="43.2" x14ac:dyDescent="0.3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>
        <f t="shared" si="200"/>
        <v>0</v>
      </c>
      <c r="O3228" t="s">
        <v>8284</v>
      </c>
      <c r="P3228">
        <f t="shared" si="201"/>
        <v>24</v>
      </c>
      <c r="Q3228" s="9" t="s">
        <v>8341</v>
      </c>
      <c r="R3228" t="s">
        <v>8342</v>
      </c>
      <c r="S3228" s="11">
        <f t="shared" si="202"/>
        <v>42108</v>
      </c>
      <c r="T3228" s="11">
        <f t="shared" si="203"/>
        <v>42048</v>
      </c>
    </row>
    <row r="3229" spans="1:20" ht="57.6" x14ac:dyDescent="0.3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>
        <f t="shared" si="200"/>
        <v>6</v>
      </c>
      <c r="O3229" t="s">
        <v>8284</v>
      </c>
      <c r="P3229">
        <f t="shared" si="201"/>
        <v>89</v>
      </c>
      <c r="Q3229" s="9" t="s">
        <v>8341</v>
      </c>
      <c r="R3229" t="s">
        <v>8342</v>
      </c>
      <c r="S3229" s="11">
        <f t="shared" si="202"/>
        <v>41999</v>
      </c>
      <c r="T3229" s="11">
        <f t="shared" si="203"/>
        <v>41965</v>
      </c>
    </row>
    <row r="3230" spans="1:20" ht="43.2" x14ac:dyDescent="0.3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>
        <f t="shared" si="200"/>
        <v>26</v>
      </c>
      <c r="O3230" t="s">
        <v>8284</v>
      </c>
      <c r="P3230">
        <f t="shared" si="201"/>
        <v>117</v>
      </c>
      <c r="Q3230" s="9" t="s">
        <v>8341</v>
      </c>
      <c r="R3230" t="s">
        <v>8342</v>
      </c>
      <c r="S3230" s="11">
        <f t="shared" si="202"/>
        <v>42219</v>
      </c>
      <c r="T3230" s="11">
        <f t="shared" si="203"/>
        <v>42188</v>
      </c>
    </row>
    <row r="3231" spans="1:20" ht="43.2" x14ac:dyDescent="0.3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>
        <f t="shared" si="200"/>
        <v>0</v>
      </c>
      <c r="O3231" t="s">
        <v>8284</v>
      </c>
      <c r="P3231">
        <f t="shared" si="201"/>
        <v>13</v>
      </c>
      <c r="Q3231" s="9" t="s">
        <v>8341</v>
      </c>
      <c r="R3231" t="s">
        <v>8342</v>
      </c>
      <c r="S3231" s="11">
        <f t="shared" si="202"/>
        <v>41818</v>
      </c>
      <c r="T3231" s="11">
        <f t="shared" si="203"/>
        <v>41788</v>
      </c>
    </row>
    <row r="3232" spans="1:20" ht="43.2" x14ac:dyDescent="0.3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>
        <f t="shared" si="200"/>
        <v>0</v>
      </c>
      <c r="O3232" t="s">
        <v>8284</v>
      </c>
      <c r="P3232" t="e">
        <f t="shared" si="201"/>
        <v>#DIV/0!</v>
      </c>
      <c r="Q3232" s="9" t="s">
        <v>8341</v>
      </c>
      <c r="R3232" t="s">
        <v>8342</v>
      </c>
      <c r="S3232" s="11">
        <f t="shared" si="202"/>
        <v>41860</v>
      </c>
      <c r="T3232" s="11">
        <f t="shared" si="203"/>
        <v>41830</v>
      </c>
    </row>
    <row r="3233" spans="1:20" ht="43.2" x14ac:dyDescent="0.3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>
        <f t="shared" si="200"/>
        <v>1</v>
      </c>
      <c r="O3233" t="s">
        <v>8284</v>
      </c>
      <c r="P3233">
        <f t="shared" si="201"/>
        <v>18</v>
      </c>
      <c r="Q3233" s="9" t="s">
        <v>8341</v>
      </c>
      <c r="R3233" t="s">
        <v>8342</v>
      </c>
      <c r="S3233" s="11">
        <f t="shared" si="202"/>
        <v>41901</v>
      </c>
      <c r="T3233" s="11">
        <f t="shared" si="203"/>
        <v>41871</v>
      </c>
    </row>
    <row r="3234" spans="1:20" ht="28.8" x14ac:dyDescent="0.3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>
        <f t="shared" si="200"/>
        <v>0</v>
      </c>
      <c r="O3234" t="s">
        <v>8304</v>
      </c>
      <c r="P3234">
        <f t="shared" si="201"/>
        <v>9</v>
      </c>
      <c r="Q3234" s="9" t="s">
        <v>8327</v>
      </c>
      <c r="R3234" t="s">
        <v>8363</v>
      </c>
      <c r="S3234" s="11">
        <f t="shared" si="202"/>
        <v>41932</v>
      </c>
      <c r="T3234" s="11">
        <f t="shared" si="203"/>
        <v>41911</v>
      </c>
    </row>
    <row r="3235" spans="1:20" ht="43.2" x14ac:dyDescent="0.3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>
        <f t="shared" si="200"/>
        <v>29</v>
      </c>
      <c r="O3235" t="s">
        <v>8304</v>
      </c>
      <c r="P3235">
        <f t="shared" si="201"/>
        <v>41</v>
      </c>
      <c r="Q3235" s="9" t="s">
        <v>8327</v>
      </c>
      <c r="R3235" t="s">
        <v>8363</v>
      </c>
      <c r="S3235" s="11">
        <f t="shared" si="202"/>
        <v>41044</v>
      </c>
      <c r="T3235" s="11">
        <f t="shared" si="203"/>
        <v>41030</v>
      </c>
    </row>
    <row r="3236" spans="1:20" ht="57.6" x14ac:dyDescent="0.3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>
        <f t="shared" si="200"/>
        <v>0</v>
      </c>
      <c r="O3236" t="s">
        <v>8304</v>
      </c>
      <c r="P3236" t="e">
        <f t="shared" si="201"/>
        <v>#DIV/0!</v>
      </c>
      <c r="Q3236" s="9" t="s">
        <v>8327</v>
      </c>
      <c r="R3236" t="s">
        <v>8363</v>
      </c>
      <c r="S3236" s="11">
        <f t="shared" si="202"/>
        <v>42662</v>
      </c>
      <c r="T3236" s="11">
        <f t="shared" si="203"/>
        <v>42632</v>
      </c>
    </row>
    <row r="3237" spans="1:20" ht="43.2" x14ac:dyDescent="0.3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>
        <f t="shared" si="200"/>
        <v>5</v>
      </c>
      <c r="O3237" t="s">
        <v>8304</v>
      </c>
      <c r="P3237">
        <f t="shared" si="201"/>
        <v>38</v>
      </c>
      <c r="Q3237" s="9" t="s">
        <v>8327</v>
      </c>
      <c r="R3237" t="s">
        <v>8363</v>
      </c>
      <c r="S3237" s="11">
        <f t="shared" si="202"/>
        <v>40968</v>
      </c>
      <c r="T3237" s="11">
        <f t="shared" si="203"/>
        <v>40938</v>
      </c>
    </row>
    <row r="3238" spans="1:20" ht="43.2" x14ac:dyDescent="0.3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>
        <f t="shared" si="200"/>
        <v>22</v>
      </c>
      <c r="O3238" t="s">
        <v>8304</v>
      </c>
      <c r="P3238">
        <f t="shared" si="201"/>
        <v>36</v>
      </c>
      <c r="Q3238" s="9" t="s">
        <v>8327</v>
      </c>
      <c r="R3238" t="s">
        <v>8363</v>
      </c>
      <c r="S3238" s="11">
        <f t="shared" si="202"/>
        <v>41105</v>
      </c>
      <c r="T3238" s="11">
        <f t="shared" si="203"/>
        <v>41045</v>
      </c>
    </row>
    <row r="3239" spans="1:20" ht="43.2" x14ac:dyDescent="0.3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>
        <f t="shared" si="200"/>
        <v>27</v>
      </c>
      <c r="O3239" t="s">
        <v>8304</v>
      </c>
      <c r="P3239">
        <f t="shared" si="201"/>
        <v>42</v>
      </c>
      <c r="Q3239" s="9" t="s">
        <v>8327</v>
      </c>
      <c r="R3239" t="s">
        <v>8363</v>
      </c>
      <c r="S3239" s="11">
        <f t="shared" si="202"/>
        <v>41880</v>
      </c>
      <c r="T3239" s="11">
        <f t="shared" si="203"/>
        <v>41850</v>
      </c>
    </row>
    <row r="3240" spans="1:20" ht="43.2" x14ac:dyDescent="0.3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>
        <f t="shared" si="200"/>
        <v>28</v>
      </c>
      <c r="O3240" t="s">
        <v>8304</v>
      </c>
      <c r="P3240">
        <f t="shared" si="201"/>
        <v>35</v>
      </c>
      <c r="Q3240" s="9" t="s">
        <v>8327</v>
      </c>
      <c r="R3240" t="s">
        <v>8363</v>
      </c>
      <c r="S3240" s="11">
        <f t="shared" si="202"/>
        <v>41076</v>
      </c>
      <c r="T3240" s="11">
        <f t="shared" si="203"/>
        <v>41044</v>
      </c>
    </row>
    <row r="3241" spans="1:20" ht="43.2" x14ac:dyDescent="0.3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>
        <f t="shared" si="200"/>
        <v>1</v>
      </c>
      <c r="O3241" t="s">
        <v>8304</v>
      </c>
      <c r="P3241">
        <f t="shared" si="201"/>
        <v>13</v>
      </c>
      <c r="Q3241" s="9" t="s">
        <v>8327</v>
      </c>
      <c r="R3241" t="s">
        <v>8363</v>
      </c>
      <c r="S3241" s="11">
        <f t="shared" si="202"/>
        <v>42615</v>
      </c>
      <c r="T3241" s="11">
        <f t="shared" si="203"/>
        <v>42585</v>
      </c>
    </row>
    <row r="3242" spans="1:20" ht="28.8" x14ac:dyDescent="0.3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>
        <f t="shared" si="200"/>
        <v>1</v>
      </c>
      <c r="O3242" t="s">
        <v>8304</v>
      </c>
      <c r="P3242">
        <f t="shared" si="201"/>
        <v>55</v>
      </c>
      <c r="Q3242" s="9" t="s">
        <v>8327</v>
      </c>
      <c r="R3242" t="s">
        <v>8363</v>
      </c>
      <c r="S3242" s="11">
        <f t="shared" si="202"/>
        <v>42098</v>
      </c>
      <c r="T3242" s="11">
        <f t="shared" si="203"/>
        <v>42068</v>
      </c>
    </row>
    <row r="3243" spans="1:20" ht="43.2" x14ac:dyDescent="0.3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>
        <f t="shared" si="200"/>
        <v>0</v>
      </c>
      <c r="O3243" t="s">
        <v>8304</v>
      </c>
      <c r="P3243" t="e">
        <f t="shared" si="201"/>
        <v>#DIV/0!</v>
      </c>
      <c r="Q3243" s="9" t="s">
        <v>8327</v>
      </c>
      <c r="R3243" t="s">
        <v>8363</v>
      </c>
      <c r="S3243" s="11">
        <f t="shared" si="202"/>
        <v>41091</v>
      </c>
      <c r="T3243" s="11">
        <f t="shared" si="203"/>
        <v>41079</v>
      </c>
    </row>
    <row r="3244" spans="1:20" ht="43.2" x14ac:dyDescent="0.3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>
        <f t="shared" si="200"/>
        <v>0</v>
      </c>
      <c r="O3244" t="s">
        <v>8304</v>
      </c>
      <c r="P3244" t="e">
        <f t="shared" si="201"/>
        <v>#DIV/0!</v>
      </c>
      <c r="Q3244" s="9" t="s">
        <v>8327</v>
      </c>
      <c r="R3244" t="s">
        <v>8363</v>
      </c>
      <c r="S3244" s="11">
        <f t="shared" si="202"/>
        <v>41808</v>
      </c>
      <c r="T3244" s="11">
        <f t="shared" si="203"/>
        <v>41748</v>
      </c>
    </row>
    <row r="3245" spans="1:20" ht="43.2" x14ac:dyDescent="0.3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>
        <f t="shared" si="200"/>
        <v>11</v>
      </c>
      <c r="O3245" t="s">
        <v>8304</v>
      </c>
      <c r="P3245">
        <f t="shared" si="201"/>
        <v>39</v>
      </c>
      <c r="Q3245" s="9" t="s">
        <v>8327</v>
      </c>
      <c r="R3245" t="s">
        <v>8363</v>
      </c>
      <c r="S3245" s="11">
        <f t="shared" si="202"/>
        <v>40895</v>
      </c>
      <c r="T3245" s="11">
        <f t="shared" si="203"/>
        <v>40855</v>
      </c>
    </row>
    <row r="3246" spans="1:20" ht="43.2" x14ac:dyDescent="0.3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>
        <f t="shared" si="200"/>
        <v>19</v>
      </c>
      <c r="O3246" t="s">
        <v>8304</v>
      </c>
      <c r="P3246">
        <f t="shared" si="201"/>
        <v>48</v>
      </c>
      <c r="Q3246" s="9" t="s">
        <v>8327</v>
      </c>
      <c r="R3246" t="s">
        <v>8363</v>
      </c>
      <c r="S3246" s="11">
        <f t="shared" si="202"/>
        <v>41148</v>
      </c>
      <c r="T3246" s="11">
        <f t="shared" si="203"/>
        <v>41118</v>
      </c>
    </row>
    <row r="3247" spans="1:20" ht="43.2" x14ac:dyDescent="0.3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>
        <f t="shared" si="200"/>
        <v>0</v>
      </c>
      <c r="O3247" t="s">
        <v>8304</v>
      </c>
      <c r="P3247" t="e">
        <f t="shared" si="201"/>
        <v>#DIV/0!</v>
      </c>
      <c r="Q3247" s="9" t="s">
        <v>8327</v>
      </c>
      <c r="R3247" t="s">
        <v>8363</v>
      </c>
      <c r="S3247" s="11">
        <f t="shared" si="202"/>
        <v>41893</v>
      </c>
      <c r="T3247" s="11">
        <f t="shared" si="203"/>
        <v>41863</v>
      </c>
    </row>
    <row r="3248" spans="1:20" ht="43.2" x14ac:dyDescent="0.3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>
        <f t="shared" si="200"/>
        <v>52</v>
      </c>
      <c r="O3248" t="s">
        <v>8304</v>
      </c>
      <c r="P3248">
        <f t="shared" si="201"/>
        <v>17</v>
      </c>
      <c r="Q3248" s="9" t="s">
        <v>8327</v>
      </c>
      <c r="R3248" t="s">
        <v>8363</v>
      </c>
      <c r="S3248" s="11">
        <f t="shared" si="202"/>
        <v>42102</v>
      </c>
      <c r="T3248" s="11">
        <f t="shared" si="203"/>
        <v>42072</v>
      </c>
    </row>
    <row r="3249" spans="1:20" ht="43.2" x14ac:dyDescent="0.3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>
        <f t="shared" si="200"/>
        <v>10</v>
      </c>
      <c r="O3249" t="s">
        <v>8304</v>
      </c>
      <c r="P3249">
        <f t="shared" si="201"/>
        <v>32</v>
      </c>
      <c r="Q3249" s="9" t="s">
        <v>8327</v>
      </c>
      <c r="R3249" t="s">
        <v>8363</v>
      </c>
      <c r="S3249" s="11">
        <f t="shared" si="202"/>
        <v>41651</v>
      </c>
      <c r="T3249" s="11">
        <f t="shared" si="203"/>
        <v>41621</v>
      </c>
    </row>
    <row r="3250" spans="1:20" ht="28.8" x14ac:dyDescent="0.3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>
        <f t="shared" si="200"/>
        <v>1</v>
      </c>
      <c r="O3250" t="s">
        <v>8304</v>
      </c>
      <c r="P3250">
        <f t="shared" si="201"/>
        <v>5</v>
      </c>
      <c r="Q3250" s="9" t="s">
        <v>8327</v>
      </c>
      <c r="R3250" t="s">
        <v>8363</v>
      </c>
      <c r="S3250" s="11">
        <f t="shared" si="202"/>
        <v>42588</v>
      </c>
      <c r="T3250" s="11">
        <f t="shared" si="203"/>
        <v>42573</v>
      </c>
    </row>
    <row r="3251" spans="1:20" ht="57.6" x14ac:dyDescent="0.3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>
        <f t="shared" si="200"/>
        <v>12</v>
      </c>
      <c r="O3251" t="s">
        <v>8304</v>
      </c>
      <c r="P3251">
        <f t="shared" si="201"/>
        <v>39</v>
      </c>
      <c r="Q3251" s="9" t="s">
        <v>8327</v>
      </c>
      <c r="R3251" t="s">
        <v>8363</v>
      </c>
      <c r="S3251" s="11">
        <f t="shared" si="202"/>
        <v>42653</v>
      </c>
      <c r="T3251" s="11">
        <f t="shared" si="203"/>
        <v>42639</v>
      </c>
    </row>
    <row r="3252" spans="1:20" ht="43.2" x14ac:dyDescent="0.3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>
        <f t="shared" si="200"/>
        <v>11</v>
      </c>
      <c r="O3252" t="s">
        <v>8304</v>
      </c>
      <c r="P3252">
        <f t="shared" si="201"/>
        <v>53</v>
      </c>
      <c r="Q3252" s="9" t="s">
        <v>8327</v>
      </c>
      <c r="R3252" t="s">
        <v>8363</v>
      </c>
      <c r="S3252" s="11">
        <f t="shared" si="202"/>
        <v>42567</v>
      </c>
      <c r="T3252" s="11">
        <f t="shared" si="203"/>
        <v>42524</v>
      </c>
    </row>
    <row r="3253" spans="1:20" ht="43.2" x14ac:dyDescent="0.3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>
        <f t="shared" si="200"/>
        <v>0</v>
      </c>
      <c r="O3253" t="s">
        <v>8304</v>
      </c>
      <c r="P3253" t="e">
        <f t="shared" si="201"/>
        <v>#DIV/0!</v>
      </c>
      <c r="Q3253" s="9" t="s">
        <v>8327</v>
      </c>
      <c r="R3253" t="s">
        <v>8363</v>
      </c>
      <c r="S3253" s="11">
        <f t="shared" si="202"/>
        <v>41445</v>
      </c>
      <c r="T3253" s="11">
        <f t="shared" si="203"/>
        <v>41415</v>
      </c>
    </row>
    <row r="3254" spans="1:20" ht="28.8" x14ac:dyDescent="0.3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>
        <f t="shared" si="200"/>
        <v>1</v>
      </c>
      <c r="O3254" t="s">
        <v>8304</v>
      </c>
      <c r="P3254">
        <f t="shared" si="201"/>
        <v>9</v>
      </c>
      <c r="Q3254" s="9" t="s">
        <v>8327</v>
      </c>
      <c r="R3254" t="s">
        <v>8363</v>
      </c>
      <c r="S3254" s="11">
        <f t="shared" si="202"/>
        <v>41277</v>
      </c>
      <c r="T3254" s="11">
        <f t="shared" si="203"/>
        <v>41247</v>
      </c>
    </row>
    <row r="3255" spans="1:20" ht="43.2" x14ac:dyDescent="0.3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>
        <f t="shared" si="200"/>
        <v>1</v>
      </c>
      <c r="O3255" t="s">
        <v>8304</v>
      </c>
      <c r="P3255">
        <f t="shared" si="201"/>
        <v>25</v>
      </c>
      <c r="Q3255" s="9" t="s">
        <v>8327</v>
      </c>
      <c r="R3255" t="s">
        <v>8363</v>
      </c>
      <c r="S3255" s="11">
        <f t="shared" si="202"/>
        <v>40987</v>
      </c>
      <c r="T3255" s="11">
        <f t="shared" si="203"/>
        <v>40927</v>
      </c>
    </row>
    <row r="3256" spans="1:20" ht="28.8" x14ac:dyDescent="0.3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>
        <f t="shared" si="200"/>
        <v>0</v>
      </c>
      <c r="O3256" t="s">
        <v>8304</v>
      </c>
      <c r="P3256">
        <f t="shared" si="201"/>
        <v>30</v>
      </c>
      <c r="Q3256" s="9" t="s">
        <v>8327</v>
      </c>
      <c r="R3256" t="s">
        <v>8363</v>
      </c>
      <c r="S3256" s="11">
        <f t="shared" si="202"/>
        <v>41418</v>
      </c>
      <c r="T3256" s="11">
        <f t="shared" si="203"/>
        <v>41373</v>
      </c>
    </row>
    <row r="3257" spans="1:20" ht="43.2" x14ac:dyDescent="0.3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>
        <f t="shared" si="200"/>
        <v>1</v>
      </c>
      <c r="O3257" t="s">
        <v>8304</v>
      </c>
      <c r="P3257">
        <f t="shared" si="201"/>
        <v>11</v>
      </c>
      <c r="Q3257" s="9" t="s">
        <v>8327</v>
      </c>
      <c r="R3257" t="s">
        <v>8363</v>
      </c>
      <c r="S3257" s="11">
        <f t="shared" si="202"/>
        <v>41059</v>
      </c>
      <c r="T3257" s="11">
        <f t="shared" si="203"/>
        <v>41030</v>
      </c>
    </row>
    <row r="3258" spans="1:20" ht="43.2" x14ac:dyDescent="0.3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>
        <f t="shared" si="200"/>
        <v>0</v>
      </c>
      <c r="O3258" t="s">
        <v>8304</v>
      </c>
      <c r="P3258" t="e">
        <f t="shared" si="201"/>
        <v>#DIV/0!</v>
      </c>
      <c r="Q3258" s="9" t="s">
        <v>8327</v>
      </c>
      <c r="R3258" t="s">
        <v>8363</v>
      </c>
      <c r="S3258" s="11">
        <f t="shared" si="202"/>
        <v>41210</v>
      </c>
      <c r="T3258" s="11">
        <f t="shared" si="203"/>
        <v>41194</v>
      </c>
    </row>
    <row r="3259" spans="1:20" ht="43.2" x14ac:dyDescent="0.3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>
        <f t="shared" si="200"/>
        <v>2</v>
      </c>
      <c r="O3259" t="s">
        <v>8304</v>
      </c>
      <c r="P3259">
        <f t="shared" si="201"/>
        <v>25</v>
      </c>
      <c r="Q3259" s="9" t="s">
        <v>8327</v>
      </c>
      <c r="R3259" t="s">
        <v>8363</v>
      </c>
      <c r="S3259" s="11">
        <f t="shared" si="202"/>
        <v>40766</v>
      </c>
      <c r="T3259" s="11">
        <f t="shared" si="203"/>
        <v>40736</v>
      </c>
    </row>
    <row r="3260" spans="1:20" ht="43.2" x14ac:dyDescent="0.3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>
        <f t="shared" si="200"/>
        <v>1</v>
      </c>
      <c r="O3260" t="s">
        <v>8304</v>
      </c>
      <c r="P3260">
        <f t="shared" si="201"/>
        <v>11</v>
      </c>
      <c r="Q3260" s="9" t="s">
        <v>8327</v>
      </c>
      <c r="R3260" t="s">
        <v>8363</v>
      </c>
      <c r="S3260" s="11">
        <f t="shared" si="202"/>
        <v>42233</v>
      </c>
      <c r="T3260" s="11">
        <f t="shared" si="203"/>
        <v>42173</v>
      </c>
    </row>
    <row r="3261" spans="1:20" ht="43.2" x14ac:dyDescent="0.3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>
        <f t="shared" si="200"/>
        <v>14</v>
      </c>
      <c r="O3261" t="s">
        <v>8304</v>
      </c>
      <c r="P3261">
        <f t="shared" si="201"/>
        <v>29</v>
      </c>
      <c r="Q3261" s="9" t="s">
        <v>8327</v>
      </c>
      <c r="R3261" t="s">
        <v>8363</v>
      </c>
      <c r="S3261" s="11">
        <f t="shared" si="202"/>
        <v>40997</v>
      </c>
      <c r="T3261" s="11">
        <f t="shared" si="203"/>
        <v>40967</v>
      </c>
    </row>
    <row r="3262" spans="1:20" ht="43.2" x14ac:dyDescent="0.3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>
        <f t="shared" si="200"/>
        <v>0</v>
      </c>
      <c r="O3262" t="s">
        <v>8304</v>
      </c>
      <c r="P3262">
        <f t="shared" si="201"/>
        <v>1</v>
      </c>
      <c r="Q3262" s="9" t="s">
        <v>8327</v>
      </c>
      <c r="R3262" t="s">
        <v>8363</v>
      </c>
      <c r="S3262" s="11">
        <f t="shared" si="202"/>
        <v>41795</v>
      </c>
      <c r="T3262" s="11">
        <f t="shared" si="203"/>
        <v>41745</v>
      </c>
    </row>
    <row r="3263" spans="1:20" ht="43.2" x14ac:dyDescent="0.3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>
        <f t="shared" si="200"/>
        <v>10</v>
      </c>
      <c r="O3263" t="s">
        <v>8304</v>
      </c>
      <c r="P3263">
        <f t="shared" si="201"/>
        <v>63</v>
      </c>
      <c r="Q3263" s="9" t="s">
        <v>8327</v>
      </c>
      <c r="R3263" t="s">
        <v>8363</v>
      </c>
      <c r="S3263" s="11">
        <f t="shared" si="202"/>
        <v>41716</v>
      </c>
      <c r="T3263" s="11">
        <f t="shared" si="203"/>
        <v>41686</v>
      </c>
    </row>
    <row r="3264" spans="1:20" ht="43.2" x14ac:dyDescent="0.3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>
        <f t="shared" si="200"/>
        <v>0</v>
      </c>
      <c r="O3264" t="s">
        <v>8304</v>
      </c>
      <c r="P3264" t="e">
        <f t="shared" si="201"/>
        <v>#DIV/0!</v>
      </c>
      <c r="Q3264" s="9" t="s">
        <v>8327</v>
      </c>
      <c r="R3264" t="s">
        <v>8363</v>
      </c>
      <c r="S3264" s="11">
        <f t="shared" si="202"/>
        <v>41306</v>
      </c>
      <c r="T3264" s="11">
        <f t="shared" si="203"/>
        <v>41257</v>
      </c>
    </row>
    <row r="3265" spans="1:20" ht="43.2" x14ac:dyDescent="0.3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>
        <f t="shared" si="200"/>
        <v>0</v>
      </c>
      <c r="O3265" t="s">
        <v>8304</v>
      </c>
      <c r="P3265" t="e">
        <f t="shared" si="201"/>
        <v>#DIV/0!</v>
      </c>
      <c r="Q3265" s="9" t="s">
        <v>8327</v>
      </c>
      <c r="R3265" t="s">
        <v>8363</v>
      </c>
      <c r="S3265" s="11">
        <f t="shared" si="202"/>
        <v>41553</v>
      </c>
      <c r="T3265" s="11">
        <f t="shared" si="203"/>
        <v>41538</v>
      </c>
    </row>
    <row r="3266" spans="1:20" ht="43.2" x14ac:dyDescent="0.3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>
        <f t="shared" ref="N3266:N3329" si="204">ROUND(($E3266/$D3266)*100,0)</f>
        <v>0</v>
      </c>
      <c r="O3266" t="s">
        <v>8304</v>
      </c>
      <c r="P3266">
        <f t="shared" ref="P3266:P3329" si="205">ROUND($E3266/$L3266,0)</f>
        <v>1</v>
      </c>
      <c r="Q3266" s="9" t="s">
        <v>8327</v>
      </c>
      <c r="R3266" t="s">
        <v>8363</v>
      </c>
      <c r="S3266" s="11">
        <f t="shared" si="202"/>
        <v>42485</v>
      </c>
      <c r="T3266" s="11">
        <f t="shared" si="203"/>
        <v>42475</v>
      </c>
    </row>
    <row r="3267" spans="1:20" ht="43.2" x14ac:dyDescent="0.3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>
        <f t="shared" si="204"/>
        <v>14</v>
      </c>
      <c r="O3267" t="s">
        <v>8304</v>
      </c>
      <c r="P3267">
        <f t="shared" si="205"/>
        <v>44</v>
      </c>
      <c r="Q3267" s="9" t="s">
        <v>8327</v>
      </c>
      <c r="R3267" t="s">
        <v>8363</v>
      </c>
      <c r="S3267" s="11">
        <f t="shared" ref="S3267:S3330" si="206">ROUND((((($I3267/60)/60)/24)+DATE(1970,1,1))-(8/24),0)</f>
        <v>41341</v>
      </c>
      <c r="T3267" s="11">
        <f t="shared" ref="T3267:T3330" si="207">ROUND((((($J3267/60)/60)/24)+DATE(1970,1,1))-(8/24),0)</f>
        <v>41311</v>
      </c>
    </row>
    <row r="3268" spans="1:20" ht="43.2" x14ac:dyDescent="0.3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>
        <f t="shared" si="204"/>
        <v>3</v>
      </c>
      <c r="O3268" t="s">
        <v>8304</v>
      </c>
      <c r="P3268">
        <f t="shared" si="205"/>
        <v>75</v>
      </c>
      <c r="Q3268" s="9" t="s">
        <v>8327</v>
      </c>
      <c r="R3268" t="s">
        <v>8363</v>
      </c>
      <c r="S3268" s="11">
        <f t="shared" si="206"/>
        <v>40893</v>
      </c>
      <c r="T3268" s="11">
        <f t="shared" si="207"/>
        <v>40863</v>
      </c>
    </row>
    <row r="3269" spans="1:20" ht="57.6" x14ac:dyDescent="0.3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>
        <f t="shared" si="204"/>
        <v>8</v>
      </c>
      <c r="O3269" t="s">
        <v>8304</v>
      </c>
      <c r="P3269">
        <f t="shared" si="205"/>
        <v>46</v>
      </c>
      <c r="Q3269" s="9" t="s">
        <v>8327</v>
      </c>
      <c r="R3269" t="s">
        <v>8363</v>
      </c>
      <c r="S3269" s="11">
        <f t="shared" si="206"/>
        <v>42167</v>
      </c>
      <c r="T3269" s="11">
        <f t="shared" si="207"/>
        <v>42136</v>
      </c>
    </row>
    <row r="3270" spans="1:20" ht="43.2" x14ac:dyDescent="0.3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>
        <f t="shared" si="204"/>
        <v>0</v>
      </c>
      <c r="O3270" t="s">
        <v>8304</v>
      </c>
      <c r="P3270">
        <f t="shared" si="205"/>
        <v>10</v>
      </c>
      <c r="Q3270" s="9" t="s">
        <v>8327</v>
      </c>
      <c r="R3270" t="s">
        <v>8363</v>
      </c>
      <c r="S3270" s="11">
        <f t="shared" si="206"/>
        <v>42202</v>
      </c>
      <c r="T3270" s="11">
        <f t="shared" si="207"/>
        <v>42172</v>
      </c>
    </row>
    <row r="3271" spans="1:20" ht="57.6" x14ac:dyDescent="0.3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>
        <f t="shared" si="204"/>
        <v>26</v>
      </c>
      <c r="O3271" t="s">
        <v>8304</v>
      </c>
      <c r="P3271">
        <f t="shared" si="205"/>
        <v>94</v>
      </c>
      <c r="Q3271" s="9" t="s">
        <v>8327</v>
      </c>
      <c r="R3271" t="s">
        <v>8363</v>
      </c>
      <c r="S3271" s="11">
        <f t="shared" si="206"/>
        <v>41877</v>
      </c>
      <c r="T3271" s="11">
        <f t="shared" si="207"/>
        <v>41847</v>
      </c>
    </row>
    <row r="3272" spans="1:20" ht="43.2" x14ac:dyDescent="0.3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>
        <f t="shared" si="204"/>
        <v>2</v>
      </c>
      <c r="O3272" t="s">
        <v>8304</v>
      </c>
      <c r="P3272">
        <f t="shared" si="205"/>
        <v>53</v>
      </c>
      <c r="Q3272" s="9" t="s">
        <v>8327</v>
      </c>
      <c r="R3272" t="s">
        <v>8363</v>
      </c>
      <c r="S3272" s="11">
        <f t="shared" si="206"/>
        <v>42330</v>
      </c>
      <c r="T3272" s="11">
        <f t="shared" si="207"/>
        <v>42300</v>
      </c>
    </row>
    <row r="3273" spans="1:20" ht="28.8" x14ac:dyDescent="0.3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>
        <f t="shared" si="204"/>
        <v>0</v>
      </c>
      <c r="O3273" t="s">
        <v>8304</v>
      </c>
      <c r="P3273" t="e">
        <f t="shared" si="205"/>
        <v>#DIV/0!</v>
      </c>
      <c r="Q3273" s="9" t="s">
        <v>8327</v>
      </c>
      <c r="R3273" t="s">
        <v>8363</v>
      </c>
      <c r="S3273" s="11">
        <f t="shared" si="206"/>
        <v>42804</v>
      </c>
      <c r="T3273" s="11">
        <f t="shared" si="207"/>
        <v>42774</v>
      </c>
    </row>
    <row r="3274" spans="1:20" ht="43.2" x14ac:dyDescent="0.3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>
        <f t="shared" si="204"/>
        <v>1</v>
      </c>
      <c r="O3274" t="s">
        <v>8271</v>
      </c>
      <c r="P3274">
        <f t="shared" si="205"/>
        <v>10</v>
      </c>
      <c r="Q3274" s="9" t="s">
        <v>8322</v>
      </c>
      <c r="R3274" t="s">
        <v>8323</v>
      </c>
      <c r="S3274" s="11">
        <f t="shared" si="206"/>
        <v>42351</v>
      </c>
      <c r="T3274" s="11">
        <f t="shared" si="207"/>
        <v>42291</v>
      </c>
    </row>
    <row r="3275" spans="1:20" ht="43.2" x14ac:dyDescent="0.3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>
        <f t="shared" si="204"/>
        <v>0</v>
      </c>
      <c r="O3275" t="s">
        <v>8271</v>
      </c>
      <c r="P3275" t="e">
        <f t="shared" si="205"/>
        <v>#DIV/0!</v>
      </c>
      <c r="Q3275" s="9" t="s">
        <v>8322</v>
      </c>
      <c r="R3275" t="s">
        <v>8323</v>
      </c>
      <c r="S3275" s="11">
        <f t="shared" si="206"/>
        <v>41811</v>
      </c>
      <c r="T3275" s="11">
        <f t="shared" si="207"/>
        <v>41785</v>
      </c>
    </row>
    <row r="3276" spans="1:20" ht="43.2" x14ac:dyDescent="0.3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>
        <f t="shared" si="204"/>
        <v>0</v>
      </c>
      <c r="O3276" t="s">
        <v>8271</v>
      </c>
      <c r="P3276" t="e">
        <f t="shared" si="205"/>
        <v>#DIV/0!</v>
      </c>
      <c r="Q3276" s="9" t="s">
        <v>8322</v>
      </c>
      <c r="R3276" t="s">
        <v>8323</v>
      </c>
      <c r="S3276" s="11">
        <f t="shared" si="206"/>
        <v>42534</v>
      </c>
      <c r="T3276" s="11">
        <f t="shared" si="207"/>
        <v>42492</v>
      </c>
    </row>
    <row r="3277" spans="1:20" ht="43.2" x14ac:dyDescent="0.3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>
        <f t="shared" si="204"/>
        <v>5</v>
      </c>
      <c r="O3277" t="s">
        <v>8271</v>
      </c>
      <c r="P3277">
        <f t="shared" si="205"/>
        <v>30</v>
      </c>
      <c r="Q3277" s="9" t="s">
        <v>8322</v>
      </c>
      <c r="R3277" t="s">
        <v>8323</v>
      </c>
      <c r="S3277" s="11">
        <f t="shared" si="206"/>
        <v>42739</v>
      </c>
      <c r="T3277" s="11">
        <f t="shared" si="207"/>
        <v>42709</v>
      </c>
    </row>
    <row r="3278" spans="1:20" ht="43.2" x14ac:dyDescent="0.3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>
        <f t="shared" si="204"/>
        <v>32</v>
      </c>
      <c r="O3278" t="s">
        <v>8271</v>
      </c>
      <c r="P3278">
        <f t="shared" si="205"/>
        <v>61</v>
      </c>
      <c r="Q3278" s="9" t="s">
        <v>8322</v>
      </c>
      <c r="R3278" t="s">
        <v>8323</v>
      </c>
      <c r="S3278" s="11">
        <f t="shared" si="206"/>
        <v>42163</v>
      </c>
      <c r="T3278" s="11">
        <f t="shared" si="207"/>
        <v>42103</v>
      </c>
    </row>
    <row r="3279" spans="1:20" ht="57.6" x14ac:dyDescent="0.3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>
        <f t="shared" si="204"/>
        <v>0</v>
      </c>
      <c r="O3279" t="s">
        <v>8271</v>
      </c>
      <c r="P3279" t="e">
        <f t="shared" si="205"/>
        <v>#DIV/0!</v>
      </c>
      <c r="Q3279" s="9" t="s">
        <v>8322</v>
      </c>
      <c r="R3279" t="s">
        <v>8323</v>
      </c>
      <c r="S3279" s="11">
        <f t="shared" si="206"/>
        <v>42153</v>
      </c>
      <c r="T3279" s="11">
        <f t="shared" si="207"/>
        <v>42108</v>
      </c>
    </row>
    <row r="3280" spans="1:20" ht="43.2" x14ac:dyDescent="0.3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>
        <f t="shared" si="204"/>
        <v>0</v>
      </c>
      <c r="O3280" t="s">
        <v>8271</v>
      </c>
      <c r="P3280" t="e">
        <f t="shared" si="205"/>
        <v>#DIV/0!</v>
      </c>
      <c r="Q3280" s="9" t="s">
        <v>8322</v>
      </c>
      <c r="R3280" t="s">
        <v>8323</v>
      </c>
      <c r="S3280" s="11">
        <f t="shared" si="206"/>
        <v>42513</v>
      </c>
      <c r="T3280" s="11">
        <f t="shared" si="207"/>
        <v>42453</v>
      </c>
    </row>
    <row r="3281" spans="1:20" ht="57.6" x14ac:dyDescent="0.3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>
        <f t="shared" si="204"/>
        <v>0</v>
      </c>
      <c r="O3281" t="s">
        <v>8271</v>
      </c>
      <c r="P3281">
        <f t="shared" si="205"/>
        <v>23</v>
      </c>
      <c r="Q3281" s="9" t="s">
        <v>8322</v>
      </c>
      <c r="R3281" t="s">
        <v>8323</v>
      </c>
      <c r="S3281" s="11">
        <f t="shared" si="206"/>
        <v>42153</v>
      </c>
      <c r="T3281" s="11">
        <f t="shared" si="207"/>
        <v>42123</v>
      </c>
    </row>
    <row r="3282" spans="1:20" ht="43.2" x14ac:dyDescent="0.3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>
        <f t="shared" si="204"/>
        <v>1</v>
      </c>
      <c r="O3282" t="s">
        <v>8271</v>
      </c>
      <c r="P3282">
        <f t="shared" si="205"/>
        <v>5</v>
      </c>
      <c r="Q3282" s="9" t="s">
        <v>8322</v>
      </c>
      <c r="R3282" t="s">
        <v>8323</v>
      </c>
      <c r="S3282" s="11">
        <f t="shared" si="206"/>
        <v>42483</v>
      </c>
      <c r="T3282" s="11">
        <f t="shared" si="207"/>
        <v>42453</v>
      </c>
    </row>
    <row r="3283" spans="1:20" ht="43.2" x14ac:dyDescent="0.3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>
        <f t="shared" si="204"/>
        <v>4</v>
      </c>
      <c r="O3283" t="s">
        <v>8271</v>
      </c>
      <c r="P3283">
        <f t="shared" si="205"/>
        <v>24</v>
      </c>
      <c r="Q3283" s="9" t="s">
        <v>8322</v>
      </c>
      <c r="R3283" t="s">
        <v>8323</v>
      </c>
      <c r="S3283" s="11">
        <f t="shared" si="206"/>
        <v>41888</v>
      </c>
      <c r="T3283" s="11">
        <f t="shared" si="207"/>
        <v>41858</v>
      </c>
    </row>
    <row r="3284" spans="1:20" ht="43.2" x14ac:dyDescent="0.3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>
        <f t="shared" si="204"/>
        <v>0</v>
      </c>
      <c r="O3284" t="s">
        <v>8271</v>
      </c>
      <c r="P3284" t="e">
        <f t="shared" si="205"/>
        <v>#DIV/0!</v>
      </c>
      <c r="Q3284" s="9" t="s">
        <v>8322</v>
      </c>
      <c r="R3284" t="s">
        <v>8323</v>
      </c>
      <c r="S3284" s="11">
        <f t="shared" si="206"/>
        <v>42399</v>
      </c>
      <c r="T3284" s="11">
        <f t="shared" si="207"/>
        <v>42390</v>
      </c>
    </row>
    <row r="3285" spans="1:20" ht="43.2" x14ac:dyDescent="0.3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>
        <f t="shared" si="204"/>
        <v>2</v>
      </c>
      <c r="O3285" t="s">
        <v>8271</v>
      </c>
      <c r="P3285">
        <f t="shared" si="205"/>
        <v>16</v>
      </c>
      <c r="Q3285" s="9" t="s">
        <v>8322</v>
      </c>
      <c r="R3285" t="s">
        <v>8323</v>
      </c>
      <c r="S3285" s="11">
        <f t="shared" si="206"/>
        <v>41811</v>
      </c>
      <c r="T3285" s="11">
        <f t="shared" si="207"/>
        <v>41781</v>
      </c>
    </row>
    <row r="3286" spans="1:20" ht="43.2" x14ac:dyDescent="0.3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>
        <f t="shared" si="204"/>
        <v>0</v>
      </c>
      <c r="O3286" t="s">
        <v>8271</v>
      </c>
      <c r="P3286" t="e">
        <f t="shared" si="205"/>
        <v>#DIV/0!</v>
      </c>
      <c r="Q3286" s="9" t="s">
        <v>8322</v>
      </c>
      <c r="R3286" t="s">
        <v>8323</v>
      </c>
      <c r="S3286" s="11">
        <f t="shared" si="206"/>
        <v>41896</v>
      </c>
      <c r="T3286" s="11">
        <f t="shared" si="207"/>
        <v>41836</v>
      </c>
    </row>
    <row r="3287" spans="1:20" ht="43.2" x14ac:dyDescent="0.3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>
        <f t="shared" si="204"/>
        <v>42</v>
      </c>
      <c r="O3287" t="s">
        <v>8271</v>
      </c>
      <c r="P3287">
        <f t="shared" si="205"/>
        <v>30</v>
      </c>
      <c r="Q3287" s="9" t="s">
        <v>8322</v>
      </c>
      <c r="R3287" t="s">
        <v>8323</v>
      </c>
      <c r="S3287" s="11">
        <f t="shared" si="206"/>
        <v>42131</v>
      </c>
      <c r="T3287" s="11">
        <f t="shared" si="207"/>
        <v>42111</v>
      </c>
    </row>
    <row r="3288" spans="1:20" ht="57.6" x14ac:dyDescent="0.3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>
        <f t="shared" si="204"/>
        <v>50</v>
      </c>
      <c r="O3288" t="s">
        <v>8271</v>
      </c>
      <c r="P3288">
        <f t="shared" si="205"/>
        <v>60</v>
      </c>
      <c r="Q3288" s="9" t="s">
        <v>8322</v>
      </c>
      <c r="R3288" t="s">
        <v>8323</v>
      </c>
      <c r="S3288" s="11">
        <f t="shared" si="206"/>
        <v>42399</v>
      </c>
      <c r="T3288" s="11">
        <f t="shared" si="207"/>
        <v>42370</v>
      </c>
    </row>
    <row r="3289" spans="1:20" ht="43.2" x14ac:dyDescent="0.3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>
        <f t="shared" si="204"/>
        <v>5</v>
      </c>
      <c r="O3289" t="s">
        <v>8271</v>
      </c>
      <c r="P3289">
        <f t="shared" si="205"/>
        <v>24</v>
      </c>
      <c r="Q3289" s="9" t="s">
        <v>8322</v>
      </c>
      <c r="R3289" t="s">
        <v>8323</v>
      </c>
      <c r="S3289" s="11">
        <f t="shared" si="206"/>
        <v>42225</v>
      </c>
      <c r="T3289" s="11">
        <f t="shared" si="207"/>
        <v>42165</v>
      </c>
    </row>
    <row r="3290" spans="1:20" ht="57.6" x14ac:dyDescent="0.3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>
        <f t="shared" si="204"/>
        <v>20</v>
      </c>
      <c r="O3290" t="s">
        <v>8271</v>
      </c>
      <c r="P3290">
        <f t="shared" si="205"/>
        <v>500</v>
      </c>
      <c r="Q3290" s="9" t="s">
        <v>8322</v>
      </c>
      <c r="R3290" t="s">
        <v>8323</v>
      </c>
      <c r="S3290" s="11">
        <f t="shared" si="206"/>
        <v>42786</v>
      </c>
      <c r="T3290" s="11">
        <f t="shared" si="207"/>
        <v>42727</v>
      </c>
    </row>
    <row r="3291" spans="1:20" ht="43.2" x14ac:dyDescent="0.3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>
        <f t="shared" si="204"/>
        <v>0</v>
      </c>
      <c r="O3291" t="s">
        <v>8271</v>
      </c>
      <c r="P3291" t="e">
        <f t="shared" si="205"/>
        <v>#DIV/0!</v>
      </c>
      <c r="Q3291" s="9" t="s">
        <v>8322</v>
      </c>
      <c r="R3291" t="s">
        <v>8323</v>
      </c>
      <c r="S3291" s="11">
        <f t="shared" si="206"/>
        <v>41978</v>
      </c>
      <c r="T3291" s="11">
        <f t="shared" si="207"/>
        <v>41954</v>
      </c>
    </row>
    <row r="3292" spans="1:20" ht="43.2" x14ac:dyDescent="0.3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>
        <f t="shared" si="204"/>
        <v>2</v>
      </c>
      <c r="O3292" t="s">
        <v>8271</v>
      </c>
      <c r="P3292">
        <f t="shared" si="205"/>
        <v>35</v>
      </c>
      <c r="Q3292" s="9" t="s">
        <v>8322</v>
      </c>
      <c r="R3292" t="s">
        <v>8323</v>
      </c>
      <c r="S3292" s="11">
        <f t="shared" si="206"/>
        <v>42293</v>
      </c>
      <c r="T3292" s="11">
        <f t="shared" si="207"/>
        <v>42233</v>
      </c>
    </row>
    <row r="3293" spans="1:20" ht="57.6" x14ac:dyDescent="0.3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>
        <f t="shared" si="204"/>
        <v>7</v>
      </c>
      <c r="O3293" t="s">
        <v>8271</v>
      </c>
      <c r="P3293">
        <f t="shared" si="205"/>
        <v>30</v>
      </c>
      <c r="Q3293" s="9" t="s">
        <v>8322</v>
      </c>
      <c r="R3293" t="s">
        <v>8323</v>
      </c>
      <c r="S3293" s="11">
        <f t="shared" si="206"/>
        <v>42540</v>
      </c>
      <c r="T3293" s="11">
        <f t="shared" si="207"/>
        <v>42480</v>
      </c>
    </row>
    <row r="3294" spans="1:20" ht="43.2" x14ac:dyDescent="0.3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>
        <f t="shared" si="204"/>
        <v>32</v>
      </c>
      <c r="O3294" t="s">
        <v>8271</v>
      </c>
      <c r="P3294">
        <f t="shared" si="205"/>
        <v>27</v>
      </c>
      <c r="Q3294" s="9" t="s">
        <v>8322</v>
      </c>
      <c r="R3294" t="s">
        <v>8323</v>
      </c>
      <c r="S3294" s="11">
        <f t="shared" si="206"/>
        <v>42271</v>
      </c>
      <c r="T3294" s="11">
        <f t="shared" si="207"/>
        <v>42257</v>
      </c>
    </row>
    <row r="3295" spans="1:20" ht="43.2" x14ac:dyDescent="0.3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>
        <f t="shared" si="204"/>
        <v>0</v>
      </c>
      <c r="O3295" t="s">
        <v>8271</v>
      </c>
      <c r="P3295">
        <f t="shared" si="205"/>
        <v>18</v>
      </c>
      <c r="Q3295" s="9" t="s">
        <v>8322</v>
      </c>
      <c r="R3295" t="s">
        <v>8323</v>
      </c>
      <c r="S3295" s="11">
        <f t="shared" si="206"/>
        <v>41814</v>
      </c>
      <c r="T3295" s="11">
        <f t="shared" si="207"/>
        <v>41784</v>
      </c>
    </row>
    <row r="3296" spans="1:20" ht="43.2" x14ac:dyDescent="0.3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>
        <f t="shared" si="204"/>
        <v>0</v>
      </c>
      <c r="O3296" t="s">
        <v>8271</v>
      </c>
      <c r="P3296">
        <f t="shared" si="205"/>
        <v>20</v>
      </c>
      <c r="Q3296" s="9" t="s">
        <v>8322</v>
      </c>
      <c r="R3296" t="s">
        <v>8323</v>
      </c>
      <c r="S3296" s="11">
        <f t="shared" si="206"/>
        <v>41891</v>
      </c>
      <c r="T3296" s="11">
        <f t="shared" si="207"/>
        <v>41831</v>
      </c>
    </row>
    <row r="3297" spans="1:20" x14ac:dyDescent="0.3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>
        <f t="shared" si="204"/>
        <v>2</v>
      </c>
      <c r="O3297" t="s">
        <v>8271</v>
      </c>
      <c r="P3297">
        <f t="shared" si="205"/>
        <v>13</v>
      </c>
      <c r="Q3297" s="9" t="s">
        <v>8322</v>
      </c>
      <c r="R3297" t="s">
        <v>8323</v>
      </c>
      <c r="S3297" s="11">
        <f t="shared" si="206"/>
        <v>42202</v>
      </c>
      <c r="T3297" s="11">
        <f t="shared" si="207"/>
        <v>42172</v>
      </c>
    </row>
    <row r="3298" spans="1:20" ht="43.2" x14ac:dyDescent="0.3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>
        <f t="shared" si="204"/>
        <v>0</v>
      </c>
      <c r="O3298" t="s">
        <v>8271</v>
      </c>
      <c r="P3298" t="e">
        <f t="shared" si="205"/>
        <v>#DIV/0!</v>
      </c>
      <c r="Q3298" s="9" t="s">
        <v>8322</v>
      </c>
      <c r="R3298" t="s">
        <v>8323</v>
      </c>
      <c r="S3298" s="11">
        <f t="shared" si="206"/>
        <v>42010</v>
      </c>
      <c r="T3298" s="11">
        <f t="shared" si="207"/>
        <v>41950</v>
      </c>
    </row>
    <row r="3299" spans="1:20" ht="43.2" x14ac:dyDescent="0.3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>
        <f t="shared" si="204"/>
        <v>1</v>
      </c>
      <c r="O3299" t="s">
        <v>8271</v>
      </c>
      <c r="P3299">
        <f t="shared" si="205"/>
        <v>23</v>
      </c>
      <c r="Q3299" s="9" t="s">
        <v>8322</v>
      </c>
      <c r="R3299" t="s">
        <v>8323</v>
      </c>
      <c r="S3299" s="11">
        <f t="shared" si="206"/>
        <v>42658</v>
      </c>
      <c r="T3299" s="11">
        <f t="shared" si="207"/>
        <v>42628</v>
      </c>
    </row>
    <row r="3300" spans="1:20" ht="57.6" x14ac:dyDescent="0.3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>
        <f t="shared" si="204"/>
        <v>20</v>
      </c>
      <c r="O3300" t="s">
        <v>8271</v>
      </c>
      <c r="P3300">
        <f t="shared" si="205"/>
        <v>50</v>
      </c>
      <c r="Q3300" s="9" t="s">
        <v>8322</v>
      </c>
      <c r="R3300" t="s">
        <v>8323</v>
      </c>
      <c r="S3300" s="11">
        <f t="shared" si="206"/>
        <v>42555</v>
      </c>
      <c r="T3300" s="11">
        <f t="shared" si="207"/>
        <v>42531</v>
      </c>
    </row>
    <row r="3301" spans="1:20" ht="57.6" x14ac:dyDescent="0.3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>
        <f t="shared" si="204"/>
        <v>42</v>
      </c>
      <c r="O3301" t="s">
        <v>8271</v>
      </c>
      <c r="P3301">
        <f t="shared" si="205"/>
        <v>105</v>
      </c>
      <c r="Q3301" s="9" t="s">
        <v>8322</v>
      </c>
      <c r="R3301" t="s">
        <v>8323</v>
      </c>
      <c r="S3301" s="11">
        <f t="shared" si="206"/>
        <v>42648</v>
      </c>
      <c r="T3301" s="11">
        <f t="shared" si="207"/>
        <v>42618</v>
      </c>
    </row>
    <row r="3302" spans="1:20" ht="57.6" x14ac:dyDescent="0.3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>
        <f t="shared" si="204"/>
        <v>1</v>
      </c>
      <c r="O3302" t="s">
        <v>8271</v>
      </c>
      <c r="P3302">
        <f t="shared" si="205"/>
        <v>35</v>
      </c>
      <c r="Q3302" s="9" t="s">
        <v>8322</v>
      </c>
      <c r="R3302" t="s">
        <v>8323</v>
      </c>
      <c r="S3302" s="11">
        <f t="shared" si="206"/>
        <v>42570</v>
      </c>
      <c r="T3302" s="11">
        <f t="shared" si="207"/>
        <v>42540</v>
      </c>
    </row>
    <row r="3303" spans="1:20" ht="57.6" x14ac:dyDescent="0.3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>
        <f t="shared" si="204"/>
        <v>15</v>
      </c>
      <c r="O3303" t="s">
        <v>8271</v>
      </c>
      <c r="P3303">
        <f t="shared" si="205"/>
        <v>83</v>
      </c>
      <c r="Q3303" s="9" t="s">
        <v>8322</v>
      </c>
      <c r="R3303" t="s">
        <v>8323</v>
      </c>
      <c r="S3303" s="11">
        <f t="shared" si="206"/>
        <v>41776</v>
      </c>
      <c r="T3303" s="11">
        <f t="shared" si="207"/>
        <v>41746</v>
      </c>
    </row>
    <row r="3304" spans="1:20" ht="43.2" x14ac:dyDescent="0.3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>
        <f t="shared" si="204"/>
        <v>5</v>
      </c>
      <c r="O3304" t="s">
        <v>8271</v>
      </c>
      <c r="P3304">
        <f t="shared" si="205"/>
        <v>36</v>
      </c>
      <c r="Q3304" s="9" t="s">
        <v>8322</v>
      </c>
      <c r="R3304" t="s">
        <v>8323</v>
      </c>
      <c r="S3304" s="11">
        <f t="shared" si="206"/>
        <v>41994</v>
      </c>
      <c r="T3304" s="11">
        <f t="shared" si="207"/>
        <v>41974</v>
      </c>
    </row>
    <row r="3305" spans="1:20" ht="43.2" x14ac:dyDescent="0.3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>
        <f t="shared" si="204"/>
        <v>0</v>
      </c>
      <c r="O3305" t="s">
        <v>8271</v>
      </c>
      <c r="P3305" t="e">
        <f t="shared" si="205"/>
        <v>#DIV/0!</v>
      </c>
      <c r="Q3305" s="9" t="s">
        <v>8322</v>
      </c>
      <c r="R3305" t="s">
        <v>8323</v>
      </c>
      <c r="S3305" s="11">
        <f t="shared" si="206"/>
        <v>42175</v>
      </c>
      <c r="T3305" s="11">
        <f t="shared" si="207"/>
        <v>42115</v>
      </c>
    </row>
    <row r="3306" spans="1:20" ht="57.6" x14ac:dyDescent="0.3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>
        <f t="shared" si="204"/>
        <v>38</v>
      </c>
      <c r="O3306" t="s">
        <v>8271</v>
      </c>
      <c r="P3306">
        <f t="shared" si="205"/>
        <v>119</v>
      </c>
      <c r="Q3306" s="9" t="s">
        <v>8322</v>
      </c>
      <c r="R3306" t="s">
        <v>8323</v>
      </c>
      <c r="S3306" s="11">
        <f t="shared" si="206"/>
        <v>42032</v>
      </c>
      <c r="T3306" s="11">
        <f t="shared" si="207"/>
        <v>42002</v>
      </c>
    </row>
    <row r="3307" spans="1:20" ht="43.2" x14ac:dyDescent="0.3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>
        <f t="shared" si="204"/>
        <v>5</v>
      </c>
      <c r="O3307" t="s">
        <v>8271</v>
      </c>
      <c r="P3307">
        <f t="shared" si="205"/>
        <v>90</v>
      </c>
      <c r="Q3307" s="9" t="s">
        <v>8322</v>
      </c>
      <c r="R3307" t="s">
        <v>8323</v>
      </c>
      <c r="S3307" s="11">
        <f t="shared" si="206"/>
        <v>42753</v>
      </c>
      <c r="T3307" s="11">
        <f t="shared" si="207"/>
        <v>42723</v>
      </c>
    </row>
    <row r="3308" spans="1:20" ht="43.2" x14ac:dyDescent="0.3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>
        <f t="shared" si="204"/>
        <v>0</v>
      </c>
      <c r="O3308" t="s">
        <v>8271</v>
      </c>
      <c r="P3308">
        <f t="shared" si="205"/>
        <v>2</v>
      </c>
      <c r="Q3308" s="9" t="s">
        <v>8322</v>
      </c>
      <c r="R3308" t="s">
        <v>8323</v>
      </c>
      <c r="S3308" s="11">
        <f t="shared" si="206"/>
        <v>42495</v>
      </c>
      <c r="T3308" s="11">
        <f t="shared" si="207"/>
        <v>42465</v>
      </c>
    </row>
    <row r="3309" spans="1:20" ht="43.2" x14ac:dyDescent="0.3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>
        <f t="shared" si="204"/>
        <v>0</v>
      </c>
      <c r="O3309" t="s">
        <v>8271</v>
      </c>
      <c r="P3309" t="e">
        <f t="shared" si="205"/>
        <v>#DIV/0!</v>
      </c>
      <c r="Q3309" s="9" t="s">
        <v>8322</v>
      </c>
      <c r="R3309" t="s">
        <v>8323</v>
      </c>
      <c r="S3309" s="11">
        <f t="shared" si="206"/>
        <v>42201</v>
      </c>
      <c r="T3309" s="11">
        <f t="shared" si="207"/>
        <v>42171</v>
      </c>
    </row>
    <row r="3310" spans="1:20" ht="43.2" x14ac:dyDescent="0.3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>
        <f t="shared" si="204"/>
        <v>11</v>
      </c>
      <c r="O3310" t="s">
        <v>8271</v>
      </c>
      <c r="P3310">
        <f t="shared" si="205"/>
        <v>108</v>
      </c>
      <c r="Q3310" s="9" t="s">
        <v>8322</v>
      </c>
      <c r="R3310" t="s">
        <v>8323</v>
      </c>
      <c r="S3310" s="11">
        <f t="shared" si="206"/>
        <v>42704</v>
      </c>
      <c r="T3310" s="11">
        <f t="shared" si="207"/>
        <v>42673</v>
      </c>
    </row>
    <row r="3311" spans="1:20" ht="43.2" x14ac:dyDescent="0.3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>
        <f t="shared" si="204"/>
        <v>2</v>
      </c>
      <c r="O3311" t="s">
        <v>8271</v>
      </c>
      <c r="P3311">
        <f t="shared" si="205"/>
        <v>16</v>
      </c>
      <c r="Q3311" s="9" t="s">
        <v>8322</v>
      </c>
      <c r="R3311" t="s">
        <v>8323</v>
      </c>
      <c r="S3311" s="11">
        <f t="shared" si="206"/>
        <v>42188</v>
      </c>
      <c r="T3311" s="11">
        <f t="shared" si="207"/>
        <v>42128</v>
      </c>
    </row>
    <row r="3312" spans="1:20" ht="43.2" x14ac:dyDescent="0.3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>
        <f t="shared" si="204"/>
        <v>0</v>
      </c>
      <c r="O3312" t="s">
        <v>8271</v>
      </c>
      <c r="P3312">
        <f t="shared" si="205"/>
        <v>29</v>
      </c>
      <c r="Q3312" s="9" t="s">
        <v>8322</v>
      </c>
      <c r="R3312" t="s">
        <v>8323</v>
      </c>
      <c r="S3312" s="11">
        <f t="shared" si="206"/>
        <v>42389</v>
      </c>
      <c r="T3312" s="11">
        <f t="shared" si="207"/>
        <v>42359</v>
      </c>
    </row>
    <row r="3313" spans="1:20" ht="43.2" x14ac:dyDescent="0.3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>
        <f t="shared" si="204"/>
        <v>23</v>
      </c>
      <c r="O3313" t="s">
        <v>8271</v>
      </c>
      <c r="P3313">
        <f t="shared" si="205"/>
        <v>97</v>
      </c>
      <c r="Q3313" s="9" t="s">
        <v>8322</v>
      </c>
      <c r="R3313" t="s">
        <v>8323</v>
      </c>
      <c r="S3313" s="11">
        <f t="shared" si="206"/>
        <v>42236</v>
      </c>
      <c r="T3313" s="11">
        <f t="shared" si="207"/>
        <v>42193</v>
      </c>
    </row>
    <row r="3314" spans="1:20" ht="43.2" x14ac:dyDescent="0.3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>
        <f t="shared" si="204"/>
        <v>0</v>
      </c>
      <c r="O3314" t="s">
        <v>8271</v>
      </c>
      <c r="P3314" t="e">
        <f t="shared" si="205"/>
        <v>#DIV/0!</v>
      </c>
      <c r="Q3314" s="9" t="s">
        <v>8322</v>
      </c>
      <c r="R3314" t="s">
        <v>8323</v>
      </c>
      <c r="S3314" s="11">
        <f t="shared" si="206"/>
        <v>41976</v>
      </c>
      <c r="T3314" s="11">
        <f t="shared" si="207"/>
        <v>41916</v>
      </c>
    </row>
    <row r="3315" spans="1:20" ht="43.2" x14ac:dyDescent="0.3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>
        <f t="shared" si="204"/>
        <v>34</v>
      </c>
      <c r="O3315" t="s">
        <v>8271</v>
      </c>
      <c r="P3315">
        <f t="shared" si="205"/>
        <v>63</v>
      </c>
      <c r="Q3315" s="9" t="s">
        <v>8322</v>
      </c>
      <c r="R3315" t="s">
        <v>8323</v>
      </c>
      <c r="S3315" s="11">
        <f t="shared" si="206"/>
        <v>42491</v>
      </c>
      <c r="T3315" s="11">
        <f t="shared" si="207"/>
        <v>42461</v>
      </c>
    </row>
    <row r="3316" spans="1:20" ht="57.6" x14ac:dyDescent="0.3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>
        <f t="shared" si="204"/>
        <v>19</v>
      </c>
      <c r="O3316" t="s">
        <v>8271</v>
      </c>
      <c r="P3316">
        <f t="shared" si="205"/>
        <v>382</v>
      </c>
      <c r="Q3316" s="9" t="s">
        <v>8322</v>
      </c>
      <c r="R3316" t="s">
        <v>8323</v>
      </c>
      <c r="S3316" s="11">
        <f t="shared" si="206"/>
        <v>42406</v>
      </c>
      <c r="T3316" s="11">
        <f t="shared" si="207"/>
        <v>42371</v>
      </c>
    </row>
    <row r="3317" spans="1:20" ht="28.8" x14ac:dyDescent="0.3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>
        <f t="shared" si="204"/>
        <v>0</v>
      </c>
      <c r="O3317" t="s">
        <v>8271</v>
      </c>
      <c r="P3317">
        <f t="shared" si="205"/>
        <v>46</v>
      </c>
      <c r="Q3317" s="9" t="s">
        <v>8322</v>
      </c>
      <c r="R3317" t="s">
        <v>8323</v>
      </c>
      <c r="S3317" s="11">
        <f t="shared" si="206"/>
        <v>41978</v>
      </c>
      <c r="T3317" s="11">
        <f t="shared" si="207"/>
        <v>41948</v>
      </c>
    </row>
    <row r="3318" spans="1:20" ht="28.8" x14ac:dyDescent="0.3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>
        <f t="shared" si="204"/>
        <v>33</v>
      </c>
      <c r="O3318" t="s">
        <v>8271</v>
      </c>
      <c r="P3318">
        <f t="shared" si="205"/>
        <v>26</v>
      </c>
      <c r="Q3318" s="9" t="s">
        <v>8322</v>
      </c>
      <c r="R3318" t="s">
        <v>8323</v>
      </c>
      <c r="S3318" s="11">
        <f t="shared" si="206"/>
        <v>42077</v>
      </c>
      <c r="T3318" s="11">
        <f t="shared" si="207"/>
        <v>42047</v>
      </c>
    </row>
    <row r="3319" spans="1:20" ht="43.2" x14ac:dyDescent="0.3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>
        <f t="shared" si="204"/>
        <v>5</v>
      </c>
      <c r="O3319" t="s">
        <v>8271</v>
      </c>
      <c r="P3319">
        <f t="shared" si="205"/>
        <v>10</v>
      </c>
      <c r="Q3319" s="9" t="s">
        <v>8322</v>
      </c>
      <c r="R3319" t="s">
        <v>8323</v>
      </c>
      <c r="S3319" s="11">
        <f t="shared" si="206"/>
        <v>42266</v>
      </c>
      <c r="T3319" s="11">
        <f t="shared" si="207"/>
        <v>42261</v>
      </c>
    </row>
    <row r="3320" spans="1:20" ht="43.2" x14ac:dyDescent="0.3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>
        <f t="shared" si="204"/>
        <v>0</v>
      </c>
      <c r="O3320" t="s">
        <v>8271</v>
      </c>
      <c r="P3320">
        <f t="shared" si="205"/>
        <v>5</v>
      </c>
      <c r="Q3320" s="9" t="s">
        <v>8322</v>
      </c>
      <c r="R3320" t="s">
        <v>8323</v>
      </c>
      <c r="S3320" s="11">
        <f t="shared" si="206"/>
        <v>42015</v>
      </c>
      <c r="T3320" s="11">
        <f t="shared" si="207"/>
        <v>41985</v>
      </c>
    </row>
    <row r="3321" spans="1:20" ht="43.2" x14ac:dyDescent="0.3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>
        <f t="shared" si="204"/>
        <v>0</v>
      </c>
      <c r="O3321" t="s">
        <v>8271</v>
      </c>
      <c r="P3321" t="e">
        <f t="shared" si="205"/>
        <v>#DIV/0!</v>
      </c>
      <c r="Q3321" s="9" t="s">
        <v>8322</v>
      </c>
      <c r="R3321" t="s">
        <v>8323</v>
      </c>
      <c r="S3321" s="11">
        <f t="shared" si="206"/>
        <v>41930</v>
      </c>
      <c r="T3321" s="11">
        <f t="shared" si="207"/>
        <v>41922</v>
      </c>
    </row>
    <row r="3322" spans="1:20" ht="43.2" x14ac:dyDescent="0.3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>
        <f t="shared" si="204"/>
        <v>38</v>
      </c>
      <c r="O3322" t="s">
        <v>8271</v>
      </c>
      <c r="P3322">
        <f t="shared" si="205"/>
        <v>82</v>
      </c>
      <c r="Q3322" s="9" t="s">
        <v>8322</v>
      </c>
      <c r="R3322" t="s">
        <v>8323</v>
      </c>
      <c r="S3322" s="11">
        <f t="shared" si="206"/>
        <v>41881</v>
      </c>
      <c r="T3322" s="11">
        <f t="shared" si="207"/>
        <v>41851</v>
      </c>
    </row>
    <row r="3323" spans="1:20" ht="43.2" x14ac:dyDescent="0.3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>
        <f t="shared" si="204"/>
        <v>1</v>
      </c>
      <c r="O3323" t="s">
        <v>8271</v>
      </c>
      <c r="P3323">
        <f t="shared" si="205"/>
        <v>7</v>
      </c>
      <c r="Q3323" s="9" t="s">
        <v>8322</v>
      </c>
      <c r="R3323" t="s">
        <v>8323</v>
      </c>
      <c r="S3323" s="11">
        <f t="shared" si="206"/>
        <v>41860</v>
      </c>
      <c r="T3323" s="11">
        <f t="shared" si="207"/>
        <v>41831</v>
      </c>
    </row>
    <row r="3324" spans="1:20" ht="43.2" x14ac:dyDescent="0.3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>
        <f t="shared" si="204"/>
        <v>3</v>
      </c>
      <c r="O3324" t="s">
        <v>8271</v>
      </c>
      <c r="P3324">
        <f t="shared" si="205"/>
        <v>27</v>
      </c>
      <c r="Q3324" s="9" t="s">
        <v>8322</v>
      </c>
      <c r="R3324" t="s">
        <v>8323</v>
      </c>
      <c r="S3324" s="11">
        <f t="shared" si="206"/>
        <v>42476</v>
      </c>
      <c r="T3324" s="11">
        <f t="shared" si="207"/>
        <v>42416</v>
      </c>
    </row>
    <row r="3325" spans="1:20" ht="43.2" x14ac:dyDescent="0.3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>
        <f t="shared" si="204"/>
        <v>9</v>
      </c>
      <c r="O3325" t="s">
        <v>8271</v>
      </c>
      <c r="P3325">
        <f t="shared" si="205"/>
        <v>29</v>
      </c>
      <c r="Q3325" s="9" t="s">
        <v>8322</v>
      </c>
      <c r="R3325" t="s">
        <v>8323</v>
      </c>
      <c r="S3325" s="11">
        <f t="shared" si="206"/>
        <v>41877</v>
      </c>
      <c r="T3325" s="11">
        <f t="shared" si="207"/>
        <v>41869</v>
      </c>
    </row>
    <row r="3326" spans="1:20" x14ac:dyDescent="0.3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>
        <f t="shared" si="204"/>
        <v>1</v>
      </c>
      <c r="O3326" t="s">
        <v>8271</v>
      </c>
      <c r="P3326">
        <f t="shared" si="205"/>
        <v>13</v>
      </c>
      <c r="Q3326" s="9" t="s">
        <v>8322</v>
      </c>
      <c r="R3326" t="s">
        <v>8323</v>
      </c>
      <c r="S3326" s="11">
        <f t="shared" si="206"/>
        <v>42013</v>
      </c>
      <c r="T3326" s="11">
        <f t="shared" si="207"/>
        <v>41953</v>
      </c>
    </row>
    <row r="3327" spans="1:20" ht="28.8" x14ac:dyDescent="0.3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>
        <f t="shared" si="204"/>
        <v>0</v>
      </c>
      <c r="O3327" t="s">
        <v>8271</v>
      </c>
      <c r="P3327" t="e">
        <f t="shared" si="205"/>
        <v>#DIV/0!</v>
      </c>
      <c r="Q3327" s="9" t="s">
        <v>8322</v>
      </c>
      <c r="R3327" t="s">
        <v>8323</v>
      </c>
      <c r="S3327" s="11">
        <f t="shared" si="206"/>
        <v>42098</v>
      </c>
      <c r="T3327" s="11">
        <f t="shared" si="207"/>
        <v>42038</v>
      </c>
    </row>
    <row r="3328" spans="1:20" ht="43.2" x14ac:dyDescent="0.3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>
        <f t="shared" si="204"/>
        <v>5</v>
      </c>
      <c r="O3328" t="s">
        <v>8271</v>
      </c>
      <c r="P3328">
        <f t="shared" si="205"/>
        <v>6</v>
      </c>
      <c r="Q3328" s="9" t="s">
        <v>8322</v>
      </c>
      <c r="R3328" t="s">
        <v>8323</v>
      </c>
      <c r="S3328" s="11">
        <f t="shared" si="206"/>
        <v>41813</v>
      </c>
      <c r="T3328" s="11">
        <f t="shared" si="207"/>
        <v>41811</v>
      </c>
    </row>
    <row r="3329" spans="1:20" ht="43.2" x14ac:dyDescent="0.3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>
        <f t="shared" si="204"/>
        <v>21</v>
      </c>
      <c r="O3329" t="s">
        <v>8271</v>
      </c>
      <c r="P3329">
        <f t="shared" si="205"/>
        <v>52</v>
      </c>
      <c r="Q3329" s="9" t="s">
        <v>8322</v>
      </c>
      <c r="R3329" t="s">
        <v>8323</v>
      </c>
      <c r="S3329" s="11">
        <f t="shared" si="206"/>
        <v>42716</v>
      </c>
      <c r="T3329" s="11">
        <f t="shared" si="207"/>
        <v>42702</v>
      </c>
    </row>
    <row r="3330" spans="1:20" ht="43.2" x14ac:dyDescent="0.3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>
        <f t="shared" ref="N3330:N3393" si="208">ROUND(($E3330/$D3330)*100,0)</f>
        <v>5</v>
      </c>
      <c r="O3330" t="s">
        <v>8271</v>
      </c>
      <c r="P3330">
        <f t="shared" ref="P3330:P3393" si="209">ROUND($E3330/$L3330,0)</f>
        <v>183</v>
      </c>
      <c r="Q3330" s="9" t="s">
        <v>8322</v>
      </c>
      <c r="R3330" t="s">
        <v>8323</v>
      </c>
      <c r="S3330" s="11">
        <f t="shared" si="206"/>
        <v>42288</v>
      </c>
      <c r="T3330" s="11">
        <f t="shared" si="207"/>
        <v>42258</v>
      </c>
    </row>
    <row r="3331" spans="1:20" ht="43.2" x14ac:dyDescent="0.3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>
        <f t="shared" si="208"/>
        <v>4</v>
      </c>
      <c r="O3331" t="s">
        <v>8271</v>
      </c>
      <c r="P3331">
        <f t="shared" si="209"/>
        <v>26</v>
      </c>
      <c r="Q3331" s="9" t="s">
        <v>8322</v>
      </c>
      <c r="R3331" t="s">
        <v>8323</v>
      </c>
      <c r="S3331" s="11">
        <f t="shared" ref="S3331:S3394" si="210">ROUND((((($I3331/60)/60)/24)+DATE(1970,1,1))-(8/24),0)</f>
        <v>42308</v>
      </c>
      <c r="T3331" s="11">
        <f t="shared" ref="T3331:T3394" si="211">ROUND((((($J3331/60)/60)/24)+DATE(1970,1,1))-(8/24),0)</f>
        <v>42278</v>
      </c>
    </row>
    <row r="3332" spans="1:20" ht="43.2" x14ac:dyDescent="0.3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>
        <f t="shared" si="208"/>
        <v>0</v>
      </c>
      <c r="O3332" t="s">
        <v>8271</v>
      </c>
      <c r="P3332" t="e">
        <f t="shared" si="209"/>
        <v>#DIV/0!</v>
      </c>
      <c r="Q3332" s="9" t="s">
        <v>8322</v>
      </c>
      <c r="R3332" t="s">
        <v>8323</v>
      </c>
      <c r="S3332" s="11">
        <f t="shared" si="210"/>
        <v>42575</v>
      </c>
      <c r="T3332" s="11">
        <f t="shared" si="211"/>
        <v>42515</v>
      </c>
    </row>
    <row r="3333" spans="1:20" ht="57.6" x14ac:dyDescent="0.3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>
        <f t="shared" si="208"/>
        <v>62</v>
      </c>
      <c r="O3333" t="s">
        <v>8271</v>
      </c>
      <c r="P3333">
        <f t="shared" si="209"/>
        <v>486</v>
      </c>
      <c r="Q3333" s="9" t="s">
        <v>8322</v>
      </c>
      <c r="R3333" t="s">
        <v>8323</v>
      </c>
      <c r="S3333" s="11">
        <f t="shared" si="210"/>
        <v>41860</v>
      </c>
      <c r="T3333" s="11">
        <f t="shared" si="211"/>
        <v>41830</v>
      </c>
    </row>
    <row r="3334" spans="1:20" ht="43.2" x14ac:dyDescent="0.3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>
        <f t="shared" si="208"/>
        <v>1</v>
      </c>
      <c r="O3334" t="s">
        <v>8271</v>
      </c>
      <c r="P3334">
        <f t="shared" si="209"/>
        <v>3</v>
      </c>
      <c r="Q3334" s="9" t="s">
        <v>8322</v>
      </c>
      <c r="R3334" t="s">
        <v>8323</v>
      </c>
      <c r="S3334" s="11">
        <f t="shared" si="210"/>
        <v>42043</v>
      </c>
      <c r="T3334" s="11">
        <f t="shared" si="211"/>
        <v>41983</v>
      </c>
    </row>
    <row r="3335" spans="1:20" ht="43.2" x14ac:dyDescent="0.3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>
        <f t="shared" si="208"/>
        <v>0</v>
      </c>
      <c r="O3335" t="s">
        <v>8271</v>
      </c>
      <c r="P3335">
        <f t="shared" si="209"/>
        <v>25</v>
      </c>
      <c r="Q3335" s="9" t="s">
        <v>8322</v>
      </c>
      <c r="R3335" t="s">
        <v>8323</v>
      </c>
      <c r="S3335" s="11">
        <f t="shared" si="210"/>
        <v>42240</v>
      </c>
      <c r="T3335" s="11">
        <f t="shared" si="211"/>
        <v>42210</v>
      </c>
    </row>
    <row r="3336" spans="1:20" ht="43.2" x14ac:dyDescent="0.3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>
        <f t="shared" si="208"/>
        <v>1</v>
      </c>
      <c r="O3336" t="s">
        <v>8271</v>
      </c>
      <c r="P3336">
        <f t="shared" si="209"/>
        <v>10</v>
      </c>
      <c r="Q3336" s="9" t="s">
        <v>8322</v>
      </c>
      <c r="R3336" t="s">
        <v>8323</v>
      </c>
      <c r="S3336" s="11">
        <f t="shared" si="210"/>
        <v>42256</v>
      </c>
      <c r="T3336" s="11">
        <f t="shared" si="211"/>
        <v>42196</v>
      </c>
    </row>
    <row r="3337" spans="1:20" ht="43.2" x14ac:dyDescent="0.3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>
        <f t="shared" si="208"/>
        <v>5</v>
      </c>
      <c r="O3337" t="s">
        <v>8271</v>
      </c>
      <c r="P3337">
        <f t="shared" si="209"/>
        <v>19</v>
      </c>
      <c r="Q3337" s="9" t="s">
        <v>8322</v>
      </c>
      <c r="R3337" t="s">
        <v>8323</v>
      </c>
      <c r="S3337" s="11">
        <f t="shared" si="210"/>
        <v>41952</v>
      </c>
      <c r="T3337" s="11">
        <f t="shared" si="211"/>
        <v>41941</v>
      </c>
    </row>
    <row r="3338" spans="1:20" ht="43.2" x14ac:dyDescent="0.3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>
        <f t="shared" si="208"/>
        <v>18</v>
      </c>
      <c r="O3338" t="s">
        <v>8271</v>
      </c>
      <c r="P3338">
        <f t="shared" si="209"/>
        <v>37</v>
      </c>
      <c r="Q3338" s="9" t="s">
        <v>8322</v>
      </c>
      <c r="R3338" t="s">
        <v>8323</v>
      </c>
      <c r="S3338" s="11">
        <f t="shared" si="210"/>
        <v>42620</v>
      </c>
      <c r="T3338" s="11">
        <f t="shared" si="211"/>
        <v>42606</v>
      </c>
    </row>
    <row r="3339" spans="1:20" ht="57.6" x14ac:dyDescent="0.3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>
        <f t="shared" si="208"/>
        <v>9</v>
      </c>
      <c r="O3339" t="s">
        <v>8271</v>
      </c>
      <c r="P3339">
        <f t="shared" si="209"/>
        <v>81</v>
      </c>
      <c r="Q3339" s="9" t="s">
        <v>8322</v>
      </c>
      <c r="R3339" t="s">
        <v>8323</v>
      </c>
      <c r="S3339" s="11">
        <f t="shared" si="210"/>
        <v>42217</v>
      </c>
      <c r="T3339" s="11">
        <f t="shared" si="211"/>
        <v>42199</v>
      </c>
    </row>
    <row r="3340" spans="1:20" ht="43.2" x14ac:dyDescent="0.3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>
        <f t="shared" si="208"/>
        <v>0</v>
      </c>
      <c r="O3340" t="s">
        <v>8271</v>
      </c>
      <c r="P3340">
        <f t="shared" si="209"/>
        <v>1</v>
      </c>
      <c r="Q3340" s="9" t="s">
        <v>8322</v>
      </c>
      <c r="R3340" t="s">
        <v>8323</v>
      </c>
      <c r="S3340" s="11">
        <f t="shared" si="210"/>
        <v>42505</v>
      </c>
      <c r="T3340" s="11">
        <f t="shared" si="211"/>
        <v>42445</v>
      </c>
    </row>
    <row r="3341" spans="1:20" ht="57.6" x14ac:dyDescent="0.3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>
        <f t="shared" si="208"/>
        <v>3</v>
      </c>
      <c r="O3341" t="s">
        <v>8271</v>
      </c>
      <c r="P3341">
        <f t="shared" si="209"/>
        <v>53</v>
      </c>
      <c r="Q3341" s="9" t="s">
        <v>8322</v>
      </c>
      <c r="R3341" t="s">
        <v>8323</v>
      </c>
      <c r="S3341" s="11">
        <f t="shared" si="210"/>
        <v>42529</v>
      </c>
      <c r="T3341" s="11">
        <f t="shared" si="211"/>
        <v>42499</v>
      </c>
    </row>
    <row r="3342" spans="1:20" ht="43.2" x14ac:dyDescent="0.3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>
        <f t="shared" si="208"/>
        <v>0</v>
      </c>
      <c r="O3342" t="s">
        <v>8271</v>
      </c>
      <c r="P3342">
        <f t="shared" si="209"/>
        <v>20</v>
      </c>
      <c r="Q3342" s="9" t="s">
        <v>8322</v>
      </c>
      <c r="R3342" t="s">
        <v>8323</v>
      </c>
      <c r="S3342" s="11">
        <f t="shared" si="210"/>
        <v>41968</v>
      </c>
      <c r="T3342" s="11">
        <f t="shared" si="211"/>
        <v>41929</v>
      </c>
    </row>
    <row r="3343" spans="1:20" ht="43.2" x14ac:dyDescent="0.3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>
        <f t="shared" si="208"/>
        <v>0</v>
      </c>
      <c r="O3343" t="s">
        <v>8271</v>
      </c>
      <c r="P3343">
        <f t="shared" si="209"/>
        <v>1</v>
      </c>
      <c r="Q3343" s="9" t="s">
        <v>8322</v>
      </c>
      <c r="R3343" t="s">
        <v>8323</v>
      </c>
      <c r="S3343" s="11">
        <f t="shared" si="210"/>
        <v>42168</v>
      </c>
      <c r="T3343" s="11">
        <f t="shared" si="211"/>
        <v>42108</v>
      </c>
    </row>
    <row r="3344" spans="1:20" ht="57.6" x14ac:dyDescent="0.3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>
        <f t="shared" si="208"/>
        <v>37</v>
      </c>
      <c r="O3344" t="s">
        <v>8271</v>
      </c>
      <c r="P3344">
        <f t="shared" si="209"/>
        <v>47</v>
      </c>
      <c r="Q3344" s="9" t="s">
        <v>8322</v>
      </c>
      <c r="R3344" t="s">
        <v>8323</v>
      </c>
      <c r="S3344" s="11">
        <f t="shared" si="210"/>
        <v>42182</v>
      </c>
      <c r="T3344" s="11">
        <f t="shared" si="211"/>
        <v>42142</v>
      </c>
    </row>
    <row r="3345" spans="1:20" ht="43.2" x14ac:dyDescent="0.3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>
        <f t="shared" si="208"/>
        <v>14</v>
      </c>
      <c r="O3345" t="s">
        <v>8271</v>
      </c>
      <c r="P3345">
        <f t="shared" si="209"/>
        <v>78</v>
      </c>
      <c r="Q3345" s="9" t="s">
        <v>8322</v>
      </c>
      <c r="R3345" t="s">
        <v>8323</v>
      </c>
      <c r="S3345" s="11">
        <f t="shared" si="210"/>
        <v>42384</v>
      </c>
      <c r="T3345" s="11">
        <f t="shared" si="211"/>
        <v>42354</v>
      </c>
    </row>
    <row r="3346" spans="1:20" ht="43.2" x14ac:dyDescent="0.3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>
        <f t="shared" si="208"/>
        <v>0</v>
      </c>
      <c r="O3346" t="s">
        <v>8271</v>
      </c>
      <c r="P3346">
        <f t="shared" si="209"/>
        <v>1</v>
      </c>
      <c r="Q3346" s="9" t="s">
        <v>8322</v>
      </c>
      <c r="R3346" t="s">
        <v>8323</v>
      </c>
      <c r="S3346" s="11">
        <f t="shared" si="210"/>
        <v>41889</v>
      </c>
      <c r="T3346" s="11">
        <f t="shared" si="211"/>
        <v>41829</v>
      </c>
    </row>
    <row r="3347" spans="1:20" ht="28.8" x14ac:dyDescent="0.3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>
        <f t="shared" si="208"/>
        <v>0</v>
      </c>
      <c r="O3347" t="s">
        <v>8271</v>
      </c>
      <c r="P3347">
        <f t="shared" si="209"/>
        <v>1</v>
      </c>
      <c r="Q3347" s="9" t="s">
        <v>8322</v>
      </c>
      <c r="R3347" t="s">
        <v>8323</v>
      </c>
      <c r="S3347" s="11">
        <f t="shared" si="210"/>
        <v>42078</v>
      </c>
      <c r="T3347" s="11">
        <f t="shared" si="211"/>
        <v>42018</v>
      </c>
    </row>
    <row r="3348" spans="1:20" ht="43.2" x14ac:dyDescent="0.3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>
        <f t="shared" si="208"/>
        <v>61</v>
      </c>
      <c r="O3348" t="s">
        <v>8271</v>
      </c>
      <c r="P3348">
        <f t="shared" si="209"/>
        <v>204</v>
      </c>
      <c r="Q3348" s="9" t="s">
        <v>8322</v>
      </c>
      <c r="R3348" t="s">
        <v>8323</v>
      </c>
      <c r="S3348" s="11">
        <f t="shared" si="210"/>
        <v>42445</v>
      </c>
      <c r="T3348" s="11">
        <f t="shared" si="211"/>
        <v>42415</v>
      </c>
    </row>
    <row r="3349" spans="1:20" ht="43.2" x14ac:dyDescent="0.3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>
        <f t="shared" si="208"/>
        <v>8</v>
      </c>
      <c r="O3349" t="s">
        <v>8271</v>
      </c>
      <c r="P3349">
        <f t="shared" si="209"/>
        <v>21</v>
      </c>
      <c r="Q3349" s="9" t="s">
        <v>8322</v>
      </c>
      <c r="R3349" t="s">
        <v>8323</v>
      </c>
      <c r="S3349" s="11">
        <f t="shared" si="210"/>
        <v>41778</v>
      </c>
      <c r="T3349" s="11">
        <f t="shared" si="211"/>
        <v>41755</v>
      </c>
    </row>
    <row r="3350" spans="1:20" ht="43.2" x14ac:dyDescent="0.3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>
        <f t="shared" si="208"/>
        <v>22</v>
      </c>
      <c r="O3350" t="s">
        <v>8271</v>
      </c>
      <c r="P3350">
        <f t="shared" si="209"/>
        <v>49</v>
      </c>
      <c r="Q3350" s="9" t="s">
        <v>8322</v>
      </c>
      <c r="R3350" t="s">
        <v>8323</v>
      </c>
      <c r="S3350" s="11">
        <f t="shared" si="210"/>
        <v>42263</v>
      </c>
      <c r="T3350" s="11">
        <f t="shared" si="211"/>
        <v>42245</v>
      </c>
    </row>
    <row r="3351" spans="1:20" ht="43.2" x14ac:dyDescent="0.3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>
        <f t="shared" si="208"/>
        <v>27</v>
      </c>
      <c r="O3351" t="s">
        <v>8271</v>
      </c>
      <c r="P3351">
        <f t="shared" si="209"/>
        <v>68</v>
      </c>
      <c r="Q3351" s="9" t="s">
        <v>8322</v>
      </c>
      <c r="R3351" t="s">
        <v>8323</v>
      </c>
      <c r="S3351" s="11">
        <f t="shared" si="210"/>
        <v>42306</v>
      </c>
      <c r="T3351" s="11">
        <f t="shared" si="211"/>
        <v>42278</v>
      </c>
    </row>
    <row r="3352" spans="1:20" ht="43.2" x14ac:dyDescent="0.3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>
        <f t="shared" si="208"/>
        <v>9</v>
      </c>
      <c r="O3352" t="s">
        <v>8271</v>
      </c>
      <c r="P3352">
        <f t="shared" si="209"/>
        <v>9</v>
      </c>
      <c r="Q3352" s="9" t="s">
        <v>8322</v>
      </c>
      <c r="R3352" t="s">
        <v>8323</v>
      </c>
      <c r="S3352" s="11">
        <f t="shared" si="210"/>
        <v>41856</v>
      </c>
      <c r="T3352" s="11">
        <f t="shared" si="211"/>
        <v>41826</v>
      </c>
    </row>
    <row r="3353" spans="1:20" ht="43.2" x14ac:dyDescent="0.3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>
        <f t="shared" si="208"/>
        <v>27</v>
      </c>
      <c r="O3353" t="s">
        <v>8271</v>
      </c>
      <c r="P3353">
        <f t="shared" si="209"/>
        <v>52</v>
      </c>
      <c r="Q3353" s="9" t="s">
        <v>8322</v>
      </c>
      <c r="R3353" t="s">
        <v>8323</v>
      </c>
      <c r="S3353" s="11">
        <f t="shared" si="210"/>
        <v>42088</v>
      </c>
      <c r="T3353" s="11">
        <f t="shared" si="211"/>
        <v>42058</v>
      </c>
    </row>
    <row r="3354" spans="1:20" ht="43.2" x14ac:dyDescent="0.3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>
        <f t="shared" si="208"/>
        <v>0</v>
      </c>
      <c r="O3354" t="s">
        <v>8303</v>
      </c>
      <c r="P3354">
        <f t="shared" si="209"/>
        <v>1</v>
      </c>
      <c r="Q3354" s="9" t="s">
        <v>8322</v>
      </c>
      <c r="R3354" t="s">
        <v>8362</v>
      </c>
      <c r="S3354" s="11">
        <f t="shared" si="210"/>
        <v>42065</v>
      </c>
      <c r="T3354" s="11">
        <f t="shared" si="211"/>
        <v>42035</v>
      </c>
    </row>
    <row r="3355" spans="1:20" ht="43.2" x14ac:dyDescent="0.3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>
        <f t="shared" si="208"/>
        <v>20</v>
      </c>
      <c r="O3355" t="s">
        <v>8303</v>
      </c>
      <c r="P3355">
        <f t="shared" si="209"/>
        <v>202</v>
      </c>
      <c r="Q3355" s="9" t="s">
        <v>8322</v>
      </c>
      <c r="R3355" t="s">
        <v>8362</v>
      </c>
      <c r="S3355" s="11">
        <f t="shared" si="210"/>
        <v>42355</v>
      </c>
      <c r="T3355" s="11">
        <f t="shared" si="211"/>
        <v>42334</v>
      </c>
    </row>
    <row r="3356" spans="1:20" ht="43.2" x14ac:dyDescent="0.3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>
        <f t="shared" si="208"/>
        <v>0</v>
      </c>
      <c r="O3356" t="s">
        <v>8303</v>
      </c>
      <c r="P3356" t="e">
        <f t="shared" si="209"/>
        <v>#DIV/0!</v>
      </c>
      <c r="Q3356" s="9" t="s">
        <v>8322</v>
      </c>
      <c r="R3356" t="s">
        <v>8362</v>
      </c>
      <c r="S3356" s="11">
        <f t="shared" si="210"/>
        <v>42107</v>
      </c>
      <c r="T3356" s="11">
        <f t="shared" si="211"/>
        <v>42077</v>
      </c>
    </row>
    <row r="3357" spans="1:20" ht="43.2" x14ac:dyDescent="0.3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>
        <f t="shared" si="208"/>
        <v>1</v>
      </c>
      <c r="O3357" t="s">
        <v>8303</v>
      </c>
      <c r="P3357">
        <f t="shared" si="209"/>
        <v>100</v>
      </c>
      <c r="Q3357" s="9" t="s">
        <v>8322</v>
      </c>
      <c r="R3357" t="s">
        <v>8362</v>
      </c>
      <c r="S3357" s="11">
        <f t="shared" si="210"/>
        <v>42163</v>
      </c>
      <c r="T3357" s="11">
        <f t="shared" si="211"/>
        <v>42133</v>
      </c>
    </row>
    <row r="3358" spans="1:20" ht="57.6" x14ac:dyDescent="0.3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>
        <f t="shared" si="208"/>
        <v>0</v>
      </c>
      <c r="O3358" t="s">
        <v>8303</v>
      </c>
      <c r="P3358" t="e">
        <f t="shared" si="209"/>
        <v>#DIV/0!</v>
      </c>
      <c r="Q3358" s="9" t="s">
        <v>8322</v>
      </c>
      <c r="R3358" t="s">
        <v>8362</v>
      </c>
      <c r="S3358" s="11">
        <f t="shared" si="210"/>
        <v>42148</v>
      </c>
      <c r="T3358" s="11">
        <f t="shared" si="211"/>
        <v>42118</v>
      </c>
    </row>
    <row r="3359" spans="1:20" ht="43.2" x14ac:dyDescent="0.3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>
        <f t="shared" si="208"/>
        <v>0</v>
      </c>
      <c r="O3359" t="s">
        <v>8303</v>
      </c>
      <c r="P3359">
        <f t="shared" si="209"/>
        <v>1</v>
      </c>
      <c r="Q3359" s="9" t="s">
        <v>8322</v>
      </c>
      <c r="R3359" t="s">
        <v>8362</v>
      </c>
      <c r="S3359" s="11">
        <f t="shared" si="210"/>
        <v>42597</v>
      </c>
      <c r="T3359" s="11">
        <f t="shared" si="211"/>
        <v>42567</v>
      </c>
    </row>
    <row r="3360" spans="1:20" ht="57.6" x14ac:dyDescent="0.3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>
        <f t="shared" si="208"/>
        <v>4</v>
      </c>
      <c r="O3360" t="s">
        <v>8303</v>
      </c>
      <c r="P3360">
        <f t="shared" si="209"/>
        <v>82</v>
      </c>
      <c r="Q3360" s="9" t="s">
        <v>8322</v>
      </c>
      <c r="R3360" t="s">
        <v>8362</v>
      </c>
      <c r="S3360" s="11">
        <f t="shared" si="210"/>
        <v>42698</v>
      </c>
      <c r="T3360" s="11">
        <f t="shared" si="211"/>
        <v>42649</v>
      </c>
    </row>
    <row r="3361" spans="1:20" ht="57.6" x14ac:dyDescent="0.3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>
        <f t="shared" si="208"/>
        <v>0</v>
      </c>
      <c r="O3361" t="s">
        <v>8303</v>
      </c>
      <c r="P3361">
        <f t="shared" si="209"/>
        <v>3</v>
      </c>
      <c r="Q3361" s="9" t="s">
        <v>8322</v>
      </c>
      <c r="R3361" t="s">
        <v>8362</v>
      </c>
      <c r="S3361" s="11">
        <f t="shared" si="210"/>
        <v>42157</v>
      </c>
      <c r="T3361" s="11">
        <f t="shared" si="211"/>
        <v>42097</v>
      </c>
    </row>
    <row r="3362" spans="1:20" ht="43.2" x14ac:dyDescent="0.3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>
        <f t="shared" si="208"/>
        <v>3</v>
      </c>
      <c r="O3362" t="s">
        <v>8303</v>
      </c>
      <c r="P3362">
        <f t="shared" si="209"/>
        <v>13</v>
      </c>
      <c r="Q3362" s="9" t="s">
        <v>8322</v>
      </c>
      <c r="R3362" t="s">
        <v>8362</v>
      </c>
      <c r="S3362" s="11">
        <f t="shared" si="210"/>
        <v>42328</v>
      </c>
      <c r="T3362" s="11">
        <f t="shared" si="211"/>
        <v>42297</v>
      </c>
    </row>
    <row r="3363" spans="1:20" ht="43.2" x14ac:dyDescent="0.3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>
        <f t="shared" si="208"/>
        <v>0</v>
      </c>
      <c r="O3363" t="s">
        <v>8303</v>
      </c>
      <c r="P3363" t="e">
        <f t="shared" si="209"/>
        <v>#DIV/0!</v>
      </c>
      <c r="Q3363" s="9" t="s">
        <v>8322</v>
      </c>
      <c r="R3363" t="s">
        <v>8362</v>
      </c>
      <c r="S3363" s="11">
        <f t="shared" si="210"/>
        <v>42392</v>
      </c>
      <c r="T3363" s="11">
        <f t="shared" si="211"/>
        <v>42362</v>
      </c>
    </row>
    <row r="3364" spans="1:20" ht="57.6" x14ac:dyDescent="0.3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>
        <f t="shared" si="208"/>
        <v>24</v>
      </c>
      <c r="O3364" t="s">
        <v>8303</v>
      </c>
      <c r="P3364">
        <f t="shared" si="209"/>
        <v>24</v>
      </c>
      <c r="Q3364" s="9" t="s">
        <v>8322</v>
      </c>
      <c r="R3364" t="s">
        <v>8362</v>
      </c>
      <c r="S3364" s="11">
        <f t="shared" si="210"/>
        <v>42774</v>
      </c>
      <c r="T3364" s="11">
        <f t="shared" si="211"/>
        <v>42744</v>
      </c>
    </row>
    <row r="3365" spans="1:20" ht="43.2" x14ac:dyDescent="0.3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>
        <f t="shared" si="208"/>
        <v>0</v>
      </c>
      <c r="O3365" t="s">
        <v>8303</v>
      </c>
      <c r="P3365">
        <f t="shared" si="209"/>
        <v>38</v>
      </c>
      <c r="Q3365" s="9" t="s">
        <v>8322</v>
      </c>
      <c r="R3365" t="s">
        <v>8362</v>
      </c>
      <c r="S3365" s="11">
        <f t="shared" si="210"/>
        <v>42152</v>
      </c>
      <c r="T3365" s="11">
        <f t="shared" si="211"/>
        <v>42122</v>
      </c>
    </row>
    <row r="3366" spans="1:20" ht="57.6" x14ac:dyDescent="0.3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>
        <f t="shared" si="208"/>
        <v>0</v>
      </c>
      <c r="O3366" t="s">
        <v>8303</v>
      </c>
      <c r="P3366">
        <f t="shared" si="209"/>
        <v>13</v>
      </c>
      <c r="Q3366" s="9" t="s">
        <v>8322</v>
      </c>
      <c r="R3366" t="s">
        <v>8362</v>
      </c>
      <c r="S3366" s="11">
        <f t="shared" si="210"/>
        <v>41914</v>
      </c>
      <c r="T3366" s="11">
        <f t="shared" si="211"/>
        <v>41862</v>
      </c>
    </row>
    <row r="3367" spans="1:20" ht="43.2" x14ac:dyDescent="0.3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>
        <f t="shared" si="208"/>
        <v>0</v>
      </c>
      <c r="O3367" t="s">
        <v>8303</v>
      </c>
      <c r="P3367" t="e">
        <f t="shared" si="209"/>
        <v>#DIV/0!</v>
      </c>
      <c r="Q3367" s="9" t="s">
        <v>8322</v>
      </c>
      <c r="R3367" t="s">
        <v>8362</v>
      </c>
      <c r="S3367" s="11">
        <f t="shared" si="210"/>
        <v>42065</v>
      </c>
      <c r="T3367" s="11">
        <f t="shared" si="211"/>
        <v>42027</v>
      </c>
    </row>
    <row r="3368" spans="1:20" ht="43.2" x14ac:dyDescent="0.3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>
        <f t="shared" si="208"/>
        <v>0</v>
      </c>
      <c r="O3368" t="s">
        <v>8303</v>
      </c>
      <c r="P3368">
        <f t="shared" si="209"/>
        <v>1</v>
      </c>
      <c r="Q3368" s="9" t="s">
        <v>8322</v>
      </c>
      <c r="R3368" t="s">
        <v>8362</v>
      </c>
      <c r="S3368" s="11">
        <f t="shared" si="210"/>
        <v>42014</v>
      </c>
      <c r="T3368" s="11">
        <f t="shared" si="211"/>
        <v>41954</v>
      </c>
    </row>
    <row r="3369" spans="1:20" ht="43.2" x14ac:dyDescent="0.3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>
        <f t="shared" si="208"/>
        <v>0</v>
      </c>
      <c r="O3369" t="s">
        <v>8303</v>
      </c>
      <c r="P3369" t="e">
        <f t="shared" si="209"/>
        <v>#DIV/0!</v>
      </c>
      <c r="Q3369" s="9" t="s">
        <v>8322</v>
      </c>
      <c r="R3369" t="s">
        <v>8362</v>
      </c>
      <c r="S3369" s="11">
        <f t="shared" si="210"/>
        <v>41911</v>
      </c>
      <c r="T3369" s="11">
        <f t="shared" si="211"/>
        <v>41851</v>
      </c>
    </row>
    <row r="3370" spans="1:20" ht="43.2" x14ac:dyDescent="0.3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>
        <f t="shared" si="208"/>
        <v>0</v>
      </c>
      <c r="O3370" t="s">
        <v>8303</v>
      </c>
      <c r="P3370" t="e">
        <f t="shared" si="209"/>
        <v>#DIV/0!</v>
      </c>
      <c r="Q3370" s="9" t="s">
        <v>8322</v>
      </c>
      <c r="R3370" t="s">
        <v>8362</v>
      </c>
      <c r="S3370" s="11">
        <f t="shared" si="210"/>
        <v>42463</v>
      </c>
      <c r="T3370" s="11">
        <f t="shared" si="211"/>
        <v>42433</v>
      </c>
    </row>
    <row r="3371" spans="1:20" ht="57.6" x14ac:dyDescent="0.3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>
        <f t="shared" si="208"/>
        <v>0</v>
      </c>
      <c r="O3371" t="s">
        <v>8303</v>
      </c>
      <c r="P3371">
        <f t="shared" si="209"/>
        <v>1</v>
      </c>
      <c r="Q3371" s="9" t="s">
        <v>8322</v>
      </c>
      <c r="R3371" t="s">
        <v>8362</v>
      </c>
      <c r="S3371" s="11">
        <f t="shared" si="210"/>
        <v>42510</v>
      </c>
      <c r="T3371" s="11">
        <f t="shared" si="211"/>
        <v>42460</v>
      </c>
    </row>
    <row r="3372" spans="1:20" ht="43.2" x14ac:dyDescent="0.3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>
        <f t="shared" si="208"/>
        <v>3</v>
      </c>
      <c r="O3372" t="s">
        <v>8303</v>
      </c>
      <c r="P3372">
        <f t="shared" si="209"/>
        <v>41</v>
      </c>
      <c r="Q3372" s="9" t="s">
        <v>8322</v>
      </c>
      <c r="R3372" t="s">
        <v>8362</v>
      </c>
      <c r="S3372" s="11">
        <f t="shared" si="210"/>
        <v>41860</v>
      </c>
      <c r="T3372" s="11">
        <f t="shared" si="211"/>
        <v>41830</v>
      </c>
    </row>
    <row r="3373" spans="1:20" ht="28.8" x14ac:dyDescent="0.3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>
        <f t="shared" si="208"/>
        <v>0</v>
      </c>
      <c r="O3373" t="s">
        <v>8303</v>
      </c>
      <c r="P3373">
        <f t="shared" si="209"/>
        <v>56</v>
      </c>
      <c r="Q3373" s="9" t="s">
        <v>8322</v>
      </c>
      <c r="R3373" t="s">
        <v>8362</v>
      </c>
      <c r="S3373" s="11">
        <f t="shared" si="210"/>
        <v>42275</v>
      </c>
      <c r="T3373" s="11">
        <f t="shared" si="211"/>
        <v>42245</v>
      </c>
    </row>
    <row r="3374" spans="1:20" x14ac:dyDescent="0.3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>
        <f t="shared" si="208"/>
        <v>0</v>
      </c>
      <c r="O3374" t="s">
        <v>8303</v>
      </c>
      <c r="P3374" t="e">
        <f t="shared" si="209"/>
        <v>#DIV/0!</v>
      </c>
      <c r="Q3374" s="9" t="s">
        <v>8322</v>
      </c>
      <c r="R3374" t="s">
        <v>8362</v>
      </c>
      <c r="S3374" s="11">
        <f t="shared" si="210"/>
        <v>41864</v>
      </c>
      <c r="T3374" s="11">
        <f t="shared" si="211"/>
        <v>41834</v>
      </c>
    </row>
    <row r="3375" spans="1:20" ht="43.2" x14ac:dyDescent="0.3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>
        <f t="shared" si="208"/>
        <v>67</v>
      </c>
      <c r="O3375" t="s">
        <v>8303</v>
      </c>
      <c r="P3375">
        <f t="shared" si="209"/>
        <v>100</v>
      </c>
      <c r="Q3375" s="9" t="s">
        <v>8322</v>
      </c>
      <c r="R3375" t="s">
        <v>8362</v>
      </c>
      <c r="S3375" s="11">
        <f t="shared" si="210"/>
        <v>42277</v>
      </c>
      <c r="T3375" s="11">
        <f t="shared" si="211"/>
        <v>42248</v>
      </c>
    </row>
    <row r="3376" spans="1:20" ht="43.2" x14ac:dyDescent="0.3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>
        <f t="shared" si="208"/>
        <v>20</v>
      </c>
      <c r="O3376" t="s">
        <v>8303</v>
      </c>
      <c r="P3376">
        <f t="shared" si="209"/>
        <v>26</v>
      </c>
      <c r="Q3376" s="9" t="s">
        <v>8322</v>
      </c>
      <c r="R3376" t="s">
        <v>8362</v>
      </c>
      <c r="S3376" s="11">
        <f t="shared" si="210"/>
        <v>42666</v>
      </c>
      <c r="T3376" s="11">
        <f t="shared" si="211"/>
        <v>42631</v>
      </c>
    </row>
    <row r="3377" spans="1:20" ht="28.8" x14ac:dyDescent="0.3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>
        <f t="shared" si="208"/>
        <v>11</v>
      </c>
      <c r="O3377" t="s">
        <v>8303</v>
      </c>
      <c r="P3377">
        <f t="shared" si="209"/>
        <v>118</v>
      </c>
      <c r="Q3377" s="9" t="s">
        <v>8322</v>
      </c>
      <c r="R3377" t="s">
        <v>8362</v>
      </c>
      <c r="S3377" s="11">
        <f t="shared" si="210"/>
        <v>42330</v>
      </c>
      <c r="T3377" s="11">
        <f t="shared" si="211"/>
        <v>42299</v>
      </c>
    </row>
    <row r="3378" spans="1:20" ht="43.2" x14ac:dyDescent="0.3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>
        <f t="shared" si="208"/>
        <v>0</v>
      </c>
      <c r="O3378" t="s">
        <v>8303</v>
      </c>
      <c r="P3378">
        <f t="shared" si="209"/>
        <v>5</v>
      </c>
      <c r="Q3378" s="9" t="s">
        <v>8322</v>
      </c>
      <c r="R3378" t="s">
        <v>8362</v>
      </c>
      <c r="S3378" s="11">
        <f t="shared" si="210"/>
        <v>41850</v>
      </c>
      <c r="T3378" s="11">
        <f t="shared" si="211"/>
        <v>41825</v>
      </c>
    </row>
    <row r="3379" spans="1:20" ht="43.2" x14ac:dyDescent="0.3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>
        <f t="shared" si="208"/>
        <v>12</v>
      </c>
      <c r="O3379" t="s">
        <v>8303</v>
      </c>
      <c r="P3379">
        <f t="shared" si="209"/>
        <v>2797</v>
      </c>
      <c r="Q3379" s="9" t="s">
        <v>8322</v>
      </c>
      <c r="R3379" t="s">
        <v>8362</v>
      </c>
      <c r="S3379" s="11">
        <f t="shared" si="210"/>
        <v>42561</v>
      </c>
      <c r="T3379" s="11">
        <f t="shared" si="211"/>
        <v>42531</v>
      </c>
    </row>
    <row r="3380" spans="1:20" ht="43.2" x14ac:dyDescent="0.3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>
        <f t="shared" si="208"/>
        <v>3</v>
      </c>
      <c r="O3380" t="s">
        <v>8303</v>
      </c>
      <c r="P3380">
        <f t="shared" si="209"/>
        <v>200</v>
      </c>
      <c r="Q3380" s="9" t="s">
        <v>8322</v>
      </c>
      <c r="R3380" t="s">
        <v>8362</v>
      </c>
      <c r="S3380" s="11">
        <f t="shared" si="210"/>
        <v>42257</v>
      </c>
      <c r="T3380" s="11">
        <f t="shared" si="211"/>
        <v>42227</v>
      </c>
    </row>
    <row r="3381" spans="1:20" ht="43.2" x14ac:dyDescent="0.3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>
        <f t="shared" si="208"/>
        <v>0</v>
      </c>
      <c r="O3381" t="s">
        <v>8303</v>
      </c>
      <c r="P3381">
        <f t="shared" si="209"/>
        <v>88</v>
      </c>
      <c r="Q3381" s="9" t="s">
        <v>8322</v>
      </c>
      <c r="R3381" t="s">
        <v>8362</v>
      </c>
      <c r="S3381" s="11">
        <f t="shared" si="210"/>
        <v>42293</v>
      </c>
      <c r="T3381" s="11">
        <f t="shared" si="211"/>
        <v>42263</v>
      </c>
    </row>
    <row r="3382" spans="1:20" ht="43.2" x14ac:dyDescent="0.3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>
        <f t="shared" si="208"/>
        <v>14</v>
      </c>
      <c r="O3382" t="s">
        <v>8303</v>
      </c>
      <c r="P3382">
        <f t="shared" si="209"/>
        <v>20</v>
      </c>
      <c r="Q3382" s="9" t="s">
        <v>8322</v>
      </c>
      <c r="R3382" t="s">
        <v>8362</v>
      </c>
      <c r="S3382" s="11">
        <f t="shared" si="210"/>
        <v>41988</v>
      </c>
      <c r="T3382" s="11">
        <f t="shared" si="211"/>
        <v>41958</v>
      </c>
    </row>
    <row r="3383" spans="1:20" ht="43.2" x14ac:dyDescent="0.3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>
        <f t="shared" si="208"/>
        <v>3</v>
      </c>
      <c r="O3383" t="s">
        <v>8303</v>
      </c>
      <c r="P3383">
        <f t="shared" si="209"/>
        <v>21</v>
      </c>
      <c r="Q3383" s="9" t="s">
        <v>8322</v>
      </c>
      <c r="R3383" t="s">
        <v>8362</v>
      </c>
      <c r="S3383" s="11">
        <f t="shared" si="210"/>
        <v>42711</v>
      </c>
      <c r="T3383" s="11">
        <f t="shared" si="211"/>
        <v>42690</v>
      </c>
    </row>
    <row r="3384" spans="1:20" ht="43.2" x14ac:dyDescent="0.3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>
        <f t="shared" si="208"/>
        <v>60</v>
      </c>
      <c r="O3384" t="s">
        <v>8303</v>
      </c>
      <c r="P3384">
        <f t="shared" si="209"/>
        <v>61</v>
      </c>
      <c r="Q3384" s="9" t="s">
        <v>8322</v>
      </c>
      <c r="R3384" t="s">
        <v>8362</v>
      </c>
      <c r="S3384" s="11">
        <f t="shared" si="210"/>
        <v>42115</v>
      </c>
      <c r="T3384" s="11">
        <f t="shared" si="211"/>
        <v>42097</v>
      </c>
    </row>
    <row r="3385" spans="1:20" ht="43.2" x14ac:dyDescent="0.3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>
        <f t="shared" si="208"/>
        <v>0</v>
      </c>
      <c r="O3385" t="s">
        <v>8303</v>
      </c>
      <c r="P3385">
        <f t="shared" si="209"/>
        <v>1</v>
      </c>
      <c r="Q3385" s="9" t="s">
        <v>8322</v>
      </c>
      <c r="R3385" t="s">
        <v>8362</v>
      </c>
      <c r="S3385" s="11">
        <f t="shared" si="210"/>
        <v>42673</v>
      </c>
      <c r="T3385" s="11">
        <f t="shared" si="211"/>
        <v>42658</v>
      </c>
    </row>
    <row r="3386" spans="1:20" ht="43.2" x14ac:dyDescent="0.3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>
        <f t="shared" si="208"/>
        <v>0</v>
      </c>
      <c r="O3386" t="s">
        <v>8303</v>
      </c>
      <c r="P3386">
        <f t="shared" si="209"/>
        <v>92</v>
      </c>
      <c r="Q3386" s="9" t="s">
        <v>8322</v>
      </c>
      <c r="R3386" t="s">
        <v>8362</v>
      </c>
      <c r="S3386" s="11">
        <f t="shared" si="210"/>
        <v>42169</v>
      </c>
      <c r="T3386" s="11">
        <f t="shared" si="211"/>
        <v>42111</v>
      </c>
    </row>
    <row r="3387" spans="1:20" ht="57.6" x14ac:dyDescent="0.3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>
        <f t="shared" si="208"/>
        <v>0</v>
      </c>
      <c r="O3387" t="s">
        <v>8303</v>
      </c>
      <c r="P3387">
        <f t="shared" si="209"/>
        <v>7</v>
      </c>
      <c r="Q3387" s="9" t="s">
        <v>8322</v>
      </c>
      <c r="R3387" t="s">
        <v>8362</v>
      </c>
      <c r="S3387" s="11">
        <f t="shared" si="210"/>
        <v>42439</v>
      </c>
      <c r="T3387" s="11">
        <f t="shared" si="211"/>
        <v>42409</v>
      </c>
    </row>
    <row r="3388" spans="1:20" ht="43.2" x14ac:dyDescent="0.3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>
        <f t="shared" si="208"/>
        <v>9</v>
      </c>
      <c r="O3388" t="s">
        <v>8303</v>
      </c>
      <c r="P3388">
        <f t="shared" si="209"/>
        <v>65</v>
      </c>
      <c r="Q3388" s="9" t="s">
        <v>8322</v>
      </c>
      <c r="R3388" t="s">
        <v>8362</v>
      </c>
      <c r="S3388" s="11">
        <f t="shared" si="210"/>
        <v>42601</v>
      </c>
      <c r="T3388" s="11">
        <f t="shared" si="211"/>
        <v>42551</v>
      </c>
    </row>
    <row r="3389" spans="1:20" ht="28.8" x14ac:dyDescent="0.3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>
        <f t="shared" si="208"/>
        <v>15</v>
      </c>
      <c r="O3389" t="s">
        <v>8303</v>
      </c>
      <c r="P3389">
        <f t="shared" si="209"/>
        <v>30</v>
      </c>
      <c r="Q3389" s="9" t="s">
        <v>8322</v>
      </c>
      <c r="R3389" t="s">
        <v>8362</v>
      </c>
      <c r="S3389" s="11">
        <f t="shared" si="210"/>
        <v>42286</v>
      </c>
      <c r="T3389" s="11">
        <f t="shared" si="211"/>
        <v>42226</v>
      </c>
    </row>
    <row r="3390" spans="1:20" ht="43.2" x14ac:dyDescent="0.3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>
        <f t="shared" si="208"/>
        <v>0</v>
      </c>
      <c r="O3390" t="s">
        <v>8303</v>
      </c>
      <c r="P3390">
        <f t="shared" si="209"/>
        <v>53</v>
      </c>
      <c r="Q3390" s="9" t="s">
        <v>8322</v>
      </c>
      <c r="R3390" t="s">
        <v>8362</v>
      </c>
      <c r="S3390" s="11">
        <f t="shared" si="210"/>
        <v>42797</v>
      </c>
      <c r="T3390" s="11">
        <f t="shared" si="211"/>
        <v>42767</v>
      </c>
    </row>
    <row r="3391" spans="1:20" ht="43.2" x14ac:dyDescent="0.3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>
        <f t="shared" si="208"/>
        <v>0</v>
      </c>
      <c r="O3391" t="s">
        <v>8303</v>
      </c>
      <c r="P3391">
        <f t="shared" si="209"/>
        <v>24</v>
      </c>
      <c r="Q3391" s="9" t="s">
        <v>8322</v>
      </c>
      <c r="R3391" t="s">
        <v>8362</v>
      </c>
      <c r="S3391" s="11">
        <f t="shared" si="210"/>
        <v>42061</v>
      </c>
      <c r="T3391" s="11">
        <f t="shared" si="211"/>
        <v>42031</v>
      </c>
    </row>
    <row r="3392" spans="1:20" ht="43.2" x14ac:dyDescent="0.3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>
        <f t="shared" si="208"/>
        <v>1</v>
      </c>
      <c r="O3392" t="s">
        <v>8303</v>
      </c>
      <c r="P3392">
        <f t="shared" si="209"/>
        <v>416</v>
      </c>
      <c r="Q3392" s="9" t="s">
        <v>8322</v>
      </c>
      <c r="R3392" t="s">
        <v>8362</v>
      </c>
      <c r="S3392" s="11">
        <f t="shared" si="210"/>
        <v>42085</v>
      </c>
      <c r="T3392" s="11">
        <f t="shared" si="211"/>
        <v>42055</v>
      </c>
    </row>
    <row r="3393" spans="1:20" ht="43.2" x14ac:dyDescent="0.3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>
        <f t="shared" si="208"/>
        <v>0</v>
      </c>
      <c r="O3393" t="s">
        <v>8303</v>
      </c>
      <c r="P3393">
        <f t="shared" si="209"/>
        <v>54</v>
      </c>
      <c r="Q3393" s="9" t="s">
        <v>8322</v>
      </c>
      <c r="R3393" t="s">
        <v>8362</v>
      </c>
      <c r="S3393" s="11">
        <f t="shared" si="210"/>
        <v>42000</v>
      </c>
      <c r="T3393" s="11">
        <f t="shared" si="211"/>
        <v>41940</v>
      </c>
    </row>
    <row r="3394" spans="1:20" ht="43.2" x14ac:dyDescent="0.3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>
        <f t="shared" ref="N3394:N3457" si="212">ROUND(($E3394/$D3394)*100,0)</f>
        <v>0</v>
      </c>
      <c r="O3394" t="s">
        <v>8303</v>
      </c>
      <c r="P3394">
        <f t="shared" ref="P3394:P3457" si="213">ROUND($E3394/$L3394,0)</f>
        <v>421</v>
      </c>
      <c r="Q3394" s="9" t="s">
        <v>8322</v>
      </c>
      <c r="R3394" t="s">
        <v>8362</v>
      </c>
      <c r="S3394" s="11">
        <f t="shared" si="210"/>
        <v>42267</v>
      </c>
      <c r="T3394" s="11">
        <f t="shared" si="211"/>
        <v>42237</v>
      </c>
    </row>
    <row r="3395" spans="1:20" ht="43.2" x14ac:dyDescent="0.3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>
        <f t="shared" si="212"/>
        <v>0</v>
      </c>
      <c r="O3395" t="s">
        <v>8303</v>
      </c>
      <c r="P3395" t="e">
        <f t="shared" si="213"/>
        <v>#DIV/0!</v>
      </c>
      <c r="Q3395" s="9" t="s">
        <v>8322</v>
      </c>
      <c r="R3395" t="s">
        <v>8362</v>
      </c>
      <c r="S3395" s="11">
        <f t="shared" ref="S3395:S3458" si="214">ROUND((((($I3395/60)/60)/24)+DATE(1970,1,1))-(8/24),0)</f>
        <v>42324</v>
      </c>
      <c r="T3395" s="11">
        <f t="shared" ref="T3395:T3458" si="215">ROUND((((($J3395/60)/60)/24)+DATE(1970,1,1))-(8/24),0)</f>
        <v>42294</v>
      </c>
    </row>
    <row r="3396" spans="1:20" ht="57.6" x14ac:dyDescent="0.3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>
        <f t="shared" si="212"/>
        <v>0</v>
      </c>
      <c r="O3396" t="s">
        <v>8303</v>
      </c>
      <c r="P3396">
        <f t="shared" si="213"/>
        <v>19</v>
      </c>
      <c r="Q3396" s="9" t="s">
        <v>8322</v>
      </c>
      <c r="R3396" t="s">
        <v>8362</v>
      </c>
      <c r="S3396" s="11">
        <f t="shared" si="214"/>
        <v>41883</v>
      </c>
      <c r="T3396" s="11">
        <f t="shared" si="215"/>
        <v>41853</v>
      </c>
    </row>
    <row r="3397" spans="1:20" ht="57.6" x14ac:dyDescent="0.3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>
        <f t="shared" si="212"/>
        <v>12</v>
      </c>
      <c r="O3397" t="s">
        <v>8303</v>
      </c>
      <c r="P3397">
        <f t="shared" si="213"/>
        <v>78</v>
      </c>
      <c r="Q3397" s="9" t="s">
        <v>8322</v>
      </c>
      <c r="R3397" t="s">
        <v>8362</v>
      </c>
      <c r="S3397" s="11">
        <f t="shared" si="214"/>
        <v>42129</v>
      </c>
      <c r="T3397" s="11">
        <f t="shared" si="215"/>
        <v>42100</v>
      </c>
    </row>
    <row r="3398" spans="1:20" ht="43.2" x14ac:dyDescent="0.3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>
        <f t="shared" si="212"/>
        <v>2</v>
      </c>
      <c r="O3398" t="s">
        <v>8303</v>
      </c>
      <c r="P3398">
        <f t="shared" si="213"/>
        <v>68</v>
      </c>
      <c r="Q3398" s="9" t="s">
        <v>8322</v>
      </c>
      <c r="R3398" t="s">
        <v>8362</v>
      </c>
      <c r="S3398" s="11">
        <f t="shared" si="214"/>
        <v>42277</v>
      </c>
      <c r="T3398" s="11">
        <f t="shared" si="215"/>
        <v>42247</v>
      </c>
    </row>
    <row r="3399" spans="1:20" ht="43.2" x14ac:dyDescent="0.3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>
        <f t="shared" si="212"/>
        <v>0</v>
      </c>
      <c r="O3399" t="s">
        <v>8303</v>
      </c>
      <c r="P3399">
        <f t="shared" si="213"/>
        <v>17</v>
      </c>
      <c r="Q3399" s="9" t="s">
        <v>8322</v>
      </c>
      <c r="R3399" t="s">
        <v>8362</v>
      </c>
      <c r="S3399" s="11">
        <f t="shared" si="214"/>
        <v>42233</v>
      </c>
      <c r="T3399" s="11">
        <f t="shared" si="215"/>
        <v>42173</v>
      </c>
    </row>
    <row r="3400" spans="1:20" ht="43.2" x14ac:dyDescent="0.3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>
        <f t="shared" si="212"/>
        <v>1</v>
      </c>
      <c r="O3400" t="s">
        <v>8303</v>
      </c>
      <c r="P3400">
        <f t="shared" si="213"/>
        <v>63</v>
      </c>
      <c r="Q3400" s="9" t="s">
        <v>8322</v>
      </c>
      <c r="R3400" t="s">
        <v>8362</v>
      </c>
      <c r="S3400" s="11">
        <f t="shared" si="214"/>
        <v>42725</v>
      </c>
      <c r="T3400" s="11">
        <f t="shared" si="215"/>
        <v>42665</v>
      </c>
    </row>
    <row r="3401" spans="1:20" ht="43.2" x14ac:dyDescent="0.3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>
        <f t="shared" si="212"/>
        <v>0</v>
      </c>
      <c r="O3401" t="s">
        <v>8303</v>
      </c>
      <c r="P3401">
        <f t="shared" si="213"/>
        <v>42</v>
      </c>
      <c r="Q3401" s="9" t="s">
        <v>8322</v>
      </c>
      <c r="R3401" t="s">
        <v>8362</v>
      </c>
      <c r="S3401" s="11">
        <f t="shared" si="214"/>
        <v>42012</v>
      </c>
      <c r="T3401" s="11">
        <f t="shared" si="215"/>
        <v>41981</v>
      </c>
    </row>
    <row r="3402" spans="1:20" ht="43.2" x14ac:dyDescent="0.3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>
        <f t="shared" si="212"/>
        <v>23</v>
      </c>
      <c r="O3402" t="s">
        <v>8303</v>
      </c>
      <c r="P3402">
        <f t="shared" si="213"/>
        <v>130</v>
      </c>
      <c r="Q3402" s="9" t="s">
        <v>8322</v>
      </c>
      <c r="R3402" t="s">
        <v>8362</v>
      </c>
      <c r="S3402" s="11">
        <f t="shared" si="214"/>
        <v>42560</v>
      </c>
      <c r="T3402" s="11">
        <f t="shared" si="215"/>
        <v>42528</v>
      </c>
    </row>
    <row r="3403" spans="1:20" ht="43.2" x14ac:dyDescent="0.3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>
        <f t="shared" si="212"/>
        <v>5</v>
      </c>
      <c r="O3403" t="s">
        <v>8303</v>
      </c>
      <c r="P3403">
        <f t="shared" si="213"/>
        <v>1270</v>
      </c>
      <c r="Q3403" s="9" t="s">
        <v>8322</v>
      </c>
      <c r="R3403" t="s">
        <v>8362</v>
      </c>
      <c r="S3403" s="11">
        <f t="shared" si="214"/>
        <v>42125</v>
      </c>
      <c r="T3403" s="11">
        <f t="shared" si="215"/>
        <v>42065</v>
      </c>
    </row>
    <row r="3404" spans="1:20" ht="57.6" x14ac:dyDescent="0.3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>
        <f t="shared" si="212"/>
        <v>16</v>
      </c>
      <c r="O3404" t="s">
        <v>8303</v>
      </c>
      <c r="P3404">
        <f t="shared" si="213"/>
        <v>88</v>
      </c>
      <c r="Q3404" s="9" t="s">
        <v>8322</v>
      </c>
      <c r="R3404" t="s">
        <v>8362</v>
      </c>
      <c r="S3404" s="11">
        <f t="shared" si="214"/>
        <v>42597</v>
      </c>
      <c r="T3404" s="11">
        <f t="shared" si="215"/>
        <v>42567</v>
      </c>
    </row>
    <row r="3405" spans="1:20" ht="43.2" x14ac:dyDescent="0.3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>
        <f t="shared" si="212"/>
        <v>1</v>
      </c>
      <c r="O3405" t="s">
        <v>8303</v>
      </c>
      <c r="P3405">
        <f t="shared" si="213"/>
        <v>56</v>
      </c>
      <c r="Q3405" s="9" t="s">
        <v>8322</v>
      </c>
      <c r="R3405" t="s">
        <v>8362</v>
      </c>
      <c r="S3405" s="11">
        <f t="shared" si="214"/>
        <v>42293</v>
      </c>
      <c r="T3405" s="11">
        <f t="shared" si="215"/>
        <v>42255</v>
      </c>
    </row>
    <row r="3406" spans="1:20" ht="57.6" x14ac:dyDescent="0.3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>
        <f t="shared" si="212"/>
        <v>23</v>
      </c>
      <c r="O3406" t="s">
        <v>8303</v>
      </c>
      <c r="P3406">
        <f t="shared" si="213"/>
        <v>54</v>
      </c>
      <c r="Q3406" s="9" t="s">
        <v>8322</v>
      </c>
      <c r="R3406" t="s">
        <v>8362</v>
      </c>
      <c r="S3406" s="11">
        <f t="shared" si="214"/>
        <v>41791</v>
      </c>
      <c r="T3406" s="11">
        <f t="shared" si="215"/>
        <v>41761</v>
      </c>
    </row>
    <row r="3407" spans="1:20" ht="43.2" x14ac:dyDescent="0.3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>
        <f t="shared" si="212"/>
        <v>0</v>
      </c>
      <c r="O3407" t="s">
        <v>8303</v>
      </c>
      <c r="P3407">
        <f t="shared" si="213"/>
        <v>25</v>
      </c>
      <c r="Q3407" s="9" t="s">
        <v>8322</v>
      </c>
      <c r="R3407" t="s">
        <v>8362</v>
      </c>
      <c r="S3407" s="11">
        <f t="shared" si="214"/>
        <v>42267</v>
      </c>
      <c r="T3407" s="11">
        <f t="shared" si="215"/>
        <v>42207</v>
      </c>
    </row>
    <row r="3408" spans="1:20" ht="43.2" x14ac:dyDescent="0.3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>
        <f t="shared" si="212"/>
        <v>0</v>
      </c>
      <c r="O3408" t="s">
        <v>8303</v>
      </c>
      <c r="P3408">
        <f t="shared" si="213"/>
        <v>50</v>
      </c>
      <c r="Q3408" s="9" t="s">
        <v>8322</v>
      </c>
      <c r="R3408" t="s">
        <v>8362</v>
      </c>
      <c r="S3408" s="11">
        <f t="shared" si="214"/>
        <v>42583</v>
      </c>
      <c r="T3408" s="11">
        <f t="shared" si="215"/>
        <v>42523</v>
      </c>
    </row>
    <row r="3409" spans="1:20" ht="43.2" x14ac:dyDescent="0.3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>
        <f t="shared" si="212"/>
        <v>4</v>
      </c>
      <c r="O3409" t="s">
        <v>8303</v>
      </c>
      <c r="P3409">
        <f t="shared" si="213"/>
        <v>57</v>
      </c>
      <c r="Q3409" s="9" t="s">
        <v>8322</v>
      </c>
      <c r="R3409" t="s">
        <v>8362</v>
      </c>
      <c r="S3409" s="11">
        <f t="shared" si="214"/>
        <v>42144</v>
      </c>
      <c r="T3409" s="11">
        <f t="shared" si="215"/>
        <v>42114</v>
      </c>
    </row>
    <row r="3410" spans="1:20" ht="43.2" x14ac:dyDescent="0.3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>
        <f t="shared" si="212"/>
        <v>17</v>
      </c>
      <c r="O3410" t="s">
        <v>8303</v>
      </c>
      <c r="P3410">
        <f t="shared" si="213"/>
        <v>41</v>
      </c>
      <c r="Q3410" s="9" t="s">
        <v>8322</v>
      </c>
      <c r="R3410" t="s">
        <v>8362</v>
      </c>
      <c r="S3410" s="11">
        <f t="shared" si="214"/>
        <v>42650</v>
      </c>
      <c r="T3410" s="11">
        <f t="shared" si="215"/>
        <v>42629</v>
      </c>
    </row>
    <row r="3411" spans="1:20" ht="43.2" x14ac:dyDescent="0.3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>
        <f t="shared" si="212"/>
        <v>4</v>
      </c>
      <c r="O3411" t="s">
        <v>8303</v>
      </c>
      <c r="P3411">
        <f t="shared" si="213"/>
        <v>65</v>
      </c>
      <c r="Q3411" s="9" t="s">
        <v>8322</v>
      </c>
      <c r="R3411" t="s">
        <v>8362</v>
      </c>
      <c r="S3411" s="11">
        <f t="shared" si="214"/>
        <v>42408</v>
      </c>
      <c r="T3411" s="11">
        <f t="shared" si="215"/>
        <v>42359</v>
      </c>
    </row>
    <row r="3412" spans="1:20" ht="43.2" x14ac:dyDescent="0.3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>
        <f t="shared" si="212"/>
        <v>14</v>
      </c>
      <c r="O3412" t="s">
        <v>8303</v>
      </c>
      <c r="P3412">
        <f t="shared" si="213"/>
        <v>56</v>
      </c>
      <c r="Q3412" s="9" t="s">
        <v>8322</v>
      </c>
      <c r="R3412" t="s">
        <v>8362</v>
      </c>
      <c r="S3412" s="11">
        <f t="shared" si="214"/>
        <v>42412</v>
      </c>
      <c r="T3412" s="11">
        <f t="shared" si="215"/>
        <v>42382</v>
      </c>
    </row>
    <row r="3413" spans="1:20" ht="43.2" x14ac:dyDescent="0.3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>
        <f t="shared" si="212"/>
        <v>15</v>
      </c>
      <c r="O3413" t="s">
        <v>8303</v>
      </c>
      <c r="P3413">
        <f t="shared" si="213"/>
        <v>141</v>
      </c>
      <c r="Q3413" s="9" t="s">
        <v>8322</v>
      </c>
      <c r="R3413" t="s">
        <v>8362</v>
      </c>
      <c r="S3413" s="11">
        <f t="shared" si="214"/>
        <v>41932</v>
      </c>
      <c r="T3413" s="11">
        <f t="shared" si="215"/>
        <v>41902</v>
      </c>
    </row>
    <row r="3414" spans="1:20" ht="57.6" x14ac:dyDescent="0.3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>
        <f t="shared" si="212"/>
        <v>12</v>
      </c>
      <c r="O3414" t="s">
        <v>8303</v>
      </c>
      <c r="P3414">
        <f t="shared" si="213"/>
        <v>25</v>
      </c>
      <c r="Q3414" s="9" t="s">
        <v>8322</v>
      </c>
      <c r="R3414" t="s">
        <v>8362</v>
      </c>
      <c r="S3414" s="11">
        <f t="shared" si="214"/>
        <v>42201</v>
      </c>
      <c r="T3414" s="11">
        <f t="shared" si="215"/>
        <v>42171</v>
      </c>
    </row>
    <row r="3415" spans="1:20" ht="57.6" x14ac:dyDescent="0.3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>
        <f t="shared" si="212"/>
        <v>39</v>
      </c>
      <c r="O3415" t="s">
        <v>8303</v>
      </c>
      <c r="P3415">
        <f t="shared" si="213"/>
        <v>70</v>
      </c>
      <c r="Q3415" s="9" t="s">
        <v>8322</v>
      </c>
      <c r="R3415" t="s">
        <v>8362</v>
      </c>
      <c r="S3415" s="11">
        <f t="shared" si="214"/>
        <v>42605</v>
      </c>
      <c r="T3415" s="11">
        <f t="shared" si="215"/>
        <v>42555</v>
      </c>
    </row>
    <row r="3416" spans="1:20" ht="28.8" x14ac:dyDescent="0.3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>
        <f t="shared" si="212"/>
        <v>0</v>
      </c>
      <c r="O3416" t="s">
        <v>8303</v>
      </c>
      <c r="P3416">
        <f t="shared" si="213"/>
        <v>6</v>
      </c>
      <c r="Q3416" s="9" t="s">
        <v>8322</v>
      </c>
      <c r="R3416" t="s">
        <v>8362</v>
      </c>
      <c r="S3416" s="11">
        <f t="shared" si="214"/>
        <v>42167</v>
      </c>
      <c r="T3416" s="11">
        <f t="shared" si="215"/>
        <v>42107</v>
      </c>
    </row>
    <row r="3417" spans="1:20" ht="43.2" x14ac:dyDescent="0.3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>
        <f t="shared" si="212"/>
        <v>30</v>
      </c>
      <c r="O3417" t="s">
        <v>8303</v>
      </c>
      <c r="P3417">
        <f t="shared" si="213"/>
        <v>237</v>
      </c>
      <c r="Q3417" s="9" t="s">
        <v>8322</v>
      </c>
      <c r="R3417" t="s">
        <v>8362</v>
      </c>
      <c r="S3417" s="11">
        <f t="shared" si="214"/>
        <v>42038</v>
      </c>
      <c r="T3417" s="11">
        <f t="shared" si="215"/>
        <v>42007</v>
      </c>
    </row>
    <row r="3418" spans="1:20" ht="43.2" x14ac:dyDescent="0.3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>
        <f t="shared" si="212"/>
        <v>42</v>
      </c>
      <c r="O3418" t="s">
        <v>8303</v>
      </c>
      <c r="P3418">
        <f t="shared" si="213"/>
        <v>80</v>
      </c>
      <c r="Q3418" s="9" t="s">
        <v>8322</v>
      </c>
      <c r="R3418" t="s">
        <v>8362</v>
      </c>
      <c r="S3418" s="11">
        <f t="shared" si="214"/>
        <v>41931</v>
      </c>
      <c r="T3418" s="11">
        <f t="shared" si="215"/>
        <v>41876</v>
      </c>
    </row>
    <row r="3419" spans="1:20" ht="57.6" x14ac:dyDescent="0.3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>
        <f t="shared" si="212"/>
        <v>4</v>
      </c>
      <c r="O3419" t="s">
        <v>8303</v>
      </c>
      <c r="P3419">
        <f t="shared" si="213"/>
        <v>10</v>
      </c>
      <c r="Q3419" s="9" t="s">
        <v>8322</v>
      </c>
      <c r="R3419" t="s">
        <v>8362</v>
      </c>
      <c r="S3419" s="11">
        <f t="shared" si="214"/>
        <v>42264</v>
      </c>
      <c r="T3419" s="11">
        <f t="shared" si="215"/>
        <v>42241</v>
      </c>
    </row>
    <row r="3420" spans="1:20" ht="43.2" x14ac:dyDescent="0.3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>
        <f t="shared" si="212"/>
        <v>20</v>
      </c>
      <c r="O3420" t="s">
        <v>8303</v>
      </c>
      <c r="P3420">
        <f t="shared" si="213"/>
        <v>273</v>
      </c>
      <c r="Q3420" s="9" t="s">
        <v>8322</v>
      </c>
      <c r="R3420" t="s">
        <v>8362</v>
      </c>
      <c r="S3420" s="11">
        <f t="shared" si="214"/>
        <v>42135</v>
      </c>
      <c r="T3420" s="11">
        <f t="shared" si="215"/>
        <v>42128</v>
      </c>
    </row>
    <row r="3421" spans="1:20" x14ac:dyDescent="0.3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>
        <f t="shared" si="212"/>
        <v>0</v>
      </c>
      <c r="O3421" t="s">
        <v>8303</v>
      </c>
      <c r="P3421">
        <f t="shared" si="213"/>
        <v>13</v>
      </c>
      <c r="Q3421" s="9" t="s">
        <v>8322</v>
      </c>
      <c r="R3421" t="s">
        <v>8362</v>
      </c>
      <c r="S3421" s="11">
        <f t="shared" si="214"/>
        <v>42122</v>
      </c>
      <c r="T3421" s="11">
        <f t="shared" si="215"/>
        <v>42062</v>
      </c>
    </row>
    <row r="3422" spans="1:20" ht="43.2" x14ac:dyDescent="0.3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>
        <f t="shared" si="212"/>
        <v>25</v>
      </c>
      <c r="O3422" t="s">
        <v>8303</v>
      </c>
      <c r="P3422">
        <f t="shared" si="213"/>
        <v>58</v>
      </c>
      <c r="Q3422" s="9" t="s">
        <v>8322</v>
      </c>
      <c r="R3422" t="s">
        <v>8362</v>
      </c>
      <c r="S3422" s="11">
        <f t="shared" si="214"/>
        <v>41879</v>
      </c>
      <c r="T3422" s="11">
        <f t="shared" si="215"/>
        <v>41844</v>
      </c>
    </row>
    <row r="3423" spans="1:20" ht="43.2" x14ac:dyDescent="0.3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>
        <f t="shared" si="212"/>
        <v>0</v>
      </c>
      <c r="O3423" t="s">
        <v>8303</v>
      </c>
      <c r="P3423">
        <f t="shared" si="213"/>
        <v>10</v>
      </c>
      <c r="Q3423" s="9" t="s">
        <v>8322</v>
      </c>
      <c r="R3423" t="s">
        <v>8362</v>
      </c>
      <c r="S3423" s="11">
        <f t="shared" si="214"/>
        <v>42785</v>
      </c>
      <c r="T3423" s="11">
        <f t="shared" si="215"/>
        <v>42745</v>
      </c>
    </row>
    <row r="3424" spans="1:20" ht="43.2" x14ac:dyDescent="0.3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>
        <f t="shared" si="212"/>
        <v>27</v>
      </c>
      <c r="O3424" t="s">
        <v>8303</v>
      </c>
      <c r="P3424">
        <f t="shared" si="213"/>
        <v>70</v>
      </c>
      <c r="Q3424" s="9" t="s">
        <v>8322</v>
      </c>
      <c r="R3424" t="s">
        <v>8362</v>
      </c>
      <c r="S3424" s="11">
        <f t="shared" si="214"/>
        <v>41916</v>
      </c>
      <c r="T3424" s="11">
        <f t="shared" si="215"/>
        <v>41885</v>
      </c>
    </row>
    <row r="3425" spans="1:20" ht="43.2" x14ac:dyDescent="0.3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>
        <f t="shared" si="212"/>
        <v>5</v>
      </c>
      <c r="O3425" t="s">
        <v>8303</v>
      </c>
      <c r="P3425">
        <f t="shared" si="213"/>
        <v>58</v>
      </c>
      <c r="Q3425" s="9" t="s">
        <v>8322</v>
      </c>
      <c r="R3425" t="s">
        <v>8362</v>
      </c>
      <c r="S3425" s="11">
        <f t="shared" si="214"/>
        <v>42675</v>
      </c>
      <c r="T3425" s="11">
        <f t="shared" si="215"/>
        <v>42615</v>
      </c>
    </row>
    <row r="3426" spans="1:20" ht="43.2" x14ac:dyDescent="0.3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>
        <f t="shared" si="212"/>
        <v>4</v>
      </c>
      <c r="O3426" t="s">
        <v>8303</v>
      </c>
      <c r="P3426">
        <f t="shared" si="213"/>
        <v>125</v>
      </c>
      <c r="Q3426" s="9" t="s">
        <v>8322</v>
      </c>
      <c r="R3426" t="s">
        <v>8362</v>
      </c>
      <c r="S3426" s="11">
        <f t="shared" si="214"/>
        <v>42111</v>
      </c>
      <c r="T3426" s="11">
        <f t="shared" si="215"/>
        <v>42081</v>
      </c>
    </row>
    <row r="3427" spans="1:20" ht="43.2" x14ac:dyDescent="0.3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>
        <f t="shared" si="212"/>
        <v>0</v>
      </c>
      <c r="O3427" t="s">
        <v>8303</v>
      </c>
      <c r="P3427" t="e">
        <f t="shared" si="213"/>
        <v>#DIV/0!</v>
      </c>
      <c r="Q3427" s="9" t="s">
        <v>8322</v>
      </c>
      <c r="R3427" t="s">
        <v>8362</v>
      </c>
      <c r="S3427" s="11">
        <f t="shared" si="214"/>
        <v>41903</v>
      </c>
      <c r="T3427" s="11">
        <f t="shared" si="215"/>
        <v>41843</v>
      </c>
    </row>
    <row r="3428" spans="1:20" ht="43.2" x14ac:dyDescent="0.3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>
        <f t="shared" si="212"/>
        <v>3</v>
      </c>
      <c r="O3428" t="s">
        <v>8303</v>
      </c>
      <c r="P3428">
        <f t="shared" si="213"/>
        <v>300</v>
      </c>
      <c r="Q3428" s="9" t="s">
        <v>8322</v>
      </c>
      <c r="R3428" t="s">
        <v>8362</v>
      </c>
      <c r="S3428" s="11">
        <f t="shared" si="214"/>
        <v>42526</v>
      </c>
      <c r="T3428" s="11">
        <f t="shared" si="215"/>
        <v>42496</v>
      </c>
    </row>
    <row r="3429" spans="1:20" ht="43.2" x14ac:dyDescent="0.3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>
        <f t="shared" si="212"/>
        <v>57</v>
      </c>
      <c r="O3429" t="s">
        <v>8303</v>
      </c>
      <c r="P3429">
        <f t="shared" si="213"/>
        <v>43</v>
      </c>
      <c r="Q3429" s="9" t="s">
        <v>8322</v>
      </c>
      <c r="R3429" t="s">
        <v>8362</v>
      </c>
      <c r="S3429" s="11">
        <f t="shared" si="214"/>
        <v>42095</v>
      </c>
      <c r="T3429" s="11">
        <f t="shared" si="215"/>
        <v>42081</v>
      </c>
    </row>
    <row r="3430" spans="1:20" ht="43.2" x14ac:dyDescent="0.3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>
        <f t="shared" si="212"/>
        <v>0</v>
      </c>
      <c r="O3430" t="s">
        <v>8303</v>
      </c>
      <c r="P3430">
        <f t="shared" si="213"/>
        <v>1</v>
      </c>
      <c r="Q3430" s="9" t="s">
        <v>8322</v>
      </c>
      <c r="R3430" t="s">
        <v>8362</v>
      </c>
      <c r="S3430" s="11">
        <f t="shared" si="214"/>
        <v>42517</v>
      </c>
      <c r="T3430" s="11">
        <f t="shared" si="215"/>
        <v>42509</v>
      </c>
    </row>
    <row r="3431" spans="1:20" ht="28.8" x14ac:dyDescent="0.3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>
        <f t="shared" si="212"/>
        <v>0</v>
      </c>
      <c r="O3431" t="s">
        <v>8303</v>
      </c>
      <c r="P3431">
        <f t="shared" si="213"/>
        <v>775</v>
      </c>
      <c r="Q3431" s="9" t="s">
        <v>8322</v>
      </c>
      <c r="R3431" t="s">
        <v>8362</v>
      </c>
      <c r="S3431" s="11">
        <f t="shared" si="214"/>
        <v>42553</v>
      </c>
      <c r="T3431" s="11">
        <f t="shared" si="215"/>
        <v>42534</v>
      </c>
    </row>
    <row r="3432" spans="1:20" ht="57.6" x14ac:dyDescent="0.3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>
        <f t="shared" si="212"/>
        <v>0</v>
      </c>
      <c r="O3432" t="s">
        <v>8303</v>
      </c>
      <c r="P3432">
        <f t="shared" si="213"/>
        <v>5</v>
      </c>
      <c r="Q3432" s="9" t="s">
        <v>8322</v>
      </c>
      <c r="R3432" t="s">
        <v>8362</v>
      </c>
      <c r="S3432" s="11">
        <f t="shared" si="214"/>
        <v>42090</v>
      </c>
      <c r="T3432" s="11">
        <f t="shared" si="215"/>
        <v>42060</v>
      </c>
    </row>
    <row r="3433" spans="1:20" ht="43.2" x14ac:dyDescent="0.3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>
        <f t="shared" si="212"/>
        <v>0</v>
      </c>
      <c r="O3433" t="s">
        <v>8303</v>
      </c>
      <c r="P3433">
        <f t="shared" si="213"/>
        <v>13</v>
      </c>
      <c r="Q3433" s="9" t="s">
        <v>8322</v>
      </c>
      <c r="R3433" t="s">
        <v>8362</v>
      </c>
      <c r="S3433" s="11">
        <f t="shared" si="214"/>
        <v>42496</v>
      </c>
      <c r="T3433" s="11">
        <f t="shared" si="215"/>
        <v>42436</v>
      </c>
    </row>
    <row r="3434" spans="1:20" ht="43.2" x14ac:dyDescent="0.3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>
        <f t="shared" si="212"/>
        <v>65</v>
      </c>
      <c r="O3434" t="s">
        <v>8305</v>
      </c>
      <c r="P3434">
        <f t="shared" si="213"/>
        <v>14</v>
      </c>
      <c r="Q3434" s="9" t="s">
        <v>8322</v>
      </c>
      <c r="R3434" t="s">
        <v>8364</v>
      </c>
      <c r="S3434" s="11">
        <f t="shared" si="214"/>
        <v>42165</v>
      </c>
      <c r="T3434" s="11">
        <f t="shared" si="215"/>
        <v>42144</v>
      </c>
    </row>
    <row r="3435" spans="1:20" ht="57.6" x14ac:dyDescent="0.3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>
        <f t="shared" si="212"/>
        <v>12</v>
      </c>
      <c r="O3435" t="s">
        <v>8305</v>
      </c>
      <c r="P3435">
        <f t="shared" si="213"/>
        <v>357</v>
      </c>
      <c r="Q3435" s="9" t="s">
        <v>8322</v>
      </c>
      <c r="R3435" t="s">
        <v>8364</v>
      </c>
      <c r="S3435" s="11">
        <f t="shared" si="214"/>
        <v>42148</v>
      </c>
      <c r="T3435" s="11">
        <f t="shared" si="215"/>
        <v>42118</v>
      </c>
    </row>
    <row r="3436" spans="1:20" ht="43.2" x14ac:dyDescent="0.3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>
        <f t="shared" si="212"/>
        <v>0</v>
      </c>
      <c r="O3436" t="s">
        <v>8305</v>
      </c>
      <c r="P3436" t="e">
        <f t="shared" si="213"/>
        <v>#DIV/0!</v>
      </c>
      <c r="Q3436" s="9" t="s">
        <v>8322</v>
      </c>
      <c r="R3436" t="s">
        <v>8364</v>
      </c>
      <c r="S3436" s="11">
        <f t="shared" si="214"/>
        <v>42713</v>
      </c>
      <c r="T3436" s="11">
        <f t="shared" si="215"/>
        <v>42683</v>
      </c>
    </row>
    <row r="3437" spans="1:20" ht="43.2" x14ac:dyDescent="0.3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>
        <f t="shared" si="212"/>
        <v>4</v>
      </c>
      <c r="O3437" t="s">
        <v>8305</v>
      </c>
      <c r="P3437">
        <f t="shared" si="213"/>
        <v>38</v>
      </c>
      <c r="Q3437" s="9" t="s">
        <v>8322</v>
      </c>
      <c r="R3437" t="s">
        <v>8364</v>
      </c>
      <c r="S3437" s="11">
        <f t="shared" si="214"/>
        <v>42598</v>
      </c>
      <c r="T3437" s="11">
        <f t="shared" si="215"/>
        <v>42538</v>
      </c>
    </row>
    <row r="3438" spans="1:20" ht="43.2" x14ac:dyDescent="0.3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>
        <f t="shared" si="212"/>
        <v>1</v>
      </c>
      <c r="O3438" t="s">
        <v>8305</v>
      </c>
      <c r="P3438">
        <f t="shared" si="213"/>
        <v>13</v>
      </c>
      <c r="Q3438" s="9" t="s">
        <v>8322</v>
      </c>
      <c r="R3438" t="s">
        <v>8364</v>
      </c>
      <c r="S3438" s="11">
        <f t="shared" si="214"/>
        <v>42064</v>
      </c>
      <c r="T3438" s="11">
        <f t="shared" si="215"/>
        <v>42019</v>
      </c>
    </row>
    <row r="3439" spans="1:20" ht="43.2" x14ac:dyDescent="0.3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>
        <f t="shared" si="212"/>
        <v>12</v>
      </c>
      <c r="O3439" t="s">
        <v>8305</v>
      </c>
      <c r="P3439">
        <f t="shared" si="213"/>
        <v>24</v>
      </c>
      <c r="Q3439" s="9" t="s">
        <v>8322</v>
      </c>
      <c r="R3439" t="s">
        <v>8364</v>
      </c>
      <c r="S3439" s="11">
        <f t="shared" si="214"/>
        <v>42056</v>
      </c>
      <c r="T3439" s="11">
        <f t="shared" si="215"/>
        <v>42011</v>
      </c>
    </row>
    <row r="3440" spans="1:20" ht="43.2" x14ac:dyDescent="0.3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>
        <f t="shared" si="212"/>
        <v>0</v>
      </c>
      <c r="O3440" t="s">
        <v>8305</v>
      </c>
      <c r="P3440" t="e">
        <f t="shared" si="213"/>
        <v>#DIV/0!</v>
      </c>
      <c r="Q3440" s="9" t="s">
        <v>8322</v>
      </c>
      <c r="R3440" t="s">
        <v>8364</v>
      </c>
      <c r="S3440" s="11">
        <f t="shared" si="214"/>
        <v>42212</v>
      </c>
      <c r="T3440" s="11">
        <f t="shared" si="215"/>
        <v>42182</v>
      </c>
    </row>
    <row r="3441" spans="1:20" ht="57.6" x14ac:dyDescent="0.3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>
        <f t="shared" si="212"/>
        <v>59</v>
      </c>
      <c r="O3441" t="s">
        <v>8305</v>
      </c>
      <c r="P3441">
        <f t="shared" si="213"/>
        <v>53</v>
      </c>
      <c r="Q3441" s="9" t="s">
        <v>8322</v>
      </c>
      <c r="R3441" t="s">
        <v>8364</v>
      </c>
      <c r="S3441" s="11">
        <f t="shared" si="214"/>
        <v>42047</v>
      </c>
      <c r="T3441" s="11">
        <f t="shared" si="215"/>
        <v>42017</v>
      </c>
    </row>
    <row r="3442" spans="1:20" ht="43.2" x14ac:dyDescent="0.3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>
        <f t="shared" si="212"/>
        <v>0</v>
      </c>
      <c r="O3442" t="s">
        <v>8305</v>
      </c>
      <c r="P3442">
        <f t="shared" si="213"/>
        <v>300</v>
      </c>
      <c r="Q3442" s="9" t="s">
        <v>8322</v>
      </c>
      <c r="R3442" t="s">
        <v>8364</v>
      </c>
      <c r="S3442" s="11">
        <f t="shared" si="214"/>
        <v>42217</v>
      </c>
      <c r="T3442" s="11">
        <f t="shared" si="215"/>
        <v>42157</v>
      </c>
    </row>
    <row r="3443" spans="1:20" ht="28.8" x14ac:dyDescent="0.3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>
        <f t="shared" si="212"/>
        <v>11</v>
      </c>
      <c r="O3443" t="s">
        <v>8305</v>
      </c>
      <c r="P3443">
        <f t="shared" si="213"/>
        <v>286</v>
      </c>
      <c r="Q3443" s="9" t="s">
        <v>8322</v>
      </c>
      <c r="R3443" t="s">
        <v>8364</v>
      </c>
      <c r="S3443" s="11">
        <f t="shared" si="214"/>
        <v>42039</v>
      </c>
      <c r="T3443" s="11">
        <f t="shared" si="215"/>
        <v>42009</v>
      </c>
    </row>
    <row r="3444" spans="1:20" ht="57.6" x14ac:dyDescent="0.3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>
        <f t="shared" si="212"/>
        <v>0</v>
      </c>
      <c r="O3444" t="s">
        <v>8305</v>
      </c>
      <c r="P3444">
        <f t="shared" si="213"/>
        <v>37</v>
      </c>
      <c r="Q3444" s="9" t="s">
        <v>8322</v>
      </c>
      <c r="R3444" t="s">
        <v>8364</v>
      </c>
      <c r="S3444" s="11">
        <f t="shared" si="214"/>
        <v>42051</v>
      </c>
      <c r="T3444" s="11">
        <f t="shared" si="215"/>
        <v>42013</v>
      </c>
    </row>
    <row r="3445" spans="1:20" ht="43.2" x14ac:dyDescent="0.3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>
        <f t="shared" si="212"/>
        <v>52</v>
      </c>
      <c r="O3445" t="s">
        <v>8305</v>
      </c>
      <c r="P3445">
        <f t="shared" si="213"/>
        <v>49</v>
      </c>
      <c r="Q3445" s="9" t="s">
        <v>8322</v>
      </c>
      <c r="R3445" t="s">
        <v>8364</v>
      </c>
      <c r="S3445" s="11">
        <f t="shared" si="214"/>
        <v>41889</v>
      </c>
      <c r="T3445" s="11">
        <f t="shared" si="215"/>
        <v>41858</v>
      </c>
    </row>
    <row r="3446" spans="1:20" ht="57.6" x14ac:dyDescent="0.3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>
        <f t="shared" si="212"/>
        <v>0</v>
      </c>
      <c r="O3446" t="s">
        <v>8305</v>
      </c>
      <c r="P3446">
        <f t="shared" si="213"/>
        <v>1</v>
      </c>
      <c r="Q3446" s="9" t="s">
        <v>8322</v>
      </c>
      <c r="R3446" t="s">
        <v>8364</v>
      </c>
      <c r="S3446" s="11">
        <f t="shared" si="214"/>
        <v>42490</v>
      </c>
      <c r="T3446" s="11">
        <f t="shared" si="215"/>
        <v>42460</v>
      </c>
    </row>
    <row r="3447" spans="1:20" ht="43.2" x14ac:dyDescent="0.3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>
        <f t="shared" si="212"/>
        <v>1</v>
      </c>
      <c r="O3447" t="s">
        <v>8305</v>
      </c>
      <c r="P3447">
        <f t="shared" si="213"/>
        <v>13</v>
      </c>
      <c r="Q3447" s="9" t="s">
        <v>8322</v>
      </c>
      <c r="R3447" t="s">
        <v>8364</v>
      </c>
      <c r="S3447" s="11">
        <f t="shared" si="214"/>
        <v>41882</v>
      </c>
      <c r="T3447" s="11">
        <f t="shared" si="215"/>
        <v>41861</v>
      </c>
    </row>
    <row r="3448" spans="1:20" ht="43.2" x14ac:dyDescent="0.3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>
        <f t="shared" si="212"/>
        <v>55</v>
      </c>
      <c r="O3448" t="s">
        <v>8305</v>
      </c>
      <c r="P3448">
        <f t="shared" si="213"/>
        <v>109</v>
      </c>
      <c r="Q3448" s="9" t="s">
        <v>8322</v>
      </c>
      <c r="R3448" t="s">
        <v>8364</v>
      </c>
      <c r="S3448" s="11">
        <f t="shared" si="214"/>
        <v>42352</v>
      </c>
      <c r="T3448" s="11">
        <f t="shared" si="215"/>
        <v>42294</v>
      </c>
    </row>
    <row r="3449" spans="1:20" ht="43.2" x14ac:dyDescent="0.3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>
        <f t="shared" si="212"/>
        <v>25</v>
      </c>
      <c r="O3449" t="s">
        <v>8305</v>
      </c>
      <c r="P3449">
        <f t="shared" si="213"/>
        <v>42</v>
      </c>
      <c r="Q3449" s="9" t="s">
        <v>8322</v>
      </c>
      <c r="R3449" t="s">
        <v>8364</v>
      </c>
      <c r="S3449" s="11">
        <f t="shared" si="214"/>
        <v>42273</v>
      </c>
      <c r="T3449" s="11">
        <f t="shared" si="215"/>
        <v>42243</v>
      </c>
    </row>
    <row r="3450" spans="1:20" ht="43.2" x14ac:dyDescent="0.3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>
        <f t="shared" si="212"/>
        <v>0</v>
      </c>
      <c r="O3450" t="s">
        <v>8305</v>
      </c>
      <c r="P3450" t="e">
        <f t="shared" si="213"/>
        <v>#DIV/0!</v>
      </c>
      <c r="Q3450" s="9" t="s">
        <v>8322</v>
      </c>
      <c r="R3450" t="s">
        <v>8364</v>
      </c>
      <c r="S3450" s="11">
        <f t="shared" si="214"/>
        <v>42202</v>
      </c>
      <c r="T3450" s="11">
        <f t="shared" si="215"/>
        <v>42172</v>
      </c>
    </row>
    <row r="3451" spans="1:20" ht="43.2" x14ac:dyDescent="0.3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>
        <f t="shared" si="212"/>
        <v>3</v>
      </c>
      <c r="O3451" t="s">
        <v>8305</v>
      </c>
      <c r="P3451">
        <f t="shared" si="213"/>
        <v>23</v>
      </c>
      <c r="Q3451" s="9" t="s">
        <v>8322</v>
      </c>
      <c r="R3451" t="s">
        <v>8364</v>
      </c>
      <c r="S3451" s="11">
        <f t="shared" si="214"/>
        <v>42125</v>
      </c>
      <c r="T3451" s="11">
        <f t="shared" si="215"/>
        <v>42095</v>
      </c>
    </row>
    <row r="3452" spans="1:20" ht="43.2" x14ac:dyDescent="0.3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>
        <f t="shared" si="212"/>
        <v>0</v>
      </c>
      <c r="O3452" t="s">
        <v>8305</v>
      </c>
      <c r="P3452" t="e">
        <f t="shared" si="213"/>
        <v>#DIV/0!</v>
      </c>
      <c r="Q3452" s="9" t="s">
        <v>8322</v>
      </c>
      <c r="R3452" t="s">
        <v>8364</v>
      </c>
      <c r="S3452" s="11">
        <f t="shared" si="214"/>
        <v>42266</v>
      </c>
      <c r="T3452" s="11">
        <f t="shared" si="215"/>
        <v>42236</v>
      </c>
    </row>
    <row r="3453" spans="1:20" ht="43.2" x14ac:dyDescent="0.3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>
        <f t="shared" si="212"/>
        <v>46</v>
      </c>
      <c r="O3453" t="s">
        <v>8305</v>
      </c>
      <c r="P3453">
        <f t="shared" si="213"/>
        <v>71</v>
      </c>
      <c r="Q3453" s="9" t="s">
        <v>8322</v>
      </c>
      <c r="R3453" t="s">
        <v>8364</v>
      </c>
      <c r="S3453" s="11">
        <f t="shared" si="214"/>
        <v>42117</v>
      </c>
      <c r="T3453" s="11">
        <f t="shared" si="215"/>
        <v>42057</v>
      </c>
    </row>
    <row r="3454" spans="1:20" ht="43.2" x14ac:dyDescent="0.3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>
        <f t="shared" si="212"/>
        <v>0</v>
      </c>
      <c r="O3454" t="s">
        <v>8305</v>
      </c>
      <c r="P3454" t="e">
        <f t="shared" si="213"/>
        <v>#DIV/0!</v>
      </c>
      <c r="Q3454" s="9" t="s">
        <v>8322</v>
      </c>
      <c r="R3454" t="s">
        <v>8364</v>
      </c>
      <c r="S3454" s="11">
        <f t="shared" si="214"/>
        <v>42352</v>
      </c>
      <c r="T3454" s="11">
        <f t="shared" si="215"/>
        <v>42291</v>
      </c>
    </row>
    <row r="3455" spans="1:20" ht="57.6" x14ac:dyDescent="0.3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>
        <f t="shared" si="212"/>
        <v>0</v>
      </c>
      <c r="O3455" t="s">
        <v>8305</v>
      </c>
      <c r="P3455">
        <f t="shared" si="213"/>
        <v>1</v>
      </c>
      <c r="Q3455" s="9" t="s">
        <v>8322</v>
      </c>
      <c r="R3455" t="s">
        <v>8364</v>
      </c>
      <c r="S3455" s="11">
        <f t="shared" si="214"/>
        <v>42495</v>
      </c>
      <c r="T3455" s="11">
        <f t="shared" si="215"/>
        <v>42437</v>
      </c>
    </row>
    <row r="3456" spans="1:20" ht="43.2" x14ac:dyDescent="0.3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>
        <f t="shared" si="212"/>
        <v>0</v>
      </c>
      <c r="O3456" t="s">
        <v>8305</v>
      </c>
      <c r="P3456">
        <f t="shared" si="213"/>
        <v>1</v>
      </c>
      <c r="Q3456" s="9" t="s">
        <v>8322</v>
      </c>
      <c r="R3456" t="s">
        <v>8364</v>
      </c>
      <c r="S3456" s="11">
        <f t="shared" si="214"/>
        <v>41973</v>
      </c>
      <c r="T3456" s="11">
        <f t="shared" si="215"/>
        <v>41943</v>
      </c>
    </row>
    <row r="3457" spans="1:20" ht="57.6" x14ac:dyDescent="0.3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>
        <f t="shared" si="212"/>
        <v>51</v>
      </c>
      <c r="O3457" t="s">
        <v>8305</v>
      </c>
      <c r="P3457">
        <f t="shared" si="213"/>
        <v>148</v>
      </c>
      <c r="Q3457" s="9" t="s">
        <v>8322</v>
      </c>
      <c r="R3457" t="s">
        <v>8364</v>
      </c>
      <c r="S3457" s="11">
        <f t="shared" si="214"/>
        <v>41905</v>
      </c>
      <c r="T3457" s="11">
        <f t="shared" si="215"/>
        <v>41880</v>
      </c>
    </row>
    <row r="3458" spans="1:20" ht="43.2" x14ac:dyDescent="0.3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>
        <f t="shared" ref="N3458:N3521" si="216">ROUND(($E3458/$D3458)*100,0)</f>
        <v>20</v>
      </c>
      <c r="O3458" t="s">
        <v>8305</v>
      </c>
      <c r="P3458">
        <f t="shared" ref="P3458:P3521" si="217">ROUND($E3458/$L3458,0)</f>
        <v>100</v>
      </c>
      <c r="Q3458" s="9" t="s">
        <v>8322</v>
      </c>
      <c r="R3458" t="s">
        <v>8364</v>
      </c>
      <c r="S3458" s="11">
        <f t="shared" si="214"/>
        <v>41967</v>
      </c>
      <c r="T3458" s="11">
        <f t="shared" si="215"/>
        <v>41947</v>
      </c>
    </row>
    <row r="3459" spans="1:20" ht="43.2" x14ac:dyDescent="0.3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>
        <f t="shared" si="216"/>
        <v>35</v>
      </c>
      <c r="O3459" t="s">
        <v>8305</v>
      </c>
      <c r="P3459">
        <f t="shared" si="217"/>
        <v>57</v>
      </c>
      <c r="Q3459" s="9" t="s">
        <v>8322</v>
      </c>
      <c r="R3459" t="s">
        <v>8364</v>
      </c>
      <c r="S3459" s="11">
        <f t="shared" ref="S3459:S3522" si="218">ROUND((((($I3459/60)/60)/24)+DATE(1970,1,1))-(8/24),0)</f>
        <v>42693</v>
      </c>
      <c r="T3459" s="11">
        <f t="shared" ref="T3459:T3522" si="219">ROUND((((($J3459/60)/60)/24)+DATE(1970,1,1))-(8/24),0)</f>
        <v>42649</v>
      </c>
    </row>
    <row r="3460" spans="1:20" ht="43.2" x14ac:dyDescent="0.3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>
        <f t="shared" si="216"/>
        <v>4</v>
      </c>
      <c r="O3460" t="s">
        <v>8305</v>
      </c>
      <c r="P3460">
        <f t="shared" si="217"/>
        <v>177</v>
      </c>
      <c r="Q3460" s="9" t="s">
        <v>8322</v>
      </c>
      <c r="R3460" t="s">
        <v>8364</v>
      </c>
      <c r="S3460" s="11">
        <f t="shared" si="218"/>
        <v>42749</v>
      </c>
      <c r="T3460" s="11">
        <f t="shared" si="219"/>
        <v>42701</v>
      </c>
    </row>
    <row r="3461" spans="1:20" ht="28.8" x14ac:dyDescent="0.3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>
        <f t="shared" si="216"/>
        <v>36</v>
      </c>
      <c r="O3461" t="s">
        <v>8305</v>
      </c>
      <c r="P3461">
        <f t="shared" si="217"/>
        <v>128</v>
      </c>
      <c r="Q3461" s="9" t="s">
        <v>8322</v>
      </c>
      <c r="R3461" t="s">
        <v>8364</v>
      </c>
      <c r="S3461" s="11">
        <f t="shared" si="218"/>
        <v>42481</v>
      </c>
      <c r="T3461" s="11">
        <f t="shared" si="219"/>
        <v>42451</v>
      </c>
    </row>
    <row r="3462" spans="1:20" ht="43.2" x14ac:dyDescent="0.3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>
        <f t="shared" si="216"/>
        <v>0</v>
      </c>
      <c r="O3462" t="s">
        <v>8305</v>
      </c>
      <c r="P3462" t="e">
        <f t="shared" si="217"/>
        <v>#DIV/0!</v>
      </c>
      <c r="Q3462" s="9" t="s">
        <v>8322</v>
      </c>
      <c r="R3462" t="s">
        <v>8364</v>
      </c>
      <c r="S3462" s="11">
        <f t="shared" si="218"/>
        <v>42261</v>
      </c>
      <c r="T3462" s="11">
        <f t="shared" si="219"/>
        <v>42226</v>
      </c>
    </row>
    <row r="3463" spans="1:20" ht="57.6" x14ac:dyDescent="0.3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>
        <f t="shared" si="216"/>
        <v>31</v>
      </c>
      <c r="O3463" t="s">
        <v>8305</v>
      </c>
      <c r="P3463">
        <f t="shared" si="217"/>
        <v>66</v>
      </c>
      <c r="Q3463" s="9" t="s">
        <v>8322</v>
      </c>
      <c r="R3463" t="s">
        <v>8364</v>
      </c>
      <c r="S3463" s="11">
        <f t="shared" si="218"/>
        <v>42005</v>
      </c>
      <c r="T3463" s="11">
        <f t="shared" si="219"/>
        <v>41975</v>
      </c>
    </row>
    <row r="3464" spans="1:20" ht="28.8" x14ac:dyDescent="0.3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>
        <f t="shared" si="216"/>
        <v>7</v>
      </c>
      <c r="O3464" t="s">
        <v>8305</v>
      </c>
      <c r="P3464">
        <f t="shared" si="217"/>
        <v>108</v>
      </c>
      <c r="Q3464" s="9" t="s">
        <v>8322</v>
      </c>
      <c r="R3464" t="s">
        <v>8364</v>
      </c>
      <c r="S3464" s="11">
        <f t="shared" si="218"/>
        <v>42113</v>
      </c>
      <c r="T3464" s="11">
        <f t="shared" si="219"/>
        <v>42053</v>
      </c>
    </row>
    <row r="3465" spans="1:20" ht="43.2" x14ac:dyDescent="0.3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>
        <f t="shared" si="216"/>
        <v>0</v>
      </c>
      <c r="O3465" t="s">
        <v>8305</v>
      </c>
      <c r="P3465">
        <f t="shared" si="217"/>
        <v>1</v>
      </c>
      <c r="Q3465" s="9" t="s">
        <v>8322</v>
      </c>
      <c r="R3465" t="s">
        <v>8364</v>
      </c>
      <c r="S3465" s="11">
        <f t="shared" si="218"/>
        <v>42650</v>
      </c>
      <c r="T3465" s="11">
        <f t="shared" si="219"/>
        <v>42590</v>
      </c>
    </row>
    <row r="3466" spans="1:20" ht="72" x14ac:dyDescent="0.3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>
        <f t="shared" si="216"/>
        <v>6</v>
      </c>
      <c r="O3466" t="s">
        <v>8305</v>
      </c>
      <c r="P3466">
        <f t="shared" si="217"/>
        <v>18</v>
      </c>
      <c r="Q3466" s="9" t="s">
        <v>8322</v>
      </c>
      <c r="R3466" t="s">
        <v>8364</v>
      </c>
      <c r="S3466" s="11">
        <f t="shared" si="218"/>
        <v>42134</v>
      </c>
      <c r="T3466" s="11">
        <f t="shared" si="219"/>
        <v>42104</v>
      </c>
    </row>
    <row r="3467" spans="1:20" ht="43.2" x14ac:dyDescent="0.3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>
        <f t="shared" si="216"/>
        <v>0</v>
      </c>
      <c r="O3467" t="s">
        <v>8305</v>
      </c>
      <c r="P3467" t="e">
        <f t="shared" si="217"/>
        <v>#DIV/0!</v>
      </c>
      <c r="Q3467" s="9" t="s">
        <v>8322</v>
      </c>
      <c r="R3467" t="s">
        <v>8364</v>
      </c>
      <c r="S3467" s="11">
        <f t="shared" si="218"/>
        <v>41917</v>
      </c>
      <c r="T3467" s="11">
        <f t="shared" si="219"/>
        <v>41899</v>
      </c>
    </row>
    <row r="3468" spans="1:20" ht="57.6" x14ac:dyDescent="0.3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>
        <f t="shared" si="216"/>
        <v>2</v>
      </c>
      <c r="O3468" t="s">
        <v>8305</v>
      </c>
      <c r="P3468">
        <f t="shared" si="217"/>
        <v>8</v>
      </c>
      <c r="Q3468" s="9" t="s">
        <v>8322</v>
      </c>
      <c r="R3468" t="s">
        <v>8364</v>
      </c>
      <c r="S3468" s="11">
        <f t="shared" si="218"/>
        <v>42338</v>
      </c>
      <c r="T3468" s="11">
        <f t="shared" si="219"/>
        <v>42297</v>
      </c>
    </row>
    <row r="3469" spans="1:20" ht="43.2" x14ac:dyDescent="0.3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>
        <f t="shared" si="216"/>
        <v>0</v>
      </c>
      <c r="O3469" t="s">
        <v>8305</v>
      </c>
      <c r="P3469" t="e">
        <f t="shared" si="217"/>
        <v>#DIV/0!</v>
      </c>
      <c r="Q3469" s="9" t="s">
        <v>8322</v>
      </c>
      <c r="R3469" t="s">
        <v>8364</v>
      </c>
      <c r="S3469" s="11">
        <f t="shared" si="218"/>
        <v>42325</v>
      </c>
      <c r="T3469" s="11">
        <f t="shared" si="219"/>
        <v>42285</v>
      </c>
    </row>
    <row r="3470" spans="1:20" ht="43.2" x14ac:dyDescent="0.3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>
        <f t="shared" si="216"/>
        <v>16</v>
      </c>
      <c r="O3470" t="s">
        <v>8305</v>
      </c>
      <c r="P3470">
        <f t="shared" si="217"/>
        <v>68</v>
      </c>
      <c r="Q3470" s="9" t="s">
        <v>8322</v>
      </c>
      <c r="R3470" t="s">
        <v>8364</v>
      </c>
      <c r="S3470" s="11">
        <f t="shared" si="218"/>
        <v>42437</v>
      </c>
      <c r="T3470" s="11">
        <f t="shared" si="219"/>
        <v>42409</v>
      </c>
    </row>
    <row r="3471" spans="1:20" ht="43.2" x14ac:dyDescent="0.3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>
        <f t="shared" si="216"/>
        <v>0</v>
      </c>
      <c r="O3471" t="s">
        <v>8305</v>
      </c>
      <c r="P3471">
        <f t="shared" si="217"/>
        <v>1</v>
      </c>
      <c r="Q3471" s="9" t="s">
        <v>8322</v>
      </c>
      <c r="R3471" t="s">
        <v>8364</v>
      </c>
      <c r="S3471" s="11">
        <f t="shared" si="218"/>
        <v>42696</v>
      </c>
      <c r="T3471" s="11">
        <f t="shared" si="219"/>
        <v>42666</v>
      </c>
    </row>
    <row r="3472" spans="1:20" ht="43.2" x14ac:dyDescent="0.3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>
        <f t="shared" si="216"/>
        <v>5</v>
      </c>
      <c r="O3472" t="s">
        <v>8305</v>
      </c>
      <c r="P3472">
        <f t="shared" si="217"/>
        <v>60</v>
      </c>
      <c r="Q3472" s="9" t="s">
        <v>8322</v>
      </c>
      <c r="R3472" t="s">
        <v>8364</v>
      </c>
      <c r="S3472" s="11">
        <f t="shared" si="218"/>
        <v>42172</v>
      </c>
      <c r="T3472" s="11">
        <f t="shared" si="219"/>
        <v>42140</v>
      </c>
    </row>
    <row r="3473" spans="1:20" ht="43.2" x14ac:dyDescent="0.3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>
        <f t="shared" si="216"/>
        <v>6</v>
      </c>
      <c r="O3473" t="s">
        <v>8305</v>
      </c>
      <c r="P3473">
        <f t="shared" si="217"/>
        <v>15</v>
      </c>
      <c r="Q3473" s="9" t="s">
        <v>8322</v>
      </c>
      <c r="R3473" t="s">
        <v>8364</v>
      </c>
      <c r="S3473" s="11">
        <f t="shared" si="218"/>
        <v>42643</v>
      </c>
      <c r="T3473" s="11">
        <f t="shared" si="219"/>
        <v>42598</v>
      </c>
    </row>
    <row r="3474" spans="1:20" ht="43.2" x14ac:dyDescent="0.3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>
        <f t="shared" si="216"/>
        <v>9</v>
      </c>
      <c r="O3474" t="s">
        <v>8271</v>
      </c>
      <c r="P3474">
        <f t="shared" si="217"/>
        <v>60</v>
      </c>
      <c r="Q3474" s="9" t="s">
        <v>8322</v>
      </c>
      <c r="R3474" t="s">
        <v>8323</v>
      </c>
      <c r="S3474" s="11">
        <f t="shared" si="218"/>
        <v>42235</v>
      </c>
      <c r="T3474" s="11">
        <f t="shared" si="219"/>
        <v>42205</v>
      </c>
    </row>
    <row r="3475" spans="1:20" ht="43.2" x14ac:dyDescent="0.3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>
        <f t="shared" si="216"/>
        <v>7</v>
      </c>
      <c r="O3475" t="s">
        <v>8271</v>
      </c>
      <c r="P3475">
        <f t="shared" si="217"/>
        <v>72</v>
      </c>
      <c r="Q3475" s="9" t="s">
        <v>8322</v>
      </c>
      <c r="R3475" t="s">
        <v>8323</v>
      </c>
      <c r="S3475" s="11">
        <f t="shared" si="218"/>
        <v>42086</v>
      </c>
      <c r="T3475" s="11">
        <f t="shared" si="219"/>
        <v>42041</v>
      </c>
    </row>
    <row r="3476" spans="1:20" ht="43.2" x14ac:dyDescent="0.3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>
        <f t="shared" si="216"/>
        <v>10</v>
      </c>
      <c r="O3476" t="s">
        <v>8271</v>
      </c>
      <c r="P3476">
        <f t="shared" si="217"/>
        <v>100</v>
      </c>
      <c r="Q3476" s="9" t="s">
        <v>8322</v>
      </c>
      <c r="R3476" t="s">
        <v>8323</v>
      </c>
      <c r="S3476" s="11">
        <f t="shared" si="218"/>
        <v>42233</v>
      </c>
      <c r="T3476" s="11">
        <f t="shared" si="219"/>
        <v>42203</v>
      </c>
    </row>
    <row r="3477" spans="1:20" ht="43.2" x14ac:dyDescent="0.3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>
        <f t="shared" si="216"/>
        <v>11</v>
      </c>
      <c r="O3477" t="s">
        <v>8271</v>
      </c>
      <c r="P3477">
        <f t="shared" si="217"/>
        <v>52</v>
      </c>
      <c r="Q3477" s="9" t="s">
        <v>8322</v>
      </c>
      <c r="R3477" t="s">
        <v>8323</v>
      </c>
      <c r="S3477" s="11">
        <f t="shared" si="218"/>
        <v>42014</v>
      </c>
      <c r="T3477" s="11">
        <f t="shared" si="219"/>
        <v>41983</v>
      </c>
    </row>
    <row r="3478" spans="1:20" ht="43.2" x14ac:dyDescent="0.3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>
        <f t="shared" si="216"/>
        <v>15</v>
      </c>
      <c r="O3478" t="s">
        <v>8271</v>
      </c>
      <c r="P3478">
        <f t="shared" si="217"/>
        <v>33</v>
      </c>
      <c r="Q3478" s="9" t="s">
        <v>8322</v>
      </c>
      <c r="R3478" t="s">
        <v>8323</v>
      </c>
      <c r="S3478" s="11">
        <f t="shared" si="218"/>
        <v>42028</v>
      </c>
      <c r="T3478" s="11">
        <f t="shared" si="219"/>
        <v>41968</v>
      </c>
    </row>
    <row r="3479" spans="1:20" ht="43.2" x14ac:dyDescent="0.3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>
        <f t="shared" si="216"/>
        <v>0</v>
      </c>
      <c r="O3479" t="s">
        <v>8271</v>
      </c>
      <c r="P3479" t="e">
        <f t="shared" si="217"/>
        <v>#DIV/0!</v>
      </c>
      <c r="Q3479" s="9" t="s">
        <v>8322</v>
      </c>
      <c r="R3479" t="s">
        <v>8323</v>
      </c>
      <c r="S3479" s="11">
        <f t="shared" si="218"/>
        <v>42113</v>
      </c>
      <c r="T3479" s="11">
        <f t="shared" si="219"/>
        <v>42103</v>
      </c>
    </row>
    <row r="3480" spans="1:20" ht="57.6" x14ac:dyDescent="0.3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>
        <f t="shared" si="216"/>
        <v>28</v>
      </c>
      <c r="O3480" t="s">
        <v>8271</v>
      </c>
      <c r="P3480">
        <f t="shared" si="217"/>
        <v>61</v>
      </c>
      <c r="Q3480" s="9" t="s">
        <v>8322</v>
      </c>
      <c r="R3480" t="s">
        <v>8323</v>
      </c>
      <c r="S3480" s="11">
        <f t="shared" si="218"/>
        <v>42150</v>
      </c>
      <c r="T3480" s="11">
        <f t="shared" si="219"/>
        <v>42090</v>
      </c>
    </row>
    <row r="3481" spans="1:20" ht="28.8" x14ac:dyDescent="0.3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>
        <f t="shared" si="216"/>
        <v>13</v>
      </c>
      <c r="O3481" t="s">
        <v>8271</v>
      </c>
      <c r="P3481">
        <f t="shared" si="217"/>
        <v>10</v>
      </c>
      <c r="Q3481" s="9" t="s">
        <v>8322</v>
      </c>
      <c r="R3481" t="s">
        <v>8323</v>
      </c>
      <c r="S3481" s="11">
        <f t="shared" si="218"/>
        <v>42152</v>
      </c>
      <c r="T3481" s="11">
        <f t="shared" si="219"/>
        <v>42122</v>
      </c>
    </row>
    <row r="3482" spans="1:20" ht="43.2" x14ac:dyDescent="0.3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>
        <f t="shared" si="216"/>
        <v>1</v>
      </c>
      <c r="O3482" t="s">
        <v>8271</v>
      </c>
      <c r="P3482">
        <f t="shared" si="217"/>
        <v>10</v>
      </c>
      <c r="Q3482" s="9" t="s">
        <v>8322</v>
      </c>
      <c r="R3482" t="s">
        <v>8323</v>
      </c>
      <c r="S3482" s="11">
        <f t="shared" si="218"/>
        <v>42086</v>
      </c>
      <c r="T3482" s="11">
        <f t="shared" si="219"/>
        <v>42048</v>
      </c>
    </row>
    <row r="3483" spans="1:20" ht="43.2" x14ac:dyDescent="0.3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>
        <f t="shared" si="216"/>
        <v>21</v>
      </c>
      <c r="O3483" t="s">
        <v>8271</v>
      </c>
      <c r="P3483">
        <f t="shared" si="217"/>
        <v>38</v>
      </c>
      <c r="Q3483" s="9" t="s">
        <v>8322</v>
      </c>
      <c r="R3483" t="s">
        <v>8323</v>
      </c>
      <c r="S3483" s="11">
        <f t="shared" si="218"/>
        <v>42320</v>
      </c>
      <c r="T3483" s="11">
        <f t="shared" si="219"/>
        <v>42297</v>
      </c>
    </row>
    <row r="3484" spans="1:20" ht="28.8" x14ac:dyDescent="0.3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>
        <f t="shared" si="216"/>
        <v>18</v>
      </c>
      <c r="O3484" t="s">
        <v>8271</v>
      </c>
      <c r="P3484">
        <f t="shared" si="217"/>
        <v>45</v>
      </c>
      <c r="Q3484" s="9" t="s">
        <v>8322</v>
      </c>
      <c r="R3484" t="s">
        <v>8323</v>
      </c>
      <c r="S3484" s="11">
        <f t="shared" si="218"/>
        <v>41836</v>
      </c>
      <c r="T3484" s="11">
        <f t="shared" si="219"/>
        <v>41814</v>
      </c>
    </row>
    <row r="3485" spans="1:20" ht="43.2" x14ac:dyDescent="0.3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>
        <f t="shared" si="216"/>
        <v>20</v>
      </c>
      <c r="O3485" t="s">
        <v>8271</v>
      </c>
      <c r="P3485">
        <f t="shared" si="217"/>
        <v>101</v>
      </c>
      <c r="Q3485" s="9" t="s">
        <v>8322</v>
      </c>
      <c r="R3485" t="s">
        <v>8323</v>
      </c>
      <c r="S3485" s="11">
        <f t="shared" si="218"/>
        <v>42568</v>
      </c>
      <c r="T3485" s="11">
        <f t="shared" si="219"/>
        <v>42548</v>
      </c>
    </row>
    <row r="3486" spans="1:20" ht="43.2" x14ac:dyDescent="0.3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>
        <f t="shared" si="216"/>
        <v>18</v>
      </c>
      <c r="O3486" t="s">
        <v>8271</v>
      </c>
      <c r="P3486">
        <f t="shared" si="217"/>
        <v>26</v>
      </c>
      <c r="Q3486" s="9" t="s">
        <v>8322</v>
      </c>
      <c r="R3486" t="s">
        <v>8323</v>
      </c>
      <c r="S3486" s="11">
        <f t="shared" si="218"/>
        <v>41863</v>
      </c>
      <c r="T3486" s="11">
        <f t="shared" si="219"/>
        <v>41833</v>
      </c>
    </row>
    <row r="3487" spans="1:20" ht="43.2" x14ac:dyDescent="0.3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>
        <f t="shared" si="216"/>
        <v>0</v>
      </c>
      <c r="O3487" t="s">
        <v>8271</v>
      </c>
      <c r="P3487" t="e">
        <f t="shared" si="217"/>
        <v>#DIV/0!</v>
      </c>
      <c r="Q3487" s="9" t="s">
        <v>8322</v>
      </c>
      <c r="R3487" t="s">
        <v>8323</v>
      </c>
      <c r="S3487" s="11">
        <f t="shared" si="218"/>
        <v>42356</v>
      </c>
      <c r="T3487" s="11">
        <f t="shared" si="219"/>
        <v>42326</v>
      </c>
    </row>
    <row r="3488" spans="1:20" ht="43.2" x14ac:dyDescent="0.3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>
        <f t="shared" si="216"/>
        <v>2</v>
      </c>
      <c r="O3488" t="s">
        <v>8271</v>
      </c>
      <c r="P3488">
        <f t="shared" si="217"/>
        <v>25</v>
      </c>
      <c r="Q3488" s="9" t="s">
        <v>8322</v>
      </c>
      <c r="R3488" t="s">
        <v>8323</v>
      </c>
      <c r="S3488" s="11">
        <f t="shared" si="218"/>
        <v>41888</v>
      </c>
      <c r="T3488" s="11">
        <f t="shared" si="219"/>
        <v>41858</v>
      </c>
    </row>
    <row r="3489" spans="1:20" ht="28.8" x14ac:dyDescent="0.3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>
        <f t="shared" si="216"/>
        <v>0</v>
      </c>
      <c r="O3489" t="s">
        <v>8271</v>
      </c>
      <c r="P3489" t="e">
        <f t="shared" si="217"/>
        <v>#DIV/0!</v>
      </c>
      <c r="Q3489" s="9" t="s">
        <v>8322</v>
      </c>
      <c r="R3489" t="s">
        <v>8323</v>
      </c>
      <c r="S3489" s="11">
        <f t="shared" si="218"/>
        <v>41823</v>
      </c>
      <c r="T3489" s="11">
        <f t="shared" si="219"/>
        <v>41793</v>
      </c>
    </row>
    <row r="3490" spans="1:20" ht="57.6" x14ac:dyDescent="0.3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>
        <f t="shared" si="216"/>
        <v>0</v>
      </c>
      <c r="O3490" t="s">
        <v>8271</v>
      </c>
      <c r="P3490" t="e">
        <f t="shared" si="217"/>
        <v>#DIV/0!</v>
      </c>
      <c r="Q3490" s="9" t="s">
        <v>8322</v>
      </c>
      <c r="R3490" t="s">
        <v>8323</v>
      </c>
      <c r="S3490" s="11">
        <f t="shared" si="218"/>
        <v>41825</v>
      </c>
      <c r="T3490" s="11">
        <f t="shared" si="219"/>
        <v>41793</v>
      </c>
    </row>
    <row r="3491" spans="1:20" ht="43.2" x14ac:dyDescent="0.3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>
        <f t="shared" si="216"/>
        <v>10</v>
      </c>
      <c r="O3491" t="s">
        <v>8271</v>
      </c>
      <c r="P3491">
        <f t="shared" si="217"/>
        <v>10</v>
      </c>
      <c r="Q3491" s="9" t="s">
        <v>8322</v>
      </c>
      <c r="R3491" t="s">
        <v>8323</v>
      </c>
      <c r="S3491" s="11">
        <f t="shared" si="218"/>
        <v>41861</v>
      </c>
      <c r="T3491" s="11">
        <f t="shared" si="219"/>
        <v>41831</v>
      </c>
    </row>
    <row r="3492" spans="1:20" x14ac:dyDescent="0.3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>
        <f t="shared" si="216"/>
        <v>2</v>
      </c>
      <c r="O3492" t="s">
        <v>8271</v>
      </c>
      <c r="P3492">
        <f t="shared" si="217"/>
        <v>202</v>
      </c>
      <c r="Q3492" s="9" t="s">
        <v>8322</v>
      </c>
      <c r="R3492" t="s">
        <v>8323</v>
      </c>
      <c r="S3492" s="11">
        <f t="shared" si="218"/>
        <v>42651</v>
      </c>
      <c r="T3492" s="11">
        <f t="shared" si="219"/>
        <v>42621</v>
      </c>
    </row>
    <row r="3493" spans="1:20" ht="28.8" x14ac:dyDescent="0.3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>
        <f t="shared" si="216"/>
        <v>1</v>
      </c>
      <c r="O3493" t="s">
        <v>8271</v>
      </c>
      <c r="P3493">
        <f t="shared" si="217"/>
        <v>25</v>
      </c>
      <c r="Q3493" s="9" t="s">
        <v>8322</v>
      </c>
      <c r="R3493" t="s">
        <v>8323</v>
      </c>
      <c r="S3493" s="11">
        <f t="shared" si="218"/>
        <v>42191</v>
      </c>
      <c r="T3493" s="11">
        <f t="shared" si="219"/>
        <v>42164</v>
      </c>
    </row>
    <row r="3494" spans="1:20" ht="72" x14ac:dyDescent="0.3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>
        <f t="shared" si="216"/>
        <v>1</v>
      </c>
      <c r="O3494" t="s">
        <v>8305</v>
      </c>
      <c r="P3494">
        <f t="shared" si="217"/>
        <v>500</v>
      </c>
      <c r="Q3494" s="9" t="s">
        <v>8322</v>
      </c>
      <c r="R3494" t="s">
        <v>8364</v>
      </c>
      <c r="S3494" s="11">
        <f t="shared" si="218"/>
        <v>42361</v>
      </c>
      <c r="T3494" s="11">
        <f t="shared" si="219"/>
        <v>42333</v>
      </c>
    </row>
    <row r="3495" spans="1:20" ht="43.2" x14ac:dyDescent="0.3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>
        <f t="shared" si="216"/>
        <v>3</v>
      </c>
      <c r="O3495" t="s">
        <v>8305</v>
      </c>
      <c r="P3495">
        <f t="shared" si="217"/>
        <v>29</v>
      </c>
      <c r="Q3495" s="9" t="s">
        <v>8322</v>
      </c>
      <c r="R3495" t="s">
        <v>8364</v>
      </c>
      <c r="S3495" s="11">
        <f t="shared" si="218"/>
        <v>42170</v>
      </c>
      <c r="T3495" s="11">
        <f t="shared" si="219"/>
        <v>42138</v>
      </c>
    </row>
    <row r="3496" spans="1:20" ht="43.2" x14ac:dyDescent="0.3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>
        <f t="shared" si="216"/>
        <v>0</v>
      </c>
      <c r="O3496" t="s">
        <v>8305</v>
      </c>
      <c r="P3496" t="e">
        <f t="shared" si="217"/>
        <v>#DIV/0!</v>
      </c>
      <c r="Q3496" s="9" t="s">
        <v>8322</v>
      </c>
      <c r="R3496" t="s">
        <v>8364</v>
      </c>
      <c r="S3496" s="11">
        <f t="shared" si="218"/>
        <v>42696</v>
      </c>
      <c r="T3496" s="11">
        <f t="shared" si="219"/>
        <v>42666</v>
      </c>
    </row>
    <row r="3497" spans="1:20" ht="28.8" x14ac:dyDescent="0.3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>
        <f t="shared" si="216"/>
        <v>0</v>
      </c>
      <c r="O3497" t="s">
        <v>8305</v>
      </c>
      <c r="P3497" t="e">
        <f t="shared" si="217"/>
        <v>#DIV/0!</v>
      </c>
      <c r="Q3497" s="9" t="s">
        <v>8322</v>
      </c>
      <c r="R3497" t="s">
        <v>8364</v>
      </c>
      <c r="S3497" s="11">
        <f t="shared" si="218"/>
        <v>41826</v>
      </c>
      <c r="T3497" s="11">
        <f t="shared" si="219"/>
        <v>41766</v>
      </c>
    </row>
    <row r="3498" spans="1:20" ht="28.8" x14ac:dyDescent="0.3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>
        <f t="shared" si="216"/>
        <v>0</v>
      </c>
      <c r="O3498" t="s">
        <v>8305</v>
      </c>
      <c r="P3498">
        <f t="shared" si="217"/>
        <v>18</v>
      </c>
      <c r="Q3498" s="9" t="s">
        <v>8322</v>
      </c>
      <c r="R3498" t="s">
        <v>8364</v>
      </c>
      <c r="S3498" s="11">
        <f t="shared" si="218"/>
        <v>42200</v>
      </c>
      <c r="T3498" s="11">
        <f t="shared" si="219"/>
        <v>42170</v>
      </c>
    </row>
    <row r="3499" spans="1:20" ht="43.2" x14ac:dyDescent="0.3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>
        <f t="shared" si="216"/>
        <v>60</v>
      </c>
      <c r="O3499" t="s">
        <v>8305</v>
      </c>
      <c r="P3499">
        <f t="shared" si="217"/>
        <v>174</v>
      </c>
      <c r="Q3499" s="9" t="s">
        <v>8322</v>
      </c>
      <c r="R3499" t="s">
        <v>8364</v>
      </c>
      <c r="S3499" s="11">
        <f t="shared" si="218"/>
        <v>41990</v>
      </c>
      <c r="T3499" s="11">
        <f t="shared" si="219"/>
        <v>41969</v>
      </c>
    </row>
    <row r="3500" spans="1:20" ht="43.2" x14ac:dyDescent="0.3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>
        <f t="shared" si="216"/>
        <v>1</v>
      </c>
      <c r="O3500" t="s">
        <v>8305</v>
      </c>
      <c r="P3500">
        <f t="shared" si="217"/>
        <v>50</v>
      </c>
      <c r="Q3500" s="9" t="s">
        <v>8322</v>
      </c>
      <c r="R3500" t="s">
        <v>8364</v>
      </c>
      <c r="S3500" s="11">
        <f t="shared" si="218"/>
        <v>42162</v>
      </c>
      <c r="T3500" s="11">
        <f t="shared" si="219"/>
        <v>42132</v>
      </c>
    </row>
    <row r="3501" spans="1:20" ht="43.2" x14ac:dyDescent="0.3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>
        <f t="shared" si="216"/>
        <v>2</v>
      </c>
      <c r="O3501" t="s">
        <v>8305</v>
      </c>
      <c r="P3501">
        <f t="shared" si="217"/>
        <v>5</v>
      </c>
      <c r="Q3501" s="9" t="s">
        <v>8322</v>
      </c>
      <c r="R3501" t="s">
        <v>8364</v>
      </c>
      <c r="S3501" s="11">
        <f t="shared" si="218"/>
        <v>42245</v>
      </c>
      <c r="T3501" s="11">
        <f t="shared" si="219"/>
        <v>42201</v>
      </c>
    </row>
    <row r="3502" spans="1:20" ht="43.2" x14ac:dyDescent="0.3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>
        <f t="shared" si="216"/>
        <v>0</v>
      </c>
      <c r="O3502" t="s">
        <v>8305</v>
      </c>
      <c r="P3502">
        <f t="shared" si="217"/>
        <v>1</v>
      </c>
      <c r="Q3502" s="9" t="s">
        <v>8322</v>
      </c>
      <c r="R3502" t="s">
        <v>8364</v>
      </c>
      <c r="S3502" s="11">
        <f t="shared" si="218"/>
        <v>42749</v>
      </c>
      <c r="T3502" s="11">
        <f t="shared" si="219"/>
        <v>42689</v>
      </c>
    </row>
    <row r="3503" spans="1:20" ht="57.6" x14ac:dyDescent="0.3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>
        <f t="shared" si="216"/>
        <v>90</v>
      </c>
      <c r="O3503" t="s">
        <v>8305</v>
      </c>
      <c r="P3503">
        <f t="shared" si="217"/>
        <v>145</v>
      </c>
      <c r="Q3503" s="9" t="s">
        <v>8322</v>
      </c>
      <c r="R3503" t="s">
        <v>8364</v>
      </c>
      <c r="S3503" s="11">
        <f t="shared" si="218"/>
        <v>42115</v>
      </c>
      <c r="T3503" s="11">
        <f t="shared" si="219"/>
        <v>42085</v>
      </c>
    </row>
    <row r="3504" spans="1:20" ht="43.2" x14ac:dyDescent="0.3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>
        <f t="shared" si="216"/>
        <v>1</v>
      </c>
      <c r="O3504" t="s">
        <v>8305</v>
      </c>
      <c r="P3504">
        <f t="shared" si="217"/>
        <v>205</v>
      </c>
      <c r="Q3504" s="9" t="s">
        <v>8322</v>
      </c>
      <c r="R3504" t="s">
        <v>8364</v>
      </c>
      <c r="S3504" s="11">
        <f t="shared" si="218"/>
        <v>41861</v>
      </c>
      <c r="T3504" s="11">
        <f t="shared" si="219"/>
        <v>41831</v>
      </c>
    </row>
    <row r="3505" spans="1:20" ht="43.2" x14ac:dyDescent="0.3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>
        <f t="shared" si="216"/>
        <v>4</v>
      </c>
      <c r="O3505" t="s">
        <v>8305</v>
      </c>
      <c r="P3505">
        <f t="shared" si="217"/>
        <v>101</v>
      </c>
      <c r="Q3505" s="9" t="s">
        <v>8322</v>
      </c>
      <c r="R3505" t="s">
        <v>8364</v>
      </c>
      <c r="S3505" s="11">
        <f t="shared" si="218"/>
        <v>42441</v>
      </c>
      <c r="T3505" s="11">
        <f t="shared" si="219"/>
        <v>42411</v>
      </c>
    </row>
    <row r="3506" spans="1:20" ht="43.2" x14ac:dyDescent="0.3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>
        <f t="shared" si="216"/>
        <v>4</v>
      </c>
      <c r="O3506" t="s">
        <v>8305</v>
      </c>
      <c r="P3506">
        <f t="shared" si="217"/>
        <v>55</v>
      </c>
      <c r="Q3506" s="9" t="s">
        <v>8322</v>
      </c>
      <c r="R3506" t="s">
        <v>8364</v>
      </c>
      <c r="S3506" s="11">
        <f t="shared" si="218"/>
        <v>42015</v>
      </c>
      <c r="T3506" s="11">
        <f t="shared" si="219"/>
        <v>41982</v>
      </c>
    </row>
    <row r="3507" spans="1:20" ht="43.2" x14ac:dyDescent="0.3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>
        <f t="shared" si="216"/>
        <v>9</v>
      </c>
      <c r="O3507" t="s">
        <v>8305</v>
      </c>
      <c r="P3507">
        <f t="shared" si="217"/>
        <v>47</v>
      </c>
      <c r="Q3507" s="9" t="s">
        <v>8322</v>
      </c>
      <c r="R3507" t="s">
        <v>8364</v>
      </c>
      <c r="S3507" s="11">
        <f t="shared" si="218"/>
        <v>42006</v>
      </c>
      <c r="T3507" s="11">
        <f t="shared" si="219"/>
        <v>41975</v>
      </c>
    </row>
    <row r="3508" spans="1:20" ht="43.2" x14ac:dyDescent="0.3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>
        <f t="shared" si="216"/>
        <v>0</v>
      </c>
      <c r="O3508" t="s">
        <v>8305</v>
      </c>
      <c r="P3508" t="e">
        <f t="shared" si="217"/>
        <v>#DIV/0!</v>
      </c>
      <c r="Q3508" s="9" t="s">
        <v>8322</v>
      </c>
      <c r="R3508" t="s">
        <v>8364</v>
      </c>
      <c r="S3508" s="11">
        <f t="shared" si="218"/>
        <v>42299</v>
      </c>
      <c r="T3508" s="11">
        <f t="shared" si="219"/>
        <v>42269</v>
      </c>
    </row>
    <row r="3509" spans="1:20" ht="28.8" x14ac:dyDescent="0.3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>
        <f t="shared" si="216"/>
        <v>20</v>
      </c>
      <c r="O3509" t="s">
        <v>8305</v>
      </c>
      <c r="P3509">
        <f t="shared" si="217"/>
        <v>59</v>
      </c>
      <c r="Q3509" s="9" t="s">
        <v>8322</v>
      </c>
      <c r="R3509" t="s">
        <v>8364</v>
      </c>
      <c r="S3509" s="11">
        <f t="shared" si="218"/>
        <v>42434</v>
      </c>
      <c r="T3509" s="11">
        <f t="shared" si="219"/>
        <v>42404</v>
      </c>
    </row>
    <row r="3510" spans="1:20" ht="43.2" x14ac:dyDescent="0.3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>
        <f t="shared" si="216"/>
        <v>0</v>
      </c>
      <c r="O3510" t="s">
        <v>8305</v>
      </c>
      <c r="P3510" t="e">
        <f t="shared" si="217"/>
        <v>#DIV/0!</v>
      </c>
      <c r="Q3510" s="9" t="s">
        <v>8322</v>
      </c>
      <c r="R3510" t="s">
        <v>8364</v>
      </c>
      <c r="S3510" s="11">
        <f t="shared" si="218"/>
        <v>42582</v>
      </c>
      <c r="T3510" s="11">
        <f t="shared" si="219"/>
        <v>42527</v>
      </c>
    </row>
    <row r="3511" spans="1:20" ht="43.2" x14ac:dyDescent="0.3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>
        <f t="shared" si="216"/>
        <v>0</v>
      </c>
      <c r="O3511" t="s">
        <v>8305</v>
      </c>
      <c r="P3511">
        <f t="shared" si="217"/>
        <v>2</v>
      </c>
      <c r="Q3511" s="9" t="s">
        <v>8322</v>
      </c>
      <c r="R3511" t="s">
        <v>8364</v>
      </c>
      <c r="S3511" s="11">
        <f t="shared" si="218"/>
        <v>41910</v>
      </c>
      <c r="T3511" s="11">
        <f t="shared" si="219"/>
        <v>41850</v>
      </c>
    </row>
    <row r="3512" spans="1:20" ht="57.6" x14ac:dyDescent="0.3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>
        <f t="shared" si="216"/>
        <v>0</v>
      </c>
      <c r="O3512" t="s">
        <v>8305</v>
      </c>
      <c r="P3512">
        <f t="shared" si="217"/>
        <v>5</v>
      </c>
      <c r="Q3512" s="9" t="s">
        <v>8322</v>
      </c>
      <c r="R3512" t="s">
        <v>8364</v>
      </c>
      <c r="S3512" s="11">
        <f t="shared" si="218"/>
        <v>41819</v>
      </c>
      <c r="T3512" s="11">
        <f t="shared" si="219"/>
        <v>41799</v>
      </c>
    </row>
    <row r="3513" spans="1:20" ht="43.2" x14ac:dyDescent="0.3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>
        <f t="shared" si="216"/>
        <v>30</v>
      </c>
      <c r="O3513" t="s">
        <v>8305</v>
      </c>
      <c r="P3513">
        <f t="shared" si="217"/>
        <v>51</v>
      </c>
      <c r="Q3513" s="9" t="s">
        <v>8322</v>
      </c>
      <c r="R3513" t="s">
        <v>8364</v>
      </c>
      <c r="S3513" s="11">
        <f t="shared" si="218"/>
        <v>42098</v>
      </c>
      <c r="T3513" s="11">
        <f t="shared" si="219"/>
        <v>42091</v>
      </c>
    </row>
    <row r="3514" spans="1:20" ht="43.2" x14ac:dyDescent="0.3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>
        <f t="shared" si="216"/>
        <v>9</v>
      </c>
      <c r="O3514" t="s">
        <v>8271</v>
      </c>
      <c r="P3514">
        <f t="shared" si="217"/>
        <v>26</v>
      </c>
      <c r="Q3514" s="9" t="s">
        <v>8322</v>
      </c>
      <c r="R3514" t="s">
        <v>8323</v>
      </c>
      <c r="S3514" s="11">
        <f t="shared" si="218"/>
        <v>41840</v>
      </c>
      <c r="T3514" s="11">
        <f t="shared" si="219"/>
        <v>41780</v>
      </c>
    </row>
    <row r="3515" spans="1:20" ht="43.2" x14ac:dyDescent="0.3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>
        <f t="shared" si="216"/>
        <v>22</v>
      </c>
      <c r="O3515" t="s">
        <v>8271</v>
      </c>
      <c r="P3515">
        <f t="shared" si="217"/>
        <v>48</v>
      </c>
      <c r="Q3515" s="9" t="s">
        <v>8322</v>
      </c>
      <c r="R3515" t="s">
        <v>8323</v>
      </c>
      <c r="S3515" s="11">
        <f t="shared" si="218"/>
        <v>41770</v>
      </c>
      <c r="T3515" s="11">
        <f t="shared" si="219"/>
        <v>41740</v>
      </c>
    </row>
    <row r="3516" spans="1:20" ht="43.2" x14ac:dyDescent="0.3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>
        <f t="shared" si="216"/>
        <v>21</v>
      </c>
      <c r="O3516" t="s">
        <v>8271</v>
      </c>
      <c r="P3516">
        <f t="shared" si="217"/>
        <v>56</v>
      </c>
      <c r="Q3516" s="9" t="s">
        <v>8322</v>
      </c>
      <c r="R3516" t="s">
        <v>8323</v>
      </c>
      <c r="S3516" s="11">
        <f t="shared" si="218"/>
        <v>41791</v>
      </c>
      <c r="T3516" s="11">
        <f t="shared" si="219"/>
        <v>41766</v>
      </c>
    </row>
    <row r="3517" spans="1:20" ht="43.2" x14ac:dyDescent="0.3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>
        <f t="shared" si="216"/>
        <v>41</v>
      </c>
      <c r="O3517" t="s">
        <v>8271</v>
      </c>
      <c r="P3517">
        <f t="shared" si="217"/>
        <v>81</v>
      </c>
      <c r="Q3517" s="9" t="s">
        <v>8322</v>
      </c>
      <c r="R3517" t="s">
        <v>8323</v>
      </c>
      <c r="S3517" s="11">
        <f t="shared" si="218"/>
        <v>41793</v>
      </c>
      <c r="T3517" s="11">
        <f t="shared" si="219"/>
        <v>41766</v>
      </c>
    </row>
    <row r="3518" spans="1:20" ht="57.6" x14ac:dyDescent="0.3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>
        <f t="shared" si="216"/>
        <v>2</v>
      </c>
      <c r="O3518" t="s">
        <v>8271</v>
      </c>
      <c r="P3518">
        <f t="shared" si="217"/>
        <v>70</v>
      </c>
      <c r="Q3518" s="9" t="s">
        <v>8322</v>
      </c>
      <c r="R3518" t="s">
        <v>8323</v>
      </c>
      <c r="S3518" s="11">
        <f t="shared" si="218"/>
        <v>42278</v>
      </c>
      <c r="T3518" s="11">
        <f t="shared" si="219"/>
        <v>42248</v>
      </c>
    </row>
    <row r="3519" spans="1:20" ht="43.2" x14ac:dyDescent="0.3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>
        <f t="shared" si="216"/>
        <v>3</v>
      </c>
      <c r="O3519" t="s">
        <v>8271</v>
      </c>
      <c r="P3519">
        <f t="shared" si="217"/>
        <v>24</v>
      </c>
      <c r="Q3519" s="9" t="s">
        <v>8322</v>
      </c>
      <c r="R3519" t="s">
        <v>8323</v>
      </c>
      <c r="S3519" s="11">
        <f t="shared" si="218"/>
        <v>41916</v>
      </c>
      <c r="T3519" s="11">
        <f t="shared" si="219"/>
        <v>41885</v>
      </c>
    </row>
    <row r="3520" spans="1:20" ht="43.2" x14ac:dyDescent="0.3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>
        <f t="shared" si="216"/>
        <v>16</v>
      </c>
      <c r="O3520" t="s">
        <v>8271</v>
      </c>
      <c r="P3520">
        <f t="shared" si="217"/>
        <v>189</v>
      </c>
      <c r="Q3520" s="9" t="s">
        <v>8322</v>
      </c>
      <c r="R3520" t="s">
        <v>8323</v>
      </c>
      <c r="S3520" s="11">
        <f t="shared" si="218"/>
        <v>42204</v>
      </c>
      <c r="T3520" s="11">
        <f t="shared" si="219"/>
        <v>42159</v>
      </c>
    </row>
    <row r="3521" spans="1:20" ht="43.2" x14ac:dyDescent="0.3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>
        <f t="shared" si="216"/>
        <v>16</v>
      </c>
      <c r="O3521" t="s">
        <v>8271</v>
      </c>
      <c r="P3521">
        <f t="shared" si="217"/>
        <v>50</v>
      </c>
      <c r="Q3521" s="9" t="s">
        <v>8322</v>
      </c>
      <c r="R3521" t="s">
        <v>8323</v>
      </c>
      <c r="S3521" s="11">
        <f t="shared" si="218"/>
        <v>42295</v>
      </c>
      <c r="T3521" s="11">
        <f t="shared" si="219"/>
        <v>42265</v>
      </c>
    </row>
    <row r="3522" spans="1:20" ht="57.6" x14ac:dyDescent="0.3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>
        <f t="shared" ref="N3522:N3585" si="220">ROUND(($E3522/$D3522)*100,0)</f>
        <v>7</v>
      </c>
      <c r="O3522" t="s">
        <v>8271</v>
      </c>
      <c r="P3522">
        <f t="shared" ref="P3522:P3585" si="221">ROUND($E3522/$L3522,0)</f>
        <v>75</v>
      </c>
      <c r="Q3522" s="9" t="s">
        <v>8322</v>
      </c>
      <c r="R3522" t="s">
        <v>8323</v>
      </c>
      <c r="S3522" s="11">
        <f t="shared" si="218"/>
        <v>42166</v>
      </c>
      <c r="T3522" s="11">
        <f t="shared" si="219"/>
        <v>42136</v>
      </c>
    </row>
    <row r="3523" spans="1:20" ht="28.8" x14ac:dyDescent="0.3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>
        <f t="shared" si="220"/>
        <v>4</v>
      </c>
      <c r="O3523" t="s">
        <v>8271</v>
      </c>
      <c r="P3523">
        <f t="shared" si="221"/>
        <v>10</v>
      </c>
      <c r="Q3523" s="9" t="s">
        <v>8322</v>
      </c>
      <c r="R3523" t="s">
        <v>8323</v>
      </c>
      <c r="S3523" s="11">
        <f t="shared" ref="S3523:S3586" si="222">ROUND((((($I3523/60)/60)/24)+DATE(1970,1,1))-(8/24),0)</f>
        <v>42005</v>
      </c>
      <c r="T3523" s="11">
        <f t="shared" ref="T3523:T3586" si="223">ROUND((((($J3523/60)/60)/24)+DATE(1970,1,1))-(8/24),0)</f>
        <v>41975</v>
      </c>
    </row>
    <row r="3524" spans="1:20" ht="43.2" x14ac:dyDescent="0.3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>
        <f t="shared" si="220"/>
        <v>34</v>
      </c>
      <c r="O3524" t="s">
        <v>8271</v>
      </c>
      <c r="P3524">
        <f t="shared" si="221"/>
        <v>36</v>
      </c>
      <c r="Q3524" s="9" t="s">
        <v>8322</v>
      </c>
      <c r="R3524" t="s">
        <v>8323</v>
      </c>
      <c r="S3524" s="11">
        <f t="shared" si="222"/>
        <v>42202</v>
      </c>
      <c r="T3524" s="11">
        <f t="shared" si="223"/>
        <v>42172</v>
      </c>
    </row>
    <row r="3525" spans="1:20" ht="43.2" x14ac:dyDescent="0.3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>
        <f t="shared" si="220"/>
        <v>0</v>
      </c>
      <c r="O3525" t="s">
        <v>8271</v>
      </c>
      <c r="P3525">
        <f t="shared" si="221"/>
        <v>10</v>
      </c>
      <c r="Q3525" s="9" t="s">
        <v>8322</v>
      </c>
      <c r="R3525" t="s">
        <v>8323</v>
      </c>
      <c r="S3525" s="11">
        <f t="shared" si="222"/>
        <v>42090</v>
      </c>
      <c r="T3525" s="11">
        <f t="shared" si="223"/>
        <v>42065</v>
      </c>
    </row>
    <row r="3526" spans="1:20" ht="43.2" x14ac:dyDescent="0.3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>
        <f t="shared" si="220"/>
        <v>0</v>
      </c>
      <c r="O3526" t="s">
        <v>8271</v>
      </c>
      <c r="P3526">
        <f t="shared" si="221"/>
        <v>13</v>
      </c>
      <c r="Q3526" s="9" t="s">
        <v>8322</v>
      </c>
      <c r="R3526" t="s">
        <v>8323</v>
      </c>
      <c r="S3526" s="11">
        <f t="shared" si="222"/>
        <v>41884</v>
      </c>
      <c r="T3526" s="11">
        <f t="shared" si="223"/>
        <v>41849</v>
      </c>
    </row>
    <row r="3527" spans="1:20" ht="28.8" x14ac:dyDescent="0.3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>
        <f t="shared" si="220"/>
        <v>16</v>
      </c>
      <c r="O3527" t="s">
        <v>8271</v>
      </c>
      <c r="P3527">
        <f t="shared" si="221"/>
        <v>89</v>
      </c>
      <c r="Q3527" s="9" t="s">
        <v>8322</v>
      </c>
      <c r="R3527" t="s">
        <v>8323</v>
      </c>
      <c r="S3527" s="11">
        <f t="shared" si="222"/>
        <v>42134</v>
      </c>
      <c r="T3527" s="11">
        <f t="shared" si="223"/>
        <v>42104</v>
      </c>
    </row>
    <row r="3528" spans="1:20" ht="57.6" x14ac:dyDescent="0.3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>
        <f t="shared" si="220"/>
        <v>3</v>
      </c>
      <c r="O3528" t="s">
        <v>8271</v>
      </c>
      <c r="P3528">
        <f t="shared" si="221"/>
        <v>25</v>
      </c>
      <c r="Q3528" s="9" t="s">
        <v>8322</v>
      </c>
      <c r="R3528" t="s">
        <v>8323</v>
      </c>
      <c r="S3528" s="11">
        <f t="shared" si="222"/>
        <v>42090</v>
      </c>
      <c r="T3528" s="11">
        <f t="shared" si="223"/>
        <v>42060</v>
      </c>
    </row>
    <row r="3529" spans="1:20" ht="57.6" x14ac:dyDescent="0.3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>
        <f t="shared" si="220"/>
        <v>0</v>
      </c>
      <c r="O3529" t="s">
        <v>8271</v>
      </c>
      <c r="P3529">
        <f t="shared" si="221"/>
        <v>1</v>
      </c>
      <c r="Q3529" s="9" t="s">
        <v>8322</v>
      </c>
      <c r="R3529" t="s">
        <v>8323</v>
      </c>
      <c r="S3529" s="11">
        <f t="shared" si="222"/>
        <v>42071</v>
      </c>
      <c r="T3529" s="11">
        <f t="shared" si="223"/>
        <v>42041</v>
      </c>
    </row>
    <row r="3530" spans="1:20" ht="43.2" x14ac:dyDescent="0.3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>
        <f t="shared" si="220"/>
        <v>5</v>
      </c>
      <c r="O3530" t="s">
        <v>8271</v>
      </c>
      <c r="P3530">
        <f t="shared" si="221"/>
        <v>65</v>
      </c>
      <c r="Q3530" s="9" t="s">
        <v>8322</v>
      </c>
      <c r="R3530" t="s">
        <v>8323</v>
      </c>
      <c r="S3530" s="11">
        <f t="shared" si="222"/>
        <v>41852</v>
      </c>
      <c r="T3530" s="11">
        <f t="shared" si="223"/>
        <v>41829</v>
      </c>
    </row>
    <row r="3531" spans="1:20" ht="57.6" x14ac:dyDescent="0.3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>
        <f t="shared" si="220"/>
        <v>2</v>
      </c>
      <c r="O3531" t="s">
        <v>8271</v>
      </c>
      <c r="P3531">
        <f t="shared" si="221"/>
        <v>10</v>
      </c>
      <c r="Q3531" s="9" t="s">
        <v>8322</v>
      </c>
      <c r="R3531" t="s">
        <v>8323</v>
      </c>
      <c r="S3531" s="11">
        <f t="shared" si="222"/>
        <v>42147</v>
      </c>
      <c r="T3531" s="11">
        <f t="shared" si="223"/>
        <v>42128</v>
      </c>
    </row>
    <row r="3532" spans="1:20" ht="43.2" x14ac:dyDescent="0.3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>
        <f t="shared" si="220"/>
        <v>0</v>
      </c>
      <c r="O3532" t="s">
        <v>8271</v>
      </c>
      <c r="P3532">
        <f t="shared" si="221"/>
        <v>1</v>
      </c>
      <c r="Q3532" s="9" t="s">
        <v>8322</v>
      </c>
      <c r="R3532" t="s">
        <v>8323</v>
      </c>
      <c r="S3532" s="11">
        <f t="shared" si="222"/>
        <v>41816</v>
      </c>
      <c r="T3532" s="11">
        <f t="shared" si="223"/>
        <v>41790</v>
      </c>
    </row>
    <row r="3533" spans="1:20" ht="43.2" x14ac:dyDescent="0.3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>
        <f t="shared" si="220"/>
        <v>18</v>
      </c>
      <c r="O3533" t="s">
        <v>8271</v>
      </c>
      <c r="P3533">
        <f t="shared" si="221"/>
        <v>82</v>
      </c>
      <c r="Q3533" s="9" t="s">
        <v>8322</v>
      </c>
      <c r="R3533" t="s">
        <v>8323</v>
      </c>
      <c r="S3533" s="11">
        <f t="shared" si="222"/>
        <v>41863</v>
      </c>
      <c r="T3533" s="11">
        <f t="shared" si="223"/>
        <v>41833</v>
      </c>
    </row>
    <row r="3534" spans="1:20" x14ac:dyDescent="0.3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>
        <f t="shared" si="220"/>
        <v>5</v>
      </c>
      <c r="O3534" t="s">
        <v>8271</v>
      </c>
      <c r="P3534">
        <f t="shared" si="221"/>
        <v>100</v>
      </c>
      <c r="Q3534" s="9" t="s">
        <v>8322</v>
      </c>
      <c r="R3534" t="s">
        <v>8323</v>
      </c>
      <c r="S3534" s="11">
        <f t="shared" si="222"/>
        <v>41956</v>
      </c>
      <c r="T3534" s="11">
        <f t="shared" si="223"/>
        <v>41914</v>
      </c>
    </row>
    <row r="3535" spans="1:20" ht="28.8" x14ac:dyDescent="0.3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>
        <f t="shared" si="220"/>
        <v>0</v>
      </c>
      <c r="O3535" t="s">
        <v>8271</v>
      </c>
      <c r="P3535">
        <f t="shared" si="221"/>
        <v>1</v>
      </c>
      <c r="Q3535" s="9" t="s">
        <v>8322</v>
      </c>
      <c r="R3535" t="s">
        <v>8323</v>
      </c>
      <c r="S3535" s="11">
        <f t="shared" si="222"/>
        <v>42625</v>
      </c>
      <c r="T3535" s="11">
        <f t="shared" si="223"/>
        <v>42611</v>
      </c>
    </row>
    <row r="3536" spans="1:20" ht="43.2" x14ac:dyDescent="0.3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>
        <f t="shared" si="220"/>
        <v>0</v>
      </c>
      <c r="O3536" t="s">
        <v>8271</v>
      </c>
      <c r="P3536" t="e">
        <f t="shared" si="221"/>
        <v>#DIV/0!</v>
      </c>
      <c r="Q3536" s="9" t="s">
        <v>8322</v>
      </c>
      <c r="R3536" t="s">
        <v>8323</v>
      </c>
      <c r="S3536" s="11">
        <f t="shared" si="222"/>
        <v>42313</v>
      </c>
      <c r="T3536" s="11">
        <f t="shared" si="223"/>
        <v>42253</v>
      </c>
    </row>
    <row r="3537" spans="1:20" ht="43.2" x14ac:dyDescent="0.3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>
        <f t="shared" si="220"/>
        <v>1</v>
      </c>
      <c r="O3537" t="s">
        <v>8271</v>
      </c>
      <c r="P3537">
        <f t="shared" si="221"/>
        <v>20</v>
      </c>
      <c r="Q3537" s="9" t="s">
        <v>8322</v>
      </c>
      <c r="R3537" t="s">
        <v>8323</v>
      </c>
      <c r="S3537" s="11">
        <f t="shared" si="222"/>
        <v>42326</v>
      </c>
      <c r="T3537" s="11">
        <f t="shared" si="223"/>
        <v>42296</v>
      </c>
    </row>
    <row r="3538" spans="1:20" ht="43.2" x14ac:dyDescent="0.3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>
        <f t="shared" si="220"/>
        <v>27</v>
      </c>
      <c r="O3538" t="s">
        <v>8271</v>
      </c>
      <c r="P3538">
        <f t="shared" si="221"/>
        <v>46</v>
      </c>
      <c r="Q3538" s="9" t="s">
        <v>8322</v>
      </c>
      <c r="R3538" t="s">
        <v>8323</v>
      </c>
      <c r="S3538" s="11">
        <f t="shared" si="222"/>
        <v>41881</v>
      </c>
      <c r="T3538" s="11">
        <f t="shared" si="223"/>
        <v>41841</v>
      </c>
    </row>
    <row r="3539" spans="1:20" ht="28.8" x14ac:dyDescent="0.3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>
        <f t="shared" si="220"/>
        <v>1</v>
      </c>
      <c r="O3539" t="s">
        <v>8271</v>
      </c>
      <c r="P3539">
        <f t="shared" si="221"/>
        <v>6</v>
      </c>
      <c r="Q3539" s="9" t="s">
        <v>8322</v>
      </c>
      <c r="R3539" t="s">
        <v>8323</v>
      </c>
      <c r="S3539" s="11">
        <f t="shared" si="222"/>
        <v>42452</v>
      </c>
      <c r="T3539" s="11">
        <f t="shared" si="223"/>
        <v>42403</v>
      </c>
    </row>
    <row r="3540" spans="1:20" ht="43.2" x14ac:dyDescent="0.3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>
        <f t="shared" si="220"/>
        <v>13</v>
      </c>
      <c r="O3540" t="s">
        <v>8271</v>
      </c>
      <c r="P3540">
        <f t="shared" si="221"/>
        <v>50</v>
      </c>
      <c r="Q3540" s="9" t="s">
        <v>8322</v>
      </c>
      <c r="R3540" t="s">
        <v>8323</v>
      </c>
      <c r="S3540" s="11">
        <f t="shared" si="222"/>
        <v>42539</v>
      </c>
      <c r="T3540" s="11">
        <f t="shared" si="223"/>
        <v>42509</v>
      </c>
    </row>
    <row r="3541" spans="1:20" ht="43.2" x14ac:dyDescent="0.3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>
        <f t="shared" si="220"/>
        <v>27</v>
      </c>
      <c r="O3541" t="s">
        <v>8271</v>
      </c>
      <c r="P3541">
        <f t="shared" si="221"/>
        <v>39</v>
      </c>
      <c r="Q3541" s="9" t="s">
        <v>8322</v>
      </c>
      <c r="R3541" t="s">
        <v>8323</v>
      </c>
      <c r="S3541" s="11">
        <f t="shared" si="222"/>
        <v>42792</v>
      </c>
      <c r="T3541" s="11">
        <f t="shared" si="223"/>
        <v>42762</v>
      </c>
    </row>
    <row r="3542" spans="1:20" ht="43.2" x14ac:dyDescent="0.3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>
        <f t="shared" si="220"/>
        <v>1</v>
      </c>
      <c r="O3542" t="s">
        <v>8271</v>
      </c>
      <c r="P3542">
        <f t="shared" si="221"/>
        <v>13</v>
      </c>
      <c r="Q3542" s="9" t="s">
        <v>8322</v>
      </c>
      <c r="R3542" t="s">
        <v>8323</v>
      </c>
      <c r="S3542" s="11">
        <f t="shared" si="222"/>
        <v>42009</v>
      </c>
      <c r="T3542" s="11">
        <f t="shared" si="223"/>
        <v>41977</v>
      </c>
    </row>
    <row r="3543" spans="1:20" ht="43.2" x14ac:dyDescent="0.3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>
        <f t="shared" si="220"/>
        <v>17</v>
      </c>
      <c r="O3543" t="s">
        <v>8271</v>
      </c>
      <c r="P3543">
        <f t="shared" si="221"/>
        <v>316</v>
      </c>
      <c r="Q3543" s="9" t="s">
        <v>8322</v>
      </c>
      <c r="R3543" t="s">
        <v>8323</v>
      </c>
      <c r="S3543" s="11">
        <f t="shared" si="222"/>
        <v>42231</v>
      </c>
      <c r="T3543" s="11">
        <f t="shared" si="223"/>
        <v>42171</v>
      </c>
    </row>
    <row r="3544" spans="1:20" ht="28.8" x14ac:dyDescent="0.3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>
        <f t="shared" si="220"/>
        <v>33</v>
      </c>
      <c r="O3544" t="s">
        <v>8271</v>
      </c>
      <c r="P3544">
        <f t="shared" si="221"/>
        <v>37</v>
      </c>
      <c r="Q3544" s="9" t="s">
        <v>8322</v>
      </c>
      <c r="R3544" t="s">
        <v>8323</v>
      </c>
      <c r="S3544" s="11">
        <f t="shared" si="222"/>
        <v>42086</v>
      </c>
      <c r="T3544" s="11">
        <f t="shared" si="223"/>
        <v>42056</v>
      </c>
    </row>
    <row r="3545" spans="1:20" ht="57.6" x14ac:dyDescent="0.3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>
        <f t="shared" si="220"/>
        <v>0</v>
      </c>
      <c r="O3545" t="s">
        <v>8271</v>
      </c>
      <c r="P3545" t="e">
        <f t="shared" si="221"/>
        <v>#DIV/0!</v>
      </c>
      <c r="Q3545" s="9" t="s">
        <v>8322</v>
      </c>
      <c r="R3545" t="s">
        <v>8323</v>
      </c>
      <c r="S3545" s="11">
        <f t="shared" si="222"/>
        <v>41875</v>
      </c>
      <c r="T3545" s="11">
        <f t="shared" si="223"/>
        <v>41867</v>
      </c>
    </row>
    <row r="3546" spans="1:20" ht="57.6" x14ac:dyDescent="0.3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>
        <f t="shared" si="220"/>
        <v>22</v>
      </c>
      <c r="O3546" t="s">
        <v>8271</v>
      </c>
      <c r="P3546">
        <f t="shared" si="221"/>
        <v>128</v>
      </c>
      <c r="Q3546" s="9" t="s">
        <v>8322</v>
      </c>
      <c r="R3546" t="s">
        <v>8323</v>
      </c>
      <c r="S3546" s="11">
        <f t="shared" si="222"/>
        <v>41821</v>
      </c>
      <c r="T3546" s="11">
        <f t="shared" si="223"/>
        <v>41779</v>
      </c>
    </row>
    <row r="3547" spans="1:20" ht="43.2" x14ac:dyDescent="0.3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>
        <f t="shared" si="220"/>
        <v>3</v>
      </c>
      <c r="O3547" t="s">
        <v>8271</v>
      </c>
      <c r="P3547">
        <f t="shared" si="221"/>
        <v>47</v>
      </c>
      <c r="Q3547" s="9" t="s">
        <v>8322</v>
      </c>
      <c r="R3547" t="s">
        <v>8323</v>
      </c>
      <c r="S3547" s="11">
        <f t="shared" si="222"/>
        <v>42710</v>
      </c>
      <c r="T3547" s="11">
        <f t="shared" si="223"/>
        <v>42680</v>
      </c>
    </row>
    <row r="3548" spans="1:20" ht="43.2" x14ac:dyDescent="0.3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>
        <f t="shared" si="220"/>
        <v>5</v>
      </c>
      <c r="O3548" t="s">
        <v>8271</v>
      </c>
      <c r="P3548">
        <f t="shared" si="221"/>
        <v>50</v>
      </c>
      <c r="Q3548" s="9" t="s">
        <v>8322</v>
      </c>
      <c r="R3548" t="s">
        <v>8323</v>
      </c>
      <c r="S3548" s="11">
        <f t="shared" si="222"/>
        <v>42063</v>
      </c>
      <c r="T3548" s="11">
        <f t="shared" si="223"/>
        <v>42032</v>
      </c>
    </row>
    <row r="3549" spans="1:20" ht="43.2" x14ac:dyDescent="0.3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>
        <f t="shared" si="220"/>
        <v>11</v>
      </c>
      <c r="O3549" t="s">
        <v>8271</v>
      </c>
      <c r="P3549">
        <f t="shared" si="221"/>
        <v>43</v>
      </c>
      <c r="Q3549" s="9" t="s">
        <v>8322</v>
      </c>
      <c r="R3549" t="s">
        <v>8323</v>
      </c>
      <c r="S3549" s="11">
        <f t="shared" si="222"/>
        <v>41807</v>
      </c>
      <c r="T3549" s="11">
        <f t="shared" si="223"/>
        <v>41793</v>
      </c>
    </row>
    <row r="3550" spans="1:20" ht="43.2" x14ac:dyDescent="0.3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>
        <f t="shared" si="220"/>
        <v>18</v>
      </c>
      <c r="O3550" t="s">
        <v>8271</v>
      </c>
      <c r="P3550">
        <f t="shared" si="221"/>
        <v>44</v>
      </c>
      <c r="Q3550" s="9" t="s">
        <v>8322</v>
      </c>
      <c r="R3550" t="s">
        <v>8323</v>
      </c>
      <c r="S3550" s="11">
        <f t="shared" si="222"/>
        <v>42013</v>
      </c>
      <c r="T3550" s="11">
        <f t="shared" si="223"/>
        <v>41983</v>
      </c>
    </row>
    <row r="3551" spans="1:20" ht="57.6" x14ac:dyDescent="0.3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>
        <f t="shared" si="220"/>
        <v>33</v>
      </c>
      <c r="O3551" t="s">
        <v>8271</v>
      </c>
      <c r="P3551">
        <f t="shared" si="221"/>
        <v>51</v>
      </c>
      <c r="Q3551" s="9" t="s">
        <v>8322</v>
      </c>
      <c r="R3551" t="s">
        <v>8323</v>
      </c>
      <c r="S3551" s="11">
        <f t="shared" si="222"/>
        <v>42233</v>
      </c>
      <c r="T3551" s="11">
        <f t="shared" si="223"/>
        <v>42193</v>
      </c>
    </row>
    <row r="3552" spans="1:20" ht="43.2" x14ac:dyDescent="0.3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>
        <f t="shared" si="220"/>
        <v>1</v>
      </c>
      <c r="O3552" t="s">
        <v>8271</v>
      </c>
      <c r="P3552">
        <f t="shared" si="221"/>
        <v>63</v>
      </c>
      <c r="Q3552" s="9" t="s">
        <v>8322</v>
      </c>
      <c r="R3552" t="s">
        <v>8323</v>
      </c>
      <c r="S3552" s="11">
        <f t="shared" si="222"/>
        <v>41863</v>
      </c>
      <c r="T3552" s="11">
        <f t="shared" si="223"/>
        <v>41843</v>
      </c>
    </row>
    <row r="3553" spans="1:20" ht="43.2" x14ac:dyDescent="0.3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>
        <f t="shared" si="220"/>
        <v>5</v>
      </c>
      <c r="O3553" t="s">
        <v>8271</v>
      </c>
      <c r="P3553">
        <f t="shared" si="221"/>
        <v>27</v>
      </c>
      <c r="Q3553" s="9" t="s">
        <v>8322</v>
      </c>
      <c r="R3553" t="s">
        <v>8323</v>
      </c>
      <c r="S3553" s="11">
        <f t="shared" si="222"/>
        <v>42166</v>
      </c>
      <c r="T3553" s="11">
        <f t="shared" si="223"/>
        <v>42136</v>
      </c>
    </row>
    <row r="3554" spans="1:20" ht="43.2" x14ac:dyDescent="0.3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>
        <f t="shared" si="220"/>
        <v>1</v>
      </c>
      <c r="O3554" t="s">
        <v>8271</v>
      </c>
      <c r="P3554">
        <f t="shared" si="221"/>
        <v>25</v>
      </c>
      <c r="Q3554" s="9" t="s">
        <v>8322</v>
      </c>
      <c r="R3554" t="s">
        <v>8323</v>
      </c>
      <c r="S3554" s="11">
        <f t="shared" si="222"/>
        <v>42357</v>
      </c>
      <c r="T3554" s="11">
        <f t="shared" si="223"/>
        <v>42317</v>
      </c>
    </row>
    <row r="3555" spans="1:20" ht="43.2" x14ac:dyDescent="0.3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>
        <f t="shared" si="220"/>
        <v>49</v>
      </c>
      <c r="O3555" t="s">
        <v>8271</v>
      </c>
      <c r="P3555">
        <f t="shared" si="221"/>
        <v>47</v>
      </c>
      <c r="Q3555" s="9" t="s">
        <v>8322</v>
      </c>
      <c r="R3555" t="s">
        <v>8323</v>
      </c>
      <c r="S3555" s="11">
        <f t="shared" si="222"/>
        <v>42688</v>
      </c>
      <c r="T3555" s="11">
        <f t="shared" si="223"/>
        <v>42663</v>
      </c>
    </row>
    <row r="3556" spans="1:20" ht="57.6" x14ac:dyDescent="0.3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>
        <f t="shared" si="220"/>
        <v>0</v>
      </c>
      <c r="O3556" t="s">
        <v>8271</v>
      </c>
      <c r="P3556" t="e">
        <f t="shared" si="221"/>
        <v>#DIV/0!</v>
      </c>
      <c r="Q3556" s="9" t="s">
        <v>8322</v>
      </c>
      <c r="R3556" t="s">
        <v>8323</v>
      </c>
      <c r="S3556" s="11">
        <f t="shared" si="222"/>
        <v>42230</v>
      </c>
      <c r="T3556" s="11">
        <f t="shared" si="223"/>
        <v>42186</v>
      </c>
    </row>
    <row r="3557" spans="1:20" ht="28.8" x14ac:dyDescent="0.3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>
        <f t="shared" si="220"/>
        <v>0</v>
      </c>
      <c r="O3557" t="s">
        <v>8271</v>
      </c>
      <c r="P3557">
        <f t="shared" si="221"/>
        <v>2</v>
      </c>
      <c r="Q3557" s="9" t="s">
        <v>8322</v>
      </c>
      <c r="R3557" t="s">
        <v>8323</v>
      </c>
      <c r="S3557" s="11">
        <f t="shared" si="222"/>
        <v>42109</v>
      </c>
      <c r="T3557" s="11">
        <f t="shared" si="223"/>
        <v>42095</v>
      </c>
    </row>
    <row r="3558" spans="1:20" ht="43.2" x14ac:dyDescent="0.3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>
        <f t="shared" si="220"/>
        <v>12</v>
      </c>
      <c r="O3558" t="s">
        <v>8271</v>
      </c>
      <c r="P3558">
        <f t="shared" si="221"/>
        <v>25</v>
      </c>
      <c r="Q3558" s="9" t="s">
        <v>8322</v>
      </c>
      <c r="R3558" t="s">
        <v>8323</v>
      </c>
      <c r="S3558" s="11">
        <f t="shared" si="222"/>
        <v>42167</v>
      </c>
      <c r="T3558" s="11">
        <f t="shared" si="223"/>
        <v>42124</v>
      </c>
    </row>
    <row r="3559" spans="1:20" ht="43.2" x14ac:dyDescent="0.3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>
        <f t="shared" si="220"/>
        <v>67</v>
      </c>
      <c r="O3559" t="s">
        <v>8271</v>
      </c>
      <c r="P3559">
        <f t="shared" si="221"/>
        <v>63</v>
      </c>
      <c r="Q3559" s="9" t="s">
        <v>8322</v>
      </c>
      <c r="R3559" t="s">
        <v>8323</v>
      </c>
      <c r="S3559" s="11">
        <f t="shared" si="222"/>
        <v>42181</v>
      </c>
      <c r="T3559" s="11">
        <f t="shared" si="223"/>
        <v>42144</v>
      </c>
    </row>
    <row r="3560" spans="1:20" ht="43.2" x14ac:dyDescent="0.3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>
        <f t="shared" si="220"/>
        <v>15</v>
      </c>
      <c r="O3560" t="s">
        <v>8271</v>
      </c>
      <c r="P3560">
        <f t="shared" si="221"/>
        <v>38</v>
      </c>
      <c r="Q3560" s="9" t="s">
        <v>8322</v>
      </c>
      <c r="R3560" t="s">
        <v>8323</v>
      </c>
      <c r="S3560" s="11">
        <f t="shared" si="222"/>
        <v>41939</v>
      </c>
      <c r="T3560" s="11">
        <f t="shared" si="223"/>
        <v>41906</v>
      </c>
    </row>
    <row r="3561" spans="1:20" ht="43.2" x14ac:dyDescent="0.3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>
        <f t="shared" si="220"/>
        <v>9</v>
      </c>
      <c r="O3561" t="s">
        <v>8271</v>
      </c>
      <c r="P3561">
        <f t="shared" si="221"/>
        <v>16</v>
      </c>
      <c r="Q3561" s="9" t="s">
        <v>8322</v>
      </c>
      <c r="R3561" t="s">
        <v>8323</v>
      </c>
      <c r="S3561" s="11">
        <f t="shared" si="222"/>
        <v>41849</v>
      </c>
      <c r="T3561" s="11">
        <f t="shared" si="223"/>
        <v>41834</v>
      </c>
    </row>
    <row r="3562" spans="1:20" ht="43.2" x14ac:dyDescent="0.3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>
        <f t="shared" si="220"/>
        <v>0</v>
      </c>
      <c r="O3562" t="s">
        <v>8271</v>
      </c>
      <c r="P3562">
        <f t="shared" si="221"/>
        <v>34</v>
      </c>
      <c r="Q3562" s="9" t="s">
        <v>8322</v>
      </c>
      <c r="R3562" t="s">
        <v>8323</v>
      </c>
      <c r="S3562" s="11">
        <f t="shared" si="222"/>
        <v>41893</v>
      </c>
      <c r="T3562" s="11">
        <f t="shared" si="223"/>
        <v>41863</v>
      </c>
    </row>
    <row r="3563" spans="1:20" ht="43.2" x14ac:dyDescent="0.3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>
        <f t="shared" si="220"/>
        <v>3</v>
      </c>
      <c r="O3563" t="s">
        <v>8271</v>
      </c>
      <c r="P3563">
        <f t="shared" si="221"/>
        <v>62</v>
      </c>
      <c r="Q3563" s="9" t="s">
        <v>8322</v>
      </c>
      <c r="R3563" t="s">
        <v>8323</v>
      </c>
      <c r="S3563" s="11">
        <f t="shared" si="222"/>
        <v>42254</v>
      </c>
      <c r="T3563" s="11">
        <f t="shared" si="223"/>
        <v>42224</v>
      </c>
    </row>
    <row r="3564" spans="1:20" ht="43.2" x14ac:dyDescent="0.3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>
        <f t="shared" si="220"/>
        <v>37</v>
      </c>
      <c r="O3564" t="s">
        <v>8271</v>
      </c>
      <c r="P3564">
        <f t="shared" si="221"/>
        <v>83</v>
      </c>
      <c r="Q3564" s="9" t="s">
        <v>8322</v>
      </c>
      <c r="R3564" t="s">
        <v>8323</v>
      </c>
      <c r="S3564" s="11">
        <f t="shared" si="222"/>
        <v>41970</v>
      </c>
      <c r="T3564" s="11">
        <f t="shared" si="223"/>
        <v>41939</v>
      </c>
    </row>
    <row r="3565" spans="1:20" ht="43.2" x14ac:dyDescent="0.3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>
        <f t="shared" si="220"/>
        <v>0</v>
      </c>
      <c r="O3565" t="s">
        <v>8271</v>
      </c>
      <c r="P3565">
        <f t="shared" si="221"/>
        <v>1</v>
      </c>
      <c r="Q3565" s="9" t="s">
        <v>8322</v>
      </c>
      <c r="R3565" t="s">
        <v>8323</v>
      </c>
      <c r="S3565" s="11">
        <f t="shared" si="222"/>
        <v>42119</v>
      </c>
      <c r="T3565" s="11">
        <f t="shared" si="223"/>
        <v>42059</v>
      </c>
    </row>
    <row r="3566" spans="1:20" ht="43.2" x14ac:dyDescent="0.3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>
        <f t="shared" si="220"/>
        <v>10</v>
      </c>
      <c r="O3566" t="s">
        <v>8271</v>
      </c>
      <c r="P3566">
        <f t="shared" si="221"/>
        <v>143</v>
      </c>
      <c r="Q3566" s="9" t="s">
        <v>8322</v>
      </c>
      <c r="R3566" t="s">
        <v>8323</v>
      </c>
      <c r="S3566" s="11">
        <f t="shared" si="222"/>
        <v>42338</v>
      </c>
      <c r="T3566" s="11">
        <f t="shared" si="223"/>
        <v>42308</v>
      </c>
    </row>
    <row r="3567" spans="1:20" ht="43.2" x14ac:dyDescent="0.3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>
        <f t="shared" si="220"/>
        <v>36</v>
      </c>
      <c r="O3567" t="s">
        <v>8271</v>
      </c>
      <c r="P3567">
        <f t="shared" si="221"/>
        <v>34</v>
      </c>
      <c r="Q3567" s="9" t="s">
        <v>8322</v>
      </c>
      <c r="R3567" t="s">
        <v>8323</v>
      </c>
      <c r="S3567" s="11">
        <f t="shared" si="222"/>
        <v>42135</v>
      </c>
      <c r="T3567" s="11">
        <f t="shared" si="223"/>
        <v>42114</v>
      </c>
    </row>
    <row r="3568" spans="1:20" ht="43.2" x14ac:dyDescent="0.3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>
        <f t="shared" si="220"/>
        <v>0</v>
      </c>
      <c r="O3568" t="s">
        <v>8271</v>
      </c>
      <c r="P3568">
        <f t="shared" si="221"/>
        <v>5</v>
      </c>
      <c r="Q3568" s="9" t="s">
        <v>8322</v>
      </c>
      <c r="R3568" t="s">
        <v>8323</v>
      </c>
      <c r="S3568" s="11">
        <f t="shared" si="222"/>
        <v>42523</v>
      </c>
      <c r="T3568" s="11">
        <f t="shared" si="223"/>
        <v>42493</v>
      </c>
    </row>
    <row r="3569" spans="1:20" ht="43.2" x14ac:dyDescent="0.3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>
        <f t="shared" si="220"/>
        <v>0</v>
      </c>
      <c r="O3569" t="s">
        <v>8271</v>
      </c>
      <c r="P3569" t="e">
        <f t="shared" si="221"/>
        <v>#DIV/0!</v>
      </c>
      <c r="Q3569" s="9" t="s">
        <v>8322</v>
      </c>
      <c r="R3569" t="s">
        <v>8323</v>
      </c>
      <c r="S3569" s="11">
        <f t="shared" si="222"/>
        <v>42524</v>
      </c>
      <c r="T3569" s="11">
        <f t="shared" si="223"/>
        <v>42494</v>
      </c>
    </row>
    <row r="3570" spans="1:20" ht="43.2" x14ac:dyDescent="0.3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>
        <f t="shared" si="220"/>
        <v>0</v>
      </c>
      <c r="O3570" t="s">
        <v>8271</v>
      </c>
      <c r="P3570">
        <f t="shared" si="221"/>
        <v>10</v>
      </c>
      <c r="Q3570" s="9" t="s">
        <v>8322</v>
      </c>
      <c r="R3570" t="s">
        <v>8323</v>
      </c>
      <c r="S3570" s="11">
        <f t="shared" si="222"/>
        <v>41893</v>
      </c>
      <c r="T3570" s="11">
        <f t="shared" si="223"/>
        <v>41863</v>
      </c>
    </row>
    <row r="3571" spans="1:20" ht="57.6" x14ac:dyDescent="0.3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>
        <f t="shared" si="220"/>
        <v>0</v>
      </c>
      <c r="O3571" t="s">
        <v>8271</v>
      </c>
      <c r="P3571">
        <f t="shared" si="221"/>
        <v>40</v>
      </c>
      <c r="Q3571" s="9" t="s">
        <v>8322</v>
      </c>
      <c r="R3571" t="s">
        <v>8323</v>
      </c>
      <c r="S3571" s="11">
        <f t="shared" si="222"/>
        <v>41855</v>
      </c>
      <c r="T3571" s="11">
        <f t="shared" si="223"/>
        <v>41843</v>
      </c>
    </row>
    <row r="3572" spans="1:20" ht="43.2" x14ac:dyDescent="0.3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>
        <f t="shared" si="220"/>
        <v>2</v>
      </c>
      <c r="O3572" t="s">
        <v>8271</v>
      </c>
      <c r="P3572">
        <f t="shared" si="221"/>
        <v>30</v>
      </c>
      <c r="Q3572" s="9" t="s">
        <v>8322</v>
      </c>
      <c r="R3572" t="s">
        <v>8323</v>
      </c>
      <c r="S3572" s="11">
        <f t="shared" si="222"/>
        <v>42387</v>
      </c>
      <c r="T3572" s="11">
        <f t="shared" si="223"/>
        <v>42358</v>
      </c>
    </row>
    <row r="3573" spans="1:20" ht="43.2" x14ac:dyDescent="0.3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>
        <f t="shared" si="220"/>
        <v>5</v>
      </c>
      <c r="O3573" t="s">
        <v>8271</v>
      </c>
      <c r="P3573">
        <f t="shared" si="221"/>
        <v>45</v>
      </c>
      <c r="Q3573" s="9" t="s">
        <v>8322</v>
      </c>
      <c r="R3573" t="s">
        <v>8323</v>
      </c>
      <c r="S3573" s="11">
        <f t="shared" si="222"/>
        <v>42687</v>
      </c>
      <c r="T3573" s="11">
        <f t="shared" si="223"/>
        <v>42657</v>
      </c>
    </row>
    <row r="3574" spans="1:20" ht="43.2" x14ac:dyDescent="0.3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>
        <f t="shared" si="220"/>
        <v>0</v>
      </c>
      <c r="O3574" t="s">
        <v>8271</v>
      </c>
      <c r="P3574" t="e">
        <f t="shared" si="221"/>
        <v>#DIV/0!</v>
      </c>
      <c r="Q3574" s="9" t="s">
        <v>8322</v>
      </c>
      <c r="R3574" t="s">
        <v>8323</v>
      </c>
      <c r="S3574" s="11">
        <f t="shared" si="222"/>
        <v>41938</v>
      </c>
      <c r="T3574" s="11">
        <f t="shared" si="223"/>
        <v>41926</v>
      </c>
    </row>
    <row r="3575" spans="1:20" ht="43.2" x14ac:dyDescent="0.3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>
        <f t="shared" si="220"/>
        <v>8</v>
      </c>
      <c r="O3575" t="s">
        <v>8271</v>
      </c>
      <c r="P3575">
        <f t="shared" si="221"/>
        <v>10</v>
      </c>
      <c r="Q3575" s="9" t="s">
        <v>8322</v>
      </c>
      <c r="R3575" t="s">
        <v>8323</v>
      </c>
      <c r="S3575" s="11">
        <f t="shared" si="222"/>
        <v>42066</v>
      </c>
      <c r="T3575" s="11">
        <f t="shared" si="223"/>
        <v>42020</v>
      </c>
    </row>
    <row r="3576" spans="1:20" ht="43.2" x14ac:dyDescent="0.3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>
        <f t="shared" si="220"/>
        <v>12</v>
      </c>
      <c r="O3576" t="s">
        <v>8271</v>
      </c>
      <c r="P3576">
        <f t="shared" si="221"/>
        <v>81</v>
      </c>
      <c r="Q3576" s="9" t="s">
        <v>8322</v>
      </c>
      <c r="R3576" t="s">
        <v>8323</v>
      </c>
      <c r="S3576" s="11">
        <f t="shared" si="222"/>
        <v>42104</v>
      </c>
      <c r="T3576" s="11">
        <f t="shared" si="223"/>
        <v>42076</v>
      </c>
    </row>
    <row r="3577" spans="1:20" ht="43.2" x14ac:dyDescent="0.3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>
        <f t="shared" si="220"/>
        <v>15</v>
      </c>
      <c r="O3577" t="s">
        <v>8271</v>
      </c>
      <c r="P3577">
        <f t="shared" si="221"/>
        <v>57</v>
      </c>
      <c r="Q3577" s="9" t="s">
        <v>8322</v>
      </c>
      <c r="R3577" t="s">
        <v>8323</v>
      </c>
      <c r="S3577" s="11">
        <f t="shared" si="222"/>
        <v>41817</v>
      </c>
      <c r="T3577" s="11">
        <f t="shared" si="223"/>
        <v>41787</v>
      </c>
    </row>
    <row r="3578" spans="1:20" ht="43.2" x14ac:dyDescent="0.3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>
        <f t="shared" si="220"/>
        <v>10</v>
      </c>
      <c r="O3578" t="s">
        <v>8271</v>
      </c>
      <c r="P3578">
        <f t="shared" si="221"/>
        <v>5</v>
      </c>
      <c r="Q3578" s="9" t="s">
        <v>8322</v>
      </c>
      <c r="R3578" t="s">
        <v>8323</v>
      </c>
      <c r="S3578" s="11">
        <f t="shared" si="222"/>
        <v>41851</v>
      </c>
      <c r="T3578" s="11">
        <f t="shared" si="223"/>
        <v>41821</v>
      </c>
    </row>
    <row r="3579" spans="1:20" ht="28.8" x14ac:dyDescent="0.3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>
        <f t="shared" si="220"/>
        <v>0</v>
      </c>
      <c r="O3579" t="s">
        <v>8271</v>
      </c>
      <c r="P3579">
        <f t="shared" si="221"/>
        <v>15</v>
      </c>
      <c r="Q3579" s="9" t="s">
        <v>8322</v>
      </c>
      <c r="R3579" t="s">
        <v>8323</v>
      </c>
      <c r="S3579" s="11">
        <f t="shared" si="222"/>
        <v>42000</v>
      </c>
      <c r="T3579" s="11">
        <f t="shared" si="223"/>
        <v>41970</v>
      </c>
    </row>
    <row r="3580" spans="1:20" ht="43.2" x14ac:dyDescent="0.3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>
        <f t="shared" si="220"/>
        <v>1</v>
      </c>
      <c r="O3580" t="s">
        <v>8271</v>
      </c>
      <c r="P3580">
        <f t="shared" si="221"/>
        <v>13</v>
      </c>
      <c r="Q3580" s="9" t="s">
        <v>8322</v>
      </c>
      <c r="R3580" t="s">
        <v>8323</v>
      </c>
      <c r="S3580" s="11">
        <f t="shared" si="222"/>
        <v>41860</v>
      </c>
      <c r="T3580" s="11">
        <f t="shared" si="223"/>
        <v>41830</v>
      </c>
    </row>
    <row r="3581" spans="1:20" ht="43.2" x14ac:dyDescent="0.3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>
        <f t="shared" si="220"/>
        <v>13</v>
      </c>
      <c r="O3581" t="s">
        <v>8271</v>
      </c>
      <c r="P3581">
        <f t="shared" si="221"/>
        <v>93</v>
      </c>
      <c r="Q3581" s="9" t="s">
        <v>8322</v>
      </c>
      <c r="R3581" t="s">
        <v>8323</v>
      </c>
      <c r="S3581" s="11">
        <f t="shared" si="222"/>
        <v>42293</v>
      </c>
      <c r="T3581" s="11">
        <f t="shared" si="223"/>
        <v>42265</v>
      </c>
    </row>
    <row r="3582" spans="1:20" ht="43.2" x14ac:dyDescent="0.3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>
        <f t="shared" si="220"/>
        <v>2</v>
      </c>
      <c r="O3582" t="s">
        <v>8271</v>
      </c>
      <c r="P3582">
        <f t="shared" si="221"/>
        <v>32</v>
      </c>
      <c r="Q3582" s="9" t="s">
        <v>8322</v>
      </c>
      <c r="R3582" t="s">
        <v>8323</v>
      </c>
      <c r="S3582" s="11">
        <f t="shared" si="222"/>
        <v>42631</v>
      </c>
      <c r="T3582" s="11">
        <f t="shared" si="223"/>
        <v>42601</v>
      </c>
    </row>
    <row r="3583" spans="1:20" ht="43.2" x14ac:dyDescent="0.3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>
        <f t="shared" si="220"/>
        <v>0</v>
      </c>
      <c r="O3583" t="s">
        <v>8271</v>
      </c>
      <c r="P3583" t="e">
        <f t="shared" si="221"/>
        <v>#DIV/0!</v>
      </c>
      <c r="Q3583" s="9" t="s">
        <v>8322</v>
      </c>
      <c r="R3583" t="s">
        <v>8323</v>
      </c>
      <c r="S3583" s="11">
        <f t="shared" si="222"/>
        <v>42461</v>
      </c>
      <c r="T3583" s="11">
        <f t="shared" si="223"/>
        <v>42433</v>
      </c>
    </row>
    <row r="3584" spans="1:20" ht="43.2" x14ac:dyDescent="0.3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>
        <f t="shared" si="220"/>
        <v>0</v>
      </c>
      <c r="O3584" t="s">
        <v>8271</v>
      </c>
      <c r="P3584" t="e">
        <f t="shared" si="221"/>
        <v>#DIV/0!</v>
      </c>
      <c r="Q3584" s="9" t="s">
        <v>8322</v>
      </c>
      <c r="R3584" t="s">
        <v>8323</v>
      </c>
      <c r="S3584" s="11">
        <f t="shared" si="222"/>
        <v>42253</v>
      </c>
      <c r="T3584" s="11">
        <f t="shared" si="223"/>
        <v>42228</v>
      </c>
    </row>
    <row r="3585" spans="1:20" ht="43.2" x14ac:dyDescent="0.3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>
        <f t="shared" si="220"/>
        <v>0</v>
      </c>
      <c r="O3585" t="s">
        <v>8271</v>
      </c>
      <c r="P3585">
        <f t="shared" si="221"/>
        <v>1</v>
      </c>
      <c r="Q3585" s="9" t="s">
        <v>8322</v>
      </c>
      <c r="R3585" t="s">
        <v>8323</v>
      </c>
      <c r="S3585" s="11">
        <f t="shared" si="222"/>
        <v>42445</v>
      </c>
      <c r="T3585" s="11">
        <f t="shared" si="223"/>
        <v>42415</v>
      </c>
    </row>
    <row r="3586" spans="1:20" ht="43.2" x14ac:dyDescent="0.3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>
        <f t="shared" ref="N3586:N3649" si="224">ROUND(($E3586/$D3586)*100,0)</f>
        <v>16</v>
      </c>
      <c r="O3586" t="s">
        <v>8271</v>
      </c>
      <c r="P3586">
        <f t="shared" ref="P3586:P3649" si="225">ROUND($E3586/$L3586,0)</f>
        <v>92</v>
      </c>
      <c r="Q3586" s="9" t="s">
        <v>8322</v>
      </c>
      <c r="R3586" t="s">
        <v>8323</v>
      </c>
      <c r="S3586" s="11">
        <f t="shared" si="222"/>
        <v>42568</v>
      </c>
      <c r="T3586" s="11">
        <f t="shared" si="223"/>
        <v>42539</v>
      </c>
    </row>
    <row r="3587" spans="1:20" ht="43.2" x14ac:dyDescent="0.3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>
        <f t="shared" si="224"/>
        <v>11</v>
      </c>
      <c r="O3587" t="s">
        <v>8271</v>
      </c>
      <c r="P3587">
        <f t="shared" si="225"/>
        <v>46</v>
      </c>
      <c r="Q3587" s="9" t="s">
        <v>8322</v>
      </c>
      <c r="R3587" t="s">
        <v>8323</v>
      </c>
      <c r="S3587" s="11">
        <f t="shared" ref="S3587:S3650" si="226">ROUND((((($I3587/60)/60)/24)+DATE(1970,1,1))-(8/24),0)</f>
        <v>42278</v>
      </c>
      <c r="T3587" s="11">
        <f t="shared" ref="T3587:T3650" si="227">ROUND((((($J3587/60)/60)/24)+DATE(1970,1,1))-(8/24),0)</f>
        <v>42233</v>
      </c>
    </row>
    <row r="3588" spans="1:20" ht="57.6" x14ac:dyDescent="0.3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>
        <f t="shared" si="224"/>
        <v>44</v>
      </c>
      <c r="O3588" t="s">
        <v>8271</v>
      </c>
      <c r="P3588">
        <f t="shared" si="225"/>
        <v>57</v>
      </c>
      <c r="Q3588" s="9" t="s">
        <v>8322</v>
      </c>
      <c r="R3588" t="s">
        <v>8323</v>
      </c>
      <c r="S3588" s="11">
        <f t="shared" si="226"/>
        <v>42281</v>
      </c>
      <c r="T3588" s="11">
        <f t="shared" si="227"/>
        <v>42221</v>
      </c>
    </row>
    <row r="3589" spans="1:20" ht="43.2" x14ac:dyDescent="0.3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>
        <f t="shared" si="224"/>
        <v>0</v>
      </c>
      <c r="O3589" t="s">
        <v>8271</v>
      </c>
      <c r="P3589" t="e">
        <f t="shared" si="225"/>
        <v>#DIV/0!</v>
      </c>
      <c r="Q3589" s="9" t="s">
        <v>8322</v>
      </c>
      <c r="R3589" t="s">
        <v>8323</v>
      </c>
      <c r="S3589" s="11">
        <f t="shared" si="226"/>
        <v>42705</v>
      </c>
      <c r="T3589" s="11">
        <f t="shared" si="227"/>
        <v>42675</v>
      </c>
    </row>
    <row r="3590" spans="1:20" ht="43.2" x14ac:dyDescent="0.3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>
        <f t="shared" si="224"/>
        <v>86</v>
      </c>
      <c r="O3590" t="s">
        <v>8271</v>
      </c>
      <c r="P3590">
        <f t="shared" si="225"/>
        <v>249</v>
      </c>
      <c r="Q3590" s="9" t="s">
        <v>8322</v>
      </c>
      <c r="R3590" t="s">
        <v>8323</v>
      </c>
      <c r="S3590" s="11">
        <f t="shared" si="226"/>
        <v>42562</v>
      </c>
      <c r="T3590" s="11">
        <f t="shared" si="227"/>
        <v>42534</v>
      </c>
    </row>
    <row r="3591" spans="1:20" ht="43.2" x14ac:dyDescent="0.3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>
        <f t="shared" si="224"/>
        <v>12</v>
      </c>
      <c r="O3591" t="s">
        <v>8271</v>
      </c>
      <c r="P3591">
        <f t="shared" si="225"/>
        <v>79</v>
      </c>
      <c r="Q3591" s="9" t="s">
        <v>8322</v>
      </c>
      <c r="R3591" t="s">
        <v>8323</v>
      </c>
      <c r="S3591" s="11">
        <f t="shared" si="226"/>
        <v>42183</v>
      </c>
      <c r="T3591" s="11">
        <f t="shared" si="227"/>
        <v>42152</v>
      </c>
    </row>
    <row r="3592" spans="1:20" ht="43.2" x14ac:dyDescent="0.3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>
        <f t="shared" si="224"/>
        <v>0</v>
      </c>
      <c r="O3592" t="s">
        <v>8271</v>
      </c>
      <c r="P3592">
        <f t="shared" si="225"/>
        <v>5</v>
      </c>
      <c r="Q3592" s="9" t="s">
        <v>8322</v>
      </c>
      <c r="R3592" t="s">
        <v>8323</v>
      </c>
      <c r="S3592" s="11">
        <f t="shared" si="226"/>
        <v>41919</v>
      </c>
      <c r="T3592" s="11">
        <f t="shared" si="227"/>
        <v>41915</v>
      </c>
    </row>
    <row r="3593" spans="1:20" ht="43.2" x14ac:dyDescent="0.3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>
        <f t="shared" si="224"/>
        <v>0</v>
      </c>
      <c r="O3593" t="s">
        <v>8271</v>
      </c>
      <c r="P3593">
        <f t="shared" si="225"/>
        <v>6</v>
      </c>
      <c r="Q3593" s="9" t="s">
        <v>8322</v>
      </c>
      <c r="R3593" t="s">
        <v>8323</v>
      </c>
      <c r="S3593" s="11">
        <f t="shared" si="226"/>
        <v>42006</v>
      </c>
      <c r="T3593" s="11">
        <f t="shared" si="227"/>
        <v>41961</v>
      </c>
    </row>
    <row r="3594" spans="1:20" ht="72" x14ac:dyDescent="0.3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>
        <f t="shared" si="224"/>
        <v>1</v>
      </c>
      <c r="O3594" t="s">
        <v>8271</v>
      </c>
      <c r="P3594">
        <f t="shared" si="225"/>
        <v>25</v>
      </c>
      <c r="Q3594" s="9" t="s">
        <v>8322</v>
      </c>
      <c r="R3594" t="s">
        <v>8323</v>
      </c>
      <c r="S3594" s="11">
        <f t="shared" si="226"/>
        <v>41968</v>
      </c>
      <c r="T3594" s="11">
        <f t="shared" si="227"/>
        <v>41940</v>
      </c>
    </row>
    <row r="3595" spans="1:20" ht="43.2" x14ac:dyDescent="0.3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>
        <f t="shared" si="224"/>
        <v>0</v>
      </c>
      <c r="O3595" t="s">
        <v>8271</v>
      </c>
      <c r="P3595" t="e">
        <f t="shared" si="225"/>
        <v>#DIV/0!</v>
      </c>
      <c r="Q3595" s="9" t="s">
        <v>8322</v>
      </c>
      <c r="R3595" t="s">
        <v>8323</v>
      </c>
      <c r="S3595" s="11">
        <f t="shared" si="226"/>
        <v>42172</v>
      </c>
      <c r="T3595" s="11">
        <f t="shared" si="227"/>
        <v>42112</v>
      </c>
    </row>
    <row r="3596" spans="1:20" ht="43.2" x14ac:dyDescent="0.3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>
        <f t="shared" si="224"/>
        <v>36</v>
      </c>
      <c r="O3596" t="s">
        <v>8271</v>
      </c>
      <c r="P3596">
        <f t="shared" si="225"/>
        <v>137</v>
      </c>
      <c r="Q3596" s="9" t="s">
        <v>8322</v>
      </c>
      <c r="R3596" t="s">
        <v>8323</v>
      </c>
      <c r="S3596" s="11">
        <f t="shared" si="226"/>
        <v>42310</v>
      </c>
      <c r="T3596" s="11">
        <f t="shared" si="227"/>
        <v>42279</v>
      </c>
    </row>
    <row r="3597" spans="1:20" ht="57.6" x14ac:dyDescent="0.3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>
        <f t="shared" si="224"/>
        <v>0</v>
      </c>
      <c r="O3597" t="s">
        <v>8271</v>
      </c>
      <c r="P3597" t="e">
        <f t="shared" si="225"/>
        <v>#DIV/0!</v>
      </c>
      <c r="Q3597" s="9" t="s">
        <v>8322</v>
      </c>
      <c r="R3597" t="s">
        <v>8323</v>
      </c>
      <c r="S3597" s="11">
        <f t="shared" si="226"/>
        <v>42243</v>
      </c>
      <c r="T3597" s="11">
        <f t="shared" si="227"/>
        <v>42213</v>
      </c>
    </row>
    <row r="3598" spans="1:20" ht="43.2" x14ac:dyDescent="0.3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>
        <f t="shared" si="224"/>
        <v>0</v>
      </c>
      <c r="O3598" t="s">
        <v>8271</v>
      </c>
      <c r="P3598">
        <f t="shared" si="225"/>
        <v>5</v>
      </c>
      <c r="Q3598" s="9" t="s">
        <v>8322</v>
      </c>
      <c r="R3598" t="s">
        <v>8323</v>
      </c>
      <c r="S3598" s="11">
        <f t="shared" si="226"/>
        <v>42139</v>
      </c>
      <c r="T3598" s="11">
        <f t="shared" si="227"/>
        <v>42109</v>
      </c>
    </row>
    <row r="3599" spans="1:20" ht="28.8" x14ac:dyDescent="0.3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>
        <f t="shared" si="224"/>
        <v>3</v>
      </c>
      <c r="O3599" t="s">
        <v>8271</v>
      </c>
      <c r="P3599">
        <f t="shared" si="225"/>
        <v>39</v>
      </c>
      <c r="Q3599" s="9" t="s">
        <v>8322</v>
      </c>
      <c r="R3599" t="s">
        <v>8323</v>
      </c>
      <c r="S3599" s="11">
        <f t="shared" si="226"/>
        <v>42063</v>
      </c>
      <c r="T3599" s="11">
        <f t="shared" si="227"/>
        <v>42032</v>
      </c>
    </row>
    <row r="3600" spans="1:20" ht="43.2" x14ac:dyDescent="0.3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>
        <f t="shared" si="224"/>
        <v>3</v>
      </c>
      <c r="O3600" t="s">
        <v>8271</v>
      </c>
      <c r="P3600">
        <f t="shared" si="225"/>
        <v>51</v>
      </c>
      <c r="Q3600" s="9" t="s">
        <v>8322</v>
      </c>
      <c r="R3600" t="s">
        <v>8323</v>
      </c>
      <c r="S3600" s="11">
        <f t="shared" si="226"/>
        <v>42645</v>
      </c>
      <c r="T3600" s="11">
        <f t="shared" si="227"/>
        <v>42615</v>
      </c>
    </row>
    <row r="3601" spans="1:20" ht="43.2" x14ac:dyDescent="0.3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>
        <f t="shared" si="224"/>
        <v>0</v>
      </c>
      <c r="O3601" t="s">
        <v>8271</v>
      </c>
      <c r="P3601" t="e">
        <f t="shared" si="225"/>
        <v>#DIV/0!</v>
      </c>
      <c r="Q3601" s="9" t="s">
        <v>8322</v>
      </c>
      <c r="R3601" t="s">
        <v>8323</v>
      </c>
      <c r="S3601" s="11">
        <f t="shared" si="226"/>
        <v>41889</v>
      </c>
      <c r="T3601" s="11">
        <f t="shared" si="227"/>
        <v>41829</v>
      </c>
    </row>
    <row r="3602" spans="1:20" ht="43.2" x14ac:dyDescent="0.3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>
        <f t="shared" si="224"/>
        <v>16</v>
      </c>
      <c r="O3602" t="s">
        <v>8271</v>
      </c>
      <c r="P3602">
        <f t="shared" si="225"/>
        <v>49</v>
      </c>
      <c r="Q3602" s="9" t="s">
        <v>8322</v>
      </c>
      <c r="R3602" t="s">
        <v>8323</v>
      </c>
      <c r="S3602" s="11">
        <f t="shared" si="226"/>
        <v>42046</v>
      </c>
      <c r="T3602" s="11">
        <f t="shared" si="227"/>
        <v>42016</v>
      </c>
    </row>
    <row r="3603" spans="1:20" ht="57.6" x14ac:dyDescent="0.3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>
        <f t="shared" si="224"/>
        <v>1</v>
      </c>
      <c r="O3603" t="s">
        <v>8271</v>
      </c>
      <c r="P3603">
        <f t="shared" si="225"/>
        <v>25</v>
      </c>
      <c r="Q3603" s="9" t="s">
        <v>8322</v>
      </c>
      <c r="R3603" t="s">
        <v>8323</v>
      </c>
      <c r="S3603" s="11">
        <f t="shared" si="226"/>
        <v>42468</v>
      </c>
      <c r="T3603" s="11">
        <f t="shared" si="227"/>
        <v>42439</v>
      </c>
    </row>
    <row r="3604" spans="1:20" ht="43.2" x14ac:dyDescent="0.3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>
        <f t="shared" si="224"/>
        <v>0</v>
      </c>
      <c r="O3604" t="s">
        <v>8271</v>
      </c>
      <c r="P3604">
        <f t="shared" si="225"/>
        <v>1</v>
      </c>
      <c r="Q3604" s="9" t="s">
        <v>8322</v>
      </c>
      <c r="R3604" t="s">
        <v>8323</v>
      </c>
      <c r="S3604" s="11">
        <f t="shared" si="226"/>
        <v>42493</v>
      </c>
      <c r="T3604" s="11">
        <f t="shared" si="227"/>
        <v>42433</v>
      </c>
    </row>
    <row r="3605" spans="1:20" ht="43.2" x14ac:dyDescent="0.3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>
        <f t="shared" si="224"/>
        <v>0</v>
      </c>
      <c r="O3605" t="s">
        <v>8271</v>
      </c>
      <c r="P3605">
        <f t="shared" si="225"/>
        <v>25</v>
      </c>
      <c r="Q3605" s="9" t="s">
        <v>8322</v>
      </c>
      <c r="R3605" t="s">
        <v>8323</v>
      </c>
      <c r="S3605" s="11">
        <f t="shared" si="226"/>
        <v>42303</v>
      </c>
      <c r="T3605" s="11">
        <f t="shared" si="227"/>
        <v>42243</v>
      </c>
    </row>
    <row r="3606" spans="1:20" ht="43.2" x14ac:dyDescent="0.3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>
        <f t="shared" si="224"/>
        <v>0</v>
      </c>
      <c r="O3606" t="s">
        <v>8271</v>
      </c>
      <c r="P3606" t="e">
        <f t="shared" si="225"/>
        <v>#DIV/0!</v>
      </c>
      <c r="Q3606" s="9" t="s">
        <v>8322</v>
      </c>
      <c r="R3606" t="s">
        <v>8323</v>
      </c>
      <c r="S3606" s="11">
        <f t="shared" si="226"/>
        <v>42581</v>
      </c>
      <c r="T3606" s="11">
        <f t="shared" si="227"/>
        <v>42550</v>
      </c>
    </row>
    <row r="3607" spans="1:20" ht="57.6" x14ac:dyDescent="0.3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>
        <f t="shared" si="224"/>
        <v>0</v>
      </c>
      <c r="O3607" t="s">
        <v>8271</v>
      </c>
      <c r="P3607" t="e">
        <f t="shared" si="225"/>
        <v>#DIV/0!</v>
      </c>
      <c r="Q3607" s="9" t="s">
        <v>8322</v>
      </c>
      <c r="R3607" t="s">
        <v>8323</v>
      </c>
      <c r="S3607" s="11">
        <f t="shared" si="226"/>
        <v>41834</v>
      </c>
      <c r="T3607" s="11">
        <f t="shared" si="227"/>
        <v>41774</v>
      </c>
    </row>
    <row r="3608" spans="1:20" ht="43.2" x14ac:dyDescent="0.3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>
        <f t="shared" si="224"/>
        <v>24</v>
      </c>
      <c r="O3608" t="s">
        <v>8271</v>
      </c>
      <c r="P3608">
        <f t="shared" si="225"/>
        <v>53</v>
      </c>
      <c r="Q3608" s="9" t="s">
        <v>8322</v>
      </c>
      <c r="R3608" t="s">
        <v>8323</v>
      </c>
      <c r="S3608" s="11">
        <f t="shared" si="226"/>
        <v>42337</v>
      </c>
      <c r="T3608" s="11">
        <f t="shared" si="227"/>
        <v>42307</v>
      </c>
    </row>
    <row r="3609" spans="1:20" ht="43.2" x14ac:dyDescent="0.3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>
        <f t="shared" si="224"/>
        <v>0</v>
      </c>
      <c r="O3609" t="s">
        <v>8271</v>
      </c>
      <c r="P3609" t="e">
        <f t="shared" si="225"/>
        <v>#DIV/0!</v>
      </c>
      <c r="Q3609" s="9" t="s">
        <v>8322</v>
      </c>
      <c r="R3609" t="s">
        <v>8323</v>
      </c>
      <c r="S3609" s="11">
        <f t="shared" si="226"/>
        <v>42485</v>
      </c>
      <c r="T3609" s="11">
        <f t="shared" si="227"/>
        <v>42458</v>
      </c>
    </row>
    <row r="3610" spans="1:20" ht="43.2" x14ac:dyDescent="0.3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>
        <f t="shared" si="224"/>
        <v>0</v>
      </c>
      <c r="O3610" t="s">
        <v>8271</v>
      </c>
      <c r="P3610">
        <f t="shared" si="225"/>
        <v>7</v>
      </c>
      <c r="Q3610" s="9" t="s">
        <v>8322</v>
      </c>
      <c r="R3610" t="s">
        <v>8323</v>
      </c>
      <c r="S3610" s="11">
        <f t="shared" si="226"/>
        <v>42560</v>
      </c>
      <c r="T3610" s="11">
        <f t="shared" si="227"/>
        <v>42514</v>
      </c>
    </row>
    <row r="3611" spans="1:20" ht="43.2" x14ac:dyDescent="0.3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>
        <f t="shared" si="224"/>
        <v>32</v>
      </c>
      <c r="O3611" t="s">
        <v>8271</v>
      </c>
      <c r="P3611">
        <f t="shared" si="225"/>
        <v>40</v>
      </c>
      <c r="Q3611" s="9" t="s">
        <v>8322</v>
      </c>
      <c r="R3611" t="s">
        <v>8323</v>
      </c>
      <c r="S3611" s="11">
        <f t="shared" si="226"/>
        <v>41853</v>
      </c>
      <c r="T3611" s="11">
        <f t="shared" si="227"/>
        <v>41817</v>
      </c>
    </row>
    <row r="3612" spans="1:20" ht="43.2" x14ac:dyDescent="0.3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>
        <f t="shared" si="224"/>
        <v>24</v>
      </c>
      <c r="O3612" t="s">
        <v>8271</v>
      </c>
      <c r="P3612">
        <f t="shared" si="225"/>
        <v>24</v>
      </c>
      <c r="Q3612" s="9" t="s">
        <v>8322</v>
      </c>
      <c r="R3612" t="s">
        <v>8323</v>
      </c>
      <c r="S3612" s="11">
        <f t="shared" si="226"/>
        <v>41910</v>
      </c>
      <c r="T3612" s="11">
        <f t="shared" si="227"/>
        <v>41880</v>
      </c>
    </row>
    <row r="3613" spans="1:20" ht="43.2" x14ac:dyDescent="0.3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>
        <f t="shared" si="224"/>
        <v>2</v>
      </c>
      <c r="O3613" t="s">
        <v>8271</v>
      </c>
      <c r="P3613">
        <f t="shared" si="225"/>
        <v>11</v>
      </c>
      <c r="Q3613" s="9" t="s">
        <v>8322</v>
      </c>
      <c r="R3613" t="s">
        <v>8323</v>
      </c>
      <c r="S3613" s="11">
        <f t="shared" si="226"/>
        <v>42373</v>
      </c>
      <c r="T3613" s="11">
        <f t="shared" si="227"/>
        <v>42343</v>
      </c>
    </row>
    <row r="3614" spans="1:20" ht="57.6" x14ac:dyDescent="0.3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>
        <f t="shared" si="224"/>
        <v>0</v>
      </c>
      <c r="O3614" t="s">
        <v>8271</v>
      </c>
      <c r="P3614">
        <f t="shared" si="225"/>
        <v>11</v>
      </c>
      <c r="Q3614" s="9" t="s">
        <v>8322</v>
      </c>
      <c r="R3614" t="s">
        <v>8323</v>
      </c>
      <c r="S3614" s="11">
        <f t="shared" si="226"/>
        <v>41768</v>
      </c>
      <c r="T3614" s="11">
        <f t="shared" si="227"/>
        <v>41746</v>
      </c>
    </row>
    <row r="3615" spans="1:20" ht="57.6" x14ac:dyDescent="0.3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>
        <f t="shared" si="224"/>
        <v>3</v>
      </c>
      <c r="O3615" t="s">
        <v>8271</v>
      </c>
      <c r="P3615">
        <f t="shared" si="225"/>
        <v>15</v>
      </c>
      <c r="Q3615" s="9" t="s">
        <v>8322</v>
      </c>
      <c r="R3615" t="s">
        <v>8323</v>
      </c>
      <c r="S3615" s="11">
        <f t="shared" si="226"/>
        <v>42336</v>
      </c>
      <c r="T3615" s="11">
        <f t="shared" si="227"/>
        <v>42311</v>
      </c>
    </row>
    <row r="3616" spans="1:20" ht="43.2" x14ac:dyDescent="0.3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>
        <f t="shared" si="224"/>
        <v>0</v>
      </c>
      <c r="O3616" t="s">
        <v>8271</v>
      </c>
      <c r="P3616" t="e">
        <f t="shared" si="225"/>
        <v>#DIV/0!</v>
      </c>
      <c r="Q3616" s="9" t="s">
        <v>8322</v>
      </c>
      <c r="R3616" t="s">
        <v>8323</v>
      </c>
      <c r="S3616" s="11">
        <f t="shared" si="226"/>
        <v>42326</v>
      </c>
      <c r="T3616" s="11">
        <f t="shared" si="227"/>
        <v>42296</v>
      </c>
    </row>
    <row r="3617" spans="1:20" ht="43.2" x14ac:dyDescent="0.3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>
        <f t="shared" si="224"/>
        <v>6</v>
      </c>
      <c r="O3617" t="s">
        <v>8271</v>
      </c>
      <c r="P3617">
        <f t="shared" si="225"/>
        <v>42</v>
      </c>
      <c r="Q3617" s="9" t="s">
        <v>8322</v>
      </c>
      <c r="R3617" t="s">
        <v>8323</v>
      </c>
      <c r="S3617" s="11">
        <f t="shared" si="226"/>
        <v>42113</v>
      </c>
      <c r="T3617" s="11">
        <f t="shared" si="227"/>
        <v>42053</v>
      </c>
    </row>
    <row r="3618" spans="1:20" ht="43.2" x14ac:dyDescent="0.3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>
        <f t="shared" si="224"/>
        <v>14</v>
      </c>
      <c r="O3618" t="s">
        <v>8271</v>
      </c>
      <c r="P3618">
        <f t="shared" si="225"/>
        <v>71</v>
      </c>
      <c r="Q3618" s="9" t="s">
        <v>8322</v>
      </c>
      <c r="R3618" t="s">
        <v>8323</v>
      </c>
      <c r="S3618" s="11">
        <f t="shared" si="226"/>
        <v>42474</v>
      </c>
      <c r="T3618" s="11">
        <f t="shared" si="227"/>
        <v>42414</v>
      </c>
    </row>
    <row r="3619" spans="1:20" ht="57.6" x14ac:dyDescent="0.3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>
        <f t="shared" si="224"/>
        <v>1</v>
      </c>
      <c r="O3619" t="s">
        <v>8271</v>
      </c>
      <c r="P3619">
        <f t="shared" si="225"/>
        <v>23</v>
      </c>
      <c r="Q3619" s="9" t="s">
        <v>8322</v>
      </c>
      <c r="R3619" t="s">
        <v>8323</v>
      </c>
      <c r="S3619" s="11">
        <f t="shared" si="226"/>
        <v>41844</v>
      </c>
      <c r="T3619" s="11">
        <f t="shared" si="227"/>
        <v>41801</v>
      </c>
    </row>
    <row r="3620" spans="1:20" ht="43.2" x14ac:dyDescent="0.3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>
        <f t="shared" si="224"/>
        <v>24</v>
      </c>
      <c r="O3620" t="s">
        <v>8271</v>
      </c>
      <c r="P3620">
        <f t="shared" si="225"/>
        <v>41</v>
      </c>
      <c r="Q3620" s="9" t="s">
        <v>8322</v>
      </c>
      <c r="R3620" t="s">
        <v>8323</v>
      </c>
      <c r="S3620" s="11">
        <f t="shared" si="226"/>
        <v>42800</v>
      </c>
      <c r="T3620" s="11">
        <f t="shared" si="227"/>
        <v>42770</v>
      </c>
    </row>
    <row r="3621" spans="1:20" ht="43.2" x14ac:dyDescent="0.3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>
        <f t="shared" si="224"/>
        <v>11</v>
      </c>
      <c r="O3621" t="s">
        <v>8271</v>
      </c>
      <c r="P3621">
        <f t="shared" si="225"/>
        <v>48</v>
      </c>
      <c r="Q3621" s="9" t="s">
        <v>8322</v>
      </c>
      <c r="R3621" t="s">
        <v>8323</v>
      </c>
      <c r="S3621" s="11">
        <f t="shared" si="226"/>
        <v>42512</v>
      </c>
      <c r="T3621" s="11">
        <f t="shared" si="227"/>
        <v>42452</v>
      </c>
    </row>
    <row r="3622" spans="1:20" ht="57.6" x14ac:dyDescent="0.3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>
        <f t="shared" si="224"/>
        <v>7</v>
      </c>
      <c r="O3622" t="s">
        <v>8271</v>
      </c>
      <c r="P3622">
        <f t="shared" si="225"/>
        <v>35</v>
      </c>
      <c r="Q3622" s="9" t="s">
        <v>8322</v>
      </c>
      <c r="R3622" t="s">
        <v>8323</v>
      </c>
      <c r="S3622" s="11">
        <f t="shared" si="226"/>
        <v>42611</v>
      </c>
      <c r="T3622" s="11">
        <f t="shared" si="227"/>
        <v>42602</v>
      </c>
    </row>
    <row r="3623" spans="1:20" ht="57.6" x14ac:dyDescent="0.3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>
        <f t="shared" si="224"/>
        <v>0</v>
      </c>
      <c r="O3623" t="s">
        <v>8271</v>
      </c>
      <c r="P3623">
        <f t="shared" si="225"/>
        <v>6</v>
      </c>
      <c r="Q3623" s="9" t="s">
        <v>8322</v>
      </c>
      <c r="R3623" t="s">
        <v>8323</v>
      </c>
      <c r="S3623" s="11">
        <f t="shared" si="226"/>
        <v>42478</v>
      </c>
      <c r="T3623" s="11">
        <f t="shared" si="227"/>
        <v>42448</v>
      </c>
    </row>
    <row r="3624" spans="1:20" ht="43.2" x14ac:dyDescent="0.3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>
        <f t="shared" si="224"/>
        <v>1</v>
      </c>
      <c r="O3624" t="s">
        <v>8271</v>
      </c>
      <c r="P3624">
        <f t="shared" si="225"/>
        <v>23</v>
      </c>
      <c r="Q3624" s="9" t="s">
        <v>8322</v>
      </c>
      <c r="R3624" t="s">
        <v>8323</v>
      </c>
      <c r="S3624" s="11">
        <f t="shared" si="226"/>
        <v>41841</v>
      </c>
      <c r="T3624" s="11">
        <f t="shared" si="227"/>
        <v>41811</v>
      </c>
    </row>
    <row r="3625" spans="1:20" ht="43.2" x14ac:dyDescent="0.3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>
        <f t="shared" si="224"/>
        <v>21</v>
      </c>
      <c r="O3625" t="s">
        <v>8271</v>
      </c>
      <c r="P3625">
        <f t="shared" si="225"/>
        <v>26</v>
      </c>
      <c r="Q3625" s="9" t="s">
        <v>8322</v>
      </c>
      <c r="R3625" t="s">
        <v>8323</v>
      </c>
      <c r="S3625" s="11">
        <f t="shared" si="226"/>
        <v>42041</v>
      </c>
      <c r="T3625" s="11">
        <f t="shared" si="227"/>
        <v>41981</v>
      </c>
    </row>
    <row r="3626" spans="1:20" ht="43.2" x14ac:dyDescent="0.3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>
        <f t="shared" si="224"/>
        <v>78</v>
      </c>
      <c r="O3626" t="s">
        <v>8271</v>
      </c>
      <c r="P3626">
        <f t="shared" si="225"/>
        <v>106</v>
      </c>
      <c r="Q3626" s="9" t="s">
        <v>8322</v>
      </c>
      <c r="R3626" t="s">
        <v>8323</v>
      </c>
      <c r="S3626" s="11">
        <f t="shared" si="226"/>
        <v>42499</v>
      </c>
      <c r="T3626" s="11">
        <f t="shared" si="227"/>
        <v>42469</v>
      </c>
    </row>
    <row r="3627" spans="1:20" ht="43.2" x14ac:dyDescent="0.3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>
        <f t="shared" si="224"/>
        <v>32</v>
      </c>
      <c r="O3627" t="s">
        <v>8271</v>
      </c>
      <c r="P3627">
        <f t="shared" si="225"/>
        <v>29</v>
      </c>
      <c r="Q3627" s="9" t="s">
        <v>8322</v>
      </c>
      <c r="R3627" t="s">
        <v>8323</v>
      </c>
      <c r="S3627" s="11">
        <f t="shared" si="226"/>
        <v>42523</v>
      </c>
      <c r="T3627" s="11">
        <f t="shared" si="227"/>
        <v>42493</v>
      </c>
    </row>
    <row r="3628" spans="1:20" ht="43.2" x14ac:dyDescent="0.3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>
        <f t="shared" si="224"/>
        <v>0</v>
      </c>
      <c r="O3628" t="s">
        <v>8271</v>
      </c>
      <c r="P3628" t="e">
        <f t="shared" si="225"/>
        <v>#DIV/0!</v>
      </c>
      <c r="Q3628" s="9" t="s">
        <v>8322</v>
      </c>
      <c r="R3628" t="s">
        <v>8323</v>
      </c>
      <c r="S3628" s="11">
        <f t="shared" si="226"/>
        <v>42565</v>
      </c>
      <c r="T3628" s="11">
        <f t="shared" si="227"/>
        <v>42535</v>
      </c>
    </row>
    <row r="3629" spans="1:20" ht="43.2" x14ac:dyDescent="0.3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>
        <f t="shared" si="224"/>
        <v>48</v>
      </c>
      <c r="O3629" t="s">
        <v>8271</v>
      </c>
      <c r="P3629">
        <f t="shared" si="225"/>
        <v>62</v>
      </c>
      <c r="Q3629" s="9" t="s">
        <v>8322</v>
      </c>
      <c r="R3629" t="s">
        <v>8323</v>
      </c>
      <c r="S3629" s="11">
        <f t="shared" si="226"/>
        <v>41852</v>
      </c>
      <c r="T3629" s="11">
        <f t="shared" si="227"/>
        <v>41831</v>
      </c>
    </row>
    <row r="3630" spans="1:20" ht="43.2" x14ac:dyDescent="0.3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>
        <f t="shared" si="224"/>
        <v>1</v>
      </c>
      <c r="O3630" t="s">
        <v>8271</v>
      </c>
      <c r="P3630">
        <f t="shared" si="225"/>
        <v>218</v>
      </c>
      <c r="Q3630" s="9" t="s">
        <v>8322</v>
      </c>
      <c r="R3630" t="s">
        <v>8323</v>
      </c>
      <c r="S3630" s="11">
        <f t="shared" si="226"/>
        <v>42573</v>
      </c>
      <c r="T3630" s="11">
        <f t="shared" si="227"/>
        <v>42543</v>
      </c>
    </row>
    <row r="3631" spans="1:20" ht="43.2" x14ac:dyDescent="0.3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>
        <f t="shared" si="224"/>
        <v>11</v>
      </c>
      <c r="O3631" t="s">
        <v>8271</v>
      </c>
      <c r="P3631">
        <f t="shared" si="225"/>
        <v>27</v>
      </c>
      <c r="Q3631" s="9" t="s">
        <v>8322</v>
      </c>
      <c r="R3631" t="s">
        <v>8323</v>
      </c>
      <c r="S3631" s="11">
        <f t="shared" si="226"/>
        <v>42035</v>
      </c>
      <c r="T3631" s="11">
        <f t="shared" si="227"/>
        <v>41975</v>
      </c>
    </row>
    <row r="3632" spans="1:20" ht="43.2" x14ac:dyDescent="0.3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>
        <f t="shared" si="224"/>
        <v>2</v>
      </c>
      <c r="O3632" t="s">
        <v>8271</v>
      </c>
      <c r="P3632">
        <f t="shared" si="225"/>
        <v>18</v>
      </c>
      <c r="Q3632" s="9" t="s">
        <v>8322</v>
      </c>
      <c r="R3632" t="s">
        <v>8323</v>
      </c>
      <c r="S3632" s="11">
        <f t="shared" si="226"/>
        <v>42093</v>
      </c>
      <c r="T3632" s="11">
        <f t="shared" si="227"/>
        <v>42070</v>
      </c>
    </row>
    <row r="3633" spans="1:20" ht="57.6" x14ac:dyDescent="0.3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>
        <f t="shared" si="224"/>
        <v>18</v>
      </c>
      <c r="O3633" t="s">
        <v>8271</v>
      </c>
      <c r="P3633">
        <f t="shared" si="225"/>
        <v>64</v>
      </c>
      <c r="Q3633" s="9" t="s">
        <v>8322</v>
      </c>
      <c r="R3633" t="s">
        <v>8323</v>
      </c>
      <c r="S3633" s="11">
        <f t="shared" si="226"/>
        <v>41825</v>
      </c>
      <c r="T3633" s="11">
        <f t="shared" si="227"/>
        <v>41795</v>
      </c>
    </row>
    <row r="3634" spans="1:20" ht="43.2" x14ac:dyDescent="0.3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>
        <f t="shared" si="224"/>
        <v>4</v>
      </c>
      <c r="O3634" t="s">
        <v>8271</v>
      </c>
      <c r="P3634">
        <f t="shared" si="225"/>
        <v>175</v>
      </c>
      <c r="Q3634" s="9" t="s">
        <v>8322</v>
      </c>
      <c r="R3634" t="s">
        <v>8323</v>
      </c>
      <c r="S3634" s="11">
        <f t="shared" si="226"/>
        <v>42568</v>
      </c>
      <c r="T3634" s="11">
        <f t="shared" si="227"/>
        <v>42508</v>
      </c>
    </row>
    <row r="3635" spans="1:20" ht="57.6" x14ac:dyDescent="0.3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>
        <f t="shared" si="224"/>
        <v>20</v>
      </c>
      <c r="O3635" t="s">
        <v>8271</v>
      </c>
      <c r="P3635">
        <f t="shared" si="225"/>
        <v>34</v>
      </c>
      <c r="Q3635" s="9" t="s">
        <v>8322</v>
      </c>
      <c r="R3635" t="s">
        <v>8323</v>
      </c>
      <c r="S3635" s="11">
        <f t="shared" si="226"/>
        <v>42192</v>
      </c>
      <c r="T3635" s="11">
        <f t="shared" si="227"/>
        <v>42132</v>
      </c>
    </row>
    <row r="3636" spans="1:20" ht="43.2" x14ac:dyDescent="0.3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>
        <f t="shared" si="224"/>
        <v>35</v>
      </c>
      <c r="O3636" t="s">
        <v>8271</v>
      </c>
      <c r="P3636">
        <f t="shared" si="225"/>
        <v>84</v>
      </c>
      <c r="Q3636" s="9" t="s">
        <v>8322</v>
      </c>
      <c r="R3636" t="s">
        <v>8323</v>
      </c>
      <c r="S3636" s="11">
        <f t="shared" si="226"/>
        <v>41779</v>
      </c>
      <c r="T3636" s="11">
        <f t="shared" si="227"/>
        <v>41748</v>
      </c>
    </row>
    <row r="3637" spans="1:20" ht="43.2" x14ac:dyDescent="0.3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>
        <f t="shared" si="224"/>
        <v>6</v>
      </c>
      <c r="O3637" t="s">
        <v>8271</v>
      </c>
      <c r="P3637">
        <f t="shared" si="225"/>
        <v>10</v>
      </c>
      <c r="Q3637" s="9" t="s">
        <v>8322</v>
      </c>
      <c r="R3637" t="s">
        <v>8323</v>
      </c>
      <c r="S3637" s="11">
        <f t="shared" si="226"/>
        <v>41951</v>
      </c>
      <c r="T3637" s="11">
        <f t="shared" si="227"/>
        <v>41921</v>
      </c>
    </row>
    <row r="3638" spans="1:20" ht="57.6" x14ac:dyDescent="0.3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>
        <f t="shared" si="224"/>
        <v>32</v>
      </c>
      <c r="O3638" t="s">
        <v>8271</v>
      </c>
      <c r="P3638">
        <f t="shared" si="225"/>
        <v>34</v>
      </c>
      <c r="Q3638" s="9" t="s">
        <v>8322</v>
      </c>
      <c r="R3638" t="s">
        <v>8323</v>
      </c>
      <c r="S3638" s="11">
        <f t="shared" si="226"/>
        <v>42421</v>
      </c>
      <c r="T3638" s="11">
        <f t="shared" si="227"/>
        <v>42399</v>
      </c>
    </row>
    <row r="3639" spans="1:20" ht="57.6" x14ac:dyDescent="0.3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>
        <f t="shared" si="224"/>
        <v>10</v>
      </c>
      <c r="O3639" t="s">
        <v>8271</v>
      </c>
      <c r="P3639">
        <f t="shared" si="225"/>
        <v>38</v>
      </c>
      <c r="Q3639" s="9" t="s">
        <v>8322</v>
      </c>
      <c r="R3639" t="s">
        <v>8323</v>
      </c>
      <c r="S3639" s="11">
        <f t="shared" si="226"/>
        <v>42496</v>
      </c>
      <c r="T3639" s="11">
        <f t="shared" si="227"/>
        <v>42467</v>
      </c>
    </row>
    <row r="3640" spans="1:20" ht="43.2" x14ac:dyDescent="0.3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>
        <f t="shared" si="224"/>
        <v>38</v>
      </c>
      <c r="O3640" t="s">
        <v>8271</v>
      </c>
      <c r="P3640">
        <f t="shared" si="225"/>
        <v>12</v>
      </c>
      <c r="Q3640" s="9" t="s">
        <v>8322</v>
      </c>
      <c r="R3640" t="s">
        <v>8323</v>
      </c>
      <c r="S3640" s="11">
        <f t="shared" si="226"/>
        <v>41776</v>
      </c>
      <c r="T3640" s="11">
        <f t="shared" si="227"/>
        <v>41766</v>
      </c>
    </row>
    <row r="3641" spans="1:20" ht="28.8" x14ac:dyDescent="0.3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>
        <f t="shared" si="224"/>
        <v>2</v>
      </c>
      <c r="O3641" t="s">
        <v>8271</v>
      </c>
      <c r="P3641">
        <f t="shared" si="225"/>
        <v>8</v>
      </c>
      <c r="Q3641" s="9" t="s">
        <v>8322</v>
      </c>
      <c r="R3641" t="s">
        <v>8323</v>
      </c>
      <c r="S3641" s="11">
        <f t="shared" si="226"/>
        <v>42245</v>
      </c>
      <c r="T3641" s="11">
        <f t="shared" si="227"/>
        <v>42230</v>
      </c>
    </row>
    <row r="3642" spans="1:20" ht="43.2" x14ac:dyDescent="0.3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>
        <f t="shared" si="224"/>
        <v>0</v>
      </c>
      <c r="O3642" t="s">
        <v>8271</v>
      </c>
      <c r="P3642" t="e">
        <f t="shared" si="225"/>
        <v>#DIV/0!</v>
      </c>
      <c r="Q3642" s="9" t="s">
        <v>8322</v>
      </c>
      <c r="R3642" t="s">
        <v>8323</v>
      </c>
      <c r="S3642" s="11">
        <f t="shared" si="226"/>
        <v>42316</v>
      </c>
      <c r="T3642" s="11">
        <f t="shared" si="227"/>
        <v>42286</v>
      </c>
    </row>
    <row r="3643" spans="1:20" ht="43.2" x14ac:dyDescent="0.3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>
        <f t="shared" si="224"/>
        <v>4</v>
      </c>
      <c r="O3643" t="s">
        <v>8271</v>
      </c>
      <c r="P3643">
        <f t="shared" si="225"/>
        <v>23</v>
      </c>
      <c r="Q3643" s="9" t="s">
        <v>8322</v>
      </c>
      <c r="R3643" t="s">
        <v>8323</v>
      </c>
      <c r="S3643" s="11">
        <f t="shared" si="226"/>
        <v>42431</v>
      </c>
      <c r="T3643" s="11">
        <f t="shared" si="227"/>
        <v>42401</v>
      </c>
    </row>
    <row r="3644" spans="1:20" ht="28.8" x14ac:dyDescent="0.3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>
        <f t="shared" si="224"/>
        <v>20</v>
      </c>
      <c r="O3644" t="s">
        <v>8271</v>
      </c>
      <c r="P3644">
        <f t="shared" si="225"/>
        <v>100</v>
      </c>
      <c r="Q3644" s="9" t="s">
        <v>8322</v>
      </c>
      <c r="R3644" t="s">
        <v>8323</v>
      </c>
      <c r="S3644" s="11">
        <f t="shared" si="226"/>
        <v>42155</v>
      </c>
      <c r="T3644" s="11">
        <f t="shared" si="227"/>
        <v>42125</v>
      </c>
    </row>
    <row r="3645" spans="1:20" ht="43.2" x14ac:dyDescent="0.3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>
        <f t="shared" si="224"/>
        <v>5</v>
      </c>
      <c r="O3645" t="s">
        <v>8271</v>
      </c>
      <c r="P3645">
        <f t="shared" si="225"/>
        <v>60</v>
      </c>
      <c r="Q3645" s="9" t="s">
        <v>8322</v>
      </c>
      <c r="R3645" t="s">
        <v>8323</v>
      </c>
      <c r="S3645" s="11">
        <f t="shared" si="226"/>
        <v>42350</v>
      </c>
      <c r="T3645" s="11">
        <f t="shared" si="227"/>
        <v>42290</v>
      </c>
    </row>
    <row r="3646" spans="1:20" ht="43.2" x14ac:dyDescent="0.3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>
        <f t="shared" si="224"/>
        <v>0</v>
      </c>
      <c r="O3646" t="s">
        <v>8271</v>
      </c>
      <c r="P3646">
        <f t="shared" si="225"/>
        <v>3</v>
      </c>
      <c r="Q3646" s="9" t="s">
        <v>8322</v>
      </c>
      <c r="R3646" t="s">
        <v>8323</v>
      </c>
      <c r="S3646" s="11">
        <f t="shared" si="226"/>
        <v>42138</v>
      </c>
      <c r="T3646" s="11">
        <f t="shared" si="227"/>
        <v>42108</v>
      </c>
    </row>
    <row r="3647" spans="1:20" ht="43.2" x14ac:dyDescent="0.3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>
        <f t="shared" si="224"/>
        <v>0</v>
      </c>
      <c r="O3647" t="s">
        <v>8271</v>
      </c>
      <c r="P3647">
        <f t="shared" si="225"/>
        <v>5</v>
      </c>
      <c r="Q3647" s="9" t="s">
        <v>8322</v>
      </c>
      <c r="R3647" t="s">
        <v>8323</v>
      </c>
      <c r="S3647" s="11">
        <f t="shared" si="226"/>
        <v>41839</v>
      </c>
      <c r="T3647" s="11">
        <f t="shared" si="227"/>
        <v>41809</v>
      </c>
    </row>
    <row r="3648" spans="1:20" ht="43.2" x14ac:dyDescent="0.3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>
        <f t="shared" si="224"/>
        <v>35</v>
      </c>
      <c r="O3648" t="s">
        <v>8271</v>
      </c>
      <c r="P3648">
        <f t="shared" si="225"/>
        <v>18</v>
      </c>
      <c r="Q3648" s="9" t="s">
        <v>8322</v>
      </c>
      <c r="R3648" t="s">
        <v>8323</v>
      </c>
      <c r="S3648" s="11">
        <f t="shared" si="226"/>
        <v>42049</v>
      </c>
      <c r="T3648" s="11">
        <f t="shared" si="227"/>
        <v>42019</v>
      </c>
    </row>
    <row r="3649" spans="1:20" ht="43.2" x14ac:dyDescent="0.3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>
        <f t="shared" si="224"/>
        <v>17</v>
      </c>
      <c r="O3649" t="s">
        <v>8271</v>
      </c>
      <c r="P3649">
        <f t="shared" si="225"/>
        <v>29</v>
      </c>
      <c r="Q3649" s="9" t="s">
        <v>8322</v>
      </c>
      <c r="R3649" t="s">
        <v>8323</v>
      </c>
      <c r="S3649" s="11">
        <f t="shared" si="226"/>
        <v>41963</v>
      </c>
      <c r="T3649" s="11">
        <f t="shared" si="227"/>
        <v>41950</v>
      </c>
    </row>
    <row r="3650" spans="1:20" ht="43.2" x14ac:dyDescent="0.3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>
        <f t="shared" ref="N3650:N3713" si="228">ROUND(($E3650/$D3650)*100,0)</f>
        <v>0</v>
      </c>
      <c r="O3650" t="s">
        <v>8271</v>
      </c>
      <c r="P3650" t="e">
        <f t="shared" ref="P3650:P3713" si="229">ROUND($E3650/$L3650,0)</f>
        <v>#DIV/0!</v>
      </c>
      <c r="Q3650" s="9" t="s">
        <v>8322</v>
      </c>
      <c r="R3650" t="s">
        <v>8323</v>
      </c>
      <c r="S3650" s="11">
        <f t="shared" si="226"/>
        <v>42099</v>
      </c>
      <c r="T3650" s="11">
        <f t="shared" si="227"/>
        <v>42069</v>
      </c>
    </row>
    <row r="3651" spans="1:20" ht="43.2" x14ac:dyDescent="0.3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>
        <f t="shared" si="228"/>
        <v>57</v>
      </c>
      <c r="O3651" t="s">
        <v>8271</v>
      </c>
      <c r="P3651">
        <f t="shared" si="229"/>
        <v>60</v>
      </c>
      <c r="Q3651" s="9" t="s">
        <v>8322</v>
      </c>
      <c r="R3651" t="s">
        <v>8323</v>
      </c>
      <c r="S3651" s="11">
        <f t="shared" ref="S3651:S3714" si="230">ROUND((((($I3651/60)/60)/24)+DATE(1970,1,1))-(8/24),0)</f>
        <v>42092</v>
      </c>
      <c r="T3651" s="11">
        <f t="shared" ref="T3651:T3714" si="231">ROUND((((($J3651/60)/60)/24)+DATE(1970,1,1))-(8/24),0)</f>
        <v>42062</v>
      </c>
    </row>
    <row r="3652" spans="1:20" ht="43.2" x14ac:dyDescent="0.3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>
        <f t="shared" si="228"/>
        <v>17</v>
      </c>
      <c r="O3652" t="s">
        <v>8271</v>
      </c>
      <c r="P3652">
        <f t="shared" si="229"/>
        <v>83</v>
      </c>
      <c r="Q3652" s="9" t="s">
        <v>8322</v>
      </c>
      <c r="R3652" t="s">
        <v>8323</v>
      </c>
      <c r="S3652" s="11">
        <f t="shared" si="230"/>
        <v>41882</v>
      </c>
      <c r="T3652" s="11">
        <f t="shared" si="231"/>
        <v>41842</v>
      </c>
    </row>
    <row r="3653" spans="1:20" ht="28.8" x14ac:dyDescent="0.3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>
        <f t="shared" si="228"/>
        <v>0</v>
      </c>
      <c r="O3653" t="s">
        <v>8271</v>
      </c>
      <c r="P3653">
        <f t="shared" si="229"/>
        <v>10</v>
      </c>
      <c r="Q3653" s="9" t="s">
        <v>8322</v>
      </c>
      <c r="R3653" t="s">
        <v>8323</v>
      </c>
      <c r="S3653" s="11">
        <f t="shared" si="230"/>
        <v>42497</v>
      </c>
      <c r="T3653" s="11">
        <f t="shared" si="231"/>
        <v>42437</v>
      </c>
    </row>
    <row r="3654" spans="1:20" ht="57.6" x14ac:dyDescent="0.3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>
        <f t="shared" si="228"/>
        <v>38</v>
      </c>
      <c r="O3654" t="s">
        <v>8271</v>
      </c>
      <c r="P3654">
        <f t="shared" si="229"/>
        <v>32</v>
      </c>
      <c r="Q3654" s="9" t="s">
        <v>8322</v>
      </c>
      <c r="R3654" t="s">
        <v>8323</v>
      </c>
      <c r="S3654" s="11">
        <f t="shared" si="230"/>
        <v>42795</v>
      </c>
      <c r="T3654" s="11">
        <f t="shared" si="231"/>
        <v>42776</v>
      </c>
    </row>
    <row r="3655" spans="1:20" ht="43.2" x14ac:dyDescent="0.3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>
        <f t="shared" si="228"/>
        <v>2</v>
      </c>
      <c r="O3655" t="s">
        <v>8271</v>
      </c>
      <c r="P3655">
        <f t="shared" si="229"/>
        <v>6</v>
      </c>
      <c r="Q3655" s="9" t="s">
        <v>8322</v>
      </c>
      <c r="R3655" t="s">
        <v>8323</v>
      </c>
      <c r="S3655" s="11">
        <f t="shared" si="230"/>
        <v>41909</v>
      </c>
      <c r="T3655" s="11">
        <f t="shared" si="231"/>
        <v>41879</v>
      </c>
    </row>
    <row r="3656" spans="1:20" ht="43.2" x14ac:dyDescent="0.3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>
        <f t="shared" si="228"/>
        <v>10</v>
      </c>
      <c r="O3656" t="s">
        <v>8271</v>
      </c>
      <c r="P3656">
        <f t="shared" si="229"/>
        <v>101</v>
      </c>
      <c r="Q3656" s="9" t="s">
        <v>8322</v>
      </c>
      <c r="R3656" t="s">
        <v>8323</v>
      </c>
      <c r="S3656" s="11">
        <f t="shared" si="230"/>
        <v>42050</v>
      </c>
      <c r="T3656" s="11">
        <f t="shared" si="231"/>
        <v>42020</v>
      </c>
    </row>
    <row r="3657" spans="1:20" x14ac:dyDescent="0.3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>
        <f t="shared" si="228"/>
        <v>0</v>
      </c>
      <c r="O3657" t="s">
        <v>8271</v>
      </c>
      <c r="P3657">
        <f t="shared" si="229"/>
        <v>1</v>
      </c>
      <c r="Q3657" s="9" t="s">
        <v>8322</v>
      </c>
      <c r="R3657" t="s">
        <v>8323</v>
      </c>
      <c r="S3657" s="11">
        <f t="shared" si="230"/>
        <v>41920</v>
      </c>
      <c r="T3657" s="11">
        <f t="shared" si="231"/>
        <v>41890</v>
      </c>
    </row>
    <row r="3658" spans="1:20" ht="43.2" x14ac:dyDescent="0.3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>
        <f t="shared" si="228"/>
        <v>1</v>
      </c>
      <c r="O3658" t="s">
        <v>8271</v>
      </c>
      <c r="P3658">
        <f t="shared" si="229"/>
        <v>20</v>
      </c>
      <c r="Q3658" s="9" t="s">
        <v>8322</v>
      </c>
      <c r="R3658" t="s">
        <v>8323</v>
      </c>
      <c r="S3658" s="11">
        <f t="shared" si="230"/>
        <v>41932</v>
      </c>
      <c r="T3658" s="11">
        <f t="shared" si="231"/>
        <v>41872</v>
      </c>
    </row>
    <row r="3659" spans="1:20" ht="43.2" x14ac:dyDescent="0.3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>
        <f t="shared" si="228"/>
        <v>0</v>
      </c>
      <c r="O3659" t="s">
        <v>8271</v>
      </c>
      <c r="P3659">
        <f t="shared" si="229"/>
        <v>2</v>
      </c>
      <c r="Q3659" s="9" t="s">
        <v>8322</v>
      </c>
      <c r="R3659" t="s">
        <v>8323</v>
      </c>
      <c r="S3659" s="11">
        <f t="shared" si="230"/>
        <v>42416</v>
      </c>
      <c r="T3659" s="11">
        <f t="shared" si="231"/>
        <v>42391</v>
      </c>
    </row>
    <row r="3660" spans="1:20" ht="43.2" x14ac:dyDescent="0.3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>
        <f t="shared" si="228"/>
        <v>0</v>
      </c>
      <c r="O3660" t="s">
        <v>8271</v>
      </c>
      <c r="P3660">
        <f t="shared" si="229"/>
        <v>5</v>
      </c>
      <c r="Q3660" s="9" t="s">
        <v>8322</v>
      </c>
      <c r="R3660" t="s">
        <v>8323</v>
      </c>
      <c r="S3660" s="11">
        <f t="shared" si="230"/>
        <v>41877</v>
      </c>
      <c r="T3660" s="11">
        <f t="shared" si="231"/>
        <v>41848</v>
      </c>
    </row>
    <row r="3661" spans="1:20" ht="43.2" x14ac:dyDescent="0.3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>
        <f t="shared" si="228"/>
        <v>6</v>
      </c>
      <c r="O3661" t="s">
        <v>8271</v>
      </c>
      <c r="P3661">
        <f t="shared" si="229"/>
        <v>15</v>
      </c>
      <c r="Q3661" s="9" t="s">
        <v>8322</v>
      </c>
      <c r="R3661" t="s">
        <v>8323</v>
      </c>
      <c r="S3661" s="11">
        <f t="shared" si="230"/>
        <v>42208</v>
      </c>
      <c r="T3661" s="11">
        <f t="shared" si="231"/>
        <v>42178</v>
      </c>
    </row>
    <row r="3662" spans="1:20" ht="43.2" x14ac:dyDescent="0.3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>
        <f t="shared" si="228"/>
        <v>4</v>
      </c>
      <c r="O3662" t="s">
        <v>8271</v>
      </c>
      <c r="P3662">
        <f t="shared" si="229"/>
        <v>25</v>
      </c>
      <c r="Q3662" s="9" t="s">
        <v>8322</v>
      </c>
      <c r="R3662" t="s">
        <v>8323</v>
      </c>
      <c r="S3662" s="11">
        <f t="shared" si="230"/>
        <v>41891</v>
      </c>
      <c r="T3662" s="11">
        <f t="shared" si="231"/>
        <v>41851</v>
      </c>
    </row>
    <row r="3663" spans="1:20" ht="43.2" x14ac:dyDescent="0.3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>
        <f t="shared" si="228"/>
        <v>24</v>
      </c>
      <c r="O3663" t="s">
        <v>8271</v>
      </c>
      <c r="P3663">
        <f t="shared" si="229"/>
        <v>46</v>
      </c>
      <c r="Q3663" s="9" t="s">
        <v>8322</v>
      </c>
      <c r="R3663" t="s">
        <v>8323</v>
      </c>
      <c r="S3663" s="11">
        <f t="shared" si="230"/>
        <v>41938</v>
      </c>
      <c r="T3663" s="11">
        <f t="shared" si="231"/>
        <v>41921</v>
      </c>
    </row>
    <row r="3664" spans="1:20" ht="43.2" x14ac:dyDescent="0.3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>
        <f t="shared" si="228"/>
        <v>8</v>
      </c>
      <c r="O3664" t="s">
        <v>8271</v>
      </c>
      <c r="P3664">
        <f t="shared" si="229"/>
        <v>5</v>
      </c>
      <c r="Q3664" s="9" t="s">
        <v>8322</v>
      </c>
      <c r="R3664" t="s">
        <v>8323</v>
      </c>
      <c r="S3664" s="11">
        <f t="shared" si="230"/>
        <v>42032</v>
      </c>
      <c r="T3664" s="11">
        <f t="shared" si="231"/>
        <v>42002</v>
      </c>
    </row>
    <row r="3665" spans="1:20" ht="57.6" x14ac:dyDescent="0.3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>
        <f t="shared" si="228"/>
        <v>0</v>
      </c>
      <c r="O3665" t="s">
        <v>8271</v>
      </c>
      <c r="P3665" t="e">
        <f t="shared" si="229"/>
        <v>#DIV/0!</v>
      </c>
      <c r="Q3665" s="9" t="s">
        <v>8322</v>
      </c>
      <c r="R3665" t="s">
        <v>8323</v>
      </c>
      <c r="S3665" s="11">
        <f t="shared" si="230"/>
        <v>42126</v>
      </c>
      <c r="T3665" s="11">
        <f t="shared" si="231"/>
        <v>42096</v>
      </c>
    </row>
    <row r="3666" spans="1:20" ht="57.6" x14ac:dyDescent="0.3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>
        <f t="shared" si="228"/>
        <v>1</v>
      </c>
      <c r="O3666" t="s">
        <v>8271</v>
      </c>
      <c r="P3666">
        <f t="shared" si="229"/>
        <v>13</v>
      </c>
      <c r="Q3666" s="9" t="s">
        <v>8322</v>
      </c>
      <c r="R3666" t="s">
        <v>8323</v>
      </c>
      <c r="S3666" s="11">
        <f t="shared" si="230"/>
        <v>42051</v>
      </c>
      <c r="T3666" s="11">
        <f t="shared" si="231"/>
        <v>42021</v>
      </c>
    </row>
    <row r="3667" spans="1:20" ht="43.2" x14ac:dyDescent="0.3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>
        <f t="shared" si="228"/>
        <v>0</v>
      </c>
      <c r="O3667" t="s">
        <v>8271</v>
      </c>
      <c r="P3667" t="e">
        <f t="shared" si="229"/>
        <v>#DIV/0!</v>
      </c>
      <c r="Q3667" s="9" t="s">
        <v>8322</v>
      </c>
      <c r="R3667" t="s">
        <v>8323</v>
      </c>
      <c r="S3667" s="11">
        <f t="shared" si="230"/>
        <v>42434</v>
      </c>
      <c r="T3667" s="11">
        <f t="shared" si="231"/>
        <v>42419</v>
      </c>
    </row>
    <row r="3668" spans="1:20" ht="43.2" x14ac:dyDescent="0.3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>
        <f t="shared" si="228"/>
        <v>0</v>
      </c>
      <c r="O3668" t="s">
        <v>8271</v>
      </c>
      <c r="P3668">
        <f t="shared" si="229"/>
        <v>1</v>
      </c>
      <c r="Q3668" s="9" t="s">
        <v>8322</v>
      </c>
      <c r="R3668" t="s">
        <v>8323</v>
      </c>
      <c r="S3668" s="11">
        <f t="shared" si="230"/>
        <v>42204</v>
      </c>
      <c r="T3668" s="11">
        <f t="shared" si="231"/>
        <v>42174</v>
      </c>
    </row>
    <row r="3669" spans="1:20" ht="43.2" x14ac:dyDescent="0.3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>
        <f t="shared" si="228"/>
        <v>14</v>
      </c>
      <c r="O3669" t="s">
        <v>8271</v>
      </c>
      <c r="P3669">
        <f t="shared" si="229"/>
        <v>10</v>
      </c>
      <c r="Q3669" s="9" t="s">
        <v>8322</v>
      </c>
      <c r="R3669" t="s">
        <v>8323</v>
      </c>
      <c r="S3669" s="11">
        <f t="shared" si="230"/>
        <v>41900</v>
      </c>
      <c r="T3669" s="11">
        <f t="shared" si="231"/>
        <v>41870</v>
      </c>
    </row>
    <row r="3670" spans="1:20" ht="43.2" x14ac:dyDescent="0.3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>
        <f t="shared" si="228"/>
        <v>1</v>
      </c>
      <c r="O3670" t="s">
        <v>8271</v>
      </c>
      <c r="P3670">
        <f t="shared" si="229"/>
        <v>53</v>
      </c>
      <c r="Q3670" s="9" t="s">
        <v>8322</v>
      </c>
      <c r="R3670" t="s">
        <v>8323</v>
      </c>
      <c r="S3670" s="11">
        <f t="shared" si="230"/>
        <v>41886</v>
      </c>
      <c r="T3670" s="11">
        <f t="shared" si="231"/>
        <v>41856</v>
      </c>
    </row>
    <row r="3671" spans="1:20" ht="28.8" x14ac:dyDescent="0.3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>
        <f t="shared" si="228"/>
        <v>9</v>
      </c>
      <c r="O3671" t="s">
        <v>8271</v>
      </c>
      <c r="P3671">
        <f t="shared" si="229"/>
        <v>33</v>
      </c>
      <c r="Q3671" s="9" t="s">
        <v>8322</v>
      </c>
      <c r="R3671" t="s">
        <v>8323</v>
      </c>
      <c r="S3671" s="11">
        <f t="shared" si="230"/>
        <v>42651</v>
      </c>
      <c r="T3671" s="11">
        <f t="shared" si="231"/>
        <v>42621</v>
      </c>
    </row>
    <row r="3672" spans="1:20" ht="43.2" x14ac:dyDescent="0.3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>
        <f t="shared" si="228"/>
        <v>1</v>
      </c>
      <c r="O3672" t="s">
        <v>8271</v>
      </c>
      <c r="P3672">
        <f t="shared" si="229"/>
        <v>7</v>
      </c>
      <c r="Q3672" s="9" t="s">
        <v>8322</v>
      </c>
      <c r="R3672" t="s">
        <v>8323</v>
      </c>
      <c r="S3672" s="11">
        <f t="shared" si="230"/>
        <v>42475</v>
      </c>
      <c r="T3672" s="11">
        <f t="shared" si="231"/>
        <v>42417</v>
      </c>
    </row>
    <row r="3673" spans="1:20" ht="43.2" x14ac:dyDescent="0.3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>
        <f t="shared" si="228"/>
        <v>17</v>
      </c>
      <c r="O3673" t="s">
        <v>8271</v>
      </c>
      <c r="P3673">
        <f t="shared" si="229"/>
        <v>33</v>
      </c>
      <c r="Q3673" s="9" t="s">
        <v>8322</v>
      </c>
      <c r="R3673" t="s">
        <v>8323</v>
      </c>
      <c r="S3673" s="11">
        <f t="shared" si="230"/>
        <v>42087</v>
      </c>
      <c r="T3673" s="11">
        <f t="shared" si="231"/>
        <v>42057</v>
      </c>
    </row>
    <row r="3674" spans="1:20" ht="43.2" x14ac:dyDescent="0.3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>
        <f t="shared" si="228"/>
        <v>1</v>
      </c>
      <c r="O3674" t="s">
        <v>8271</v>
      </c>
      <c r="P3674">
        <f t="shared" si="229"/>
        <v>63</v>
      </c>
      <c r="Q3674" s="9" t="s">
        <v>8322</v>
      </c>
      <c r="R3674" t="s">
        <v>8323</v>
      </c>
      <c r="S3674" s="11">
        <f t="shared" si="230"/>
        <v>41939</v>
      </c>
      <c r="T3674" s="11">
        <f t="shared" si="231"/>
        <v>41879</v>
      </c>
    </row>
    <row r="3675" spans="1:20" ht="28.8" x14ac:dyDescent="0.3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>
        <f t="shared" si="228"/>
        <v>70</v>
      </c>
      <c r="O3675" t="s">
        <v>8271</v>
      </c>
      <c r="P3675">
        <f t="shared" si="229"/>
        <v>64</v>
      </c>
      <c r="Q3675" s="9" t="s">
        <v>8322</v>
      </c>
      <c r="R3675" t="s">
        <v>8323</v>
      </c>
      <c r="S3675" s="11">
        <f t="shared" si="230"/>
        <v>42036</v>
      </c>
      <c r="T3675" s="11">
        <f t="shared" si="231"/>
        <v>41990</v>
      </c>
    </row>
    <row r="3676" spans="1:20" ht="43.2" x14ac:dyDescent="0.3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>
        <f t="shared" si="228"/>
        <v>0</v>
      </c>
      <c r="O3676" t="s">
        <v>8271</v>
      </c>
      <c r="P3676" t="e">
        <f t="shared" si="229"/>
        <v>#DIV/0!</v>
      </c>
      <c r="Q3676" s="9" t="s">
        <v>8322</v>
      </c>
      <c r="R3676" t="s">
        <v>8323</v>
      </c>
      <c r="S3676" s="11">
        <f t="shared" si="230"/>
        <v>42454</v>
      </c>
      <c r="T3676" s="11">
        <f t="shared" si="231"/>
        <v>42409</v>
      </c>
    </row>
    <row r="3677" spans="1:20" ht="43.2" x14ac:dyDescent="0.3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>
        <f t="shared" si="228"/>
        <v>1</v>
      </c>
      <c r="O3677" t="s">
        <v>8271</v>
      </c>
      <c r="P3677">
        <f t="shared" si="229"/>
        <v>10</v>
      </c>
      <c r="Q3677" s="9" t="s">
        <v>8322</v>
      </c>
      <c r="R3677" t="s">
        <v>8323</v>
      </c>
      <c r="S3677" s="11">
        <f t="shared" si="230"/>
        <v>42247</v>
      </c>
      <c r="T3677" s="11">
        <f t="shared" si="231"/>
        <v>42217</v>
      </c>
    </row>
    <row r="3678" spans="1:20" ht="57.6" x14ac:dyDescent="0.3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>
        <f t="shared" si="228"/>
        <v>5</v>
      </c>
      <c r="O3678" t="s">
        <v>8271</v>
      </c>
      <c r="P3678">
        <f t="shared" si="229"/>
        <v>63</v>
      </c>
      <c r="Q3678" s="9" t="s">
        <v>8322</v>
      </c>
      <c r="R3678" t="s">
        <v>8323</v>
      </c>
      <c r="S3678" s="11">
        <f t="shared" si="230"/>
        <v>42211</v>
      </c>
      <c r="T3678" s="11">
        <f t="shared" si="231"/>
        <v>42151</v>
      </c>
    </row>
    <row r="3679" spans="1:20" ht="43.2" x14ac:dyDescent="0.3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>
        <f t="shared" si="228"/>
        <v>0</v>
      </c>
      <c r="O3679" t="s">
        <v>8271</v>
      </c>
      <c r="P3679" t="e">
        <f t="shared" si="229"/>
        <v>#DIV/0!</v>
      </c>
      <c r="Q3679" s="9" t="s">
        <v>8322</v>
      </c>
      <c r="R3679" t="s">
        <v>8323</v>
      </c>
      <c r="S3679" s="11">
        <f t="shared" si="230"/>
        <v>42342</v>
      </c>
      <c r="T3679" s="11">
        <f t="shared" si="231"/>
        <v>42282</v>
      </c>
    </row>
    <row r="3680" spans="1:20" ht="43.2" x14ac:dyDescent="0.3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>
        <f t="shared" si="228"/>
        <v>7</v>
      </c>
      <c r="O3680" t="s">
        <v>8271</v>
      </c>
      <c r="P3680">
        <f t="shared" si="229"/>
        <v>31</v>
      </c>
      <c r="Q3680" s="9" t="s">
        <v>8322</v>
      </c>
      <c r="R3680" t="s">
        <v>8323</v>
      </c>
      <c r="S3680" s="11">
        <f t="shared" si="230"/>
        <v>42789</v>
      </c>
      <c r="T3680" s="11">
        <f t="shared" si="231"/>
        <v>42769</v>
      </c>
    </row>
    <row r="3681" spans="1:20" ht="43.2" x14ac:dyDescent="0.3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>
        <f t="shared" si="228"/>
        <v>28</v>
      </c>
      <c r="O3681" t="s">
        <v>8271</v>
      </c>
      <c r="P3681">
        <f t="shared" si="229"/>
        <v>51</v>
      </c>
      <c r="Q3681" s="9" t="s">
        <v>8322</v>
      </c>
      <c r="R3681" t="s">
        <v>8323</v>
      </c>
      <c r="S3681" s="11">
        <f t="shared" si="230"/>
        <v>41796</v>
      </c>
      <c r="T3681" s="11">
        <f t="shared" si="231"/>
        <v>41766</v>
      </c>
    </row>
    <row r="3682" spans="1:20" ht="43.2" x14ac:dyDescent="0.3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>
        <f t="shared" si="228"/>
        <v>0</v>
      </c>
      <c r="O3682" t="s">
        <v>8271</v>
      </c>
      <c r="P3682" t="e">
        <f t="shared" si="229"/>
        <v>#DIV/0!</v>
      </c>
      <c r="Q3682" s="9" t="s">
        <v>8322</v>
      </c>
      <c r="R3682" t="s">
        <v>8323</v>
      </c>
      <c r="S3682" s="11">
        <f t="shared" si="230"/>
        <v>42352</v>
      </c>
      <c r="T3682" s="11">
        <f t="shared" si="231"/>
        <v>42322</v>
      </c>
    </row>
    <row r="3683" spans="1:20" ht="57.6" x14ac:dyDescent="0.3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>
        <f t="shared" si="228"/>
        <v>16</v>
      </c>
      <c r="O3683" t="s">
        <v>8271</v>
      </c>
      <c r="P3683">
        <f t="shared" si="229"/>
        <v>67</v>
      </c>
      <c r="Q3683" s="9" t="s">
        <v>8322</v>
      </c>
      <c r="R3683" t="s">
        <v>8323</v>
      </c>
      <c r="S3683" s="11">
        <f t="shared" si="230"/>
        <v>42403</v>
      </c>
      <c r="T3683" s="11">
        <f t="shared" si="231"/>
        <v>42374</v>
      </c>
    </row>
    <row r="3684" spans="1:20" ht="43.2" x14ac:dyDescent="0.3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>
        <f t="shared" si="228"/>
        <v>0</v>
      </c>
      <c r="O3684" t="s">
        <v>8271</v>
      </c>
      <c r="P3684" t="e">
        <f t="shared" si="229"/>
        <v>#DIV/0!</v>
      </c>
      <c r="Q3684" s="9" t="s">
        <v>8322</v>
      </c>
      <c r="R3684" t="s">
        <v>8323</v>
      </c>
      <c r="S3684" s="11">
        <f t="shared" si="230"/>
        <v>41991</v>
      </c>
      <c r="T3684" s="11">
        <f t="shared" si="231"/>
        <v>41941</v>
      </c>
    </row>
    <row r="3685" spans="1:20" ht="43.2" x14ac:dyDescent="0.3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>
        <f t="shared" si="228"/>
        <v>7</v>
      </c>
      <c r="O3685" t="s">
        <v>8271</v>
      </c>
      <c r="P3685">
        <f t="shared" si="229"/>
        <v>59</v>
      </c>
      <c r="Q3685" s="9" t="s">
        <v>8322</v>
      </c>
      <c r="R3685" t="s">
        <v>8323</v>
      </c>
      <c r="S3685" s="11">
        <f t="shared" si="230"/>
        <v>42354</v>
      </c>
      <c r="T3685" s="11">
        <f t="shared" si="231"/>
        <v>42293</v>
      </c>
    </row>
    <row r="3686" spans="1:20" ht="43.2" x14ac:dyDescent="0.3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>
        <f t="shared" si="228"/>
        <v>26</v>
      </c>
      <c r="O3686" t="s">
        <v>8271</v>
      </c>
      <c r="P3686">
        <f t="shared" si="229"/>
        <v>65</v>
      </c>
      <c r="Q3686" s="9" t="s">
        <v>8322</v>
      </c>
      <c r="R3686" t="s">
        <v>8323</v>
      </c>
      <c r="S3686" s="11">
        <f t="shared" si="230"/>
        <v>42645</v>
      </c>
      <c r="T3686" s="11">
        <f t="shared" si="231"/>
        <v>42614</v>
      </c>
    </row>
    <row r="3687" spans="1:20" ht="43.2" x14ac:dyDescent="0.3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>
        <f t="shared" si="228"/>
        <v>1</v>
      </c>
      <c r="O3687" t="s">
        <v>8271</v>
      </c>
      <c r="P3687">
        <f t="shared" si="229"/>
        <v>100</v>
      </c>
      <c r="Q3687" s="9" t="s">
        <v>8322</v>
      </c>
      <c r="R3687" t="s">
        <v>8323</v>
      </c>
      <c r="S3687" s="11">
        <f t="shared" si="230"/>
        <v>42098</v>
      </c>
      <c r="T3687" s="11">
        <f t="shared" si="231"/>
        <v>42068</v>
      </c>
    </row>
    <row r="3688" spans="1:20" ht="28.8" x14ac:dyDescent="0.3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>
        <f t="shared" si="228"/>
        <v>37</v>
      </c>
      <c r="O3688" t="s">
        <v>8271</v>
      </c>
      <c r="P3688">
        <f t="shared" si="229"/>
        <v>147</v>
      </c>
      <c r="Q3688" s="9" t="s">
        <v>8322</v>
      </c>
      <c r="R3688" t="s">
        <v>8323</v>
      </c>
      <c r="S3688" s="11">
        <f t="shared" si="230"/>
        <v>41934</v>
      </c>
      <c r="T3688" s="11">
        <f t="shared" si="231"/>
        <v>41904</v>
      </c>
    </row>
    <row r="3689" spans="1:20" ht="43.2" x14ac:dyDescent="0.3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>
        <f t="shared" si="228"/>
        <v>47</v>
      </c>
      <c r="O3689" t="s">
        <v>8271</v>
      </c>
      <c r="P3689">
        <f t="shared" si="229"/>
        <v>166</v>
      </c>
      <c r="Q3689" s="9" t="s">
        <v>8322</v>
      </c>
      <c r="R3689" t="s">
        <v>8323</v>
      </c>
      <c r="S3689" s="11">
        <f t="shared" si="230"/>
        <v>41822</v>
      </c>
      <c r="T3689" s="11">
        <f t="shared" si="231"/>
        <v>41805</v>
      </c>
    </row>
    <row r="3690" spans="1:20" ht="57.6" x14ac:dyDescent="0.3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>
        <f t="shared" si="228"/>
        <v>11</v>
      </c>
      <c r="O3690" t="s">
        <v>8271</v>
      </c>
      <c r="P3690">
        <f t="shared" si="229"/>
        <v>40</v>
      </c>
      <c r="Q3690" s="9" t="s">
        <v>8322</v>
      </c>
      <c r="R3690" t="s">
        <v>8323</v>
      </c>
      <c r="S3690" s="11">
        <f t="shared" si="230"/>
        <v>42514</v>
      </c>
      <c r="T3690" s="11">
        <f t="shared" si="231"/>
        <v>42497</v>
      </c>
    </row>
    <row r="3691" spans="1:20" ht="43.2" x14ac:dyDescent="0.3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>
        <f t="shared" si="228"/>
        <v>12</v>
      </c>
      <c r="O3691" t="s">
        <v>8271</v>
      </c>
      <c r="P3691">
        <f t="shared" si="229"/>
        <v>75</v>
      </c>
      <c r="Q3691" s="9" t="s">
        <v>8322</v>
      </c>
      <c r="R3691" t="s">
        <v>8323</v>
      </c>
      <c r="S3691" s="11">
        <f t="shared" si="230"/>
        <v>41929</v>
      </c>
      <c r="T3691" s="11">
        <f t="shared" si="231"/>
        <v>41869</v>
      </c>
    </row>
    <row r="3692" spans="1:20" ht="43.2" x14ac:dyDescent="0.3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>
        <f t="shared" si="228"/>
        <v>60</v>
      </c>
      <c r="O3692" t="s">
        <v>8271</v>
      </c>
      <c r="P3692">
        <f t="shared" si="229"/>
        <v>60</v>
      </c>
      <c r="Q3692" s="9" t="s">
        <v>8322</v>
      </c>
      <c r="R3692" t="s">
        <v>8323</v>
      </c>
      <c r="S3692" s="11">
        <f t="shared" si="230"/>
        <v>42339</v>
      </c>
      <c r="T3692" s="11">
        <f t="shared" si="231"/>
        <v>42305</v>
      </c>
    </row>
    <row r="3693" spans="1:20" ht="43.2" x14ac:dyDescent="0.3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>
        <f t="shared" si="228"/>
        <v>31</v>
      </c>
      <c r="O3693" t="s">
        <v>8271</v>
      </c>
      <c r="P3693">
        <f t="shared" si="229"/>
        <v>1250</v>
      </c>
      <c r="Q3693" s="9" t="s">
        <v>8322</v>
      </c>
      <c r="R3693" t="s">
        <v>8323</v>
      </c>
      <c r="S3693" s="11">
        <f t="shared" si="230"/>
        <v>42203</v>
      </c>
      <c r="T3693" s="11">
        <f t="shared" si="231"/>
        <v>42144</v>
      </c>
    </row>
    <row r="3694" spans="1:20" ht="28.8" x14ac:dyDescent="0.3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>
        <f t="shared" si="228"/>
        <v>0</v>
      </c>
      <c r="O3694" t="s">
        <v>8271</v>
      </c>
      <c r="P3694">
        <f t="shared" si="229"/>
        <v>11</v>
      </c>
      <c r="Q3694" s="9" t="s">
        <v>8322</v>
      </c>
      <c r="R3694" t="s">
        <v>8323</v>
      </c>
      <c r="S3694" s="11">
        <f t="shared" si="230"/>
        <v>42619</v>
      </c>
      <c r="T3694" s="11">
        <f t="shared" si="231"/>
        <v>42559</v>
      </c>
    </row>
    <row r="3695" spans="1:20" ht="43.2" x14ac:dyDescent="0.3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>
        <f t="shared" si="228"/>
        <v>0</v>
      </c>
      <c r="O3695" t="s">
        <v>8271</v>
      </c>
      <c r="P3695">
        <f t="shared" si="229"/>
        <v>7</v>
      </c>
      <c r="Q3695" s="9" t="s">
        <v>8322</v>
      </c>
      <c r="R3695" t="s">
        <v>8323</v>
      </c>
      <c r="S3695" s="11">
        <f t="shared" si="230"/>
        <v>42024</v>
      </c>
      <c r="T3695" s="11">
        <f t="shared" si="231"/>
        <v>41995</v>
      </c>
    </row>
    <row r="3696" spans="1:20" ht="43.2" x14ac:dyDescent="0.3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>
        <f t="shared" si="228"/>
        <v>0</v>
      </c>
      <c r="O3696" t="s">
        <v>8271</v>
      </c>
      <c r="P3696" t="e">
        <f t="shared" si="229"/>
        <v>#DIV/0!</v>
      </c>
      <c r="Q3696" s="9" t="s">
        <v>8322</v>
      </c>
      <c r="R3696" t="s">
        <v>8323</v>
      </c>
      <c r="S3696" s="11">
        <f t="shared" si="230"/>
        <v>41964</v>
      </c>
      <c r="T3696" s="11">
        <f t="shared" si="231"/>
        <v>41949</v>
      </c>
    </row>
    <row r="3697" spans="1:20" ht="43.2" x14ac:dyDescent="0.3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>
        <f t="shared" si="228"/>
        <v>38</v>
      </c>
      <c r="O3697" t="s">
        <v>8271</v>
      </c>
      <c r="P3697">
        <f t="shared" si="229"/>
        <v>56</v>
      </c>
      <c r="Q3697" s="9" t="s">
        <v>8322</v>
      </c>
      <c r="R3697" t="s">
        <v>8323</v>
      </c>
      <c r="S3697" s="11">
        <f t="shared" si="230"/>
        <v>42104</v>
      </c>
      <c r="T3697" s="11">
        <f t="shared" si="231"/>
        <v>42074</v>
      </c>
    </row>
    <row r="3698" spans="1:20" ht="57.6" x14ac:dyDescent="0.3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>
        <f t="shared" si="228"/>
        <v>0</v>
      </c>
      <c r="O3698" t="s">
        <v>8271</v>
      </c>
      <c r="P3698">
        <f t="shared" si="229"/>
        <v>1</v>
      </c>
      <c r="Q3698" s="9" t="s">
        <v>8322</v>
      </c>
      <c r="R3698" t="s">
        <v>8323</v>
      </c>
      <c r="S3698" s="11">
        <f t="shared" si="230"/>
        <v>41872</v>
      </c>
      <c r="T3698" s="11">
        <f t="shared" si="231"/>
        <v>41842</v>
      </c>
    </row>
    <row r="3699" spans="1:20" ht="57.6" x14ac:dyDescent="0.3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>
        <f t="shared" si="228"/>
        <v>8</v>
      </c>
      <c r="O3699" t="s">
        <v>8271</v>
      </c>
      <c r="P3699">
        <f t="shared" si="229"/>
        <v>38</v>
      </c>
      <c r="Q3699" s="9" t="s">
        <v>8322</v>
      </c>
      <c r="R3699" t="s">
        <v>8323</v>
      </c>
      <c r="S3699" s="11">
        <f t="shared" si="230"/>
        <v>41934</v>
      </c>
      <c r="T3699" s="11">
        <f t="shared" si="231"/>
        <v>41904</v>
      </c>
    </row>
    <row r="3700" spans="1:20" ht="43.2" x14ac:dyDescent="0.3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>
        <f t="shared" si="228"/>
        <v>2</v>
      </c>
      <c r="O3700" t="s">
        <v>8271</v>
      </c>
      <c r="P3700">
        <f t="shared" si="229"/>
        <v>28</v>
      </c>
      <c r="Q3700" s="9" t="s">
        <v>8322</v>
      </c>
      <c r="R3700" t="s">
        <v>8323</v>
      </c>
      <c r="S3700" s="11">
        <f t="shared" si="230"/>
        <v>42015</v>
      </c>
      <c r="T3700" s="11">
        <f t="shared" si="231"/>
        <v>41991</v>
      </c>
    </row>
    <row r="3701" spans="1:20" ht="43.2" x14ac:dyDescent="0.3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>
        <f t="shared" si="228"/>
        <v>18</v>
      </c>
      <c r="O3701" t="s">
        <v>8271</v>
      </c>
      <c r="P3701">
        <f t="shared" si="229"/>
        <v>33</v>
      </c>
      <c r="Q3701" s="9" t="s">
        <v>8322</v>
      </c>
      <c r="R3701" t="s">
        <v>8323</v>
      </c>
      <c r="S3701" s="11">
        <f t="shared" si="230"/>
        <v>42471</v>
      </c>
      <c r="T3701" s="11">
        <f t="shared" si="231"/>
        <v>42436</v>
      </c>
    </row>
    <row r="3702" spans="1:20" ht="43.2" x14ac:dyDescent="0.3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>
        <f t="shared" si="228"/>
        <v>0</v>
      </c>
      <c r="O3702" t="s">
        <v>8271</v>
      </c>
      <c r="P3702">
        <f t="shared" si="229"/>
        <v>16</v>
      </c>
      <c r="Q3702" s="9" t="s">
        <v>8322</v>
      </c>
      <c r="R3702" t="s">
        <v>8323</v>
      </c>
      <c r="S3702" s="11">
        <f t="shared" si="230"/>
        <v>42200</v>
      </c>
      <c r="T3702" s="11">
        <f t="shared" si="231"/>
        <v>42170</v>
      </c>
    </row>
    <row r="3703" spans="1:20" ht="43.2" x14ac:dyDescent="0.3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>
        <f t="shared" si="228"/>
        <v>0</v>
      </c>
      <c r="O3703" t="s">
        <v>8271</v>
      </c>
      <c r="P3703">
        <f t="shared" si="229"/>
        <v>1</v>
      </c>
      <c r="Q3703" s="9" t="s">
        <v>8322</v>
      </c>
      <c r="R3703" t="s">
        <v>8323</v>
      </c>
      <c r="S3703" s="11">
        <f t="shared" si="230"/>
        <v>41935</v>
      </c>
      <c r="T3703" s="11">
        <f t="shared" si="231"/>
        <v>41905</v>
      </c>
    </row>
    <row r="3704" spans="1:20" ht="43.2" x14ac:dyDescent="0.3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>
        <f t="shared" si="228"/>
        <v>0</v>
      </c>
      <c r="O3704" t="s">
        <v>8271</v>
      </c>
      <c r="P3704" t="e">
        <f t="shared" si="229"/>
        <v>#DIV/0!</v>
      </c>
      <c r="Q3704" s="9" t="s">
        <v>8322</v>
      </c>
      <c r="R3704" t="s">
        <v>8323</v>
      </c>
      <c r="S3704" s="11">
        <f t="shared" si="230"/>
        <v>41768</v>
      </c>
      <c r="T3704" s="11">
        <f t="shared" si="231"/>
        <v>41761</v>
      </c>
    </row>
    <row r="3705" spans="1:20" ht="57.6" x14ac:dyDescent="0.3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>
        <f t="shared" si="228"/>
        <v>38</v>
      </c>
      <c r="O3705" t="s">
        <v>8271</v>
      </c>
      <c r="P3705">
        <f t="shared" si="229"/>
        <v>87</v>
      </c>
      <c r="Q3705" s="9" t="s">
        <v>8322</v>
      </c>
      <c r="R3705" t="s">
        <v>8323</v>
      </c>
      <c r="S3705" s="11">
        <f t="shared" si="230"/>
        <v>41926</v>
      </c>
      <c r="T3705" s="11">
        <f t="shared" si="231"/>
        <v>41866</v>
      </c>
    </row>
    <row r="3706" spans="1:20" ht="43.2" x14ac:dyDescent="0.3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>
        <f t="shared" si="228"/>
        <v>22</v>
      </c>
      <c r="O3706" t="s">
        <v>8271</v>
      </c>
      <c r="P3706">
        <f t="shared" si="229"/>
        <v>55</v>
      </c>
      <c r="Q3706" s="9" t="s">
        <v>8322</v>
      </c>
      <c r="R3706" t="s">
        <v>8323</v>
      </c>
      <c r="S3706" s="11">
        <f t="shared" si="230"/>
        <v>41959</v>
      </c>
      <c r="T3706" s="11">
        <f t="shared" si="231"/>
        <v>41928</v>
      </c>
    </row>
    <row r="3707" spans="1:20" ht="43.2" x14ac:dyDescent="0.3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>
        <f t="shared" si="228"/>
        <v>0</v>
      </c>
      <c r="O3707" t="s">
        <v>8271</v>
      </c>
      <c r="P3707" t="e">
        <f t="shared" si="229"/>
        <v>#DIV/0!</v>
      </c>
      <c r="Q3707" s="9" t="s">
        <v>8322</v>
      </c>
      <c r="R3707" t="s">
        <v>8323</v>
      </c>
      <c r="S3707" s="11">
        <f t="shared" si="230"/>
        <v>42644</v>
      </c>
      <c r="T3707" s="11">
        <f t="shared" si="231"/>
        <v>42614</v>
      </c>
    </row>
    <row r="3708" spans="1:20" ht="43.2" x14ac:dyDescent="0.3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>
        <f t="shared" si="228"/>
        <v>18</v>
      </c>
      <c r="O3708" t="s">
        <v>8271</v>
      </c>
      <c r="P3708">
        <f t="shared" si="229"/>
        <v>42</v>
      </c>
      <c r="Q3708" s="9" t="s">
        <v>8322</v>
      </c>
      <c r="R3708" t="s">
        <v>8323</v>
      </c>
      <c r="S3708" s="11">
        <f t="shared" si="230"/>
        <v>41809</v>
      </c>
      <c r="T3708" s="11">
        <f t="shared" si="231"/>
        <v>41779</v>
      </c>
    </row>
    <row r="3709" spans="1:20" ht="43.2" x14ac:dyDescent="0.3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>
        <f t="shared" si="228"/>
        <v>53</v>
      </c>
      <c r="O3709" t="s">
        <v>8271</v>
      </c>
      <c r="P3709">
        <f t="shared" si="229"/>
        <v>88</v>
      </c>
      <c r="Q3709" s="9" t="s">
        <v>8322</v>
      </c>
      <c r="R3709" t="s">
        <v>8323</v>
      </c>
      <c r="S3709" s="11">
        <f t="shared" si="230"/>
        <v>42554</v>
      </c>
      <c r="T3709" s="11">
        <f t="shared" si="231"/>
        <v>42535</v>
      </c>
    </row>
    <row r="3710" spans="1:20" ht="57.6" x14ac:dyDescent="0.3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>
        <f t="shared" si="228"/>
        <v>22</v>
      </c>
      <c r="O3710" t="s">
        <v>8271</v>
      </c>
      <c r="P3710">
        <f t="shared" si="229"/>
        <v>129</v>
      </c>
      <c r="Q3710" s="9" t="s">
        <v>8322</v>
      </c>
      <c r="R3710" t="s">
        <v>8323</v>
      </c>
      <c r="S3710" s="11">
        <f t="shared" si="230"/>
        <v>42334</v>
      </c>
      <c r="T3710" s="11">
        <f t="shared" si="231"/>
        <v>42311</v>
      </c>
    </row>
    <row r="3711" spans="1:20" ht="43.2" x14ac:dyDescent="0.3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>
        <f t="shared" si="228"/>
        <v>3</v>
      </c>
      <c r="O3711" t="s">
        <v>8271</v>
      </c>
      <c r="P3711">
        <f t="shared" si="229"/>
        <v>24</v>
      </c>
      <c r="Q3711" s="9" t="s">
        <v>8322</v>
      </c>
      <c r="R3711" t="s">
        <v>8323</v>
      </c>
      <c r="S3711" s="11">
        <f t="shared" si="230"/>
        <v>42461</v>
      </c>
      <c r="T3711" s="11">
        <f t="shared" si="231"/>
        <v>42446</v>
      </c>
    </row>
    <row r="3712" spans="1:20" ht="43.2" x14ac:dyDescent="0.3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>
        <f t="shared" si="228"/>
        <v>3</v>
      </c>
      <c r="O3712" t="s">
        <v>8271</v>
      </c>
      <c r="P3712">
        <f t="shared" si="229"/>
        <v>36</v>
      </c>
      <c r="Q3712" s="9" t="s">
        <v>8322</v>
      </c>
      <c r="R3712" t="s">
        <v>8323</v>
      </c>
      <c r="S3712" s="11">
        <f t="shared" si="230"/>
        <v>41898</v>
      </c>
      <c r="T3712" s="11">
        <f t="shared" si="231"/>
        <v>41866</v>
      </c>
    </row>
    <row r="3713" spans="1:20" ht="57.6" x14ac:dyDescent="0.3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>
        <f t="shared" si="228"/>
        <v>3</v>
      </c>
      <c r="O3713" t="s">
        <v>8271</v>
      </c>
      <c r="P3713">
        <f t="shared" si="229"/>
        <v>57</v>
      </c>
      <c r="Q3713" s="9" t="s">
        <v>8322</v>
      </c>
      <c r="R3713" t="s">
        <v>8323</v>
      </c>
      <c r="S3713" s="11">
        <f t="shared" si="230"/>
        <v>41813</v>
      </c>
      <c r="T3713" s="11">
        <f t="shared" si="231"/>
        <v>41779</v>
      </c>
    </row>
    <row r="3714" spans="1:20" ht="43.2" x14ac:dyDescent="0.3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>
        <f t="shared" ref="N3714:N3777" si="232">ROUND(($E3714/$D3714)*100,0)</f>
        <v>0</v>
      </c>
      <c r="O3714" t="s">
        <v>8271</v>
      </c>
      <c r="P3714" t="e">
        <f t="shared" ref="P3714:P3777" si="233">ROUND($E3714/$L3714,0)</f>
        <v>#DIV/0!</v>
      </c>
      <c r="Q3714" s="9" t="s">
        <v>8322</v>
      </c>
      <c r="R3714" t="s">
        <v>8323</v>
      </c>
      <c r="S3714" s="11">
        <f t="shared" si="230"/>
        <v>42481</v>
      </c>
      <c r="T3714" s="11">
        <f t="shared" si="231"/>
        <v>42421</v>
      </c>
    </row>
    <row r="3715" spans="1:20" ht="43.2" x14ac:dyDescent="0.3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>
        <f t="shared" si="232"/>
        <v>2</v>
      </c>
      <c r="O3715" t="s">
        <v>8271</v>
      </c>
      <c r="P3715">
        <f t="shared" si="233"/>
        <v>163</v>
      </c>
      <c r="Q3715" s="9" t="s">
        <v>8322</v>
      </c>
      <c r="R3715" t="s">
        <v>8323</v>
      </c>
      <c r="S3715" s="11">
        <f t="shared" ref="S3715:S3778" si="234">ROUND((((($I3715/60)/60)/24)+DATE(1970,1,1))-(8/24),0)</f>
        <v>42553</v>
      </c>
      <c r="T3715" s="11">
        <f t="shared" ref="T3715:T3778" si="235">ROUND((((($J3715/60)/60)/24)+DATE(1970,1,1))-(8/24),0)</f>
        <v>42523</v>
      </c>
    </row>
    <row r="3716" spans="1:20" ht="43.2" x14ac:dyDescent="0.3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>
        <f t="shared" si="232"/>
        <v>1</v>
      </c>
      <c r="O3716" t="s">
        <v>8271</v>
      </c>
      <c r="P3716">
        <f t="shared" si="233"/>
        <v>15</v>
      </c>
      <c r="Q3716" s="9" t="s">
        <v>8322</v>
      </c>
      <c r="R3716" t="s">
        <v>8323</v>
      </c>
      <c r="S3716" s="11">
        <f t="shared" si="234"/>
        <v>41817</v>
      </c>
      <c r="T3716" s="11">
        <f t="shared" si="235"/>
        <v>41787</v>
      </c>
    </row>
    <row r="3717" spans="1:20" ht="43.2" x14ac:dyDescent="0.3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>
        <f t="shared" si="232"/>
        <v>19</v>
      </c>
      <c r="O3717" t="s">
        <v>8271</v>
      </c>
      <c r="P3717">
        <f t="shared" si="233"/>
        <v>64</v>
      </c>
      <c r="Q3717" s="9" t="s">
        <v>8322</v>
      </c>
      <c r="R3717" t="s">
        <v>8323</v>
      </c>
      <c r="S3717" s="11">
        <f t="shared" si="234"/>
        <v>42123</v>
      </c>
      <c r="T3717" s="11">
        <f t="shared" si="235"/>
        <v>42093</v>
      </c>
    </row>
    <row r="3718" spans="1:20" ht="28.8" x14ac:dyDescent="0.3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>
        <f t="shared" si="232"/>
        <v>1</v>
      </c>
      <c r="O3718" t="s">
        <v>8271</v>
      </c>
      <c r="P3718">
        <f t="shared" si="233"/>
        <v>7</v>
      </c>
      <c r="Q3718" s="9" t="s">
        <v>8322</v>
      </c>
      <c r="R3718" t="s">
        <v>8323</v>
      </c>
      <c r="S3718" s="11">
        <f t="shared" si="234"/>
        <v>41864</v>
      </c>
      <c r="T3718" s="11">
        <f t="shared" si="235"/>
        <v>41834</v>
      </c>
    </row>
    <row r="3719" spans="1:20" ht="57.6" x14ac:dyDescent="0.3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>
        <f t="shared" si="232"/>
        <v>0</v>
      </c>
      <c r="O3719" t="s">
        <v>8271</v>
      </c>
      <c r="P3719">
        <f t="shared" si="233"/>
        <v>25</v>
      </c>
      <c r="Q3719" s="9" t="s">
        <v>8322</v>
      </c>
      <c r="R3719" t="s">
        <v>8323</v>
      </c>
      <c r="S3719" s="11">
        <f t="shared" si="234"/>
        <v>42509</v>
      </c>
      <c r="T3719" s="11">
        <f t="shared" si="235"/>
        <v>42479</v>
      </c>
    </row>
    <row r="3720" spans="1:20" ht="43.2" x14ac:dyDescent="0.3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>
        <f t="shared" si="232"/>
        <v>61</v>
      </c>
      <c r="O3720" t="s">
        <v>8271</v>
      </c>
      <c r="P3720">
        <f t="shared" si="233"/>
        <v>179</v>
      </c>
      <c r="Q3720" s="9" t="s">
        <v>8322</v>
      </c>
      <c r="R3720" t="s">
        <v>8323</v>
      </c>
      <c r="S3720" s="11">
        <f t="shared" si="234"/>
        <v>42275</v>
      </c>
      <c r="T3720" s="11">
        <f t="shared" si="235"/>
        <v>42235</v>
      </c>
    </row>
    <row r="3721" spans="1:20" ht="43.2" x14ac:dyDescent="0.3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>
        <f t="shared" si="232"/>
        <v>1</v>
      </c>
      <c r="O3721" t="s">
        <v>8271</v>
      </c>
      <c r="P3721">
        <f t="shared" si="233"/>
        <v>35</v>
      </c>
      <c r="Q3721" s="9" t="s">
        <v>8322</v>
      </c>
      <c r="R3721" t="s">
        <v>8323</v>
      </c>
      <c r="S3721" s="11">
        <f t="shared" si="234"/>
        <v>42749</v>
      </c>
      <c r="T3721" s="11">
        <f t="shared" si="235"/>
        <v>42719</v>
      </c>
    </row>
    <row r="3722" spans="1:20" ht="43.2" x14ac:dyDescent="0.3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>
        <f t="shared" si="232"/>
        <v>34</v>
      </c>
      <c r="O3722" t="s">
        <v>8271</v>
      </c>
      <c r="P3722">
        <f t="shared" si="233"/>
        <v>33</v>
      </c>
      <c r="Q3722" s="9" t="s">
        <v>8322</v>
      </c>
      <c r="R3722" t="s">
        <v>8323</v>
      </c>
      <c r="S3722" s="11">
        <f t="shared" si="234"/>
        <v>42063</v>
      </c>
      <c r="T3722" s="11">
        <f t="shared" si="235"/>
        <v>42022</v>
      </c>
    </row>
    <row r="3723" spans="1:20" ht="43.2" x14ac:dyDescent="0.3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>
        <f t="shared" si="232"/>
        <v>17</v>
      </c>
      <c r="O3723" t="s">
        <v>8271</v>
      </c>
      <c r="P3723">
        <f t="shared" si="233"/>
        <v>28</v>
      </c>
      <c r="Q3723" s="9" t="s">
        <v>8322</v>
      </c>
      <c r="R3723" t="s">
        <v>8323</v>
      </c>
      <c r="S3723" s="11">
        <f t="shared" si="234"/>
        <v>42064</v>
      </c>
      <c r="T3723" s="11">
        <f t="shared" si="235"/>
        <v>42031</v>
      </c>
    </row>
    <row r="3724" spans="1:20" ht="57.6" x14ac:dyDescent="0.3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>
        <f t="shared" si="232"/>
        <v>0</v>
      </c>
      <c r="O3724" t="s">
        <v>8271</v>
      </c>
      <c r="P3724" t="e">
        <f t="shared" si="233"/>
        <v>#DIV/0!</v>
      </c>
      <c r="Q3724" s="9" t="s">
        <v>8322</v>
      </c>
      <c r="R3724" t="s">
        <v>8323</v>
      </c>
      <c r="S3724" s="11">
        <f t="shared" si="234"/>
        <v>42730</v>
      </c>
      <c r="T3724" s="11">
        <f t="shared" si="235"/>
        <v>42700</v>
      </c>
    </row>
    <row r="3725" spans="1:20" ht="57.6" x14ac:dyDescent="0.3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>
        <f t="shared" si="232"/>
        <v>0</v>
      </c>
      <c r="O3725" t="s">
        <v>8271</v>
      </c>
      <c r="P3725">
        <f t="shared" si="233"/>
        <v>2</v>
      </c>
      <c r="Q3725" s="9" t="s">
        <v>8322</v>
      </c>
      <c r="R3725" t="s">
        <v>8323</v>
      </c>
      <c r="S3725" s="11">
        <f t="shared" si="234"/>
        <v>41872</v>
      </c>
      <c r="T3725" s="11">
        <f t="shared" si="235"/>
        <v>41812</v>
      </c>
    </row>
    <row r="3726" spans="1:20" ht="43.2" x14ac:dyDescent="0.3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>
        <f t="shared" si="232"/>
        <v>1</v>
      </c>
      <c r="O3726" t="s">
        <v>8271</v>
      </c>
      <c r="P3726">
        <f t="shared" si="233"/>
        <v>19</v>
      </c>
      <c r="Q3726" s="9" t="s">
        <v>8322</v>
      </c>
      <c r="R3726" t="s">
        <v>8323</v>
      </c>
      <c r="S3726" s="11">
        <f t="shared" si="234"/>
        <v>42133</v>
      </c>
      <c r="T3726" s="11">
        <f t="shared" si="235"/>
        <v>42078</v>
      </c>
    </row>
    <row r="3727" spans="1:20" ht="43.2" x14ac:dyDescent="0.3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>
        <f t="shared" si="232"/>
        <v>27</v>
      </c>
      <c r="O3727" t="s">
        <v>8271</v>
      </c>
      <c r="P3727">
        <f t="shared" si="233"/>
        <v>35</v>
      </c>
      <c r="Q3727" s="9" t="s">
        <v>8322</v>
      </c>
      <c r="R3727" t="s">
        <v>8323</v>
      </c>
      <c r="S3727" s="11">
        <f t="shared" si="234"/>
        <v>42313</v>
      </c>
      <c r="T3727" s="11">
        <f t="shared" si="235"/>
        <v>42283</v>
      </c>
    </row>
    <row r="3728" spans="1:20" ht="43.2" x14ac:dyDescent="0.3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>
        <f t="shared" si="232"/>
        <v>29</v>
      </c>
      <c r="O3728" t="s">
        <v>8271</v>
      </c>
      <c r="P3728">
        <f t="shared" si="233"/>
        <v>44</v>
      </c>
      <c r="Q3728" s="9" t="s">
        <v>8322</v>
      </c>
      <c r="R3728" t="s">
        <v>8323</v>
      </c>
      <c r="S3728" s="11">
        <f t="shared" si="234"/>
        <v>41820</v>
      </c>
      <c r="T3728" s="11">
        <f t="shared" si="235"/>
        <v>41779</v>
      </c>
    </row>
    <row r="3729" spans="1:20" ht="43.2" x14ac:dyDescent="0.3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>
        <f t="shared" si="232"/>
        <v>0</v>
      </c>
      <c r="O3729" t="s">
        <v>8271</v>
      </c>
      <c r="P3729" t="e">
        <f t="shared" si="233"/>
        <v>#DIV/0!</v>
      </c>
      <c r="Q3729" s="9" t="s">
        <v>8322</v>
      </c>
      <c r="R3729" t="s">
        <v>8323</v>
      </c>
      <c r="S3729" s="11">
        <f t="shared" si="234"/>
        <v>41933</v>
      </c>
      <c r="T3729" s="11">
        <f t="shared" si="235"/>
        <v>41905</v>
      </c>
    </row>
    <row r="3730" spans="1:20" ht="43.2" x14ac:dyDescent="0.3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>
        <f t="shared" si="232"/>
        <v>9</v>
      </c>
      <c r="O3730" t="s">
        <v>8271</v>
      </c>
      <c r="P3730">
        <f t="shared" si="233"/>
        <v>223</v>
      </c>
      <c r="Q3730" s="9" t="s">
        <v>8322</v>
      </c>
      <c r="R3730" t="s">
        <v>8323</v>
      </c>
      <c r="S3730" s="11">
        <f t="shared" si="234"/>
        <v>42725</v>
      </c>
      <c r="T3730" s="11">
        <f t="shared" si="235"/>
        <v>42695</v>
      </c>
    </row>
    <row r="3731" spans="1:20" ht="43.2" x14ac:dyDescent="0.3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>
        <f t="shared" si="232"/>
        <v>0</v>
      </c>
      <c r="O3731" t="s">
        <v>8271</v>
      </c>
      <c r="P3731" t="e">
        <f t="shared" si="233"/>
        <v>#DIV/0!</v>
      </c>
      <c r="Q3731" s="9" t="s">
        <v>8322</v>
      </c>
      <c r="R3731" t="s">
        <v>8323</v>
      </c>
      <c r="S3731" s="11">
        <f t="shared" si="234"/>
        <v>42762</v>
      </c>
      <c r="T3731" s="11">
        <f t="shared" si="235"/>
        <v>42732</v>
      </c>
    </row>
    <row r="3732" spans="1:20" ht="43.2" x14ac:dyDescent="0.3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>
        <f t="shared" si="232"/>
        <v>0</v>
      </c>
      <c r="O3732" t="s">
        <v>8271</v>
      </c>
      <c r="P3732">
        <f t="shared" si="233"/>
        <v>5</v>
      </c>
      <c r="Q3732" s="9" t="s">
        <v>8322</v>
      </c>
      <c r="R3732" t="s">
        <v>8323</v>
      </c>
      <c r="S3732" s="11">
        <f t="shared" si="234"/>
        <v>42541</v>
      </c>
      <c r="T3732" s="11">
        <f t="shared" si="235"/>
        <v>42511</v>
      </c>
    </row>
    <row r="3733" spans="1:20" ht="43.2" x14ac:dyDescent="0.3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>
        <f t="shared" si="232"/>
        <v>0</v>
      </c>
      <c r="O3733" t="s">
        <v>8271</v>
      </c>
      <c r="P3733" t="e">
        <f t="shared" si="233"/>
        <v>#DIV/0!</v>
      </c>
      <c r="Q3733" s="9" t="s">
        <v>8322</v>
      </c>
      <c r="R3733" t="s">
        <v>8323</v>
      </c>
      <c r="S3733" s="11">
        <f t="shared" si="234"/>
        <v>42535</v>
      </c>
      <c r="T3733" s="11">
        <f t="shared" si="235"/>
        <v>42511</v>
      </c>
    </row>
    <row r="3734" spans="1:20" ht="43.2" x14ac:dyDescent="0.3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>
        <f t="shared" si="232"/>
        <v>16</v>
      </c>
      <c r="O3734" t="s">
        <v>8271</v>
      </c>
      <c r="P3734">
        <f t="shared" si="233"/>
        <v>29</v>
      </c>
      <c r="Q3734" s="9" t="s">
        <v>8322</v>
      </c>
      <c r="R3734" t="s">
        <v>8323</v>
      </c>
      <c r="S3734" s="11">
        <f t="shared" si="234"/>
        <v>42071</v>
      </c>
      <c r="T3734" s="11">
        <f t="shared" si="235"/>
        <v>42041</v>
      </c>
    </row>
    <row r="3735" spans="1:20" ht="43.2" x14ac:dyDescent="0.3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>
        <f t="shared" si="232"/>
        <v>2</v>
      </c>
      <c r="O3735" t="s">
        <v>8271</v>
      </c>
      <c r="P3735">
        <f t="shared" si="233"/>
        <v>2</v>
      </c>
      <c r="Q3735" s="9" t="s">
        <v>8322</v>
      </c>
      <c r="R3735" t="s">
        <v>8323</v>
      </c>
      <c r="S3735" s="11">
        <f t="shared" si="234"/>
        <v>42323</v>
      </c>
      <c r="T3735" s="11">
        <f t="shared" si="235"/>
        <v>42307</v>
      </c>
    </row>
    <row r="3736" spans="1:20" ht="43.2" x14ac:dyDescent="0.3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>
        <f t="shared" si="232"/>
        <v>22</v>
      </c>
      <c r="O3736" t="s">
        <v>8271</v>
      </c>
      <c r="P3736">
        <f t="shared" si="233"/>
        <v>127</v>
      </c>
      <c r="Q3736" s="9" t="s">
        <v>8322</v>
      </c>
      <c r="R3736" t="s">
        <v>8323</v>
      </c>
      <c r="S3736" s="11">
        <f t="shared" si="234"/>
        <v>42383</v>
      </c>
      <c r="T3736" s="11">
        <f t="shared" si="235"/>
        <v>42353</v>
      </c>
    </row>
    <row r="3737" spans="1:20" ht="57.6" x14ac:dyDescent="0.3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>
        <f t="shared" si="232"/>
        <v>0</v>
      </c>
      <c r="O3737" t="s">
        <v>8271</v>
      </c>
      <c r="P3737">
        <f t="shared" si="233"/>
        <v>10</v>
      </c>
      <c r="Q3737" s="9" t="s">
        <v>8322</v>
      </c>
      <c r="R3737" t="s">
        <v>8323</v>
      </c>
      <c r="S3737" s="11">
        <f t="shared" si="234"/>
        <v>42652</v>
      </c>
      <c r="T3737" s="11">
        <f t="shared" si="235"/>
        <v>42622</v>
      </c>
    </row>
    <row r="3738" spans="1:20" ht="43.2" x14ac:dyDescent="0.3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>
        <f t="shared" si="232"/>
        <v>0</v>
      </c>
      <c r="O3738" t="s">
        <v>8271</v>
      </c>
      <c r="P3738">
        <f t="shared" si="233"/>
        <v>10</v>
      </c>
      <c r="Q3738" s="9" t="s">
        <v>8322</v>
      </c>
      <c r="R3738" t="s">
        <v>8323</v>
      </c>
      <c r="S3738" s="11">
        <f t="shared" si="234"/>
        <v>42087</v>
      </c>
      <c r="T3738" s="11">
        <f t="shared" si="235"/>
        <v>42058</v>
      </c>
    </row>
    <row r="3739" spans="1:20" ht="43.2" x14ac:dyDescent="0.3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>
        <f t="shared" si="232"/>
        <v>5</v>
      </c>
      <c r="O3739" t="s">
        <v>8271</v>
      </c>
      <c r="P3739">
        <f t="shared" si="233"/>
        <v>9</v>
      </c>
      <c r="Q3739" s="9" t="s">
        <v>8322</v>
      </c>
      <c r="R3739" t="s">
        <v>8323</v>
      </c>
      <c r="S3739" s="11">
        <f t="shared" si="234"/>
        <v>42329</v>
      </c>
      <c r="T3739" s="11">
        <f t="shared" si="235"/>
        <v>42305</v>
      </c>
    </row>
    <row r="3740" spans="1:20" x14ac:dyDescent="0.3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>
        <f t="shared" si="232"/>
        <v>0</v>
      </c>
      <c r="O3740" t="s">
        <v>8271</v>
      </c>
      <c r="P3740" t="e">
        <f t="shared" si="233"/>
        <v>#DIV/0!</v>
      </c>
      <c r="Q3740" s="9" t="s">
        <v>8322</v>
      </c>
      <c r="R3740" t="s">
        <v>8323</v>
      </c>
      <c r="S3740" s="11">
        <f t="shared" si="234"/>
        <v>42568</v>
      </c>
      <c r="T3740" s="11">
        <f t="shared" si="235"/>
        <v>42538</v>
      </c>
    </row>
    <row r="3741" spans="1:20" ht="43.2" x14ac:dyDescent="0.3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>
        <f t="shared" si="232"/>
        <v>11</v>
      </c>
      <c r="O3741" t="s">
        <v>8271</v>
      </c>
      <c r="P3741">
        <f t="shared" si="233"/>
        <v>72</v>
      </c>
      <c r="Q3741" s="9" t="s">
        <v>8322</v>
      </c>
      <c r="R3741" t="s">
        <v>8323</v>
      </c>
      <c r="S3741" s="11">
        <f t="shared" si="234"/>
        <v>42020</v>
      </c>
      <c r="T3741" s="11">
        <f t="shared" si="235"/>
        <v>41990</v>
      </c>
    </row>
    <row r="3742" spans="1:20" ht="57.6" x14ac:dyDescent="0.3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>
        <f t="shared" si="232"/>
        <v>5</v>
      </c>
      <c r="O3742" t="s">
        <v>8271</v>
      </c>
      <c r="P3742">
        <f t="shared" si="233"/>
        <v>30</v>
      </c>
      <c r="Q3742" s="9" t="s">
        <v>8322</v>
      </c>
      <c r="R3742" t="s">
        <v>8323</v>
      </c>
      <c r="S3742" s="11">
        <f t="shared" si="234"/>
        <v>42155</v>
      </c>
      <c r="T3742" s="11">
        <f t="shared" si="235"/>
        <v>42122</v>
      </c>
    </row>
    <row r="3743" spans="1:20" ht="43.2" x14ac:dyDescent="0.3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>
        <f t="shared" si="232"/>
        <v>3</v>
      </c>
      <c r="O3743" t="s">
        <v>8271</v>
      </c>
      <c r="P3743">
        <f t="shared" si="233"/>
        <v>11</v>
      </c>
      <c r="Q3743" s="9" t="s">
        <v>8322</v>
      </c>
      <c r="R3743" t="s">
        <v>8323</v>
      </c>
      <c r="S3743" s="11">
        <f t="shared" si="234"/>
        <v>42223</v>
      </c>
      <c r="T3743" s="11">
        <f t="shared" si="235"/>
        <v>42209</v>
      </c>
    </row>
    <row r="3744" spans="1:20" ht="43.2" x14ac:dyDescent="0.3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>
        <f t="shared" si="232"/>
        <v>13</v>
      </c>
      <c r="O3744" t="s">
        <v>8271</v>
      </c>
      <c r="P3744">
        <f t="shared" si="233"/>
        <v>26</v>
      </c>
      <c r="Q3744" s="9" t="s">
        <v>8322</v>
      </c>
      <c r="R3744" t="s">
        <v>8323</v>
      </c>
      <c r="S3744" s="11">
        <f t="shared" si="234"/>
        <v>42020</v>
      </c>
      <c r="T3744" s="11">
        <f t="shared" si="235"/>
        <v>41990</v>
      </c>
    </row>
    <row r="3745" spans="1:20" ht="43.2" x14ac:dyDescent="0.3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>
        <f t="shared" si="232"/>
        <v>0</v>
      </c>
      <c r="O3745" t="s">
        <v>8271</v>
      </c>
      <c r="P3745">
        <f t="shared" si="233"/>
        <v>20</v>
      </c>
      <c r="Q3745" s="9" t="s">
        <v>8322</v>
      </c>
      <c r="R3745" t="s">
        <v>8323</v>
      </c>
      <c r="S3745" s="11">
        <f t="shared" si="234"/>
        <v>42099</v>
      </c>
      <c r="T3745" s="11">
        <f t="shared" si="235"/>
        <v>42039</v>
      </c>
    </row>
    <row r="3746" spans="1:20" ht="43.2" x14ac:dyDescent="0.3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>
        <f t="shared" si="232"/>
        <v>2</v>
      </c>
      <c r="O3746" t="s">
        <v>8271</v>
      </c>
      <c r="P3746">
        <f t="shared" si="233"/>
        <v>15</v>
      </c>
      <c r="Q3746" s="9" t="s">
        <v>8322</v>
      </c>
      <c r="R3746" t="s">
        <v>8323</v>
      </c>
      <c r="S3746" s="11">
        <f t="shared" si="234"/>
        <v>42238</v>
      </c>
      <c r="T3746" s="11">
        <f t="shared" si="235"/>
        <v>42178</v>
      </c>
    </row>
    <row r="3747" spans="1:20" ht="43.2" x14ac:dyDescent="0.3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>
        <f t="shared" si="232"/>
        <v>37</v>
      </c>
      <c r="O3747" t="s">
        <v>8271</v>
      </c>
      <c r="P3747">
        <f t="shared" si="233"/>
        <v>91</v>
      </c>
      <c r="Q3747" s="9" t="s">
        <v>8322</v>
      </c>
      <c r="R3747" t="s">
        <v>8323</v>
      </c>
      <c r="S3747" s="11">
        <f t="shared" si="234"/>
        <v>41934</v>
      </c>
      <c r="T3747" s="11">
        <f t="shared" si="235"/>
        <v>41890</v>
      </c>
    </row>
    <row r="3748" spans="1:20" ht="43.2" x14ac:dyDescent="0.3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>
        <f t="shared" si="232"/>
        <v>3</v>
      </c>
      <c r="O3748" t="s">
        <v>8271</v>
      </c>
      <c r="P3748">
        <f t="shared" si="233"/>
        <v>800</v>
      </c>
      <c r="Q3748" s="9" t="s">
        <v>8322</v>
      </c>
      <c r="R3748" t="s">
        <v>8323</v>
      </c>
      <c r="S3748" s="11">
        <f t="shared" si="234"/>
        <v>42723</v>
      </c>
      <c r="T3748" s="11">
        <f t="shared" si="235"/>
        <v>42693</v>
      </c>
    </row>
    <row r="3749" spans="1:20" ht="43.2" x14ac:dyDescent="0.3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>
        <f t="shared" si="232"/>
        <v>11</v>
      </c>
      <c r="O3749" t="s">
        <v>8271</v>
      </c>
      <c r="P3749">
        <f t="shared" si="233"/>
        <v>80</v>
      </c>
      <c r="Q3749" s="9" t="s">
        <v>8322</v>
      </c>
      <c r="R3749" t="s">
        <v>8323</v>
      </c>
      <c r="S3749" s="11">
        <f t="shared" si="234"/>
        <v>42794</v>
      </c>
      <c r="T3749" s="11">
        <f t="shared" si="235"/>
        <v>42750</v>
      </c>
    </row>
    <row r="3750" spans="1:20" ht="43.2" x14ac:dyDescent="0.3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>
        <f t="shared" si="232"/>
        <v>0</v>
      </c>
      <c r="O3750" t="s">
        <v>8271</v>
      </c>
      <c r="P3750" t="e">
        <f t="shared" si="233"/>
        <v>#DIV/0!</v>
      </c>
      <c r="Q3750" s="9" t="s">
        <v>8322</v>
      </c>
      <c r="R3750" t="s">
        <v>8323</v>
      </c>
      <c r="S3750" s="11">
        <f t="shared" si="234"/>
        <v>42401</v>
      </c>
      <c r="T3750" s="11">
        <f t="shared" si="235"/>
        <v>42344</v>
      </c>
    </row>
    <row r="3751" spans="1:20" ht="43.2" x14ac:dyDescent="0.3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>
        <f t="shared" si="232"/>
        <v>0</v>
      </c>
      <c r="O3751" t="s">
        <v>8271</v>
      </c>
      <c r="P3751" t="e">
        <f t="shared" si="233"/>
        <v>#DIV/0!</v>
      </c>
      <c r="Q3751" s="9" t="s">
        <v>8322</v>
      </c>
      <c r="R3751" t="s">
        <v>8323</v>
      </c>
      <c r="S3751" s="11">
        <f t="shared" si="234"/>
        <v>42525</v>
      </c>
      <c r="T3751" s="11">
        <f t="shared" si="235"/>
        <v>42495</v>
      </c>
    </row>
    <row r="3752" spans="1:20" ht="57.6" x14ac:dyDescent="0.3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>
        <f t="shared" si="232"/>
        <v>1</v>
      </c>
      <c r="O3752" t="s">
        <v>8271</v>
      </c>
      <c r="P3752">
        <f t="shared" si="233"/>
        <v>50</v>
      </c>
      <c r="Q3752" s="9" t="s">
        <v>8322</v>
      </c>
      <c r="R3752" t="s">
        <v>8323</v>
      </c>
      <c r="S3752" s="11">
        <f t="shared" si="234"/>
        <v>42616</v>
      </c>
      <c r="T3752" s="11">
        <f t="shared" si="235"/>
        <v>42571</v>
      </c>
    </row>
    <row r="3753" spans="1:20" ht="43.2" x14ac:dyDescent="0.3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>
        <f t="shared" si="232"/>
        <v>0</v>
      </c>
      <c r="O3753" t="s">
        <v>8271</v>
      </c>
      <c r="P3753" t="e">
        <f t="shared" si="233"/>
        <v>#DIV/0!</v>
      </c>
      <c r="Q3753" s="9" t="s">
        <v>8322</v>
      </c>
      <c r="R3753" t="s">
        <v>8323</v>
      </c>
      <c r="S3753" s="11">
        <f t="shared" si="234"/>
        <v>41937</v>
      </c>
      <c r="T3753" s="11">
        <f t="shared" si="235"/>
        <v>41927</v>
      </c>
    </row>
    <row r="3754" spans="1:20" ht="43.2" x14ac:dyDescent="0.3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>
        <f t="shared" si="232"/>
        <v>0</v>
      </c>
      <c r="O3754" t="s">
        <v>8271</v>
      </c>
      <c r="P3754" t="e">
        <f t="shared" si="233"/>
        <v>#DIV/0!</v>
      </c>
      <c r="Q3754" s="9" t="s">
        <v>8322</v>
      </c>
      <c r="R3754" t="s">
        <v>8323</v>
      </c>
      <c r="S3754" s="11">
        <f t="shared" si="234"/>
        <v>42761</v>
      </c>
      <c r="T3754" s="11">
        <f t="shared" si="235"/>
        <v>42731</v>
      </c>
    </row>
    <row r="3755" spans="1:20" ht="43.2" x14ac:dyDescent="0.3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>
        <f t="shared" si="232"/>
        <v>27</v>
      </c>
      <c r="O3755" t="s">
        <v>8271</v>
      </c>
      <c r="P3755">
        <f t="shared" si="233"/>
        <v>23</v>
      </c>
      <c r="Q3755" s="9" t="s">
        <v>8322</v>
      </c>
      <c r="R3755" t="s">
        <v>8323</v>
      </c>
      <c r="S3755" s="11">
        <f t="shared" si="234"/>
        <v>42506</v>
      </c>
      <c r="T3755" s="11">
        <f t="shared" si="235"/>
        <v>42476</v>
      </c>
    </row>
    <row r="3756" spans="1:20" ht="43.2" x14ac:dyDescent="0.3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>
        <f t="shared" si="232"/>
        <v>10</v>
      </c>
      <c r="O3756" t="s">
        <v>8271</v>
      </c>
      <c r="P3756">
        <f t="shared" si="233"/>
        <v>17</v>
      </c>
      <c r="Q3756" s="9" t="s">
        <v>8322</v>
      </c>
      <c r="R3756" t="s">
        <v>8323</v>
      </c>
      <c r="S3756" s="11">
        <f t="shared" si="234"/>
        <v>42242</v>
      </c>
      <c r="T3756" s="11">
        <f t="shared" si="235"/>
        <v>42188</v>
      </c>
    </row>
    <row r="3757" spans="1:20" ht="43.2" x14ac:dyDescent="0.3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>
        <f t="shared" si="232"/>
        <v>21</v>
      </c>
      <c r="O3757" t="s">
        <v>8271</v>
      </c>
      <c r="P3757">
        <f t="shared" si="233"/>
        <v>46</v>
      </c>
      <c r="Q3757" s="9" t="s">
        <v>8322</v>
      </c>
      <c r="R3757" t="s">
        <v>8323</v>
      </c>
      <c r="S3757" s="11">
        <f t="shared" si="234"/>
        <v>42670</v>
      </c>
      <c r="T3757" s="11">
        <f t="shared" si="235"/>
        <v>42640</v>
      </c>
    </row>
    <row r="3758" spans="1:20" ht="57.6" x14ac:dyDescent="0.3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>
        <f t="shared" si="232"/>
        <v>7</v>
      </c>
      <c r="O3758" t="s">
        <v>8271</v>
      </c>
      <c r="P3758">
        <f t="shared" si="233"/>
        <v>383</v>
      </c>
      <c r="Q3758" s="9" t="s">
        <v>8322</v>
      </c>
      <c r="R3758" t="s">
        <v>8323</v>
      </c>
      <c r="S3758" s="11">
        <f t="shared" si="234"/>
        <v>42730</v>
      </c>
      <c r="T3758" s="11">
        <f t="shared" si="235"/>
        <v>42697</v>
      </c>
    </row>
    <row r="3759" spans="1:20" ht="43.2" x14ac:dyDescent="0.3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>
        <f t="shared" si="232"/>
        <v>71</v>
      </c>
      <c r="O3759" t="s">
        <v>8271</v>
      </c>
      <c r="P3759">
        <f t="shared" si="233"/>
        <v>107</v>
      </c>
      <c r="Q3759" s="9" t="s">
        <v>8322</v>
      </c>
      <c r="R3759" t="s">
        <v>8323</v>
      </c>
      <c r="S3759" s="11">
        <f t="shared" si="234"/>
        <v>42096</v>
      </c>
      <c r="T3759" s="11">
        <f t="shared" si="235"/>
        <v>42053</v>
      </c>
    </row>
    <row r="3760" spans="1:20" ht="43.2" x14ac:dyDescent="0.3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>
        <f t="shared" si="232"/>
        <v>2</v>
      </c>
      <c r="O3760" t="s">
        <v>8271</v>
      </c>
      <c r="P3760">
        <f t="shared" si="233"/>
        <v>10</v>
      </c>
      <c r="Q3760" s="9" t="s">
        <v>8322</v>
      </c>
      <c r="R3760" t="s">
        <v>8323</v>
      </c>
      <c r="S3760" s="11">
        <f t="shared" si="234"/>
        <v>41907</v>
      </c>
      <c r="T3760" s="11">
        <f t="shared" si="235"/>
        <v>41884</v>
      </c>
    </row>
    <row r="3761" spans="1:20" ht="43.2" x14ac:dyDescent="0.3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>
        <f t="shared" si="232"/>
        <v>2</v>
      </c>
      <c r="O3761" t="s">
        <v>8271</v>
      </c>
      <c r="P3761">
        <f t="shared" si="233"/>
        <v>59</v>
      </c>
      <c r="Q3761" s="9" t="s">
        <v>8322</v>
      </c>
      <c r="R3761" t="s">
        <v>8323</v>
      </c>
      <c r="S3761" s="11">
        <f t="shared" si="234"/>
        <v>42797</v>
      </c>
      <c r="T3761" s="11">
        <f t="shared" si="235"/>
        <v>42767</v>
      </c>
    </row>
    <row r="3762" spans="1:20" ht="43.2" x14ac:dyDescent="0.3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>
        <f t="shared" si="232"/>
        <v>0</v>
      </c>
      <c r="O3762" t="s">
        <v>8271</v>
      </c>
      <c r="P3762" t="e">
        <f t="shared" si="233"/>
        <v>#DIV/0!</v>
      </c>
      <c r="Q3762" s="9" t="s">
        <v>8322</v>
      </c>
      <c r="R3762" t="s">
        <v>8323</v>
      </c>
      <c r="S3762" s="11">
        <f t="shared" si="234"/>
        <v>42337</v>
      </c>
      <c r="T3762" s="11">
        <f t="shared" si="235"/>
        <v>42307</v>
      </c>
    </row>
    <row r="3763" spans="1:20" ht="43.2" x14ac:dyDescent="0.3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>
        <f t="shared" si="232"/>
        <v>29</v>
      </c>
      <c r="O3763" t="s">
        <v>8271</v>
      </c>
      <c r="P3763">
        <f t="shared" si="233"/>
        <v>14</v>
      </c>
      <c r="Q3763" s="9" t="s">
        <v>8322</v>
      </c>
      <c r="R3763" t="s">
        <v>8323</v>
      </c>
      <c r="S3763" s="11">
        <f t="shared" si="234"/>
        <v>42572</v>
      </c>
      <c r="T3763" s="11">
        <f t="shared" si="235"/>
        <v>42512</v>
      </c>
    </row>
    <row r="3764" spans="1:20" ht="43.2" x14ac:dyDescent="0.3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>
        <f t="shared" si="232"/>
        <v>3</v>
      </c>
      <c r="O3764" t="s">
        <v>8271</v>
      </c>
      <c r="P3764">
        <f t="shared" si="233"/>
        <v>16</v>
      </c>
      <c r="Q3764" s="9" t="s">
        <v>8322</v>
      </c>
      <c r="R3764" t="s">
        <v>8323</v>
      </c>
      <c r="S3764" s="11">
        <f t="shared" si="234"/>
        <v>42059</v>
      </c>
      <c r="T3764" s="11">
        <f t="shared" si="235"/>
        <v>42029</v>
      </c>
    </row>
    <row r="3765" spans="1:20" ht="43.2" x14ac:dyDescent="0.3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>
        <f t="shared" si="232"/>
        <v>0</v>
      </c>
      <c r="O3765" t="s">
        <v>8271</v>
      </c>
      <c r="P3765">
        <f t="shared" si="233"/>
        <v>1</v>
      </c>
      <c r="Q3765" s="9" t="s">
        <v>8322</v>
      </c>
      <c r="R3765" t="s">
        <v>8323</v>
      </c>
      <c r="S3765" s="11">
        <f t="shared" si="234"/>
        <v>42428</v>
      </c>
      <c r="T3765" s="11">
        <f t="shared" si="235"/>
        <v>42401</v>
      </c>
    </row>
    <row r="3766" spans="1:20" ht="43.2" x14ac:dyDescent="0.3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>
        <f t="shared" si="232"/>
        <v>0</v>
      </c>
      <c r="O3766" t="s">
        <v>8271</v>
      </c>
      <c r="P3766">
        <f t="shared" si="233"/>
        <v>1</v>
      </c>
      <c r="Q3766" s="9" t="s">
        <v>8322</v>
      </c>
      <c r="R3766" t="s">
        <v>8323</v>
      </c>
      <c r="S3766" s="11">
        <f t="shared" si="234"/>
        <v>42377</v>
      </c>
      <c r="T3766" s="11">
        <f t="shared" si="235"/>
        <v>42358</v>
      </c>
    </row>
    <row r="3767" spans="1:20" ht="57.6" x14ac:dyDescent="0.3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>
        <f t="shared" si="232"/>
        <v>0</v>
      </c>
      <c r="O3767" t="s">
        <v>8267</v>
      </c>
      <c r="P3767">
        <f t="shared" si="233"/>
        <v>10</v>
      </c>
      <c r="Q3767" s="9" t="s">
        <v>8315</v>
      </c>
      <c r="R3767" t="s">
        <v>8318</v>
      </c>
      <c r="S3767" s="11">
        <f t="shared" si="234"/>
        <v>42646</v>
      </c>
      <c r="T3767" s="11">
        <f t="shared" si="235"/>
        <v>42616</v>
      </c>
    </row>
    <row r="3768" spans="1:20" ht="57.6" x14ac:dyDescent="0.3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>
        <f t="shared" si="232"/>
        <v>0</v>
      </c>
      <c r="O3768" t="s">
        <v>8267</v>
      </c>
      <c r="P3768">
        <f t="shared" si="233"/>
        <v>1</v>
      </c>
      <c r="Q3768" s="9" t="s">
        <v>8315</v>
      </c>
      <c r="R3768" t="s">
        <v>8318</v>
      </c>
      <c r="S3768" s="11">
        <f t="shared" si="234"/>
        <v>42112</v>
      </c>
      <c r="T3768" s="11">
        <f t="shared" si="235"/>
        <v>42096</v>
      </c>
    </row>
    <row r="3769" spans="1:20" ht="28.8" x14ac:dyDescent="0.3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>
        <f t="shared" si="232"/>
        <v>0</v>
      </c>
      <c r="O3769" t="s">
        <v>8267</v>
      </c>
      <c r="P3769" t="e">
        <f t="shared" si="233"/>
        <v>#DIV/0!</v>
      </c>
      <c r="Q3769" s="9" t="s">
        <v>8315</v>
      </c>
      <c r="R3769" t="s">
        <v>8318</v>
      </c>
      <c r="S3769" s="11">
        <f t="shared" si="234"/>
        <v>42653</v>
      </c>
      <c r="T3769" s="11">
        <f t="shared" si="235"/>
        <v>42593</v>
      </c>
    </row>
    <row r="3770" spans="1:20" ht="43.2" x14ac:dyDescent="0.3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>
        <f t="shared" si="232"/>
        <v>0</v>
      </c>
      <c r="O3770" t="s">
        <v>8267</v>
      </c>
      <c r="P3770">
        <f t="shared" si="233"/>
        <v>25</v>
      </c>
      <c r="Q3770" s="9" t="s">
        <v>8315</v>
      </c>
      <c r="R3770" t="s">
        <v>8318</v>
      </c>
      <c r="S3770" s="11">
        <f t="shared" si="234"/>
        <v>41941</v>
      </c>
      <c r="T3770" s="11">
        <f t="shared" si="235"/>
        <v>41904</v>
      </c>
    </row>
    <row r="3771" spans="1:20" ht="43.2" x14ac:dyDescent="0.3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>
        <f t="shared" si="232"/>
        <v>0</v>
      </c>
      <c r="O3771" t="s">
        <v>8267</v>
      </c>
      <c r="P3771" t="e">
        <f t="shared" si="233"/>
        <v>#DIV/0!</v>
      </c>
      <c r="Q3771" s="9" t="s">
        <v>8315</v>
      </c>
      <c r="R3771" t="s">
        <v>8318</v>
      </c>
      <c r="S3771" s="11">
        <f t="shared" si="234"/>
        <v>42140</v>
      </c>
      <c r="T3771" s="11">
        <f t="shared" si="235"/>
        <v>42115</v>
      </c>
    </row>
    <row r="3772" spans="1:20" ht="43.2" x14ac:dyDescent="0.3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>
        <f t="shared" si="232"/>
        <v>14</v>
      </c>
      <c r="O3772" t="s">
        <v>8267</v>
      </c>
      <c r="P3772">
        <f t="shared" si="233"/>
        <v>12</v>
      </c>
      <c r="Q3772" s="9" t="s">
        <v>8315</v>
      </c>
      <c r="R3772" t="s">
        <v>8318</v>
      </c>
      <c r="S3772" s="11">
        <f t="shared" si="234"/>
        <v>42770</v>
      </c>
      <c r="T3772" s="11">
        <f t="shared" si="235"/>
        <v>42710</v>
      </c>
    </row>
    <row r="3773" spans="1:20" ht="43.2" x14ac:dyDescent="0.3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>
        <f t="shared" si="232"/>
        <v>6</v>
      </c>
      <c r="O3773" t="s">
        <v>8267</v>
      </c>
      <c r="P3773">
        <f t="shared" si="233"/>
        <v>107</v>
      </c>
      <c r="Q3773" s="9" t="s">
        <v>8315</v>
      </c>
      <c r="R3773" t="s">
        <v>8318</v>
      </c>
      <c r="S3773" s="11">
        <f t="shared" si="234"/>
        <v>42166</v>
      </c>
      <c r="T3773" s="11">
        <f t="shared" si="235"/>
        <v>42135</v>
      </c>
    </row>
    <row r="3774" spans="1:20" ht="43.2" x14ac:dyDescent="0.3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>
        <f t="shared" si="232"/>
        <v>2</v>
      </c>
      <c r="O3774" t="s">
        <v>8267</v>
      </c>
      <c r="P3774">
        <f t="shared" si="233"/>
        <v>48</v>
      </c>
      <c r="Q3774" s="9" t="s">
        <v>8315</v>
      </c>
      <c r="R3774" t="s">
        <v>8318</v>
      </c>
      <c r="S3774" s="11">
        <f t="shared" si="234"/>
        <v>42097</v>
      </c>
      <c r="T3774" s="11">
        <f t="shared" si="235"/>
        <v>42067</v>
      </c>
    </row>
    <row r="3775" spans="1:20" ht="28.8" x14ac:dyDescent="0.3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>
        <f t="shared" si="232"/>
        <v>2</v>
      </c>
      <c r="O3775" t="s">
        <v>8267</v>
      </c>
      <c r="P3775">
        <f t="shared" si="233"/>
        <v>311</v>
      </c>
      <c r="Q3775" s="9" t="s">
        <v>8315</v>
      </c>
      <c r="R3775" t="s">
        <v>8318</v>
      </c>
      <c r="S3775" s="11">
        <f t="shared" si="234"/>
        <v>42663</v>
      </c>
      <c r="T3775" s="11">
        <f t="shared" si="235"/>
        <v>42628</v>
      </c>
    </row>
    <row r="3776" spans="1:20" ht="57.6" x14ac:dyDescent="0.3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>
        <f t="shared" si="232"/>
        <v>0</v>
      </c>
      <c r="O3776" t="s">
        <v>8267</v>
      </c>
      <c r="P3776" t="e">
        <f t="shared" si="233"/>
        <v>#DIV/0!</v>
      </c>
      <c r="Q3776" s="9" t="s">
        <v>8315</v>
      </c>
      <c r="R3776" t="s">
        <v>8318</v>
      </c>
      <c r="S3776" s="11">
        <f t="shared" si="234"/>
        <v>41943</v>
      </c>
      <c r="T3776" s="11">
        <f t="shared" si="235"/>
        <v>41883</v>
      </c>
    </row>
    <row r="3777" spans="1:20" ht="43.2" x14ac:dyDescent="0.3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>
        <f t="shared" si="232"/>
        <v>0</v>
      </c>
      <c r="O3777" t="s">
        <v>8267</v>
      </c>
      <c r="P3777" t="e">
        <f t="shared" si="233"/>
        <v>#DIV/0!</v>
      </c>
      <c r="Q3777" s="9" t="s">
        <v>8315</v>
      </c>
      <c r="R3777" t="s">
        <v>8318</v>
      </c>
      <c r="S3777" s="11">
        <f t="shared" si="234"/>
        <v>41807</v>
      </c>
      <c r="T3777" s="11">
        <f t="shared" si="235"/>
        <v>41779</v>
      </c>
    </row>
    <row r="3778" spans="1:20" x14ac:dyDescent="0.3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>
        <f t="shared" ref="N3778:N3841" si="236">ROUND(($E3778/$D3778)*100,0)</f>
        <v>0</v>
      </c>
      <c r="O3778" t="s">
        <v>8267</v>
      </c>
      <c r="P3778" t="e">
        <f t="shared" ref="P3778:P3841" si="237">ROUND($E3778/$L3778,0)</f>
        <v>#DIV/0!</v>
      </c>
      <c r="Q3778" s="9" t="s">
        <v>8315</v>
      </c>
      <c r="R3778" t="s">
        <v>8318</v>
      </c>
      <c r="S3778" s="11">
        <f t="shared" si="234"/>
        <v>42557</v>
      </c>
      <c r="T3778" s="11">
        <f t="shared" si="235"/>
        <v>42542</v>
      </c>
    </row>
    <row r="3779" spans="1:20" ht="43.2" x14ac:dyDescent="0.3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>
        <f t="shared" si="236"/>
        <v>10</v>
      </c>
      <c r="O3779" t="s">
        <v>8267</v>
      </c>
      <c r="P3779">
        <f t="shared" si="237"/>
        <v>95</v>
      </c>
      <c r="Q3779" s="9" t="s">
        <v>8315</v>
      </c>
      <c r="R3779" t="s">
        <v>8318</v>
      </c>
      <c r="S3779" s="11">
        <f t="shared" ref="S3779:S3842" si="238">ROUND((((($I3779/60)/60)/24)+DATE(1970,1,1))-(8/24),0)</f>
        <v>41951</v>
      </c>
      <c r="T3779" s="11">
        <f t="shared" ref="T3779:T3842" si="239">ROUND((((($J3779/60)/60)/24)+DATE(1970,1,1))-(8/24),0)</f>
        <v>41905</v>
      </c>
    </row>
    <row r="3780" spans="1:20" ht="28.8" x14ac:dyDescent="0.3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>
        <f t="shared" si="236"/>
        <v>0</v>
      </c>
      <c r="O3780" t="s">
        <v>8267</v>
      </c>
      <c r="P3780" t="e">
        <f t="shared" si="237"/>
        <v>#DIV/0!</v>
      </c>
      <c r="Q3780" s="9" t="s">
        <v>8315</v>
      </c>
      <c r="R3780" t="s">
        <v>8318</v>
      </c>
      <c r="S3780" s="11">
        <f t="shared" si="238"/>
        <v>42521</v>
      </c>
      <c r="T3780" s="11">
        <f t="shared" si="239"/>
        <v>42491</v>
      </c>
    </row>
    <row r="3781" spans="1:20" ht="28.8" x14ac:dyDescent="0.3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>
        <f t="shared" si="236"/>
        <v>0</v>
      </c>
      <c r="O3781" t="s">
        <v>8267</v>
      </c>
      <c r="P3781" t="e">
        <f t="shared" si="237"/>
        <v>#DIV/0!</v>
      </c>
      <c r="Q3781" s="9" t="s">
        <v>8315</v>
      </c>
      <c r="R3781" t="s">
        <v>8318</v>
      </c>
      <c r="S3781" s="11">
        <f t="shared" si="238"/>
        <v>42251</v>
      </c>
      <c r="T3781" s="11">
        <f t="shared" si="239"/>
        <v>42222</v>
      </c>
    </row>
    <row r="3782" spans="1:20" ht="43.2" x14ac:dyDescent="0.3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>
        <f t="shared" si="236"/>
        <v>13</v>
      </c>
      <c r="O3782" t="s">
        <v>8267</v>
      </c>
      <c r="P3782">
        <f t="shared" si="237"/>
        <v>81</v>
      </c>
      <c r="Q3782" s="9" t="s">
        <v>8315</v>
      </c>
      <c r="R3782" t="s">
        <v>8318</v>
      </c>
      <c r="S3782" s="11">
        <f t="shared" si="238"/>
        <v>41821</v>
      </c>
      <c r="T3782" s="11">
        <f t="shared" si="239"/>
        <v>41788</v>
      </c>
    </row>
    <row r="3783" spans="1:20" ht="57.6" x14ac:dyDescent="0.3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>
        <f t="shared" si="236"/>
        <v>0</v>
      </c>
      <c r="O3783" t="s">
        <v>8267</v>
      </c>
      <c r="P3783" t="e">
        <f t="shared" si="237"/>
        <v>#DIV/0!</v>
      </c>
      <c r="Q3783" s="9" t="s">
        <v>8315</v>
      </c>
      <c r="R3783" t="s">
        <v>8318</v>
      </c>
      <c r="S3783" s="11">
        <f t="shared" si="238"/>
        <v>42140</v>
      </c>
      <c r="T3783" s="11">
        <f t="shared" si="239"/>
        <v>42096</v>
      </c>
    </row>
    <row r="3784" spans="1:20" ht="43.2" x14ac:dyDescent="0.3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>
        <f t="shared" si="236"/>
        <v>0</v>
      </c>
      <c r="O3784" t="s">
        <v>8267</v>
      </c>
      <c r="P3784" t="e">
        <f t="shared" si="237"/>
        <v>#DIV/0!</v>
      </c>
      <c r="Q3784" s="9" t="s">
        <v>8315</v>
      </c>
      <c r="R3784" t="s">
        <v>8318</v>
      </c>
      <c r="S3784" s="11">
        <f t="shared" si="238"/>
        <v>42289</v>
      </c>
      <c r="T3784" s="11">
        <f t="shared" si="239"/>
        <v>42239</v>
      </c>
    </row>
    <row r="3785" spans="1:20" ht="43.2" x14ac:dyDescent="0.3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>
        <f t="shared" si="236"/>
        <v>3</v>
      </c>
      <c r="O3785" t="s">
        <v>8267</v>
      </c>
      <c r="P3785">
        <f t="shared" si="237"/>
        <v>81</v>
      </c>
      <c r="Q3785" s="9" t="s">
        <v>8315</v>
      </c>
      <c r="R3785" t="s">
        <v>8318</v>
      </c>
      <c r="S3785" s="11">
        <f t="shared" si="238"/>
        <v>42217</v>
      </c>
      <c r="T3785" s="11">
        <f t="shared" si="239"/>
        <v>42186</v>
      </c>
    </row>
    <row r="3786" spans="1:20" ht="43.2" x14ac:dyDescent="0.3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>
        <f t="shared" si="236"/>
        <v>100</v>
      </c>
      <c r="O3786" t="s">
        <v>8267</v>
      </c>
      <c r="P3786">
        <f t="shared" si="237"/>
        <v>500</v>
      </c>
      <c r="Q3786" s="9" t="s">
        <v>8315</v>
      </c>
      <c r="R3786" t="s">
        <v>8318</v>
      </c>
      <c r="S3786" s="11">
        <f t="shared" si="238"/>
        <v>42198</v>
      </c>
      <c r="T3786" s="11">
        <f t="shared" si="239"/>
        <v>42188</v>
      </c>
    </row>
    <row r="3787" spans="1:20" ht="43.2" x14ac:dyDescent="0.3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>
        <f t="shared" si="236"/>
        <v>0</v>
      </c>
      <c r="O3787" t="s">
        <v>8267</v>
      </c>
      <c r="P3787" t="e">
        <f t="shared" si="237"/>
        <v>#DIV/0!</v>
      </c>
      <c r="Q3787" s="9" t="s">
        <v>8315</v>
      </c>
      <c r="R3787" t="s">
        <v>8318</v>
      </c>
      <c r="S3787" s="11">
        <f t="shared" si="238"/>
        <v>42083</v>
      </c>
      <c r="T3787" s="11">
        <f t="shared" si="239"/>
        <v>42053</v>
      </c>
    </row>
    <row r="3788" spans="1:20" ht="43.2" x14ac:dyDescent="0.3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>
        <f t="shared" si="236"/>
        <v>11</v>
      </c>
      <c r="O3788" t="s">
        <v>8267</v>
      </c>
      <c r="P3788">
        <f t="shared" si="237"/>
        <v>46</v>
      </c>
      <c r="Q3788" s="9" t="s">
        <v>8315</v>
      </c>
      <c r="R3788" t="s">
        <v>8318</v>
      </c>
      <c r="S3788" s="11">
        <f t="shared" si="238"/>
        <v>42155</v>
      </c>
      <c r="T3788" s="11">
        <f t="shared" si="239"/>
        <v>42110</v>
      </c>
    </row>
    <row r="3789" spans="1:20" ht="43.2" x14ac:dyDescent="0.3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>
        <f t="shared" si="236"/>
        <v>0</v>
      </c>
      <c r="O3789" t="s">
        <v>8267</v>
      </c>
      <c r="P3789">
        <f t="shared" si="237"/>
        <v>10</v>
      </c>
      <c r="Q3789" s="9" t="s">
        <v>8315</v>
      </c>
      <c r="R3789" t="s">
        <v>8318</v>
      </c>
      <c r="S3789" s="11">
        <f t="shared" si="238"/>
        <v>41960</v>
      </c>
      <c r="T3789" s="11">
        <f t="shared" si="239"/>
        <v>41939</v>
      </c>
    </row>
    <row r="3790" spans="1:20" ht="43.2" x14ac:dyDescent="0.3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>
        <f t="shared" si="236"/>
        <v>0</v>
      </c>
      <c r="O3790" t="s">
        <v>8267</v>
      </c>
      <c r="P3790" t="e">
        <f t="shared" si="237"/>
        <v>#DIV/0!</v>
      </c>
      <c r="Q3790" s="9" t="s">
        <v>8315</v>
      </c>
      <c r="R3790" t="s">
        <v>8318</v>
      </c>
      <c r="S3790" s="11">
        <f t="shared" si="238"/>
        <v>42616</v>
      </c>
      <c r="T3790" s="11">
        <f t="shared" si="239"/>
        <v>42559</v>
      </c>
    </row>
    <row r="3791" spans="1:20" ht="43.2" x14ac:dyDescent="0.3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>
        <f t="shared" si="236"/>
        <v>28</v>
      </c>
      <c r="O3791" t="s">
        <v>8267</v>
      </c>
      <c r="P3791">
        <f t="shared" si="237"/>
        <v>56</v>
      </c>
      <c r="Q3791" s="9" t="s">
        <v>8315</v>
      </c>
      <c r="R3791" t="s">
        <v>8318</v>
      </c>
      <c r="S3791" s="11">
        <f t="shared" si="238"/>
        <v>42107</v>
      </c>
      <c r="T3791" s="11">
        <f t="shared" si="239"/>
        <v>42047</v>
      </c>
    </row>
    <row r="3792" spans="1:20" ht="43.2" x14ac:dyDescent="0.3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>
        <f t="shared" si="236"/>
        <v>8</v>
      </c>
      <c r="O3792" t="s">
        <v>8267</v>
      </c>
      <c r="P3792">
        <f t="shared" si="237"/>
        <v>38</v>
      </c>
      <c r="Q3792" s="9" t="s">
        <v>8315</v>
      </c>
      <c r="R3792" t="s">
        <v>8318</v>
      </c>
      <c r="S3792" s="11">
        <f t="shared" si="238"/>
        <v>42227</v>
      </c>
      <c r="T3792" s="11">
        <f t="shared" si="239"/>
        <v>42200</v>
      </c>
    </row>
    <row r="3793" spans="1:20" ht="43.2" x14ac:dyDescent="0.3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>
        <f t="shared" si="236"/>
        <v>1</v>
      </c>
      <c r="O3793" t="s">
        <v>8267</v>
      </c>
      <c r="P3793">
        <f t="shared" si="237"/>
        <v>38</v>
      </c>
      <c r="Q3793" s="9" t="s">
        <v>8315</v>
      </c>
      <c r="R3793" t="s">
        <v>8318</v>
      </c>
      <c r="S3793" s="11">
        <f t="shared" si="238"/>
        <v>42753</v>
      </c>
      <c r="T3793" s="11">
        <f t="shared" si="239"/>
        <v>42693</v>
      </c>
    </row>
    <row r="3794" spans="1:20" ht="28.8" x14ac:dyDescent="0.3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>
        <f t="shared" si="236"/>
        <v>0</v>
      </c>
      <c r="O3794" t="s">
        <v>8267</v>
      </c>
      <c r="P3794" t="e">
        <f t="shared" si="237"/>
        <v>#DIV/0!</v>
      </c>
      <c r="Q3794" s="9" t="s">
        <v>8315</v>
      </c>
      <c r="R3794" t="s">
        <v>8318</v>
      </c>
      <c r="S3794" s="11">
        <f t="shared" si="238"/>
        <v>42012</v>
      </c>
      <c r="T3794" s="11">
        <f t="shared" si="239"/>
        <v>41969</v>
      </c>
    </row>
    <row r="3795" spans="1:20" ht="43.2" x14ac:dyDescent="0.3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>
        <f t="shared" si="236"/>
        <v>0</v>
      </c>
      <c r="O3795" t="s">
        <v>8267</v>
      </c>
      <c r="P3795">
        <f t="shared" si="237"/>
        <v>20</v>
      </c>
      <c r="Q3795" s="9" t="s">
        <v>8315</v>
      </c>
      <c r="R3795" t="s">
        <v>8318</v>
      </c>
      <c r="S3795" s="11">
        <f t="shared" si="238"/>
        <v>42427</v>
      </c>
      <c r="T3795" s="11">
        <f t="shared" si="239"/>
        <v>42397</v>
      </c>
    </row>
    <row r="3796" spans="1:20" ht="43.2" x14ac:dyDescent="0.3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>
        <f t="shared" si="236"/>
        <v>1</v>
      </c>
      <c r="O3796" t="s">
        <v>8267</v>
      </c>
      <c r="P3796">
        <f t="shared" si="237"/>
        <v>15</v>
      </c>
      <c r="Q3796" s="9" t="s">
        <v>8315</v>
      </c>
      <c r="R3796" t="s">
        <v>8318</v>
      </c>
      <c r="S3796" s="11">
        <f t="shared" si="238"/>
        <v>41998</v>
      </c>
      <c r="T3796" s="11">
        <f t="shared" si="239"/>
        <v>41968</v>
      </c>
    </row>
    <row r="3797" spans="1:20" ht="43.2" x14ac:dyDescent="0.3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>
        <f t="shared" si="236"/>
        <v>23</v>
      </c>
      <c r="O3797" t="s">
        <v>8267</v>
      </c>
      <c r="P3797">
        <f t="shared" si="237"/>
        <v>449</v>
      </c>
      <c r="Q3797" s="9" t="s">
        <v>8315</v>
      </c>
      <c r="R3797" t="s">
        <v>8318</v>
      </c>
      <c r="S3797" s="11">
        <f t="shared" si="238"/>
        <v>42150</v>
      </c>
      <c r="T3797" s="11">
        <f t="shared" si="239"/>
        <v>42090</v>
      </c>
    </row>
    <row r="3798" spans="1:20" ht="43.2" x14ac:dyDescent="0.3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>
        <f t="shared" si="236"/>
        <v>0</v>
      </c>
      <c r="O3798" t="s">
        <v>8267</v>
      </c>
      <c r="P3798">
        <f t="shared" si="237"/>
        <v>28</v>
      </c>
      <c r="Q3798" s="9" t="s">
        <v>8315</v>
      </c>
      <c r="R3798" t="s">
        <v>8318</v>
      </c>
      <c r="S3798" s="11">
        <f t="shared" si="238"/>
        <v>42173</v>
      </c>
      <c r="T3798" s="11">
        <f t="shared" si="239"/>
        <v>42113</v>
      </c>
    </row>
    <row r="3799" spans="1:20" ht="28.8" x14ac:dyDescent="0.3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>
        <f t="shared" si="236"/>
        <v>0</v>
      </c>
      <c r="O3799" t="s">
        <v>8267</v>
      </c>
      <c r="P3799">
        <f t="shared" si="237"/>
        <v>15</v>
      </c>
      <c r="Q3799" s="9" t="s">
        <v>8315</v>
      </c>
      <c r="R3799" t="s">
        <v>8318</v>
      </c>
      <c r="S3799" s="11">
        <f t="shared" si="238"/>
        <v>41905</v>
      </c>
      <c r="T3799" s="11">
        <f t="shared" si="239"/>
        <v>41875</v>
      </c>
    </row>
    <row r="3800" spans="1:20" ht="43.2" x14ac:dyDescent="0.3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>
        <f t="shared" si="236"/>
        <v>1</v>
      </c>
      <c r="O3800" t="s">
        <v>8267</v>
      </c>
      <c r="P3800">
        <f t="shared" si="237"/>
        <v>36</v>
      </c>
      <c r="Q3800" s="9" t="s">
        <v>8315</v>
      </c>
      <c r="R3800" t="s">
        <v>8318</v>
      </c>
      <c r="S3800" s="11">
        <f t="shared" si="238"/>
        <v>41975</v>
      </c>
      <c r="T3800" s="11">
        <f t="shared" si="239"/>
        <v>41933</v>
      </c>
    </row>
    <row r="3801" spans="1:20" ht="43.2" x14ac:dyDescent="0.3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>
        <f t="shared" si="236"/>
        <v>3</v>
      </c>
      <c r="O3801" t="s">
        <v>8267</v>
      </c>
      <c r="P3801">
        <f t="shared" si="237"/>
        <v>13</v>
      </c>
      <c r="Q3801" s="9" t="s">
        <v>8315</v>
      </c>
      <c r="R3801" t="s">
        <v>8318</v>
      </c>
      <c r="S3801" s="11">
        <f t="shared" si="238"/>
        <v>42158</v>
      </c>
      <c r="T3801" s="11">
        <f t="shared" si="239"/>
        <v>42115</v>
      </c>
    </row>
    <row r="3802" spans="1:20" ht="57.6" x14ac:dyDescent="0.3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>
        <f t="shared" si="236"/>
        <v>0</v>
      </c>
      <c r="O3802" t="s">
        <v>8267</v>
      </c>
      <c r="P3802">
        <f t="shared" si="237"/>
        <v>20</v>
      </c>
      <c r="Q3802" s="9" t="s">
        <v>8315</v>
      </c>
      <c r="R3802" t="s">
        <v>8318</v>
      </c>
      <c r="S3802" s="11">
        <f t="shared" si="238"/>
        <v>42208</v>
      </c>
      <c r="T3802" s="11">
        <f t="shared" si="239"/>
        <v>42168</v>
      </c>
    </row>
    <row r="3803" spans="1:20" ht="57.6" x14ac:dyDescent="0.3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>
        <f t="shared" si="236"/>
        <v>5</v>
      </c>
      <c r="O3803" t="s">
        <v>8267</v>
      </c>
      <c r="P3803">
        <f t="shared" si="237"/>
        <v>119</v>
      </c>
      <c r="Q3803" s="9" t="s">
        <v>8315</v>
      </c>
      <c r="R3803" t="s">
        <v>8318</v>
      </c>
      <c r="S3803" s="11">
        <f t="shared" si="238"/>
        <v>41854</v>
      </c>
      <c r="T3803" s="11">
        <f t="shared" si="239"/>
        <v>41794</v>
      </c>
    </row>
    <row r="3804" spans="1:20" ht="43.2" x14ac:dyDescent="0.3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>
        <f t="shared" si="236"/>
        <v>0</v>
      </c>
      <c r="O3804" t="s">
        <v>8267</v>
      </c>
      <c r="P3804">
        <f t="shared" si="237"/>
        <v>4</v>
      </c>
      <c r="Q3804" s="9" t="s">
        <v>8315</v>
      </c>
      <c r="R3804" t="s">
        <v>8318</v>
      </c>
      <c r="S3804" s="11">
        <f t="shared" si="238"/>
        <v>42427</v>
      </c>
      <c r="T3804" s="11">
        <f t="shared" si="239"/>
        <v>42397</v>
      </c>
    </row>
    <row r="3805" spans="1:20" ht="43.2" x14ac:dyDescent="0.3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>
        <f t="shared" si="236"/>
        <v>0</v>
      </c>
      <c r="O3805" t="s">
        <v>8267</v>
      </c>
      <c r="P3805" t="e">
        <f t="shared" si="237"/>
        <v>#DIV/0!</v>
      </c>
      <c r="Q3805" s="9" t="s">
        <v>8315</v>
      </c>
      <c r="R3805" t="s">
        <v>8318</v>
      </c>
      <c r="S3805" s="11">
        <f t="shared" si="238"/>
        <v>41934</v>
      </c>
      <c r="T3805" s="11">
        <f t="shared" si="239"/>
        <v>41904</v>
      </c>
    </row>
    <row r="3806" spans="1:20" ht="43.2" x14ac:dyDescent="0.3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>
        <f t="shared" si="236"/>
        <v>0</v>
      </c>
      <c r="O3806" t="s">
        <v>8267</v>
      </c>
      <c r="P3806">
        <f t="shared" si="237"/>
        <v>10</v>
      </c>
      <c r="Q3806" s="9" t="s">
        <v>8315</v>
      </c>
      <c r="R3806" t="s">
        <v>8318</v>
      </c>
      <c r="S3806" s="11">
        <f t="shared" si="238"/>
        <v>42554</v>
      </c>
      <c r="T3806" s="11">
        <f t="shared" si="239"/>
        <v>42514</v>
      </c>
    </row>
    <row r="3807" spans="1:20" ht="28.8" x14ac:dyDescent="0.3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>
        <f t="shared" si="236"/>
        <v>2</v>
      </c>
      <c r="O3807" t="s">
        <v>8272</v>
      </c>
      <c r="P3807">
        <f t="shared" si="237"/>
        <v>100</v>
      </c>
      <c r="Q3807" s="9" t="s">
        <v>8324</v>
      </c>
      <c r="R3807" t="s">
        <v>8325</v>
      </c>
      <c r="S3807" s="11">
        <f t="shared" si="238"/>
        <v>42133</v>
      </c>
      <c r="T3807" s="11">
        <f t="shared" si="239"/>
        <v>42073</v>
      </c>
    </row>
    <row r="3808" spans="1:20" ht="43.2" x14ac:dyDescent="0.3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>
        <f t="shared" si="236"/>
        <v>1</v>
      </c>
      <c r="O3808" t="s">
        <v>8272</v>
      </c>
      <c r="P3808">
        <f t="shared" si="237"/>
        <v>23</v>
      </c>
      <c r="Q3808" s="9" t="s">
        <v>8324</v>
      </c>
      <c r="R3808" t="s">
        <v>8325</v>
      </c>
      <c r="S3808" s="11">
        <f t="shared" si="238"/>
        <v>42000</v>
      </c>
      <c r="T3808" s="11">
        <f t="shared" si="239"/>
        <v>41970</v>
      </c>
    </row>
    <row r="3809" spans="1:20" ht="43.2" x14ac:dyDescent="0.3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>
        <f t="shared" si="236"/>
        <v>0</v>
      </c>
      <c r="O3809" t="s">
        <v>8272</v>
      </c>
      <c r="P3809" t="e">
        <f t="shared" si="237"/>
        <v>#DIV/0!</v>
      </c>
      <c r="Q3809" s="9" t="s">
        <v>8324</v>
      </c>
      <c r="R3809" t="s">
        <v>8325</v>
      </c>
      <c r="S3809" s="11">
        <f t="shared" si="238"/>
        <v>42173</v>
      </c>
      <c r="T3809" s="11">
        <f t="shared" si="239"/>
        <v>42143</v>
      </c>
    </row>
    <row r="3810" spans="1:20" ht="43.2" x14ac:dyDescent="0.3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>
        <f t="shared" si="236"/>
        <v>4</v>
      </c>
      <c r="O3810" t="s">
        <v>8272</v>
      </c>
      <c r="P3810">
        <f t="shared" si="237"/>
        <v>45</v>
      </c>
      <c r="Q3810" s="9" t="s">
        <v>8324</v>
      </c>
      <c r="R3810" t="s">
        <v>8325</v>
      </c>
      <c r="S3810" s="11">
        <f t="shared" si="238"/>
        <v>41865</v>
      </c>
      <c r="T3810" s="11">
        <f t="shared" si="239"/>
        <v>41835</v>
      </c>
    </row>
    <row r="3811" spans="1:20" ht="43.2" x14ac:dyDescent="0.3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>
        <f t="shared" si="236"/>
        <v>0</v>
      </c>
      <c r="O3811" t="s">
        <v>8272</v>
      </c>
      <c r="P3811" t="e">
        <f t="shared" si="237"/>
        <v>#DIV/0!</v>
      </c>
      <c r="Q3811" s="9" t="s">
        <v>8324</v>
      </c>
      <c r="R3811" t="s">
        <v>8325</v>
      </c>
      <c r="S3811" s="11">
        <f t="shared" si="238"/>
        <v>41879</v>
      </c>
      <c r="T3811" s="11">
        <f t="shared" si="239"/>
        <v>41849</v>
      </c>
    </row>
    <row r="3812" spans="1:20" ht="28.8" x14ac:dyDescent="0.3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>
        <f t="shared" si="236"/>
        <v>3</v>
      </c>
      <c r="O3812" t="s">
        <v>8272</v>
      </c>
      <c r="P3812">
        <f t="shared" si="237"/>
        <v>16</v>
      </c>
      <c r="Q3812" s="9" t="s">
        <v>8324</v>
      </c>
      <c r="R3812" t="s">
        <v>8325</v>
      </c>
      <c r="S3812" s="11">
        <f t="shared" si="238"/>
        <v>42239</v>
      </c>
      <c r="T3812" s="11">
        <f t="shared" si="239"/>
        <v>42194</v>
      </c>
    </row>
    <row r="3813" spans="1:20" ht="57.6" x14ac:dyDescent="0.3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>
        <f t="shared" si="236"/>
        <v>0</v>
      </c>
      <c r="O3813" t="s">
        <v>8272</v>
      </c>
      <c r="P3813">
        <f t="shared" si="237"/>
        <v>10</v>
      </c>
      <c r="Q3813" s="9" t="s">
        <v>8324</v>
      </c>
      <c r="R3813" t="s">
        <v>8325</v>
      </c>
      <c r="S3813" s="11">
        <f t="shared" si="238"/>
        <v>42148</v>
      </c>
      <c r="T3813" s="11">
        <f t="shared" si="239"/>
        <v>42102</v>
      </c>
    </row>
    <row r="3814" spans="1:20" ht="43.2" x14ac:dyDescent="0.3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>
        <f t="shared" si="236"/>
        <v>0</v>
      </c>
      <c r="O3814" t="s">
        <v>8272</v>
      </c>
      <c r="P3814" t="e">
        <f t="shared" si="237"/>
        <v>#DIV/0!</v>
      </c>
      <c r="Q3814" s="9" t="s">
        <v>8324</v>
      </c>
      <c r="R3814" t="s">
        <v>8325</v>
      </c>
      <c r="S3814" s="11">
        <f t="shared" si="238"/>
        <v>42331</v>
      </c>
      <c r="T3814" s="11">
        <f t="shared" si="239"/>
        <v>42300</v>
      </c>
    </row>
    <row r="3815" spans="1:20" ht="43.2" x14ac:dyDescent="0.3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>
        <f t="shared" si="236"/>
        <v>1</v>
      </c>
      <c r="O3815" t="s">
        <v>8272</v>
      </c>
      <c r="P3815">
        <f t="shared" si="237"/>
        <v>292</v>
      </c>
      <c r="Q3815" s="9" t="s">
        <v>8324</v>
      </c>
      <c r="R3815" t="s">
        <v>8325</v>
      </c>
      <c r="S3815" s="11">
        <f t="shared" si="238"/>
        <v>42171</v>
      </c>
      <c r="T3815" s="11">
        <f t="shared" si="239"/>
        <v>42141</v>
      </c>
    </row>
    <row r="3816" spans="1:20" ht="43.2" x14ac:dyDescent="0.3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>
        <f t="shared" si="236"/>
        <v>1</v>
      </c>
      <c r="O3816" t="s">
        <v>8272</v>
      </c>
      <c r="P3816">
        <f t="shared" si="237"/>
        <v>5</v>
      </c>
      <c r="Q3816" s="9" t="s">
        <v>8324</v>
      </c>
      <c r="R3816" t="s">
        <v>8325</v>
      </c>
      <c r="S3816" s="11">
        <f t="shared" si="238"/>
        <v>42337</v>
      </c>
      <c r="T3816" s="11">
        <f t="shared" si="239"/>
        <v>42307</v>
      </c>
    </row>
    <row r="3817" spans="1:20" ht="43.2" x14ac:dyDescent="0.3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>
        <f t="shared" si="236"/>
        <v>0</v>
      </c>
      <c r="O3817" t="s">
        <v>8272</v>
      </c>
      <c r="P3817" t="e">
        <f t="shared" si="237"/>
        <v>#DIV/0!</v>
      </c>
      <c r="Q3817" s="9" t="s">
        <v>8324</v>
      </c>
      <c r="R3817" t="s">
        <v>8325</v>
      </c>
      <c r="S3817" s="11">
        <f t="shared" si="238"/>
        <v>42116</v>
      </c>
      <c r="T3817" s="11">
        <f t="shared" si="239"/>
        <v>42086</v>
      </c>
    </row>
    <row r="3818" spans="1:20" ht="43.2" x14ac:dyDescent="0.3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>
        <f t="shared" si="236"/>
        <v>0</v>
      </c>
      <c r="O3818" t="s">
        <v>8272</v>
      </c>
      <c r="P3818" t="e">
        <f t="shared" si="237"/>
        <v>#DIV/0!</v>
      </c>
      <c r="Q3818" s="9" t="s">
        <v>8324</v>
      </c>
      <c r="R3818" t="s">
        <v>8325</v>
      </c>
      <c r="S3818" s="11">
        <f t="shared" si="238"/>
        <v>42388</v>
      </c>
      <c r="T3818" s="11">
        <f t="shared" si="239"/>
        <v>42328</v>
      </c>
    </row>
    <row r="3819" spans="1:20" ht="28.8" x14ac:dyDescent="0.3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>
        <f t="shared" si="236"/>
        <v>0</v>
      </c>
      <c r="O3819" t="s">
        <v>8272</v>
      </c>
      <c r="P3819" t="e">
        <f t="shared" si="237"/>
        <v>#DIV/0!</v>
      </c>
      <c r="Q3819" s="9" t="s">
        <v>8324</v>
      </c>
      <c r="R3819" t="s">
        <v>8325</v>
      </c>
      <c r="S3819" s="11">
        <f t="shared" si="238"/>
        <v>42615</v>
      </c>
      <c r="T3819" s="11">
        <f t="shared" si="239"/>
        <v>42585</v>
      </c>
    </row>
    <row r="3820" spans="1:20" ht="43.2" x14ac:dyDescent="0.3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>
        <f t="shared" si="236"/>
        <v>21</v>
      </c>
      <c r="O3820" t="s">
        <v>8272</v>
      </c>
      <c r="P3820">
        <f t="shared" si="237"/>
        <v>106</v>
      </c>
      <c r="Q3820" s="9" t="s">
        <v>8324</v>
      </c>
      <c r="R3820" t="s">
        <v>8325</v>
      </c>
      <c r="S3820" s="11">
        <f t="shared" si="238"/>
        <v>42278</v>
      </c>
      <c r="T3820" s="11">
        <f t="shared" si="239"/>
        <v>42247</v>
      </c>
    </row>
    <row r="3821" spans="1:20" ht="43.2" x14ac:dyDescent="0.3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>
        <f t="shared" si="236"/>
        <v>0</v>
      </c>
      <c r="O3821" t="s">
        <v>8272</v>
      </c>
      <c r="P3821" t="e">
        <f t="shared" si="237"/>
        <v>#DIV/0!</v>
      </c>
      <c r="Q3821" s="9" t="s">
        <v>8324</v>
      </c>
      <c r="R3821" t="s">
        <v>8325</v>
      </c>
      <c r="S3821" s="11">
        <f t="shared" si="238"/>
        <v>42545</v>
      </c>
      <c r="T3821" s="11">
        <f t="shared" si="239"/>
        <v>42515</v>
      </c>
    </row>
    <row r="3822" spans="1:20" ht="43.2" x14ac:dyDescent="0.3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>
        <f t="shared" si="236"/>
        <v>0</v>
      </c>
      <c r="O3822" t="s">
        <v>8272</v>
      </c>
      <c r="P3822" t="e">
        <f t="shared" si="237"/>
        <v>#DIV/0!</v>
      </c>
      <c r="Q3822" s="9" t="s">
        <v>8324</v>
      </c>
      <c r="R3822" t="s">
        <v>8325</v>
      </c>
      <c r="S3822" s="11">
        <f t="shared" si="238"/>
        <v>42272</v>
      </c>
      <c r="T3822" s="11">
        <f t="shared" si="239"/>
        <v>42242</v>
      </c>
    </row>
    <row r="3823" spans="1:20" ht="43.2" x14ac:dyDescent="0.3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>
        <f t="shared" si="236"/>
        <v>0</v>
      </c>
      <c r="O3823" t="s">
        <v>8272</v>
      </c>
      <c r="P3823" t="e">
        <f t="shared" si="237"/>
        <v>#DIV/0!</v>
      </c>
      <c r="Q3823" s="9" t="s">
        <v>8324</v>
      </c>
      <c r="R3823" t="s">
        <v>8325</v>
      </c>
      <c r="S3823" s="11">
        <f t="shared" si="238"/>
        <v>42791</v>
      </c>
      <c r="T3823" s="11">
        <f t="shared" si="239"/>
        <v>42761</v>
      </c>
    </row>
    <row r="3824" spans="1:20" ht="57.6" x14ac:dyDescent="0.3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>
        <f t="shared" si="236"/>
        <v>3</v>
      </c>
      <c r="O3824" t="s">
        <v>8272</v>
      </c>
      <c r="P3824">
        <f t="shared" si="237"/>
        <v>20</v>
      </c>
      <c r="Q3824" s="9" t="s">
        <v>8324</v>
      </c>
      <c r="R3824" t="s">
        <v>8325</v>
      </c>
      <c r="S3824" s="11">
        <f t="shared" si="238"/>
        <v>42132</v>
      </c>
      <c r="T3824" s="11">
        <f t="shared" si="239"/>
        <v>42087</v>
      </c>
    </row>
    <row r="3825" spans="1:20" ht="43.2" x14ac:dyDescent="0.3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>
        <f t="shared" si="236"/>
        <v>0</v>
      </c>
      <c r="O3825" t="s">
        <v>8272</v>
      </c>
      <c r="P3825" t="e">
        <f t="shared" si="237"/>
        <v>#DIV/0!</v>
      </c>
      <c r="Q3825" s="9" t="s">
        <v>8324</v>
      </c>
      <c r="R3825" t="s">
        <v>8325</v>
      </c>
      <c r="S3825" s="11">
        <f t="shared" si="238"/>
        <v>42347</v>
      </c>
      <c r="T3825" s="11">
        <f t="shared" si="239"/>
        <v>42317</v>
      </c>
    </row>
    <row r="3826" spans="1:20" ht="28.8" x14ac:dyDescent="0.3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>
        <f t="shared" si="236"/>
        <v>0</v>
      </c>
      <c r="O3826" t="s">
        <v>8272</v>
      </c>
      <c r="P3826">
        <f t="shared" si="237"/>
        <v>1</v>
      </c>
      <c r="Q3826" s="9" t="s">
        <v>8324</v>
      </c>
      <c r="R3826" t="s">
        <v>8325</v>
      </c>
      <c r="S3826" s="11">
        <f t="shared" si="238"/>
        <v>41968</v>
      </c>
      <c r="T3826" s="11">
        <f t="shared" si="239"/>
        <v>41908</v>
      </c>
    </row>
    <row r="3827" spans="1:20" ht="43.2" x14ac:dyDescent="0.3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>
        <f t="shared" si="236"/>
        <v>1</v>
      </c>
      <c r="O3827" t="s">
        <v>8272</v>
      </c>
      <c r="P3827">
        <f t="shared" si="237"/>
        <v>300</v>
      </c>
      <c r="Q3827" s="9" t="s">
        <v>8324</v>
      </c>
      <c r="R3827" t="s">
        <v>8325</v>
      </c>
      <c r="S3827" s="11">
        <f t="shared" si="238"/>
        <v>41876</v>
      </c>
      <c r="T3827" s="11">
        <f t="shared" si="239"/>
        <v>41831</v>
      </c>
    </row>
    <row r="3828" spans="1:20" ht="43.2" x14ac:dyDescent="0.3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>
        <f t="shared" si="236"/>
        <v>1</v>
      </c>
      <c r="O3828" t="s">
        <v>8272</v>
      </c>
      <c r="P3828">
        <f t="shared" si="237"/>
        <v>87</v>
      </c>
      <c r="Q3828" s="9" t="s">
        <v>8324</v>
      </c>
      <c r="R3828" t="s">
        <v>8325</v>
      </c>
      <c r="S3828" s="11">
        <f t="shared" si="238"/>
        <v>42559</v>
      </c>
      <c r="T3828" s="11">
        <f t="shared" si="239"/>
        <v>42529</v>
      </c>
    </row>
    <row r="3829" spans="1:20" ht="43.2" x14ac:dyDescent="0.3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>
        <f t="shared" si="236"/>
        <v>6</v>
      </c>
      <c r="O3829" t="s">
        <v>8272</v>
      </c>
      <c r="P3829">
        <f t="shared" si="237"/>
        <v>38</v>
      </c>
      <c r="Q3829" s="9" t="s">
        <v>8324</v>
      </c>
      <c r="R3829" t="s">
        <v>8325</v>
      </c>
      <c r="S3829" s="11">
        <f t="shared" si="238"/>
        <v>42552</v>
      </c>
      <c r="T3829" s="11">
        <f t="shared" si="239"/>
        <v>42532</v>
      </c>
    </row>
    <row r="3830" spans="1:20" ht="57.6" x14ac:dyDescent="0.3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>
        <f t="shared" si="236"/>
        <v>0</v>
      </c>
      <c r="O3830" t="s">
        <v>8272</v>
      </c>
      <c r="P3830" t="e">
        <f t="shared" si="237"/>
        <v>#DIV/0!</v>
      </c>
      <c r="Q3830" s="9" t="s">
        <v>8324</v>
      </c>
      <c r="R3830" t="s">
        <v>8325</v>
      </c>
      <c r="S3830" s="11">
        <f t="shared" si="238"/>
        <v>42152</v>
      </c>
      <c r="T3830" s="11">
        <f t="shared" si="239"/>
        <v>42122</v>
      </c>
    </row>
    <row r="3831" spans="1:20" ht="43.2" x14ac:dyDescent="0.3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>
        <f t="shared" si="236"/>
        <v>0</v>
      </c>
      <c r="O3831" t="s">
        <v>8272</v>
      </c>
      <c r="P3831" t="e">
        <f t="shared" si="237"/>
        <v>#DIV/0!</v>
      </c>
      <c r="Q3831" s="9" t="s">
        <v>8324</v>
      </c>
      <c r="R3831" t="s">
        <v>8325</v>
      </c>
      <c r="S3831" s="11">
        <f t="shared" si="238"/>
        <v>42139</v>
      </c>
      <c r="T3831" s="11">
        <f t="shared" si="239"/>
        <v>42109</v>
      </c>
    </row>
    <row r="3832" spans="1:20" ht="43.2" x14ac:dyDescent="0.3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>
        <f t="shared" si="236"/>
        <v>0</v>
      </c>
      <c r="O3832" t="s">
        <v>8272</v>
      </c>
      <c r="P3832" t="e">
        <f t="shared" si="237"/>
        <v>#DIV/0!</v>
      </c>
      <c r="Q3832" s="9" t="s">
        <v>8324</v>
      </c>
      <c r="R3832" t="s">
        <v>8325</v>
      </c>
      <c r="S3832" s="11">
        <f t="shared" si="238"/>
        <v>42821</v>
      </c>
      <c r="T3832" s="11">
        <f t="shared" si="239"/>
        <v>42791</v>
      </c>
    </row>
    <row r="3833" spans="1:20" ht="43.2" x14ac:dyDescent="0.3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>
        <f t="shared" si="236"/>
        <v>17</v>
      </c>
      <c r="O3833" t="s">
        <v>8272</v>
      </c>
      <c r="P3833">
        <f t="shared" si="237"/>
        <v>111</v>
      </c>
      <c r="Q3833" s="9" t="s">
        <v>8324</v>
      </c>
      <c r="R3833" t="s">
        <v>8325</v>
      </c>
      <c r="S3833" s="11">
        <f t="shared" si="238"/>
        <v>42231</v>
      </c>
      <c r="T3833" s="11">
        <f t="shared" si="239"/>
        <v>42198</v>
      </c>
    </row>
    <row r="3834" spans="1:20" ht="43.2" x14ac:dyDescent="0.3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>
        <f t="shared" si="236"/>
        <v>0</v>
      </c>
      <c r="O3834" t="s">
        <v>8272</v>
      </c>
      <c r="P3834">
        <f t="shared" si="237"/>
        <v>90</v>
      </c>
      <c r="Q3834" s="9" t="s">
        <v>8324</v>
      </c>
      <c r="R3834" t="s">
        <v>8325</v>
      </c>
      <c r="S3834" s="11">
        <f t="shared" si="238"/>
        <v>42444</v>
      </c>
      <c r="T3834" s="11">
        <f t="shared" si="239"/>
        <v>42384</v>
      </c>
    </row>
    <row r="3835" spans="1:20" ht="43.2" x14ac:dyDescent="0.3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>
        <f t="shared" si="236"/>
        <v>0</v>
      </c>
      <c r="O3835" t="s">
        <v>8272</v>
      </c>
      <c r="P3835" t="e">
        <f t="shared" si="237"/>
        <v>#DIV/0!</v>
      </c>
      <c r="Q3835" s="9" t="s">
        <v>8324</v>
      </c>
      <c r="R3835" t="s">
        <v>8325</v>
      </c>
      <c r="S3835" s="11">
        <f t="shared" si="238"/>
        <v>41833</v>
      </c>
      <c r="T3835" s="11">
        <f t="shared" si="239"/>
        <v>41803</v>
      </c>
    </row>
    <row r="3836" spans="1:20" ht="43.2" x14ac:dyDescent="0.3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>
        <f t="shared" si="236"/>
        <v>0</v>
      </c>
      <c r="O3836" t="s">
        <v>8272</v>
      </c>
      <c r="P3836">
        <f t="shared" si="237"/>
        <v>117</v>
      </c>
      <c r="Q3836" s="9" t="s">
        <v>8324</v>
      </c>
      <c r="R3836" t="s">
        <v>8325</v>
      </c>
      <c r="S3836" s="11">
        <f t="shared" si="238"/>
        <v>42504</v>
      </c>
      <c r="T3836" s="11">
        <f t="shared" si="239"/>
        <v>42474</v>
      </c>
    </row>
    <row r="3837" spans="1:20" ht="57.6" x14ac:dyDescent="0.3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>
        <f t="shared" si="236"/>
        <v>0</v>
      </c>
      <c r="O3837" t="s">
        <v>8272</v>
      </c>
      <c r="P3837">
        <f t="shared" si="237"/>
        <v>10</v>
      </c>
      <c r="Q3837" s="9" t="s">
        <v>8324</v>
      </c>
      <c r="R3837" t="s">
        <v>8325</v>
      </c>
      <c r="S3837" s="11">
        <f t="shared" si="238"/>
        <v>42253</v>
      </c>
      <c r="T3837" s="11">
        <f t="shared" si="239"/>
        <v>42223</v>
      </c>
    </row>
    <row r="3838" spans="1:20" ht="28.8" x14ac:dyDescent="0.3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>
        <f t="shared" si="236"/>
        <v>1</v>
      </c>
      <c r="O3838" t="s">
        <v>8272</v>
      </c>
      <c r="P3838">
        <f t="shared" si="237"/>
        <v>77</v>
      </c>
      <c r="Q3838" s="9" t="s">
        <v>8324</v>
      </c>
      <c r="R3838" t="s">
        <v>8325</v>
      </c>
      <c r="S3838" s="11">
        <f t="shared" si="238"/>
        <v>42518</v>
      </c>
      <c r="T3838" s="11">
        <f t="shared" si="239"/>
        <v>42489</v>
      </c>
    </row>
    <row r="3839" spans="1:20" ht="28.8" x14ac:dyDescent="0.3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>
        <f t="shared" si="236"/>
        <v>0</v>
      </c>
      <c r="O3839" t="s">
        <v>8272</v>
      </c>
      <c r="P3839" t="e">
        <f t="shared" si="237"/>
        <v>#DIV/0!</v>
      </c>
      <c r="Q3839" s="9" t="s">
        <v>8324</v>
      </c>
      <c r="R3839" t="s">
        <v>8325</v>
      </c>
      <c r="S3839" s="11">
        <f t="shared" si="238"/>
        <v>42333</v>
      </c>
      <c r="T3839" s="11">
        <f t="shared" si="239"/>
        <v>42303</v>
      </c>
    </row>
    <row r="3840" spans="1:20" ht="43.2" x14ac:dyDescent="0.3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>
        <f t="shared" si="236"/>
        <v>12</v>
      </c>
      <c r="O3840" t="s">
        <v>8272</v>
      </c>
      <c r="P3840">
        <f t="shared" si="237"/>
        <v>50</v>
      </c>
      <c r="Q3840" s="9" t="s">
        <v>8324</v>
      </c>
      <c r="R3840" t="s">
        <v>8325</v>
      </c>
      <c r="S3840" s="11">
        <f t="shared" si="238"/>
        <v>42539</v>
      </c>
      <c r="T3840" s="11">
        <f t="shared" si="239"/>
        <v>42507</v>
      </c>
    </row>
    <row r="3841" spans="1:20" ht="28.8" x14ac:dyDescent="0.3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>
        <f t="shared" si="236"/>
        <v>0</v>
      </c>
      <c r="O3841" t="s">
        <v>8272</v>
      </c>
      <c r="P3841">
        <f t="shared" si="237"/>
        <v>1</v>
      </c>
      <c r="Q3841" s="9" t="s">
        <v>8324</v>
      </c>
      <c r="R3841" t="s">
        <v>8325</v>
      </c>
      <c r="S3841" s="11">
        <f t="shared" si="238"/>
        <v>42062</v>
      </c>
      <c r="T3841" s="11">
        <f t="shared" si="239"/>
        <v>42032</v>
      </c>
    </row>
    <row r="3842" spans="1:20" ht="28.8" x14ac:dyDescent="0.3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>
        <f t="shared" ref="N3842:N3905" si="240">ROUND(($E3842/$D3842)*100,0)</f>
        <v>0</v>
      </c>
      <c r="O3842" t="s">
        <v>8272</v>
      </c>
      <c r="P3842">
        <f t="shared" ref="P3842:P3905" si="241">ROUND($E3842/$L3842,0)</f>
        <v>2</v>
      </c>
      <c r="Q3842" s="9" t="s">
        <v>8324</v>
      </c>
      <c r="R3842" t="s">
        <v>8325</v>
      </c>
      <c r="S3842" s="11">
        <f t="shared" si="238"/>
        <v>42106</v>
      </c>
      <c r="T3842" s="11">
        <f t="shared" si="239"/>
        <v>42076</v>
      </c>
    </row>
    <row r="3843" spans="1:20" ht="43.2" x14ac:dyDescent="0.3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>
        <f t="shared" si="240"/>
        <v>0</v>
      </c>
      <c r="O3843" t="s">
        <v>8272</v>
      </c>
      <c r="P3843">
        <f t="shared" si="241"/>
        <v>4</v>
      </c>
      <c r="Q3843" s="9" t="s">
        <v>8324</v>
      </c>
      <c r="R3843" t="s">
        <v>8325</v>
      </c>
      <c r="S3843" s="11">
        <f t="shared" ref="S3843:S3906" si="242">ROUND((((($I3843/60)/60)/24)+DATE(1970,1,1))-(8/24),0)</f>
        <v>42161</v>
      </c>
      <c r="T3843" s="11">
        <f t="shared" ref="T3843:T3906" si="243">ROUND((((($J3843/60)/60)/24)+DATE(1970,1,1))-(8/24),0)</f>
        <v>42131</v>
      </c>
    </row>
    <row r="3844" spans="1:20" ht="43.2" x14ac:dyDescent="0.3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>
        <f t="shared" si="240"/>
        <v>0</v>
      </c>
      <c r="O3844" t="s">
        <v>8272</v>
      </c>
      <c r="P3844" t="e">
        <f t="shared" si="241"/>
        <v>#DIV/0!</v>
      </c>
      <c r="Q3844" s="9" t="s">
        <v>8324</v>
      </c>
      <c r="R3844" t="s">
        <v>8325</v>
      </c>
      <c r="S3844" s="11">
        <f t="shared" si="242"/>
        <v>42792</v>
      </c>
      <c r="T3844" s="11">
        <f t="shared" si="243"/>
        <v>42763</v>
      </c>
    </row>
    <row r="3845" spans="1:20" x14ac:dyDescent="0.3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>
        <f t="shared" si="240"/>
        <v>0</v>
      </c>
      <c r="O3845" t="s">
        <v>8272</v>
      </c>
      <c r="P3845">
        <f t="shared" si="241"/>
        <v>3</v>
      </c>
      <c r="Q3845" s="9" t="s">
        <v>8324</v>
      </c>
      <c r="R3845" t="s">
        <v>8325</v>
      </c>
      <c r="S3845" s="11">
        <f t="shared" si="242"/>
        <v>42819</v>
      </c>
      <c r="T3845" s="11">
        <f t="shared" si="243"/>
        <v>42759</v>
      </c>
    </row>
    <row r="3846" spans="1:20" ht="28.8" x14ac:dyDescent="0.3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>
        <f t="shared" si="240"/>
        <v>0</v>
      </c>
      <c r="O3846" t="s">
        <v>8272</v>
      </c>
      <c r="P3846">
        <f t="shared" si="241"/>
        <v>1</v>
      </c>
      <c r="Q3846" s="9" t="s">
        <v>8324</v>
      </c>
      <c r="R3846" t="s">
        <v>8325</v>
      </c>
      <c r="S3846" s="11">
        <f t="shared" si="242"/>
        <v>41925</v>
      </c>
      <c r="T3846" s="11">
        <f t="shared" si="243"/>
        <v>41865</v>
      </c>
    </row>
    <row r="3847" spans="1:20" ht="43.2" x14ac:dyDescent="0.3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>
        <f t="shared" si="240"/>
        <v>2</v>
      </c>
      <c r="O3847" t="s">
        <v>8273</v>
      </c>
      <c r="P3847">
        <f t="shared" si="241"/>
        <v>3304</v>
      </c>
      <c r="Q3847" s="9" t="s">
        <v>8324</v>
      </c>
      <c r="R3847" t="s">
        <v>8326</v>
      </c>
      <c r="S3847" s="11">
        <f t="shared" si="242"/>
        <v>42809</v>
      </c>
      <c r="T3847" s="11">
        <f t="shared" si="243"/>
        <v>42749</v>
      </c>
    </row>
    <row r="3848" spans="1:20" ht="57.6" x14ac:dyDescent="0.3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>
        <f t="shared" si="240"/>
        <v>104</v>
      </c>
      <c r="O3848" t="s">
        <v>8273</v>
      </c>
      <c r="P3848">
        <f t="shared" si="241"/>
        <v>1300</v>
      </c>
      <c r="Q3848" s="9" t="s">
        <v>8324</v>
      </c>
      <c r="R3848" t="s">
        <v>8326</v>
      </c>
      <c r="S3848" s="11">
        <f t="shared" si="242"/>
        <v>42765</v>
      </c>
      <c r="T3848" s="11">
        <f t="shared" si="243"/>
        <v>42720</v>
      </c>
    </row>
    <row r="3849" spans="1:20" ht="43.2" x14ac:dyDescent="0.3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>
        <f t="shared" si="240"/>
        <v>30</v>
      </c>
      <c r="O3849" t="s">
        <v>8273</v>
      </c>
      <c r="P3849">
        <f t="shared" si="241"/>
        <v>135</v>
      </c>
      <c r="Q3849" s="9" t="s">
        <v>8324</v>
      </c>
      <c r="R3849" t="s">
        <v>8326</v>
      </c>
      <c r="S3849" s="11">
        <f t="shared" si="242"/>
        <v>42355</v>
      </c>
      <c r="T3849" s="11">
        <f t="shared" si="243"/>
        <v>42325</v>
      </c>
    </row>
    <row r="3850" spans="1:20" ht="43.2" x14ac:dyDescent="0.3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>
        <f t="shared" si="240"/>
        <v>16</v>
      </c>
      <c r="O3850" t="s">
        <v>8273</v>
      </c>
      <c r="P3850">
        <f t="shared" si="241"/>
        <v>214</v>
      </c>
      <c r="Q3850" s="9" t="s">
        <v>8324</v>
      </c>
      <c r="R3850" t="s">
        <v>8326</v>
      </c>
      <c r="S3850" s="11">
        <f t="shared" si="242"/>
        <v>42810</v>
      </c>
      <c r="T3850" s="11">
        <f t="shared" si="243"/>
        <v>42780</v>
      </c>
    </row>
    <row r="3851" spans="1:20" ht="28.8" x14ac:dyDescent="0.3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>
        <f t="shared" si="240"/>
        <v>82</v>
      </c>
      <c r="O3851" t="s">
        <v>8273</v>
      </c>
      <c r="P3851">
        <f t="shared" si="241"/>
        <v>216</v>
      </c>
      <c r="Q3851" s="9" t="s">
        <v>8324</v>
      </c>
      <c r="R3851" t="s">
        <v>8326</v>
      </c>
      <c r="S3851" s="11">
        <f t="shared" si="242"/>
        <v>42418</v>
      </c>
      <c r="T3851" s="11">
        <f t="shared" si="243"/>
        <v>42388</v>
      </c>
    </row>
    <row r="3852" spans="1:20" ht="43.2" x14ac:dyDescent="0.3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>
        <f t="shared" si="240"/>
        <v>75</v>
      </c>
      <c r="O3852" t="s">
        <v>8273</v>
      </c>
      <c r="P3852">
        <f t="shared" si="241"/>
        <v>932</v>
      </c>
      <c r="Q3852" s="9" t="s">
        <v>8324</v>
      </c>
      <c r="R3852" t="s">
        <v>8326</v>
      </c>
      <c r="S3852" s="11">
        <f t="shared" si="242"/>
        <v>42307</v>
      </c>
      <c r="T3852" s="11">
        <f t="shared" si="243"/>
        <v>42276</v>
      </c>
    </row>
    <row r="3853" spans="1:20" ht="43.2" x14ac:dyDescent="0.3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>
        <f t="shared" si="240"/>
        <v>6</v>
      </c>
      <c r="O3853" t="s">
        <v>8273</v>
      </c>
      <c r="P3853">
        <f t="shared" si="241"/>
        <v>29</v>
      </c>
      <c r="Q3853" s="9" t="s">
        <v>8324</v>
      </c>
      <c r="R3853" t="s">
        <v>8326</v>
      </c>
      <c r="S3853" s="11">
        <f t="shared" si="242"/>
        <v>41985</v>
      </c>
      <c r="T3853" s="11">
        <f t="shared" si="243"/>
        <v>41977</v>
      </c>
    </row>
    <row r="3854" spans="1:20" ht="43.2" x14ac:dyDescent="0.3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>
        <f t="shared" si="240"/>
        <v>44</v>
      </c>
      <c r="O3854" t="s">
        <v>8273</v>
      </c>
      <c r="P3854">
        <f t="shared" si="241"/>
        <v>175</v>
      </c>
      <c r="Q3854" s="9" t="s">
        <v>8324</v>
      </c>
      <c r="R3854" t="s">
        <v>8326</v>
      </c>
      <c r="S3854" s="11">
        <f t="shared" si="242"/>
        <v>42718</v>
      </c>
      <c r="T3854" s="11">
        <f t="shared" si="243"/>
        <v>42676</v>
      </c>
    </row>
    <row r="3855" spans="1:20" ht="43.2" x14ac:dyDescent="0.3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>
        <f t="shared" si="240"/>
        <v>0</v>
      </c>
      <c r="O3855" t="s">
        <v>8273</v>
      </c>
      <c r="P3855">
        <f t="shared" si="241"/>
        <v>250</v>
      </c>
      <c r="Q3855" s="9" t="s">
        <v>8324</v>
      </c>
      <c r="R3855" t="s">
        <v>8326</v>
      </c>
      <c r="S3855" s="11">
        <f t="shared" si="242"/>
        <v>42732</v>
      </c>
      <c r="T3855" s="11">
        <f t="shared" si="243"/>
        <v>42702</v>
      </c>
    </row>
    <row r="3856" spans="1:20" ht="57.6" x14ac:dyDescent="0.3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>
        <f t="shared" si="240"/>
        <v>13</v>
      </c>
      <c r="O3856" t="s">
        <v>8273</v>
      </c>
      <c r="P3856">
        <f t="shared" si="241"/>
        <v>65</v>
      </c>
      <c r="Q3856" s="9" t="s">
        <v>8324</v>
      </c>
      <c r="R3856" t="s">
        <v>8326</v>
      </c>
      <c r="S3856" s="11">
        <f t="shared" si="242"/>
        <v>42540</v>
      </c>
      <c r="T3856" s="11">
        <f t="shared" si="243"/>
        <v>42510</v>
      </c>
    </row>
    <row r="3857" spans="1:20" ht="43.2" x14ac:dyDescent="0.3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>
        <f t="shared" si="240"/>
        <v>0</v>
      </c>
      <c r="O3857" t="s">
        <v>8273</v>
      </c>
      <c r="P3857">
        <f t="shared" si="241"/>
        <v>55</v>
      </c>
      <c r="Q3857" s="9" t="s">
        <v>8324</v>
      </c>
      <c r="R3857" t="s">
        <v>8326</v>
      </c>
      <c r="S3857" s="11">
        <f t="shared" si="242"/>
        <v>42618</v>
      </c>
      <c r="T3857" s="11">
        <f t="shared" si="243"/>
        <v>42561</v>
      </c>
    </row>
    <row r="3858" spans="1:20" ht="43.2" x14ac:dyDescent="0.3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>
        <f t="shared" si="240"/>
        <v>0</v>
      </c>
      <c r="O3858" t="s">
        <v>8273</v>
      </c>
      <c r="P3858">
        <f t="shared" si="241"/>
        <v>75</v>
      </c>
      <c r="Q3858" s="9" t="s">
        <v>8324</v>
      </c>
      <c r="R3858" t="s">
        <v>8326</v>
      </c>
      <c r="S3858" s="11">
        <f t="shared" si="242"/>
        <v>41992</v>
      </c>
      <c r="T3858" s="11">
        <f t="shared" si="243"/>
        <v>41947</v>
      </c>
    </row>
    <row r="3859" spans="1:20" ht="57.6" x14ac:dyDescent="0.3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>
        <f t="shared" si="240"/>
        <v>21535</v>
      </c>
      <c r="O3859" t="s">
        <v>8273</v>
      </c>
      <c r="P3859">
        <f t="shared" si="241"/>
        <v>1389</v>
      </c>
      <c r="Q3859" s="9" t="s">
        <v>8324</v>
      </c>
      <c r="R3859" t="s">
        <v>8326</v>
      </c>
      <c r="S3859" s="11">
        <f t="shared" si="242"/>
        <v>42759</v>
      </c>
      <c r="T3859" s="11">
        <f t="shared" si="243"/>
        <v>42714</v>
      </c>
    </row>
    <row r="3860" spans="1:20" ht="43.2" x14ac:dyDescent="0.3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>
        <f t="shared" si="240"/>
        <v>35</v>
      </c>
      <c r="O3860" t="s">
        <v>8273</v>
      </c>
      <c r="P3860">
        <f t="shared" si="241"/>
        <v>96</v>
      </c>
      <c r="Q3860" s="9" t="s">
        <v>8324</v>
      </c>
      <c r="R3860" t="s">
        <v>8326</v>
      </c>
      <c r="S3860" s="11">
        <f t="shared" si="242"/>
        <v>42368</v>
      </c>
      <c r="T3860" s="11">
        <f t="shared" si="243"/>
        <v>42340</v>
      </c>
    </row>
    <row r="3861" spans="1:20" ht="28.8" x14ac:dyDescent="0.3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>
        <f t="shared" si="240"/>
        <v>31</v>
      </c>
      <c r="O3861" t="s">
        <v>8273</v>
      </c>
      <c r="P3861">
        <f t="shared" si="241"/>
        <v>191</v>
      </c>
      <c r="Q3861" s="9" t="s">
        <v>8324</v>
      </c>
      <c r="R3861" t="s">
        <v>8326</v>
      </c>
      <c r="S3861" s="11">
        <f t="shared" si="242"/>
        <v>42005</v>
      </c>
      <c r="T3861" s="11">
        <f t="shared" si="243"/>
        <v>41955</v>
      </c>
    </row>
    <row r="3862" spans="1:20" ht="28.8" x14ac:dyDescent="0.3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>
        <f t="shared" si="240"/>
        <v>3</v>
      </c>
      <c r="O3862" t="s">
        <v>8273</v>
      </c>
      <c r="P3862">
        <f t="shared" si="241"/>
        <v>40</v>
      </c>
      <c r="Q3862" s="9" t="s">
        <v>8324</v>
      </c>
      <c r="R3862" t="s">
        <v>8326</v>
      </c>
      <c r="S3862" s="11">
        <f t="shared" si="242"/>
        <v>42334</v>
      </c>
      <c r="T3862" s="11">
        <f t="shared" si="243"/>
        <v>42304</v>
      </c>
    </row>
    <row r="3863" spans="1:20" ht="43.2" x14ac:dyDescent="0.3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>
        <f t="shared" si="240"/>
        <v>3</v>
      </c>
      <c r="O3863" t="s">
        <v>8273</v>
      </c>
      <c r="P3863">
        <f t="shared" si="241"/>
        <v>75</v>
      </c>
      <c r="Q3863" s="9" t="s">
        <v>8324</v>
      </c>
      <c r="R3863" t="s">
        <v>8326</v>
      </c>
      <c r="S3863" s="11">
        <f t="shared" si="242"/>
        <v>42467</v>
      </c>
      <c r="T3863" s="11">
        <f t="shared" si="243"/>
        <v>42422</v>
      </c>
    </row>
    <row r="3864" spans="1:20" ht="43.2" x14ac:dyDescent="0.3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>
        <f t="shared" si="240"/>
        <v>23</v>
      </c>
      <c r="O3864" t="s">
        <v>8273</v>
      </c>
      <c r="P3864">
        <f t="shared" si="241"/>
        <v>161</v>
      </c>
      <c r="Q3864" s="9" t="s">
        <v>8324</v>
      </c>
      <c r="R3864" t="s">
        <v>8326</v>
      </c>
      <c r="S3864" s="11">
        <f t="shared" si="242"/>
        <v>42329</v>
      </c>
      <c r="T3864" s="11">
        <f t="shared" si="243"/>
        <v>42289</v>
      </c>
    </row>
    <row r="3865" spans="1:20" ht="43.2" x14ac:dyDescent="0.3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>
        <f t="shared" si="240"/>
        <v>3</v>
      </c>
      <c r="O3865" t="s">
        <v>8273</v>
      </c>
      <c r="P3865">
        <f t="shared" si="241"/>
        <v>89</v>
      </c>
      <c r="Q3865" s="9" t="s">
        <v>8324</v>
      </c>
      <c r="R3865" t="s">
        <v>8326</v>
      </c>
      <c r="S3865" s="11">
        <f t="shared" si="242"/>
        <v>42565</v>
      </c>
      <c r="T3865" s="11">
        <f t="shared" si="243"/>
        <v>42535</v>
      </c>
    </row>
    <row r="3866" spans="1:20" ht="43.2" x14ac:dyDescent="0.3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>
        <f t="shared" si="240"/>
        <v>47</v>
      </c>
      <c r="O3866" t="s">
        <v>8273</v>
      </c>
      <c r="P3866">
        <f t="shared" si="241"/>
        <v>53</v>
      </c>
      <c r="Q3866" s="9" t="s">
        <v>8324</v>
      </c>
      <c r="R3866" t="s">
        <v>8326</v>
      </c>
      <c r="S3866" s="11">
        <f t="shared" si="242"/>
        <v>42040</v>
      </c>
      <c r="T3866" s="11">
        <f t="shared" si="243"/>
        <v>42010</v>
      </c>
    </row>
    <row r="3867" spans="1:20" ht="43.2" x14ac:dyDescent="0.3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>
        <f t="shared" si="240"/>
        <v>0</v>
      </c>
      <c r="O3867" t="s">
        <v>8281</v>
      </c>
      <c r="P3867">
        <f t="shared" si="241"/>
        <v>250</v>
      </c>
      <c r="Q3867" s="9" t="s">
        <v>8336</v>
      </c>
      <c r="R3867" t="s">
        <v>8337</v>
      </c>
      <c r="S3867" s="11">
        <f t="shared" si="242"/>
        <v>42609</v>
      </c>
      <c r="T3867" s="11">
        <f t="shared" si="243"/>
        <v>42579</v>
      </c>
    </row>
    <row r="3868" spans="1:20" ht="43.2" x14ac:dyDescent="0.3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>
        <f t="shared" si="240"/>
        <v>0</v>
      </c>
      <c r="O3868" t="s">
        <v>8281</v>
      </c>
      <c r="P3868" t="e">
        <f t="shared" si="241"/>
        <v>#DIV/0!</v>
      </c>
      <c r="Q3868" s="9" t="s">
        <v>8336</v>
      </c>
      <c r="R3868" t="s">
        <v>8337</v>
      </c>
      <c r="S3868" s="11">
        <f t="shared" si="242"/>
        <v>41851</v>
      </c>
      <c r="T3868" s="11">
        <f t="shared" si="243"/>
        <v>41831</v>
      </c>
    </row>
    <row r="3869" spans="1:20" ht="43.2" x14ac:dyDescent="0.3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>
        <f t="shared" si="240"/>
        <v>2</v>
      </c>
      <c r="O3869" t="s">
        <v>8281</v>
      </c>
      <c r="P3869">
        <f t="shared" si="241"/>
        <v>10</v>
      </c>
      <c r="Q3869" s="9" t="s">
        <v>8336</v>
      </c>
      <c r="R3869" t="s">
        <v>8337</v>
      </c>
      <c r="S3869" s="11">
        <f t="shared" si="242"/>
        <v>41894</v>
      </c>
      <c r="T3869" s="11">
        <f t="shared" si="243"/>
        <v>41851</v>
      </c>
    </row>
    <row r="3870" spans="1:20" ht="43.2" x14ac:dyDescent="0.3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>
        <f t="shared" si="240"/>
        <v>9</v>
      </c>
      <c r="O3870" t="s">
        <v>8281</v>
      </c>
      <c r="P3870">
        <f t="shared" si="241"/>
        <v>29</v>
      </c>
      <c r="Q3870" s="9" t="s">
        <v>8336</v>
      </c>
      <c r="R3870" t="s">
        <v>8337</v>
      </c>
      <c r="S3870" s="11">
        <f t="shared" si="242"/>
        <v>42144</v>
      </c>
      <c r="T3870" s="11">
        <f t="shared" si="243"/>
        <v>42114</v>
      </c>
    </row>
    <row r="3871" spans="1:20" ht="43.2" x14ac:dyDescent="0.3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>
        <f t="shared" si="240"/>
        <v>0</v>
      </c>
      <c r="O3871" t="s">
        <v>8281</v>
      </c>
      <c r="P3871">
        <f t="shared" si="241"/>
        <v>3</v>
      </c>
      <c r="Q3871" s="9" t="s">
        <v>8336</v>
      </c>
      <c r="R3871" t="s">
        <v>8337</v>
      </c>
      <c r="S3871" s="11">
        <f t="shared" si="242"/>
        <v>42069</v>
      </c>
      <c r="T3871" s="11">
        <f t="shared" si="243"/>
        <v>42012</v>
      </c>
    </row>
    <row r="3872" spans="1:20" ht="43.2" x14ac:dyDescent="0.3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>
        <f t="shared" si="240"/>
        <v>3</v>
      </c>
      <c r="O3872" t="s">
        <v>8281</v>
      </c>
      <c r="P3872">
        <f t="shared" si="241"/>
        <v>33</v>
      </c>
      <c r="Q3872" s="9" t="s">
        <v>8336</v>
      </c>
      <c r="R3872" t="s">
        <v>8337</v>
      </c>
      <c r="S3872" s="11">
        <f t="shared" si="242"/>
        <v>41875</v>
      </c>
      <c r="T3872" s="11">
        <f t="shared" si="243"/>
        <v>41845</v>
      </c>
    </row>
    <row r="3873" spans="1:20" ht="43.2" x14ac:dyDescent="0.3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>
        <f t="shared" si="240"/>
        <v>0</v>
      </c>
      <c r="O3873" t="s">
        <v>8281</v>
      </c>
      <c r="P3873" t="e">
        <f t="shared" si="241"/>
        <v>#DIV/0!</v>
      </c>
      <c r="Q3873" s="9" t="s">
        <v>8336</v>
      </c>
      <c r="R3873" t="s">
        <v>8337</v>
      </c>
      <c r="S3873" s="11">
        <f t="shared" si="242"/>
        <v>42365</v>
      </c>
      <c r="T3873" s="11">
        <f t="shared" si="243"/>
        <v>42320</v>
      </c>
    </row>
    <row r="3874" spans="1:20" ht="43.2" x14ac:dyDescent="0.3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>
        <f t="shared" si="240"/>
        <v>0</v>
      </c>
      <c r="O3874" t="s">
        <v>8281</v>
      </c>
      <c r="P3874">
        <f t="shared" si="241"/>
        <v>1</v>
      </c>
      <c r="Q3874" s="9" t="s">
        <v>8336</v>
      </c>
      <c r="R3874" t="s">
        <v>8337</v>
      </c>
      <c r="S3874" s="11">
        <f t="shared" si="242"/>
        <v>41949</v>
      </c>
      <c r="T3874" s="11">
        <f t="shared" si="243"/>
        <v>41918</v>
      </c>
    </row>
    <row r="3875" spans="1:20" ht="43.2" x14ac:dyDescent="0.3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>
        <f t="shared" si="240"/>
        <v>1</v>
      </c>
      <c r="O3875" t="s">
        <v>8281</v>
      </c>
      <c r="P3875">
        <f t="shared" si="241"/>
        <v>53</v>
      </c>
      <c r="Q3875" s="9" t="s">
        <v>8336</v>
      </c>
      <c r="R3875" t="s">
        <v>8337</v>
      </c>
      <c r="S3875" s="11">
        <f t="shared" si="242"/>
        <v>42638</v>
      </c>
      <c r="T3875" s="11">
        <f t="shared" si="243"/>
        <v>42598</v>
      </c>
    </row>
    <row r="3876" spans="1:20" x14ac:dyDescent="0.3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>
        <f t="shared" si="240"/>
        <v>0</v>
      </c>
      <c r="O3876" t="s">
        <v>8281</v>
      </c>
      <c r="P3876" t="e">
        <f t="shared" si="241"/>
        <v>#DIV/0!</v>
      </c>
      <c r="Q3876" s="9" t="s">
        <v>8336</v>
      </c>
      <c r="R3876" t="s">
        <v>8337</v>
      </c>
      <c r="S3876" s="11">
        <f t="shared" si="242"/>
        <v>42412</v>
      </c>
      <c r="T3876" s="11">
        <f t="shared" si="243"/>
        <v>42382</v>
      </c>
    </row>
    <row r="3877" spans="1:20" ht="28.8" x14ac:dyDescent="0.3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>
        <f t="shared" si="240"/>
        <v>0</v>
      </c>
      <c r="O3877" t="s">
        <v>8281</v>
      </c>
      <c r="P3877" t="e">
        <f t="shared" si="241"/>
        <v>#DIV/0!</v>
      </c>
      <c r="Q3877" s="9" t="s">
        <v>8336</v>
      </c>
      <c r="R3877" t="s">
        <v>8337</v>
      </c>
      <c r="S3877" s="11">
        <f t="shared" si="242"/>
        <v>42261</v>
      </c>
      <c r="T3877" s="11">
        <f t="shared" si="243"/>
        <v>42231</v>
      </c>
    </row>
    <row r="3878" spans="1:20" ht="43.2" x14ac:dyDescent="0.3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>
        <f t="shared" si="240"/>
        <v>0</v>
      </c>
      <c r="O3878" t="s">
        <v>8281</v>
      </c>
      <c r="P3878" t="e">
        <f t="shared" si="241"/>
        <v>#DIV/0!</v>
      </c>
      <c r="Q3878" s="9" t="s">
        <v>8336</v>
      </c>
      <c r="R3878" t="s">
        <v>8337</v>
      </c>
      <c r="S3878" s="11">
        <f t="shared" si="242"/>
        <v>41878</v>
      </c>
      <c r="T3878" s="11">
        <f t="shared" si="243"/>
        <v>41850</v>
      </c>
    </row>
    <row r="3879" spans="1:20" ht="57.6" x14ac:dyDescent="0.3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>
        <f t="shared" si="240"/>
        <v>0</v>
      </c>
      <c r="O3879" t="s">
        <v>8281</v>
      </c>
      <c r="P3879" t="e">
        <f t="shared" si="241"/>
        <v>#DIV/0!</v>
      </c>
      <c r="Q3879" s="9" t="s">
        <v>8336</v>
      </c>
      <c r="R3879" t="s">
        <v>8337</v>
      </c>
      <c r="S3879" s="11">
        <f t="shared" si="242"/>
        <v>42528</v>
      </c>
      <c r="T3879" s="11">
        <f t="shared" si="243"/>
        <v>42483</v>
      </c>
    </row>
    <row r="3880" spans="1:20" ht="43.2" x14ac:dyDescent="0.3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>
        <f t="shared" si="240"/>
        <v>1</v>
      </c>
      <c r="O3880" t="s">
        <v>8281</v>
      </c>
      <c r="P3880">
        <f t="shared" si="241"/>
        <v>15</v>
      </c>
      <c r="Q3880" s="9" t="s">
        <v>8336</v>
      </c>
      <c r="R3880" t="s">
        <v>8337</v>
      </c>
      <c r="S3880" s="11">
        <f t="shared" si="242"/>
        <v>42800</v>
      </c>
      <c r="T3880" s="11">
        <f t="shared" si="243"/>
        <v>42775</v>
      </c>
    </row>
    <row r="3881" spans="1:20" ht="57.6" x14ac:dyDescent="0.3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>
        <f t="shared" si="240"/>
        <v>0</v>
      </c>
      <c r="O3881" t="s">
        <v>8281</v>
      </c>
      <c r="P3881" t="e">
        <f t="shared" si="241"/>
        <v>#DIV/0!</v>
      </c>
      <c r="Q3881" s="9" t="s">
        <v>8336</v>
      </c>
      <c r="R3881" t="s">
        <v>8337</v>
      </c>
      <c r="S3881" s="11">
        <f t="shared" si="242"/>
        <v>41862</v>
      </c>
      <c r="T3881" s="11">
        <f t="shared" si="243"/>
        <v>41832</v>
      </c>
    </row>
    <row r="3882" spans="1:20" ht="43.2" x14ac:dyDescent="0.3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>
        <f t="shared" si="240"/>
        <v>0</v>
      </c>
      <c r="O3882" t="s">
        <v>8281</v>
      </c>
      <c r="P3882" t="e">
        <f t="shared" si="241"/>
        <v>#DIV/0!</v>
      </c>
      <c r="Q3882" s="9" t="s">
        <v>8336</v>
      </c>
      <c r="R3882" t="s">
        <v>8337</v>
      </c>
      <c r="S3882" s="11">
        <f t="shared" si="242"/>
        <v>42437</v>
      </c>
      <c r="T3882" s="11">
        <f t="shared" si="243"/>
        <v>42407</v>
      </c>
    </row>
    <row r="3883" spans="1:20" ht="43.2" x14ac:dyDescent="0.3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>
        <f t="shared" si="240"/>
        <v>0</v>
      </c>
      <c r="O3883" t="s">
        <v>8281</v>
      </c>
      <c r="P3883" t="e">
        <f t="shared" si="241"/>
        <v>#DIV/0!</v>
      </c>
      <c r="Q3883" s="9" t="s">
        <v>8336</v>
      </c>
      <c r="R3883" t="s">
        <v>8337</v>
      </c>
      <c r="S3883" s="11">
        <f t="shared" si="242"/>
        <v>42118</v>
      </c>
      <c r="T3883" s="11">
        <f t="shared" si="243"/>
        <v>42058</v>
      </c>
    </row>
    <row r="3884" spans="1:20" ht="43.2" x14ac:dyDescent="0.3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>
        <f t="shared" si="240"/>
        <v>0</v>
      </c>
      <c r="O3884" t="s">
        <v>8281</v>
      </c>
      <c r="P3884" t="e">
        <f t="shared" si="241"/>
        <v>#DIV/0!</v>
      </c>
      <c r="Q3884" s="9" t="s">
        <v>8336</v>
      </c>
      <c r="R3884" t="s">
        <v>8337</v>
      </c>
      <c r="S3884" s="11">
        <f t="shared" si="242"/>
        <v>42709</v>
      </c>
      <c r="T3884" s="11">
        <f t="shared" si="243"/>
        <v>42679</v>
      </c>
    </row>
    <row r="3885" spans="1:20" ht="43.2" x14ac:dyDescent="0.3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>
        <f t="shared" si="240"/>
        <v>0</v>
      </c>
      <c r="O3885" t="s">
        <v>8281</v>
      </c>
      <c r="P3885" t="e">
        <f t="shared" si="241"/>
        <v>#DIV/0!</v>
      </c>
      <c r="Q3885" s="9" t="s">
        <v>8336</v>
      </c>
      <c r="R3885" t="s">
        <v>8337</v>
      </c>
      <c r="S3885" s="11">
        <f t="shared" si="242"/>
        <v>42089</v>
      </c>
      <c r="T3885" s="11">
        <f t="shared" si="243"/>
        <v>42048</v>
      </c>
    </row>
    <row r="3886" spans="1:20" x14ac:dyDescent="0.3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>
        <f t="shared" si="240"/>
        <v>0</v>
      </c>
      <c r="O3886" t="s">
        <v>8281</v>
      </c>
      <c r="P3886" t="e">
        <f t="shared" si="241"/>
        <v>#DIV/0!</v>
      </c>
      <c r="Q3886" s="9" t="s">
        <v>8336</v>
      </c>
      <c r="R3886" t="s">
        <v>8337</v>
      </c>
      <c r="S3886" s="11">
        <f t="shared" si="242"/>
        <v>42076</v>
      </c>
      <c r="T3886" s="11">
        <f t="shared" si="243"/>
        <v>42046</v>
      </c>
    </row>
    <row r="3887" spans="1:20" ht="43.2" x14ac:dyDescent="0.3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>
        <f t="shared" si="240"/>
        <v>1</v>
      </c>
      <c r="O3887" t="s">
        <v>8281</v>
      </c>
      <c r="P3887">
        <f t="shared" si="241"/>
        <v>50</v>
      </c>
      <c r="Q3887" s="9" t="s">
        <v>8336</v>
      </c>
      <c r="R3887" t="s">
        <v>8337</v>
      </c>
      <c r="S3887" s="11">
        <f t="shared" si="242"/>
        <v>42110</v>
      </c>
      <c r="T3887" s="11">
        <f t="shared" si="243"/>
        <v>42080</v>
      </c>
    </row>
    <row r="3888" spans="1:20" ht="28.8" x14ac:dyDescent="0.3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>
        <f t="shared" si="240"/>
        <v>0</v>
      </c>
      <c r="O3888" t="s">
        <v>8281</v>
      </c>
      <c r="P3888" t="e">
        <f t="shared" si="241"/>
        <v>#DIV/0!</v>
      </c>
      <c r="Q3888" s="9" t="s">
        <v>8336</v>
      </c>
      <c r="R3888" t="s">
        <v>8337</v>
      </c>
      <c r="S3888" s="11">
        <f t="shared" si="242"/>
        <v>42492</v>
      </c>
      <c r="T3888" s="11">
        <f t="shared" si="243"/>
        <v>42432</v>
      </c>
    </row>
    <row r="3889" spans="1:20" x14ac:dyDescent="0.3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>
        <f t="shared" si="240"/>
        <v>95</v>
      </c>
      <c r="O3889" t="s">
        <v>8281</v>
      </c>
      <c r="P3889">
        <f t="shared" si="241"/>
        <v>48</v>
      </c>
      <c r="Q3889" s="9" t="s">
        <v>8336</v>
      </c>
      <c r="R3889" t="s">
        <v>8337</v>
      </c>
      <c r="S3889" s="11">
        <f t="shared" si="242"/>
        <v>42563</v>
      </c>
      <c r="T3889" s="11">
        <f t="shared" si="243"/>
        <v>42556</v>
      </c>
    </row>
    <row r="3890" spans="1:20" ht="43.2" x14ac:dyDescent="0.3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>
        <f t="shared" si="240"/>
        <v>0</v>
      </c>
      <c r="O3890" t="s">
        <v>8281</v>
      </c>
      <c r="P3890" t="e">
        <f t="shared" si="241"/>
        <v>#DIV/0!</v>
      </c>
      <c r="Q3890" s="9" t="s">
        <v>8336</v>
      </c>
      <c r="R3890" t="s">
        <v>8337</v>
      </c>
      <c r="S3890" s="11">
        <f t="shared" si="242"/>
        <v>42613</v>
      </c>
      <c r="T3890" s="11">
        <f t="shared" si="243"/>
        <v>42583</v>
      </c>
    </row>
    <row r="3891" spans="1:20" ht="28.8" x14ac:dyDescent="0.3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>
        <f t="shared" si="240"/>
        <v>7</v>
      </c>
      <c r="O3891" t="s">
        <v>8286</v>
      </c>
      <c r="P3891">
        <f t="shared" si="241"/>
        <v>59</v>
      </c>
      <c r="Q3891" s="9" t="s">
        <v>8330</v>
      </c>
      <c r="R3891" t="s">
        <v>8345</v>
      </c>
      <c r="S3891" s="11">
        <f t="shared" si="242"/>
        <v>41796</v>
      </c>
      <c r="T3891" s="11">
        <f t="shared" si="243"/>
        <v>41736</v>
      </c>
    </row>
    <row r="3892" spans="1:20" ht="43.2" x14ac:dyDescent="0.3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>
        <f t="shared" si="240"/>
        <v>4</v>
      </c>
      <c r="O3892" t="s">
        <v>8286</v>
      </c>
      <c r="P3892">
        <f t="shared" si="241"/>
        <v>44</v>
      </c>
      <c r="Q3892" s="9" t="s">
        <v>8330</v>
      </c>
      <c r="R3892" t="s">
        <v>8345</v>
      </c>
      <c r="S3892" s="11">
        <f t="shared" si="242"/>
        <v>41570</v>
      </c>
      <c r="T3892" s="11">
        <f t="shared" si="243"/>
        <v>41510</v>
      </c>
    </row>
    <row r="3893" spans="1:20" ht="43.2" x14ac:dyDescent="0.3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>
        <f t="shared" si="240"/>
        <v>4</v>
      </c>
      <c r="O3893" t="s">
        <v>8286</v>
      </c>
      <c r="P3893">
        <f t="shared" si="241"/>
        <v>48</v>
      </c>
      <c r="Q3893" s="9" t="s">
        <v>8330</v>
      </c>
      <c r="R3893" t="s">
        <v>8345</v>
      </c>
      <c r="S3893" s="11">
        <f t="shared" si="242"/>
        <v>41750</v>
      </c>
      <c r="T3893" s="11">
        <f t="shared" si="243"/>
        <v>41716</v>
      </c>
    </row>
    <row r="3894" spans="1:20" ht="43.2" x14ac:dyDescent="0.3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>
        <f t="shared" si="240"/>
        <v>0</v>
      </c>
      <c r="O3894" t="s">
        <v>8286</v>
      </c>
      <c r="P3894" t="e">
        <f t="shared" si="241"/>
        <v>#DIV/0!</v>
      </c>
      <c r="Q3894" s="9" t="s">
        <v>8330</v>
      </c>
      <c r="R3894" t="s">
        <v>8345</v>
      </c>
      <c r="S3894" s="11">
        <f t="shared" si="242"/>
        <v>41858</v>
      </c>
      <c r="T3894" s="11">
        <f t="shared" si="243"/>
        <v>41828</v>
      </c>
    </row>
    <row r="3895" spans="1:20" ht="43.2" x14ac:dyDescent="0.3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>
        <f t="shared" si="240"/>
        <v>29</v>
      </c>
      <c r="O3895" t="s">
        <v>8286</v>
      </c>
      <c r="P3895">
        <f t="shared" si="241"/>
        <v>61</v>
      </c>
      <c r="Q3895" s="9" t="s">
        <v>8330</v>
      </c>
      <c r="R3895" t="s">
        <v>8345</v>
      </c>
      <c r="S3895" s="11">
        <f t="shared" si="242"/>
        <v>40814</v>
      </c>
      <c r="T3895" s="11">
        <f t="shared" si="243"/>
        <v>40754</v>
      </c>
    </row>
    <row r="3896" spans="1:20" ht="57.6" x14ac:dyDescent="0.3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>
        <f t="shared" si="240"/>
        <v>1</v>
      </c>
      <c r="O3896" t="s">
        <v>8286</v>
      </c>
      <c r="P3896">
        <f t="shared" si="241"/>
        <v>25</v>
      </c>
      <c r="Q3896" s="9" t="s">
        <v>8330</v>
      </c>
      <c r="R3896" t="s">
        <v>8345</v>
      </c>
      <c r="S3896" s="11">
        <f t="shared" si="242"/>
        <v>41015</v>
      </c>
      <c r="T3896" s="11">
        <f t="shared" si="243"/>
        <v>40985</v>
      </c>
    </row>
    <row r="3897" spans="1:20" ht="43.2" x14ac:dyDescent="0.3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>
        <f t="shared" si="240"/>
        <v>0</v>
      </c>
      <c r="O3897" t="s">
        <v>8286</v>
      </c>
      <c r="P3897" t="e">
        <f t="shared" si="241"/>
        <v>#DIV/0!</v>
      </c>
      <c r="Q3897" s="9" t="s">
        <v>8330</v>
      </c>
      <c r="R3897" t="s">
        <v>8345</v>
      </c>
      <c r="S3897" s="11">
        <f t="shared" si="242"/>
        <v>40599</v>
      </c>
      <c r="T3897" s="11">
        <f t="shared" si="243"/>
        <v>40569</v>
      </c>
    </row>
    <row r="3898" spans="1:20" ht="43.2" x14ac:dyDescent="0.3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>
        <f t="shared" si="240"/>
        <v>0</v>
      </c>
      <c r="O3898" t="s">
        <v>8286</v>
      </c>
      <c r="P3898" t="e">
        <f t="shared" si="241"/>
        <v>#DIV/0!</v>
      </c>
      <c r="Q3898" s="9" t="s">
        <v>8330</v>
      </c>
      <c r="R3898" t="s">
        <v>8345</v>
      </c>
      <c r="S3898" s="11">
        <f t="shared" si="242"/>
        <v>42244</v>
      </c>
      <c r="T3898" s="11">
        <f t="shared" si="243"/>
        <v>42194</v>
      </c>
    </row>
    <row r="3899" spans="1:20" ht="43.2" x14ac:dyDescent="0.3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>
        <f t="shared" si="240"/>
        <v>1</v>
      </c>
      <c r="O3899" t="s">
        <v>8286</v>
      </c>
      <c r="P3899">
        <f t="shared" si="241"/>
        <v>40</v>
      </c>
      <c r="Q3899" s="9" t="s">
        <v>8330</v>
      </c>
      <c r="R3899" t="s">
        <v>8345</v>
      </c>
      <c r="S3899" s="11">
        <f t="shared" si="242"/>
        <v>41554</v>
      </c>
      <c r="T3899" s="11">
        <f t="shared" si="243"/>
        <v>41507</v>
      </c>
    </row>
    <row r="3900" spans="1:20" ht="43.2" x14ac:dyDescent="0.3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>
        <f t="shared" si="240"/>
        <v>12</v>
      </c>
      <c r="O3900" t="s">
        <v>8286</v>
      </c>
      <c r="P3900">
        <f t="shared" si="241"/>
        <v>19</v>
      </c>
      <c r="Q3900" s="9" t="s">
        <v>8330</v>
      </c>
      <c r="R3900" t="s">
        <v>8345</v>
      </c>
      <c r="S3900" s="11">
        <f t="shared" si="242"/>
        <v>40961</v>
      </c>
      <c r="T3900" s="11">
        <f t="shared" si="243"/>
        <v>40940</v>
      </c>
    </row>
    <row r="3901" spans="1:20" ht="43.2" x14ac:dyDescent="0.3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>
        <f t="shared" si="240"/>
        <v>0</v>
      </c>
      <c r="O3901" t="s">
        <v>8286</v>
      </c>
      <c r="P3901" t="e">
        <f t="shared" si="241"/>
        <v>#DIV/0!</v>
      </c>
      <c r="Q3901" s="9" t="s">
        <v>8330</v>
      </c>
      <c r="R3901" t="s">
        <v>8345</v>
      </c>
      <c r="S3901" s="11">
        <f t="shared" si="242"/>
        <v>42037</v>
      </c>
      <c r="T3901" s="11">
        <f t="shared" si="243"/>
        <v>42007</v>
      </c>
    </row>
    <row r="3902" spans="1:20" ht="43.2" x14ac:dyDescent="0.3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>
        <f t="shared" si="240"/>
        <v>3</v>
      </c>
      <c r="O3902" t="s">
        <v>8286</v>
      </c>
      <c r="P3902">
        <f t="shared" si="241"/>
        <v>35</v>
      </c>
      <c r="Q3902" s="9" t="s">
        <v>8330</v>
      </c>
      <c r="R3902" t="s">
        <v>8345</v>
      </c>
      <c r="S3902" s="11">
        <f t="shared" si="242"/>
        <v>41623</v>
      </c>
      <c r="T3902" s="11">
        <f t="shared" si="243"/>
        <v>41583</v>
      </c>
    </row>
    <row r="3903" spans="1:20" x14ac:dyDescent="0.3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>
        <f t="shared" si="240"/>
        <v>0</v>
      </c>
      <c r="O3903" t="s">
        <v>8286</v>
      </c>
      <c r="P3903" t="e">
        <f t="shared" si="241"/>
        <v>#DIV/0!</v>
      </c>
      <c r="Q3903" s="9" t="s">
        <v>8330</v>
      </c>
      <c r="R3903" t="s">
        <v>8345</v>
      </c>
      <c r="S3903" s="11">
        <f t="shared" si="242"/>
        <v>41118</v>
      </c>
      <c r="T3903" s="11">
        <f t="shared" si="243"/>
        <v>41110</v>
      </c>
    </row>
    <row r="3904" spans="1:20" ht="43.2" x14ac:dyDescent="0.3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>
        <f t="shared" si="240"/>
        <v>0</v>
      </c>
      <c r="O3904" t="s">
        <v>8286</v>
      </c>
      <c r="P3904" t="e">
        <f t="shared" si="241"/>
        <v>#DIV/0!</v>
      </c>
      <c r="Q3904" s="9" t="s">
        <v>8330</v>
      </c>
      <c r="R3904" t="s">
        <v>8345</v>
      </c>
      <c r="S3904" s="11">
        <f t="shared" si="242"/>
        <v>41145</v>
      </c>
      <c r="T3904" s="11">
        <f t="shared" si="243"/>
        <v>41125</v>
      </c>
    </row>
    <row r="3905" spans="1:20" ht="57.6" x14ac:dyDescent="0.3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>
        <f t="shared" si="240"/>
        <v>18</v>
      </c>
      <c r="O3905" t="s">
        <v>8286</v>
      </c>
      <c r="P3905">
        <f t="shared" si="241"/>
        <v>59</v>
      </c>
      <c r="Q3905" s="9" t="s">
        <v>8330</v>
      </c>
      <c r="R3905" t="s">
        <v>8345</v>
      </c>
      <c r="S3905" s="11">
        <f t="shared" si="242"/>
        <v>40761</v>
      </c>
      <c r="T3905" s="11">
        <f t="shared" si="243"/>
        <v>40731</v>
      </c>
    </row>
    <row r="3906" spans="1:20" ht="28.8" x14ac:dyDescent="0.3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>
        <f t="shared" ref="N3906:N3969" si="244">ROUND(($E3906/$D3906)*100,0)</f>
        <v>0</v>
      </c>
      <c r="O3906" t="s">
        <v>8286</v>
      </c>
      <c r="P3906" t="e">
        <f t="shared" ref="P3906:P3969" si="245">ROUND($E3906/$L3906,0)</f>
        <v>#DIV/0!</v>
      </c>
      <c r="Q3906" s="9" t="s">
        <v>8330</v>
      </c>
      <c r="R3906" t="s">
        <v>8345</v>
      </c>
      <c r="S3906" s="11">
        <f t="shared" si="242"/>
        <v>40914</v>
      </c>
      <c r="T3906" s="11">
        <f t="shared" si="243"/>
        <v>40884</v>
      </c>
    </row>
    <row r="3907" spans="1:20" ht="43.2" x14ac:dyDescent="0.3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>
        <f t="shared" si="244"/>
        <v>3</v>
      </c>
      <c r="O3907" t="s">
        <v>8286</v>
      </c>
      <c r="P3907">
        <f t="shared" si="245"/>
        <v>30</v>
      </c>
      <c r="Q3907" s="9" t="s">
        <v>8330</v>
      </c>
      <c r="R3907" t="s">
        <v>8345</v>
      </c>
      <c r="S3907" s="11">
        <f t="shared" ref="S3907:S3970" si="246">ROUND((((($I3907/60)/60)/24)+DATE(1970,1,1))-(8/24),0)</f>
        <v>41468</v>
      </c>
      <c r="T3907" s="11">
        <f t="shared" ref="T3907:T3970" si="247">ROUND((((($J3907/60)/60)/24)+DATE(1970,1,1))-(8/24),0)</f>
        <v>41409</v>
      </c>
    </row>
    <row r="3908" spans="1:20" ht="57.6" x14ac:dyDescent="0.3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>
        <f t="shared" si="244"/>
        <v>51</v>
      </c>
      <c r="O3908" t="s">
        <v>8286</v>
      </c>
      <c r="P3908">
        <f t="shared" si="245"/>
        <v>75</v>
      </c>
      <c r="Q3908" s="9" t="s">
        <v>8330</v>
      </c>
      <c r="R3908" t="s">
        <v>8345</v>
      </c>
      <c r="S3908" s="11">
        <f t="shared" si="246"/>
        <v>41946</v>
      </c>
      <c r="T3908" s="11">
        <f t="shared" si="247"/>
        <v>41924</v>
      </c>
    </row>
    <row r="3909" spans="1:20" ht="43.2" x14ac:dyDescent="0.3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>
        <f t="shared" si="244"/>
        <v>1</v>
      </c>
      <c r="O3909" t="s">
        <v>8286</v>
      </c>
      <c r="P3909">
        <f t="shared" si="245"/>
        <v>5</v>
      </c>
      <c r="Q3909" s="9" t="s">
        <v>8330</v>
      </c>
      <c r="R3909" t="s">
        <v>8345</v>
      </c>
      <c r="S3909" s="11">
        <f t="shared" si="246"/>
        <v>40797</v>
      </c>
      <c r="T3909" s="11">
        <f t="shared" si="247"/>
        <v>40782</v>
      </c>
    </row>
    <row r="3910" spans="1:20" ht="43.2" x14ac:dyDescent="0.3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>
        <f t="shared" si="244"/>
        <v>14</v>
      </c>
      <c r="O3910" t="s">
        <v>8286</v>
      </c>
      <c r="P3910">
        <f t="shared" si="245"/>
        <v>45</v>
      </c>
      <c r="Q3910" s="9" t="s">
        <v>8330</v>
      </c>
      <c r="R3910" t="s">
        <v>8345</v>
      </c>
      <c r="S3910" s="11">
        <f t="shared" si="246"/>
        <v>40733</v>
      </c>
      <c r="T3910" s="11">
        <f t="shared" si="247"/>
        <v>40672</v>
      </c>
    </row>
    <row r="3911" spans="1:20" ht="43.2" x14ac:dyDescent="0.3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>
        <f t="shared" si="244"/>
        <v>40</v>
      </c>
      <c r="O3911" t="s">
        <v>8273</v>
      </c>
      <c r="P3911">
        <f t="shared" si="245"/>
        <v>152</v>
      </c>
      <c r="Q3911" s="9" t="s">
        <v>8324</v>
      </c>
      <c r="R3911" t="s">
        <v>8326</v>
      </c>
      <c r="S3911" s="11">
        <f t="shared" si="246"/>
        <v>42807</v>
      </c>
      <c r="T3911" s="11">
        <f t="shared" si="247"/>
        <v>42747</v>
      </c>
    </row>
    <row r="3912" spans="1:20" ht="43.2" x14ac:dyDescent="0.3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>
        <f t="shared" si="244"/>
        <v>26</v>
      </c>
      <c r="O3912" t="s">
        <v>8273</v>
      </c>
      <c r="P3912">
        <f t="shared" si="245"/>
        <v>91</v>
      </c>
      <c r="Q3912" s="9" t="s">
        <v>8324</v>
      </c>
      <c r="R3912" t="s">
        <v>8326</v>
      </c>
      <c r="S3912" s="11">
        <f t="shared" si="246"/>
        <v>42572</v>
      </c>
      <c r="T3912" s="11">
        <f t="shared" si="247"/>
        <v>42543</v>
      </c>
    </row>
    <row r="3913" spans="1:20" ht="57.6" x14ac:dyDescent="0.3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>
        <f t="shared" si="244"/>
        <v>65</v>
      </c>
      <c r="O3913" t="s">
        <v>8273</v>
      </c>
      <c r="P3913">
        <f t="shared" si="245"/>
        <v>202</v>
      </c>
      <c r="Q3913" s="9" t="s">
        <v>8324</v>
      </c>
      <c r="R3913" t="s">
        <v>8326</v>
      </c>
      <c r="S3913" s="11">
        <f t="shared" si="246"/>
        <v>41977</v>
      </c>
      <c r="T3913" s="11">
        <f t="shared" si="247"/>
        <v>41947</v>
      </c>
    </row>
    <row r="3914" spans="1:20" ht="28.8" x14ac:dyDescent="0.3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>
        <f t="shared" si="244"/>
        <v>12</v>
      </c>
      <c r="O3914" t="s">
        <v>8273</v>
      </c>
      <c r="P3914">
        <f t="shared" si="245"/>
        <v>128</v>
      </c>
      <c r="Q3914" s="9" t="s">
        <v>8324</v>
      </c>
      <c r="R3914" t="s">
        <v>8326</v>
      </c>
      <c r="S3914" s="11">
        <f t="shared" si="246"/>
        <v>42417</v>
      </c>
      <c r="T3914" s="11">
        <f t="shared" si="247"/>
        <v>42387</v>
      </c>
    </row>
    <row r="3915" spans="1:20" ht="28.8" x14ac:dyDescent="0.3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>
        <f t="shared" si="244"/>
        <v>11</v>
      </c>
      <c r="O3915" t="s">
        <v>8273</v>
      </c>
      <c r="P3915">
        <f t="shared" si="245"/>
        <v>30</v>
      </c>
      <c r="Q3915" s="9" t="s">
        <v>8324</v>
      </c>
      <c r="R3915" t="s">
        <v>8326</v>
      </c>
      <c r="S3915" s="11">
        <f t="shared" si="246"/>
        <v>42651</v>
      </c>
      <c r="T3915" s="11">
        <f t="shared" si="247"/>
        <v>42611</v>
      </c>
    </row>
    <row r="3916" spans="1:20" ht="43.2" x14ac:dyDescent="0.3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>
        <f t="shared" si="244"/>
        <v>112</v>
      </c>
      <c r="O3916" t="s">
        <v>8273</v>
      </c>
      <c r="P3916">
        <f t="shared" si="245"/>
        <v>368</v>
      </c>
      <c r="Q3916" s="9" t="s">
        <v>8324</v>
      </c>
      <c r="R3916" t="s">
        <v>8326</v>
      </c>
      <c r="S3916" s="11">
        <f t="shared" si="246"/>
        <v>42293</v>
      </c>
      <c r="T3916" s="11">
        <f t="shared" si="247"/>
        <v>42258</v>
      </c>
    </row>
    <row r="3917" spans="1:20" ht="43.2" x14ac:dyDescent="0.3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>
        <f t="shared" si="244"/>
        <v>16</v>
      </c>
      <c r="O3917" t="s">
        <v>8273</v>
      </c>
      <c r="P3917">
        <f t="shared" si="245"/>
        <v>129</v>
      </c>
      <c r="Q3917" s="9" t="s">
        <v>8324</v>
      </c>
      <c r="R3917" t="s">
        <v>8326</v>
      </c>
      <c r="S3917" s="11">
        <f t="shared" si="246"/>
        <v>42601</v>
      </c>
      <c r="T3917" s="11">
        <f t="shared" si="247"/>
        <v>42556</v>
      </c>
    </row>
    <row r="3918" spans="1:20" ht="57.6" x14ac:dyDescent="0.3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>
        <f t="shared" si="244"/>
        <v>32</v>
      </c>
      <c r="O3918" t="s">
        <v>8273</v>
      </c>
      <c r="P3918">
        <f t="shared" si="245"/>
        <v>801</v>
      </c>
      <c r="Q3918" s="9" t="s">
        <v>8324</v>
      </c>
      <c r="R3918" t="s">
        <v>8326</v>
      </c>
      <c r="S3918" s="11">
        <f t="shared" si="246"/>
        <v>42705</v>
      </c>
      <c r="T3918" s="11">
        <f t="shared" si="247"/>
        <v>42669</v>
      </c>
    </row>
    <row r="3919" spans="1:20" ht="43.2" x14ac:dyDescent="0.3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>
        <f t="shared" si="244"/>
        <v>1</v>
      </c>
      <c r="O3919" t="s">
        <v>8273</v>
      </c>
      <c r="P3919">
        <f t="shared" si="245"/>
        <v>28</v>
      </c>
      <c r="Q3919" s="9" t="s">
        <v>8324</v>
      </c>
      <c r="R3919" t="s">
        <v>8326</v>
      </c>
      <c r="S3919" s="11">
        <f t="shared" si="246"/>
        <v>42112</v>
      </c>
      <c r="T3919" s="11">
        <f t="shared" si="247"/>
        <v>42082</v>
      </c>
    </row>
    <row r="3920" spans="1:20" ht="43.2" x14ac:dyDescent="0.3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>
        <f t="shared" si="244"/>
        <v>31</v>
      </c>
      <c r="O3920" t="s">
        <v>8273</v>
      </c>
      <c r="P3920">
        <f t="shared" si="245"/>
        <v>102</v>
      </c>
      <c r="Q3920" s="9" t="s">
        <v>8324</v>
      </c>
      <c r="R3920" t="s">
        <v>8326</v>
      </c>
      <c r="S3920" s="11">
        <f t="shared" si="246"/>
        <v>42432</v>
      </c>
      <c r="T3920" s="11">
        <f t="shared" si="247"/>
        <v>42402</v>
      </c>
    </row>
    <row r="3921" spans="1:20" ht="43.2" x14ac:dyDescent="0.3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>
        <f t="shared" si="244"/>
        <v>1</v>
      </c>
      <c r="O3921" t="s">
        <v>8273</v>
      </c>
      <c r="P3921">
        <f t="shared" si="245"/>
        <v>184</v>
      </c>
      <c r="Q3921" s="9" t="s">
        <v>8324</v>
      </c>
      <c r="R3921" t="s">
        <v>8326</v>
      </c>
      <c r="S3921" s="11">
        <f t="shared" si="246"/>
        <v>42664</v>
      </c>
      <c r="T3921" s="11">
        <f t="shared" si="247"/>
        <v>42604</v>
      </c>
    </row>
    <row r="3922" spans="1:20" ht="28.8" x14ac:dyDescent="0.3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>
        <f t="shared" si="244"/>
        <v>40</v>
      </c>
      <c r="O3922" t="s">
        <v>8273</v>
      </c>
      <c r="P3922">
        <f t="shared" si="245"/>
        <v>163</v>
      </c>
      <c r="Q3922" s="9" t="s">
        <v>8324</v>
      </c>
      <c r="R3922" t="s">
        <v>8326</v>
      </c>
      <c r="S3922" s="11">
        <f t="shared" si="246"/>
        <v>42314</v>
      </c>
      <c r="T3922" s="11">
        <f t="shared" si="247"/>
        <v>42278</v>
      </c>
    </row>
    <row r="3923" spans="1:20" ht="43.2" x14ac:dyDescent="0.3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>
        <f t="shared" si="244"/>
        <v>0</v>
      </c>
      <c r="O3923" t="s">
        <v>8273</v>
      </c>
      <c r="P3923">
        <f t="shared" si="245"/>
        <v>1</v>
      </c>
      <c r="Q3923" s="9" t="s">
        <v>8324</v>
      </c>
      <c r="R3923" t="s">
        <v>8326</v>
      </c>
      <c r="S3923" s="11">
        <f t="shared" si="246"/>
        <v>42429</v>
      </c>
      <c r="T3923" s="11">
        <f t="shared" si="247"/>
        <v>42394</v>
      </c>
    </row>
    <row r="3924" spans="1:20" ht="57.6" x14ac:dyDescent="0.3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>
        <f t="shared" si="244"/>
        <v>6</v>
      </c>
      <c r="O3924" t="s">
        <v>8273</v>
      </c>
      <c r="P3924">
        <f t="shared" si="245"/>
        <v>604</v>
      </c>
      <c r="Q3924" s="9" t="s">
        <v>8324</v>
      </c>
      <c r="R3924" t="s">
        <v>8326</v>
      </c>
      <c r="S3924" s="11">
        <f t="shared" si="246"/>
        <v>42572</v>
      </c>
      <c r="T3924" s="11">
        <f t="shared" si="247"/>
        <v>42520</v>
      </c>
    </row>
    <row r="3925" spans="1:20" ht="43.2" x14ac:dyDescent="0.3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>
        <f t="shared" si="244"/>
        <v>15</v>
      </c>
      <c r="O3925" t="s">
        <v>8273</v>
      </c>
      <c r="P3925">
        <f t="shared" si="245"/>
        <v>45</v>
      </c>
      <c r="Q3925" s="9" t="s">
        <v>8324</v>
      </c>
      <c r="R3925" t="s">
        <v>8326</v>
      </c>
      <c r="S3925" s="11">
        <f t="shared" si="246"/>
        <v>42015</v>
      </c>
      <c r="T3925" s="11">
        <f t="shared" si="247"/>
        <v>41985</v>
      </c>
    </row>
    <row r="3926" spans="1:20" ht="43.2" x14ac:dyDescent="0.3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>
        <f t="shared" si="244"/>
        <v>15</v>
      </c>
      <c r="O3926" t="s">
        <v>8273</v>
      </c>
      <c r="P3926">
        <f t="shared" si="245"/>
        <v>97</v>
      </c>
      <c r="Q3926" s="9" t="s">
        <v>8324</v>
      </c>
      <c r="R3926" t="s">
        <v>8326</v>
      </c>
      <c r="S3926" s="11">
        <f t="shared" si="246"/>
        <v>41831</v>
      </c>
      <c r="T3926" s="11">
        <f t="shared" si="247"/>
        <v>41816</v>
      </c>
    </row>
    <row r="3927" spans="1:20" ht="43.2" x14ac:dyDescent="0.3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>
        <f t="shared" si="244"/>
        <v>1</v>
      </c>
      <c r="O3927" t="s">
        <v>8273</v>
      </c>
      <c r="P3927">
        <f t="shared" si="245"/>
        <v>168</v>
      </c>
      <c r="Q3927" s="9" t="s">
        <v>8324</v>
      </c>
      <c r="R3927" t="s">
        <v>8326</v>
      </c>
      <c r="S3927" s="11">
        <f t="shared" si="246"/>
        <v>42735</v>
      </c>
      <c r="T3927" s="11">
        <f t="shared" si="247"/>
        <v>42705</v>
      </c>
    </row>
    <row r="3928" spans="1:20" ht="57.6" x14ac:dyDescent="0.3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>
        <f t="shared" si="244"/>
        <v>1</v>
      </c>
      <c r="O3928" t="s">
        <v>8273</v>
      </c>
      <c r="P3928">
        <f t="shared" si="245"/>
        <v>860</v>
      </c>
      <c r="Q3928" s="9" t="s">
        <v>8324</v>
      </c>
      <c r="R3928" t="s">
        <v>8326</v>
      </c>
      <c r="S3928" s="11">
        <f t="shared" si="246"/>
        <v>42727</v>
      </c>
      <c r="T3928" s="11">
        <f t="shared" si="247"/>
        <v>42697</v>
      </c>
    </row>
    <row r="3929" spans="1:20" ht="43.2" x14ac:dyDescent="0.3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>
        <f t="shared" si="244"/>
        <v>0</v>
      </c>
      <c r="O3929" t="s">
        <v>8273</v>
      </c>
      <c r="P3929">
        <f t="shared" si="245"/>
        <v>27</v>
      </c>
      <c r="Q3929" s="9" t="s">
        <v>8324</v>
      </c>
      <c r="R3929" t="s">
        <v>8326</v>
      </c>
      <c r="S3929" s="11">
        <f t="shared" si="246"/>
        <v>42145</v>
      </c>
      <c r="T3929" s="11">
        <f t="shared" si="247"/>
        <v>42115</v>
      </c>
    </row>
    <row r="3930" spans="1:20" ht="43.2" x14ac:dyDescent="0.3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>
        <f t="shared" si="244"/>
        <v>9</v>
      </c>
      <c r="O3930" t="s">
        <v>8273</v>
      </c>
      <c r="P3930">
        <f t="shared" si="245"/>
        <v>30</v>
      </c>
      <c r="Q3930" s="9" t="s">
        <v>8324</v>
      </c>
      <c r="R3930" t="s">
        <v>8326</v>
      </c>
      <c r="S3930" s="11">
        <f t="shared" si="246"/>
        <v>42486</v>
      </c>
      <c r="T3930" s="11">
        <f t="shared" si="247"/>
        <v>42451</v>
      </c>
    </row>
    <row r="3931" spans="1:20" ht="43.2" x14ac:dyDescent="0.3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>
        <f t="shared" si="244"/>
        <v>10</v>
      </c>
      <c r="O3931" t="s">
        <v>8273</v>
      </c>
      <c r="P3931">
        <f t="shared" si="245"/>
        <v>55</v>
      </c>
      <c r="Q3931" s="9" t="s">
        <v>8324</v>
      </c>
      <c r="R3931" t="s">
        <v>8326</v>
      </c>
      <c r="S3931" s="11">
        <f t="shared" si="246"/>
        <v>42656</v>
      </c>
      <c r="T3931" s="11">
        <f t="shared" si="247"/>
        <v>42626</v>
      </c>
    </row>
    <row r="3932" spans="1:20" ht="43.2" x14ac:dyDescent="0.3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>
        <f t="shared" si="244"/>
        <v>2</v>
      </c>
      <c r="O3932" t="s">
        <v>8273</v>
      </c>
      <c r="P3932">
        <f t="shared" si="245"/>
        <v>61</v>
      </c>
      <c r="Q3932" s="9" t="s">
        <v>8324</v>
      </c>
      <c r="R3932" t="s">
        <v>8326</v>
      </c>
      <c r="S3932" s="11">
        <f t="shared" si="246"/>
        <v>42734</v>
      </c>
      <c r="T3932" s="11">
        <f t="shared" si="247"/>
        <v>42704</v>
      </c>
    </row>
    <row r="3933" spans="1:20" ht="43.2" x14ac:dyDescent="0.3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>
        <f t="shared" si="244"/>
        <v>1</v>
      </c>
      <c r="O3933" t="s">
        <v>8273</v>
      </c>
      <c r="P3933">
        <f t="shared" si="245"/>
        <v>103</v>
      </c>
      <c r="Q3933" s="9" t="s">
        <v>8324</v>
      </c>
      <c r="R3933" t="s">
        <v>8326</v>
      </c>
      <c r="S3933" s="11">
        <f t="shared" si="246"/>
        <v>42019</v>
      </c>
      <c r="T3933" s="11">
        <f t="shared" si="247"/>
        <v>41974</v>
      </c>
    </row>
    <row r="3934" spans="1:20" ht="43.2" x14ac:dyDescent="0.3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>
        <f t="shared" si="244"/>
        <v>4</v>
      </c>
      <c r="O3934" t="s">
        <v>8273</v>
      </c>
      <c r="P3934">
        <f t="shared" si="245"/>
        <v>42</v>
      </c>
      <c r="Q3934" s="9" t="s">
        <v>8324</v>
      </c>
      <c r="R3934" t="s">
        <v>8326</v>
      </c>
      <c r="S3934" s="11">
        <f t="shared" si="246"/>
        <v>42153</v>
      </c>
      <c r="T3934" s="11">
        <f t="shared" si="247"/>
        <v>42123</v>
      </c>
    </row>
    <row r="3935" spans="1:20" ht="43.2" x14ac:dyDescent="0.3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>
        <f t="shared" si="244"/>
        <v>2</v>
      </c>
      <c r="O3935" t="s">
        <v>8273</v>
      </c>
      <c r="P3935">
        <f t="shared" si="245"/>
        <v>117</v>
      </c>
      <c r="Q3935" s="9" t="s">
        <v>8324</v>
      </c>
      <c r="R3935" t="s">
        <v>8326</v>
      </c>
      <c r="S3935" s="11">
        <f t="shared" si="246"/>
        <v>42657</v>
      </c>
      <c r="T3935" s="11">
        <f t="shared" si="247"/>
        <v>42612</v>
      </c>
    </row>
    <row r="3936" spans="1:20" ht="43.2" x14ac:dyDescent="0.3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>
        <f t="shared" si="244"/>
        <v>1</v>
      </c>
      <c r="O3936" t="s">
        <v>8273</v>
      </c>
      <c r="P3936">
        <f t="shared" si="245"/>
        <v>45</v>
      </c>
      <c r="Q3936" s="9" t="s">
        <v>8324</v>
      </c>
      <c r="R3936" t="s">
        <v>8326</v>
      </c>
      <c r="S3936" s="11">
        <f t="shared" si="246"/>
        <v>41975</v>
      </c>
      <c r="T3936" s="11">
        <f t="shared" si="247"/>
        <v>41935</v>
      </c>
    </row>
    <row r="3937" spans="1:20" ht="43.2" x14ac:dyDescent="0.3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>
        <f t="shared" si="244"/>
        <v>22</v>
      </c>
      <c r="O3937" t="s">
        <v>8273</v>
      </c>
      <c r="P3937">
        <f t="shared" si="245"/>
        <v>157</v>
      </c>
      <c r="Q3937" s="9" t="s">
        <v>8324</v>
      </c>
      <c r="R3937" t="s">
        <v>8326</v>
      </c>
      <c r="S3937" s="11">
        <f t="shared" si="246"/>
        <v>42553</v>
      </c>
      <c r="T3937" s="11">
        <f t="shared" si="247"/>
        <v>42522</v>
      </c>
    </row>
    <row r="3938" spans="1:20" ht="43.2" x14ac:dyDescent="0.3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>
        <f t="shared" si="244"/>
        <v>1</v>
      </c>
      <c r="O3938" t="s">
        <v>8273</v>
      </c>
      <c r="P3938">
        <f t="shared" si="245"/>
        <v>101</v>
      </c>
      <c r="Q3938" s="9" t="s">
        <v>8324</v>
      </c>
      <c r="R3938" t="s">
        <v>8326</v>
      </c>
      <c r="S3938" s="11">
        <f t="shared" si="246"/>
        <v>42599</v>
      </c>
      <c r="T3938" s="11">
        <f t="shared" si="247"/>
        <v>42569</v>
      </c>
    </row>
    <row r="3939" spans="1:20" ht="43.2" x14ac:dyDescent="0.3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>
        <f t="shared" si="244"/>
        <v>0</v>
      </c>
      <c r="O3939" t="s">
        <v>8273</v>
      </c>
      <c r="P3939" t="e">
        <f t="shared" si="245"/>
        <v>#DIV/0!</v>
      </c>
      <c r="Q3939" s="9" t="s">
        <v>8324</v>
      </c>
      <c r="R3939" t="s">
        <v>8326</v>
      </c>
      <c r="S3939" s="11">
        <f t="shared" si="246"/>
        <v>42762</v>
      </c>
      <c r="T3939" s="11">
        <f t="shared" si="247"/>
        <v>42732</v>
      </c>
    </row>
    <row r="3940" spans="1:20" ht="43.2" x14ac:dyDescent="0.3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>
        <f t="shared" si="244"/>
        <v>0</v>
      </c>
      <c r="O3940" t="s">
        <v>8273</v>
      </c>
      <c r="P3940" t="e">
        <f t="shared" si="245"/>
        <v>#DIV/0!</v>
      </c>
      <c r="Q3940" s="9" t="s">
        <v>8324</v>
      </c>
      <c r="R3940" t="s">
        <v>8326</v>
      </c>
      <c r="S3940" s="11">
        <f t="shared" si="246"/>
        <v>41836</v>
      </c>
      <c r="T3940" s="11">
        <f t="shared" si="247"/>
        <v>41806</v>
      </c>
    </row>
    <row r="3941" spans="1:20" ht="43.2" x14ac:dyDescent="0.3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>
        <f t="shared" si="244"/>
        <v>11</v>
      </c>
      <c r="O3941" t="s">
        <v>8273</v>
      </c>
      <c r="P3941">
        <f t="shared" si="245"/>
        <v>52</v>
      </c>
      <c r="Q3941" s="9" t="s">
        <v>8324</v>
      </c>
      <c r="R3941" t="s">
        <v>8326</v>
      </c>
      <c r="S3941" s="11">
        <f t="shared" si="246"/>
        <v>42440</v>
      </c>
      <c r="T3941" s="11">
        <f t="shared" si="247"/>
        <v>42410</v>
      </c>
    </row>
    <row r="3942" spans="1:20" ht="43.2" x14ac:dyDescent="0.3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>
        <f t="shared" si="244"/>
        <v>20</v>
      </c>
      <c r="O3942" t="s">
        <v>8273</v>
      </c>
      <c r="P3942">
        <f t="shared" si="245"/>
        <v>309</v>
      </c>
      <c r="Q3942" s="9" t="s">
        <v>8324</v>
      </c>
      <c r="R3942" t="s">
        <v>8326</v>
      </c>
      <c r="S3942" s="11">
        <f t="shared" si="246"/>
        <v>42344</v>
      </c>
      <c r="T3942" s="11">
        <f t="shared" si="247"/>
        <v>42314</v>
      </c>
    </row>
    <row r="3943" spans="1:20" ht="43.2" x14ac:dyDescent="0.3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>
        <f t="shared" si="244"/>
        <v>85</v>
      </c>
      <c r="O3943" t="s">
        <v>8273</v>
      </c>
      <c r="P3943">
        <f t="shared" si="245"/>
        <v>379</v>
      </c>
      <c r="Q3943" s="9" t="s">
        <v>8324</v>
      </c>
      <c r="R3943" t="s">
        <v>8326</v>
      </c>
      <c r="S3943" s="11">
        <f t="shared" si="246"/>
        <v>41991</v>
      </c>
      <c r="T3943" s="11">
        <f t="shared" si="247"/>
        <v>41956</v>
      </c>
    </row>
    <row r="3944" spans="1:20" ht="43.2" x14ac:dyDescent="0.3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>
        <f t="shared" si="244"/>
        <v>49</v>
      </c>
      <c r="O3944" t="s">
        <v>8273</v>
      </c>
      <c r="P3944">
        <f t="shared" si="245"/>
        <v>176</v>
      </c>
      <c r="Q3944" s="9" t="s">
        <v>8324</v>
      </c>
      <c r="R3944" t="s">
        <v>8326</v>
      </c>
      <c r="S3944" s="11">
        <f t="shared" si="246"/>
        <v>42797</v>
      </c>
      <c r="T3944" s="11">
        <f t="shared" si="247"/>
        <v>42767</v>
      </c>
    </row>
    <row r="3945" spans="1:20" ht="57.6" x14ac:dyDescent="0.3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>
        <f t="shared" si="244"/>
        <v>3</v>
      </c>
      <c r="O3945" t="s">
        <v>8273</v>
      </c>
      <c r="P3945">
        <f t="shared" si="245"/>
        <v>66</v>
      </c>
      <c r="Q3945" s="9" t="s">
        <v>8324</v>
      </c>
      <c r="R3945" t="s">
        <v>8326</v>
      </c>
      <c r="S3945" s="11">
        <f t="shared" si="246"/>
        <v>42218</v>
      </c>
      <c r="T3945" s="11">
        <f t="shared" si="247"/>
        <v>42188</v>
      </c>
    </row>
    <row r="3946" spans="1:20" ht="28.8" x14ac:dyDescent="0.3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>
        <f t="shared" si="244"/>
        <v>7</v>
      </c>
      <c r="O3946" t="s">
        <v>8273</v>
      </c>
      <c r="P3946">
        <f t="shared" si="245"/>
        <v>90</v>
      </c>
      <c r="Q3946" s="9" t="s">
        <v>8324</v>
      </c>
      <c r="R3946" t="s">
        <v>8326</v>
      </c>
      <c r="S3946" s="11">
        <f t="shared" si="246"/>
        <v>41981</v>
      </c>
      <c r="T3946" s="11">
        <f t="shared" si="247"/>
        <v>41936</v>
      </c>
    </row>
    <row r="3947" spans="1:20" ht="43.2" x14ac:dyDescent="0.3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>
        <f t="shared" si="244"/>
        <v>0</v>
      </c>
      <c r="O3947" t="s">
        <v>8273</v>
      </c>
      <c r="P3947" t="e">
        <f t="shared" si="245"/>
        <v>#DIV/0!</v>
      </c>
      <c r="Q3947" s="9" t="s">
        <v>8324</v>
      </c>
      <c r="R3947" t="s">
        <v>8326</v>
      </c>
      <c r="S3947" s="11">
        <f t="shared" si="246"/>
        <v>41866</v>
      </c>
      <c r="T3947" s="11">
        <f t="shared" si="247"/>
        <v>41836</v>
      </c>
    </row>
    <row r="3948" spans="1:20" ht="57.6" x14ac:dyDescent="0.3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>
        <f t="shared" si="244"/>
        <v>70</v>
      </c>
      <c r="O3948" t="s">
        <v>8273</v>
      </c>
      <c r="P3948">
        <f t="shared" si="245"/>
        <v>382</v>
      </c>
      <c r="Q3948" s="9" t="s">
        <v>8324</v>
      </c>
      <c r="R3948" t="s">
        <v>8326</v>
      </c>
      <c r="S3948" s="11">
        <f t="shared" si="246"/>
        <v>42644</v>
      </c>
      <c r="T3948" s="11">
        <f t="shared" si="247"/>
        <v>42612</v>
      </c>
    </row>
    <row r="3949" spans="1:20" ht="43.2" x14ac:dyDescent="0.3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>
        <f t="shared" si="244"/>
        <v>0</v>
      </c>
      <c r="O3949" t="s">
        <v>8273</v>
      </c>
      <c r="P3949">
        <f t="shared" si="245"/>
        <v>100</v>
      </c>
      <c r="Q3949" s="9" t="s">
        <v>8324</v>
      </c>
      <c r="R3949" t="s">
        <v>8326</v>
      </c>
      <c r="S3949" s="11">
        <f t="shared" si="246"/>
        <v>42202</v>
      </c>
      <c r="T3949" s="11">
        <f t="shared" si="247"/>
        <v>42172</v>
      </c>
    </row>
    <row r="3950" spans="1:20" ht="43.2" x14ac:dyDescent="0.3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>
        <f t="shared" si="244"/>
        <v>102</v>
      </c>
      <c r="O3950" t="s">
        <v>8273</v>
      </c>
      <c r="P3950">
        <f t="shared" si="245"/>
        <v>158</v>
      </c>
      <c r="Q3950" s="9" t="s">
        <v>8324</v>
      </c>
      <c r="R3950" t="s">
        <v>8326</v>
      </c>
      <c r="S3950" s="11">
        <f t="shared" si="246"/>
        <v>42601</v>
      </c>
      <c r="T3950" s="11">
        <f t="shared" si="247"/>
        <v>42542</v>
      </c>
    </row>
    <row r="3951" spans="1:20" ht="43.2" x14ac:dyDescent="0.3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>
        <f t="shared" si="244"/>
        <v>0</v>
      </c>
      <c r="O3951" t="s">
        <v>8287</v>
      </c>
      <c r="P3951">
        <f t="shared" si="245"/>
        <v>1</v>
      </c>
      <c r="Q3951" s="9" t="s">
        <v>8327</v>
      </c>
      <c r="R3951" t="s">
        <v>8346</v>
      </c>
      <c r="S3951" s="11">
        <f t="shared" si="246"/>
        <v>41962</v>
      </c>
      <c r="T3951" s="11">
        <f t="shared" si="247"/>
        <v>41932</v>
      </c>
    </row>
    <row r="3952" spans="1:20" ht="28.8" x14ac:dyDescent="0.3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>
        <f t="shared" si="244"/>
        <v>0</v>
      </c>
      <c r="O3952" t="s">
        <v>8287</v>
      </c>
      <c r="P3952" t="e">
        <f t="shared" si="245"/>
        <v>#DIV/0!</v>
      </c>
      <c r="Q3952" s="9" t="s">
        <v>8327</v>
      </c>
      <c r="R3952" t="s">
        <v>8346</v>
      </c>
      <c r="S3952" s="11">
        <f t="shared" si="246"/>
        <v>41848</v>
      </c>
      <c r="T3952" s="11">
        <f t="shared" si="247"/>
        <v>41818</v>
      </c>
    </row>
    <row r="3953" spans="1:20" ht="43.2" x14ac:dyDescent="0.3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>
        <f t="shared" si="244"/>
        <v>0</v>
      </c>
      <c r="O3953" t="s">
        <v>8287</v>
      </c>
      <c r="P3953" t="e">
        <f t="shared" si="245"/>
        <v>#DIV/0!</v>
      </c>
      <c r="Q3953" s="9" t="s">
        <v>8327</v>
      </c>
      <c r="R3953" t="s">
        <v>8346</v>
      </c>
      <c r="S3953" s="11">
        <f t="shared" si="246"/>
        <v>42840</v>
      </c>
      <c r="T3953" s="11">
        <f t="shared" si="247"/>
        <v>42795</v>
      </c>
    </row>
    <row r="3954" spans="1:20" ht="43.2" x14ac:dyDescent="0.3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>
        <f t="shared" si="244"/>
        <v>1</v>
      </c>
      <c r="O3954" t="s">
        <v>8287</v>
      </c>
      <c r="P3954">
        <f t="shared" si="245"/>
        <v>15</v>
      </c>
      <c r="Q3954" s="9" t="s">
        <v>8327</v>
      </c>
      <c r="R3954" t="s">
        <v>8346</v>
      </c>
      <c r="S3954" s="11">
        <f t="shared" si="246"/>
        <v>42485</v>
      </c>
      <c r="T3954" s="11">
        <f t="shared" si="247"/>
        <v>42464</v>
      </c>
    </row>
    <row r="3955" spans="1:20" ht="43.2" x14ac:dyDescent="0.3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>
        <f t="shared" si="244"/>
        <v>11</v>
      </c>
      <c r="O3955" t="s">
        <v>8287</v>
      </c>
      <c r="P3955">
        <f t="shared" si="245"/>
        <v>225</v>
      </c>
      <c r="Q3955" s="9" t="s">
        <v>8327</v>
      </c>
      <c r="R3955" t="s">
        <v>8346</v>
      </c>
      <c r="S3955" s="11">
        <f t="shared" si="246"/>
        <v>41887</v>
      </c>
      <c r="T3955" s="11">
        <f t="shared" si="247"/>
        <v>41832</v>
      </c>
    </row>
    <row r="3956" spans="1:20" x14ac:dyDescent="0.3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>
        <f t="shared" si="244"/>
        <v>3</v>
      </c>
      <c r="O3956" t="s">
        <v>8287</v>
      </c>
      <c r="P3956">
        <f t="shared" si="245"/>
        <v>48</v>
      </c>
      <c r="Q3956" s="9" t="s">
        <v>8327</v>
      </c>
      <c r="R3956" t="s">
        <v>8346</v>
      </c>
      <c r="S3956" s="11">
        <f t="shared" si="246"/>
        <v>42738</v>
      </c>
      <c r="T3956" s="11">
        <f t="shared" si="247"/>
        <v>42708</v>
      </c>
    </row>
    <row r="3957" spans="1:20" ht="28.8" x14ac:dyDescent="0.3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>
        <f t="shared" si="244"/>
        <v>0</v>
      </c>
      <c r="O3957" t="s">
        <v>8287</v>
      </c>
      <c r="P3957" t="e">
        <f t="shared" si="245"/>
        <v>#DIV/0!</v>
      </c>
      <c r="Q3957" s="9" t="s">
        <v>8327</v>
      </c>
      <c r="R3957" t="s">
        <v>8346</v>
      </c>
      <c r="S3957" s="11">
        <f t="shared" si="246"/>
        <v>42320</v>
      </c>
      <c r="T3957" s="11">
        <f t="shared" si="247"/>
        <v>42290</v>
      </c>
    </row>
    <row r="3958" spans="1:20" ht="57.6" x14ac:dyDescent="0.3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>
        <f t="shared" si="244"/>
        <v>0</v>
      </c>
      <c r="O3958" t="s">
        <v>8287</v>
      </c>
      <c r="P3958" t="e">
        <f t="shared" si="245"/>
        <v>#DIV/0!</v>
      </c>
      <c r="Q3958" s="9" t="s">
        <v>8327</v>
      </c>
      <c r="R3958" t="s">
        <v>8346</v>
      </c>
      <c r="S3958" s="11">
        <f t="shared" si="246"/>
        <v>41862</v>
      </c>
      <c r="T3958" s="11">
        <f t="shared" si="247"/>
        <v>41831</v>
      </c>
    </row>
    <row r="3959" spans="1:20" ht="43.2" x14ac:dyDescent="0.3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>
        <f t="shared" si="244"/>
        <v>0</v>
      </c>
      <c r="O3959" t="s">
        <v>8287</v>
      </c>
      <c r="P3959" t="e">
        <f t="shared" si="245"/>
        <v>#DIV/0!</v>
      </c>
      <c r="Q3959" s="9" t="s">
        <v>8327</v>
      </c>
      <c r="R3959" t="s">
        <v>8346</v>
      </c>
      <c r="S3959" s="11">
        <f t="shared" si="246"/>
        <v>42340</v>
      </c>
      <c r="T3959" s="11">
        <f t="shared" si="247"/>
        <v>42312</v>
      </c>
    </row>
    <row r="3960" spans="1:20" ht="43.2" x14ac:dyDescent="0.3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>
        <f t="shared" si="244"/>
        <v>0</v>
      </c>
      <c r="O3960" t="s">
        <v>8287</v>
      </c>
      <c r="P3960" t="e">
        <f t="shared" si="245"/>
        <v>#DIV/0!</v>
      </c>
      <c r="Q3960" s="9" t="s">
        <v>8327</v>
      </c>
      <c r="R3960" t="s">
        <v>8346</v>
      </c>
      <c r="S3960" s="11">
        <f t="shared" si="246"/>
        <v>41974</v>
      </c>
      <c r="T3960" s="11">
        <f t="shared" si="247"/>
        <v>41916</v>
      </c>
    </row>
    <row r="3961" spans="1:20" ht="43.2" x14ac:dyDescent="0.3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>
        <f t="shared" si="244"/>
        <v>1</v>
      </c>
      <c r="O3961" t="s">
        <v>8290</v>
      </c>
      <c r="P3961">
        <f t="shared" si="245"/>
        <v>67</v>
      </c>
      <c r="Q3961" s="9" t="s">
        <v>8327</v>
      </c>
      <c r="R3961" t="s">
        <v>8349</v>
      </c>
      <c r="S3961" s="11">
        <f t="shared" si="246"/>
        <v>41585</v>
      </c>
      <c r="T3961" s="11">
        <f t="shared" si="247"/>
        <v>41555</v>
      </c>
    </row>
    <row r="3962" spans="1:20" ht="57.6" x14ac:dyDescent="0.3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>
        <f t="shared" si="244"/>
        <v>0</v>
      </c>
      <c r="O3962" t="s">
        <v>8290</v>
      </c>
      <c r="P3962" t="e">
        <f t="shared" si="245"/>
        <v>#DIV/0!</v>
      </c>
      <c r="Q3962" s="9" t="s">
        <v>8327</v>
      </c>
      <c r="R3962" t="s">
        <v>8349</v>
      </c>
      <c r="S3962" s="11">
        <f t="shared" si="246"/>
        <v>40149</v>
      </c>
      <c r="T3962" s="11">
        <f t="shared" si="247"/>
        <v>40079</v>
      </c>
    </row>
    <row r="3963" spans="1:20" ht="43.2" x14ac:dyDescent="0.3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>
        <f t="shared" si="244"/>
        <v>1</v>
      </c>
      <c r="O3963" t="s">
        <v>8290</v>
      </c>
      <c r="P3963">
        <f t="shared" si="245"/>
        <v>43</v>
      </c>
      <c r="Q3963" s="9" t="s">
        <v>8327</v>
      </c>
      <c r="R3963" t="s">
        <v>8349</v>
      </c>
      <c r="S3963" s="11">
        <f t="shared" si="246"/>
        <v>41712</v>
      </c>
      <c r="T3963" s="11">
        <f t="shared" si="247"/>
        <v>41652</v>
      </c>
    </row>
    <row r="3964" spans="1:20" ht="43.2" x14ac:dyDescent="0.3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>
        <f t="shared" si="244"/>
        <v>0</v>
      </c>
      <c r="O3964" t="s">
        <v>8290</v>
      </c>
      <c r="P3964">
        <f t="shared" si="245"/>
        <v>10</v>
      </c>
      <c r="Q3964" s="9" t="s">
        <v>8327</v>
      </c>
      <c r="R3964" t="s">
        <v>8349</v>
      </c>
      <c r="S3964" s="11">
        <f t="shared" si="246"/>
        <v>42153</v>
      </c>
      <c r="T3964" s="11">
        <f t="shared" si="247"/>
        <v>42121</v>
      </c>
    </row>
    <row r="3965" spans="1:20" ht="43.2" x14ac:dyDescent="0.3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>
        <f t="shared" si="244"/>
        <v>3</v>
      </c>
      <c r="O3965" t="s">
        <v>8290</v>
      </c>
      <c r="P3965">
        <f t="shared" si="245"/>
        <v>100</v>
      </c>
      <c r="Q3965" s="9" t="s">
        <v>8327</v>
      </c>
      <c r="R3965" t="s">
        <v>8349</v>
      </c>
      <c r="S3965" s="11">
        <f t="shared" si="246"/>
        <v>40702</v>
      </c>
      <c r="T3965" s="11">
        <f t="shared" si="247"/>
        <v>40672</v>
      </c>
    </row>
    <row r="3966" spans="1:20" ht="43.2" x14ac:dyDescent="0.3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>
        <f t="shared" si="244"/>
        <v>21</v>
      </c>
      <c r="O3966" t="s">
        <v>8290</v>
      </c>
      <c r="P3966">
        <f t="shared" si="245"/>
        <v>108</v>
      </c>
      <c r="Q3966" s="9" t="s">
        <v>8327</v>
      </c>
      <c r="R3966" t="s">
        <v>8349</v>
      </c>
      <c r="S3966" s="11">
        <f t="shared" si="246"/>
        <v>42579</v>
      </c>
      <c r="T3966" s="11">
        <f t="shared" si="247"/>
        <v>42550</v>
      </c>
    </row>
    <row r="3967" spans="1:20" ht="43.2" x14ac:dyDescent="0.3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>
        <f t="shared" si="244"/>
        <v>4</v>
      </c>
      <c r="O3967" t="s">
        <v>8290</v>
      </c>
      <c r="P3967">
        <f t="shared" si="245"/>
        <v>27</v>
      </c>
      <c r="Q3967" s="9" t="s">
        <v>8327</v>
      </c>
      <c r="R3967" t="s">
        <v>8349</v>
      </c>
      <c r="S3967" s="11">
        <f t="shared" si="246"/>
        <v>41687</v>
      </c>
      <c r="T3967" s="11">
        <f t="shared" si="247"/>
        <v>41672</v>
      </c>
    </row>
    <row r="3968" spans="1:20" ht="43.2" x14ac:dyDescent="0.3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>
        <f t="shared" si="244"/>
        <v>14</v>
      </c>
      <c r="O3968" t="s">
        <v>8290</v>
      </c>
      <c r="P3968">
        <f t="shared" si="245"/>
        <v>155</v>
      </c>
      <c r="Q3968" s="9" t="s">
        <v>8327</v>
      </c>
      <c r="R3968" t="s">
        <v>8349</v>
      </c>
      <c r="S3968" s="11">
        <f t="shared" si="246"/>
        <v>41997</v>
      </c>
      <c r="T3968" s="11">
        <f t="shared" si="247"/>
        <v>41962</v>
      </c>
    </row>
    <row r="3969" spans="1:20" x14ac:dyDescent="0.3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>
        <f t="shared" si="244"/>
        <v>0</v>
      </c>
      <c r="O3969" t="s">
        <v>8290</v>
      </c>
      <c r="P3969" t="e">
        <f t="shared" si="245"/>
        <v>#DIV/0!</v>
      </c>
      <c r="Q3969" s="9" t="s">
        <v>8327</v>
      </c>
      <c r="R3969" t="s">
        <v>8349</v>
      </c>
      <c r="S3969" s="11">
        <f t="shared" si="246"/>
        <v>41419</v>
      </c>
      <c r="T3969" s="11">
        <f t="shared" si="247"/>
        <v>41389</v>
      </c>
    </row>
    <row r="3970" spans="1:20" ht="28.8" x14ac:dyDescent="0.3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>
        <f t="shared" ref="N3970:N4033" si="248">ROUND(($E3970/$D3970)*100,0)</f>
        <v>41</v>
      </c>
      <c r="O3970" t="s">
        <v>8290</v>
      </c>
      <c r="P3970">
        <f t="shared" ref="P3970:P4033" si="249">ROUND($E3970/$L3970,0)</f>
        <v>48</v>
      </c>
      <c r="Q3970" s="9" t="s">
        <v>8327</v>
      </c>
      <c r="R3970" t="s">
        <v>8349</v>
      </c>
      <c r="S3970" s="11">
        <f t="shared" si="246"/>
        <v>42468</v>
      </c>
      <c r="T3970" s="11">
        <f t="shared" si="247"/>
        <v>42438</v>
      </c>
    </row>
    <row r="3971" spans="1:20" ht="57.6" x14ac:dyDescent="0.3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>
        <f t="shared" si="248"/>
        <v>1</v>
      </c>
      <c r="O3971" t="s">
        <v>8290</v>
      </c>
      <c r="P3971">
        <f t="shared" si="249"/>
        <v>20</v>
      </c>
      <c r="Q3971" s="9" t="s">
        <v>8327</v>
      </c>
      <c r="R3971" t="s">
        <v>8349</v>
      </c>
      <c r="S3971" s="11">
        <f t="shared" ref="S3971:S4034" si="250">ROUND((((($I3971/60)/60)/24)+DATE(1970,1,1))-(8/24),0)</f>
        <v>42174</v>
      </c>
      <c r="T3971" s="11">
        <f t="shared" ref="T3971:T4034" si="251">ROUND((((($J3971/60)/60)/24)+DATE(1970,1,1))-(8/24),0)</f>
        <v>42144</v>
      </c>
    </row>
    <row r="3972" spans="1:20" ht="43.2" x14ac:dyDescent="0.3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>
        <f t="shared" si="248"/>
        <v>5</v>
      </c>
      <c r="O3972" t="s">
        <v>8290</v>
      </c>
      <c r="P3972">
        <f t="shared" si="249"/>
        <v>42</v>
      </c>
      <c r="Q3972" s="9" t="s">
        <v>8327</v>
      </c>
      <c r="R3972" t="s">
        <v>8349</v>
      </c>
      <c r="S3972" s="11">
        <f t="shared" si="250"/>
        <v>42429</v>
      </c>
      <c r="T3972" s="11">
        <f t="shared" si="251"/>
        <v>42404</v>
      </c>
    </row>
    <row r="3973" spans="1:20" ht="43.2" x14ac:dyDescent="0.3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>
        <f t="shared" si="248"/>
        <v>2</v>
      </c>
      <c r="O3973" t="s">
        <v>8290</v>
      </c>
      <c r="P3973">
        <f t="shared" si="249"/>
        <v>74</v>
      </c>
      <c r="Q3973" s="9" t="s">
        <v>8327</v>
      </c>
      <c r="R3973" t="s">
        <v>8349</v>
      </c>
      <c r="S3973" s="11">
        <f t="shared" si="250"/>
        <v>42826</v>
      </c>
      <c r="T3973" s="11">
        <f t="shared" si="251"/>
        <v>42786</v>
      </c>
    </row>
    <row r="3974" spans="1:20" ht="43.2" x14ac:dyDescent="0.3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>
        <f t="shared" si="248"/>
        <v>5</v>
      </c>
      <c r="O3974" t="s">
        <v>8290</v>
      </c>
      <c r="P3974">
        <f t="shared" si="249"/>
        <v>84</v>
      </c>
      <c r="Q3974" s="9" t="s">
        <v>8327</v>
      </c>
      <c r="R3974" t="s">
        <v>8349</v>
      </c>
      <c r="S3974" s="11">
        <f t="shared" si="250"/>
        <v>42053</v>
      </c>
      <c r="T3974" s="11">
        <f t="shared" si="251"/>
        <v>42018</v>
      </c>
    </row>
    <row r="3975" spans="1:20" ht="43.2" x14ac:dyDescent="0.3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>
        <f t="shared" si="248"/>
        <v>23</v>
      </c>
      <c r="O3975" t="s">
        <v>8290</v>
      </c>
      <c r="P3975">
        <f t="shared" si="249"/>
        <v>65</v>
      </c>
      <c r="Q3975" s="9" t="s">
        <v>8327</v>
      </c>
      <c r="R3975" t="s">
        <v>8349</v>
      </c>
      <c r="S3975" s="11">
        <f t="shared" si="250"/>
        <v>41829</v>
      </c>
      <c r="T3975" s="11">
        <f t="shared" si="251"/>
        <v>41799</v>
      </c>
    </row>
    <row r="3976" spans="1:20" ht="28.8" x14ac:dyDescent="0.3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>
        <f t="shared" si="248"/>
        <v>13</v>
      </c>
      <c r="O3976" t="s">
        <v>8290</v>
      </c>
      <c r="P3976">
        <f t="shared" si="249"/>
        <v>65</v>
      </c>
      <c r="Q3976" s="9" t="s">
        <v>8327</v>
      </c>
      <c r="R3976" t="s">
        <v>8349</v>
      </c>
      <c r="S3976" s="11">
        <f t="shared" si="250"/>
        <v>42186</v>
      </c>
      <c r="T3976" s="11">
        <f t="shared" si="251"/>
        <v>42141</v>
      </c>
    </row>
    <row r="3977" spans="1:20" ht="43.2" x14ac:dyDescent="0.3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>
        <f t="shared" si="248"/>
        <v>1</v>
      </c>
      <c r="O3977" t="s">
        <v>8290</v>
      </c>
      <c r="P3977">
        <f t="shared" si="249"/>
        <v>28</v>
      </c>
      <c r="Q3977" s="9" t="s">
        <v>8327</v>
      </c>
      <c r="R3977" t="s">
        <v>8349</v>
      </c>
      <c r="S3977" s="11">
        <f t="shared" si="250"/>
        <v>41115</v>
      </c>
      <c r="T3977" s="11">
        <f t="shared" si="251"/>
        <v>41055</v>
      </c>
    </row>
    <row r="3978" spans="1:20" ht="57.6" x14ac:dyDescent="0.3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>
        <f t="shared" si="248"/>
        <v>11</v>
      </c>
      <c r="O3978" t="s">
        <v>8290</v>
      </c>
      <c r="P3978">
        <f t="shared" si="249"/>
        <v>51</v>
      </c>
      <c r="Q3978" s="9" t="s">
        <v>8327</v>
      </c>
      <c r="R3978" t="s">
        <v>8349</v>
      </c>
      <c r="S3978" s="11">
        <f t="shared" si="250"/>
        <v>40423</v>
      </c>
      <c r="T3978" s="11">
        <f t="shared" si="251"/>
        <v>40399</v>
      </c>
    </row>
    <row r="3979" spans="1:20" ht="28.8" x14ac:dyDescent="0.3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>
        <f t="shared" si="248"/>
        <v>1</v>
      </c>
      <c r="O3979" t="s">
        <v>8290</v>
      </c>
      <c r="P3979">
        <f t="shared" si="249"/>
        <v>14</v>
      </c>
      <c r="Q3979" s="9" t="s">
        <v>8327</v>
      </c>
      <c r="R3979" t="s">
        <v>8349</v>
      </c>
      <c r="S3979" s="11">
        <f t="shared" si="250"/>
        <v>41515</v>
      </c>
      <c r="T3979" s="11">
        <f t="shared" si="251"/>
        <v>41482</v>
      </c>
    </row>
    <row r="3980" spans="1:20" ht="43.2" x14ac:dyDescent="0.3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>
        <f t="shared" si="248"/>
        <v>0</v>
      </c>
      <c r="O3980" t="s">
        <v>8290</v>
      </c>
      <c r="P3980" t="e">
        <f t="shared" si="249"/>
        <v>#DIV/0!</v>
      </c>
      <c r="Q3980" s="9" t="s">
        <v>8327</v>
      </c>
      <c r="R3980" t="s">
        <v>8349</v>
      </c>
      <c r="S3980" s="11">
        <f t="shared" si="250"/>
        <v>41050</v>
      </c>
      <c r="T3980" s="11">
        <f t="shared" si="251"/>
        <v>40990</v>
      </c>
    </row>
    <row r="3981" spans="1:20" ht="43.2" x14ac:dyDescent="0.3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>
        <f t="shared" si="248"/>
        <v>0</v>
      </c>
      <c r="O3981" t="s">
        <v>8272</v>
      </c>
      <c r="P3981" t="e">
        <f t="shared" si="249"/>
        <v>#DIV/0!</v>
      </c>
      <c r="Q3981" s="9" t="s">
        <v>8324</v>
      </c>
      <c r="R3981" t="s">
        <v>8325</v>
      </c>
      <c r="S3981" s="11">
        <f t="shared" si="250"/>
        <v>42197</v>
      </c>
      <c r="T3981" s="11">
        <f t="shared" si="251"/>
        <v>42167</v>
      </c>
    </row>
    <row r="3982" spans="1:20" ht="43.2" x14ac:dyDescent="0.3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>
        <f t="shared" si="248"/>
        <v>0</v>
      </c>
      <c r="O3982" t="s">
        <v>8272</v>
      </c>
      <c r="P3982" t="e">
        <f t="shared" si="249"/>
        <v>#DIV/0!</v>
      </c>
      <c r="Q3982" s="9" t="s">
        <v>8324</v>
      </c>
      <c r="R3982" t="s">
        <v>8325</v>
      </c>
      <c r="S3982" s="11">
        <f t="shared" si="250"/>
        <v>41918</v>
      </c>
      <c r="T3982" s="11">
        <f t="shared" si="251"/>
        <v>41897</v>
      </c>
    </row>
    <row r="3983" spans="1:20" ht="43.2" x14ac:dyDescent="0.3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>
        <f t="shared" si="248"/>
        <v>3</v>
      </c>
      <c r="O3983" t="s">
        <v>8272</v>
      </c>
      <c r="P3983">
        <f t="shared" si="249"/>
        <v>300</v>
      </c>
      <c r="Q3983" s="9" t="s">
        <v>8324</v>
      </c>
      <c r="R3983" t="s">
        <v>8325</v>
      </c>
      <c r="S3983" s="11">
        <f t="shared" si="250"/>
        <v>42377</v>
      </c>
      <c r="T3983" s="11">
        <f t="shared" si="251"/>
        <v>42327</v>
      </c>
    </row>
    <row r="3984" spans="1:20" ht="43.2" x14ac:dyDescent="0.3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>
        <f t="shared" si="248"/>
        <v>0</v>
      </c>
      <c r="O3984" t="s">
        <v>8272</v>
      </c>
      <c r="P3984">
        <f t="shared" si="249"/>
        <v>1</v>
      </c>
      <c r="Q3984" s="9" t="s">
        <v>8324</v>
      </c>
      <c r="R3984" t="s">
        <v>8325</v>
      </c>
      <c r="S3984" s="11">
        <f t="shared" si="250"/>
        <v>42545</v>
      </c>
      <c r="T3984" s="11">
        <f t="shared" si="251"/>
        <v>42515</v>
      </c>
    </row>
    <row r="3985" spans="1:20" ht="43.2" x14ac:dyDescent="0.3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>
        <f t="shared" si="248"/>
        <v>0</v>
      </c>
      <c r="O3985" t="s">
        <v>8272</v>
      </c>
      <c r="P3985" t="e">
        <f t="shared" si="249"/>
        <v>#DIV/0!</v>
      </c>
      <c r="Q3985" s="9" t="s">
        <v>8324</v>
      </c>
      <c r="R3985" t="s">
        <v>8325</v>
      </c>
      <c r="S3985" s="11">
        <f t="shared" si="250"/>
        <v>42095</v>
      </c>
      <c r="T3985" s="11">
        <f t="shared" si="251"/>
        <v>42060</v>
      </c>
    </row>
    <row r="3986" spans="1:20" ht="43.2" x14ac:dyDescent="0.3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>
        <f t="shared" si="248"/>
        <v>0</v>
      </c>
      <c r="O3986" t="s">
        <v>8272</v>
      </c>
      <c r="P3986">
        <f t="shared" si="249"/>
        <v>13</v>
      </c>
      <c r="Q3986" s="9" t="s">
        <v>8324</v>
      </c>
      <c r="R3986" t="s">
        <v>8325</v>
      </c>
      <c r="S3986" s="11">
        <f t="shared" si="250"/>
        <v>42660</v>
      </c>
      <c r="T3986" s="11">
        <f t="shared" si="251"/>
        <v>42615</v>
      </c>
    </row>
    <row r="3987" spans="1:20" ht="43.2" x14ac:dyDescent="0.3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>
        <f t="shared" si="248"/>
        <v>2</v>
      </c>
      <c r="O3987" t="s">
        <v>8272</v>
      </c>
      <c r="P3987">
        <f t="shared" si="249"/>
        <v>15</v>
      </c>
      <c r="Q3987" s="9" t="s">
        <v>8324</v>
      </c>
      <c r="R3987" t="s">
        <v>8325</v>
      </c>
      <c r="S3987" s="11">
        <f t="shared" si="250"/>
        <v>42607</v>
      </c>
      <c r="T3987" s="11">
        <f t="shared" si="251"/>
        <v>42577</v>
      </c>
    </row>
    <row r="3988" spans="1:20" ht="43.2" x14ac:dyDescent="0.3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>
        <f t="shared" si="248"/>
        <v>0</v>
      </c>
      <c r="O3988" t="s">
        <v>8272</v>
      </c>
      <c r="P3988">
        <f t="shared" si="249"/>
        <v>54</v>
      </c>
      <c r="Q3988" s="9" t="s">
        <v>8324</v>
      </c>
      <c r="R3988" t="s">
        <v>8325</v>
      </c>
      <c r="S3988" s="11">
        <f t="shared" si="250"/>
        <v>42421</v>
      </c>
      <c r="T3988" s="11">
        <f t="shared" si="251"/>
        <v>42361</v>
      </c>
    </row>
    <row r="3989" spans="1:20" ht="43.2" x14ac:dyDescent="0.3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>
        <f t="shared" si="248"/>
        <v>0</v>
      </c>
      <c r="O3989" t="s">
        <v>8272</v>
      </c>
      <c r="P3989" t="e">
        <f t="shared" si="249"/>
        <v>#DIV/0!</v>
      </c>
      <c r="Q3989" s="9" t="s">
        <v>8324</v>
      </c>
      <c r="R3989" t="s">
        <v>8325</v>
      </c>
      <c r="S3989" s="11">
        <f t="shared" si="250"/>
        <v>42227</v>
      </c>
      <c r="T3989" s="11">
        <f t="shared" si="251"/>
        <v>42198</v>
      </c>
    </row>
    <row r="3990" spans="1:20" ht="43.2" x14ac:dyDescent="0.3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>
        <f t="shared" si="248"/>
        <v>0</v>
      </c>
      <c r="O3990" t="s">
        <v>8272</v>
      </c>
      <c r="P3990" t="e">
        <f t="shared" si="249"/>
        <v>#DIV/0!</v>
      </c>
      <c r="Q3990" s="9" t="s">
        <v>8324</v>
      </c>
      <c r="R3990" t="s">
        <v>8325</v>
      </c>
      <c r="S3990" s="11">
        <f t="shared" si="250"/>
        <v>42739</v>
      </c>
      <c r="T3990" s="11">
        <f t="shared" si="251"/>
        <v>42709</v>
      </c>
    </row>
    <row r="3991" spans="1:20" ht="28.8" x14ac:dyDescent="0.3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>
        <f t="shared" si="248"/>
        <v>1</v>
      </c>
      <c r="O3991" t="s">
        <v>8272</v>
      </c>
      <c r="P3991">
        <f t="shared" si="249"/>
        <v>15</v>
      </c>
      <c r="Q3991" s="9" t="s">
        <v>8324</v>
      </c>
      <c r="R3991" t="s">
        <v>8325</v>
      </c>
      <c r="S3991" s="11">
        <f t="shared" si="250"/>
        <v>42124</v>
      </c>
      <c r="T3991" s="11">
        <f t="shared" si="251"/>
        <v>42094</v>
      </c>
    </row>
    <row r="3992" spans="1:20" ht="43.2" x14ac:dyDescent="0.3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>
        <f t="shared" si="248"/>
        <v>0</v>
      </c>
      <c r="O3992" t="s">
        <v>8272</v>
      </c>
      <c r="P3992" t="e">
        <f t="shared" si="249"/>
        <v>#DIV/0!</v>
      </c>
      <c r="Q3992" s="9" t="s">
        <v>8324</v>
      </c>
      <c r="R3992" t="s">
        <v>8325</v>
      </c>
      <c r="S3992" s="11">
        <f t="shared" si="250"/>
        <v>42161</v>
      </c>
      <c r="T3992" s="11">
        <f t="shared" si="251"/>
        <v>42101</v>
      </c>
    </row>
    <row r="3993" spans="1:20" ht="43.2" x14ac:dyDescent="0.3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>
        <f t="shared" si="248"/>
        <v>0</v>
      </c>
      <c r="O3993" t="s">
        <v>8272</v>
      </c>
      <c r="P3993" t="e">
        <f t="shared" si="249"/>
        <v>#DIV/0!</v>
      </c>
      <c r="Q3993" s="9" t="s">
        <v>8324</v>
      </c>
      <c r="R3993" t="s">
        <v>8325</v>
      </c>
      <c r="S3993" s="11">
        <f t="shared" si="250"/>
        <v>42115</v>
      </c>
      <c r="T3993" s="11">
        <f t="shared" si="251"/>
        <v>42103</v>
      </c>
    </row>
    <row r="3994" spans="1:20" ht="43.2" x14ac:dyDescent="0.3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>
        <f t="shared" si="248"/>
        <v>0</v>
      </c>
      <c r="O3994" t="s">
        <v>8272</v>
      </c>
      <c r="P3994">
        <f t="shared" si="249"/>
        <v>25</v>
      </c>
      <c r="Q3994" s="9" t="s">
        <v>8324</v>
      </c>
      <c r="R3994" t="s">
        <v>8325</v>
      </c>
      <c r="S3994" s="11">
        <f t="shared" si="250"/>
        <v>42014</v>
      </c>
      <c r="T3994" s="11">
        <f t="shared" si="251"/>
        <v>41954</v>
      </c>
    </row>
    <row r="3995" spans="1:20" ht="43.2" x14ac:dyDescent="0.3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>
        <f t="shared" si="248"/>
        <v>1</v>
      </c>
      <c r="O3995" t="s">
        <v>8272</v>
      </c>
      <c r="P3995">
        <f t="shared" si="249"/>
        <v>28</v>
      </c>
      <c r="Q3995" s="9" t="s">
        <v>8324</v>
      </c>
      <c r="R3995" t="s">
        <v>8325</v>
      </c>
      <c r="S3995" s="11">
        <f t="shared" si="250"/>
        <v>42127</v>
      </c>
      <c r="T3995" s="11">
        <f t="shared" si="251"/>
        <v>42097</v>
      </c>
    </row>
    <row r="3996" spans="1:20" ht="28.8" x14ac:dyDescent="0.3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>
        <f t="shared" si="248"/>
        <v>0</v>
      </c>
      <c r="O3996" t="s">
        <v>8272</v>
      </c>
      <c r="P3996" t="e">
        <f t="shared" si="249"/>
        <v>#DIV/0!</v>
      </c>
      <c r="Q3996" s="9" t="s">
        <v>8324</v>
      </c>
      <c r="R3996" t="s">
        <v>8325</v>
      </c>
      <c r="S3996" s="11">
        <f t="shared" si="250"/>
        <v>42160</v>
      </c>
      <c r="T3996" s="11">
        <f t="shared" si="251"/>
        <v>42130</v>
      </c>
    </row>
    <row r="3997" spans="1:20" ht="43.2" x14ac:dyDescent="0.3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>
        <f t="shared" si="248"/>
        <v>0</v>
      </c>
      <c r="O3997" t="s">
        <v>8272</v>
      </c>
      <c r="P3997" t="e">
        <f t="shared" si="249"/>
        <v>#DIV/0!</v>
      </c>
      <c r="Q3997" s="9" t="s">
        <v>8324</v>
      </c>
      <c r="R3997" t="s">
        <v>8325</v>
      </c>
      <c r="S3997" s="11">
        <f t="shared" si="250"/>
        <v>42294</v>
      </c>
      <c r="T3997" s="11">
        <f t="shared" si="251"/>
        <v>42264</v>
      </c>
    </row>
    <row r="3998" spans="1:20" ht="43.2" x14ac:dyDescent="0.3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>
        <f t="shared" si="248"/>
        <v>0</v>
      </c>
      <c r="O3998" t="s">
        <v>8272</v>
      </c>
      <c r="P3998" t="e">
        <f t="shared" si="249"/>
        <v>#DIV/0!</v>
      </c>
      <c r="Q3998" s="9" t="s">
        <v>8324</v>
      </c>
      <c r="R3998" t="s">
        <v>8325</v>
      </c>
      <c r="S3998" s="11">
        <f t="shared" si="250"/>
        <v>42035</v>
      </c>
      <c r="T3998" s="11">
        <f t="shared" si="251"/>
        <v>41979</v>
      </c>
    </row>
    <row r="3999" spans="1:20" ht="43.2" x14ac:dyDescent="0.3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>
        <f t="shared" si="248"/>
        <v>15</v>
      </c>
      <c r="O3999" t="s">
        <v>8272</v>
      </c>
      <c r="P3999">
        <f t="shared" si="249"/>
        <v>367</v>
      </c>
      <c r="Q3999" s="9" t="s">
        <v>8324</v>
      </c>
      <c r="R3999" t="s">
        <v>8325</v>
      </c>
      <c r="S3999" s="11">
        <f t="shared" si="250"/>
        <v>42219</v>
      </c>
      <c r="T3999" s="11">
        <f t="shared" si="251"/>
        <v>42159</v>
      </c>
    </row>
    <row r="4000" spans="1:20" ht="43.2" x14ac:dyDescent="0.3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>
        <f t="shared" si="248"/>
        <v>0</v>
      </c>
      <c r="O4000" t="s">
        <v>8272</v>
      </c>
      <c r="P4000">
        <f t="shared" si="249"/>
        <v>2</v>
      </c>
      <c r="Q4000" s="9" t="s">
        <v>8324</v>
      </c>
      <c r="R4000" t="s">
        <v>8325</v>
      </c>
      <c r="S4000" s="11">
        <f t="shared" si="250"/>
        <v>42407</v>
      </c>
      <c r="T4000" s="11">
        <f t="shared" si="251"/>
        <v>42377</v>
      </c>
    </row>
    <row r="4001" spans="1:20" ht="43.2" x14ac:dyDescent="0.3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>
        <f t="shared" si="248"/>
        <v>0</v>
      </c>
      <c r="O4001" t="s">
        <v>8272</v>
      </c>
      <c r="P4001" t="e">
        <f t="shared" si="249"/>
        <v>#DIV/0!</v>
      </c>
      <c r="Q4001" s="9" t="s">
        <v>8324</v>
      </c>
      <c r="R4001" t="s">
        <v>8325</v>
      </c>
      <c r="S4001" s="11">
        <f t="shared" si="250"/>
        <v>42491</v>
      </c>
      <c r="T4001" s="11">
        <f t="shared" si="251"/>
        <v>42467</v>
      </c>
    </row>
    <row r="4002" spans="1:20" ht="43.2" x14ac:dyDescent="0.3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>
        <f t="shared" si="248"/>
        <v>29</v>
      </c>
      <c r="O4002" t="s">
        <v>8272</v>
      </c>
      <c r="P4002">
        <f t="shared" si="249"/>
        <v>60</v>
      </c>
      <c r="Q4002" s="9" t="s">
        <v>8324</v>
      </c>
      <c r="R4002" t="s">
        <v>8325</v>
      </c>
      <c r="S4002" s="11">
        <f t="shared" si="250"/>
        <v>41984</v>
      </c>
      <c r="T4002" s="11">
        <f t="shared" si="251"/>
        <v>41954</v>
      </c>
    </row>
    <row r="4003" spans="1:20" ht="43.2" x14ac:dyDescent="0.3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>
        <f t="shared" si="248"/>
        <v>0</v>
      </c>
      <c r="O4003" t="s">
        <v>8272</v>
      </c>
      <c r="P4003" t="e">
        <f t="shared" si="249"/>
        <v>#DIV/0!</v>
      </c>
      <c r="Q4003" s="9" t="s">
        <v>8324</v>
      </c>
      <c r="R4003" t="s">
        <v>8325</v>
      </c>
      <c r="S4003" s="11">
        <f t="shared" si="250"/>
        <v>42367</v>
      </c>
      <c r="T4003" s="11">
        <f t="shared" si="251"/>
        <v>42322</v>
      </c>
    </row>
    <row r="4004" spans="1:20" ht="28.8" x14ac:dyDescent="0.3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>
        <f t="shared" si="248"/>
        <v>0</v>
      </c>
      <c r="O4004" t="s">
        <v>8272</v>
      </c>
      <c r="P4004" t="e">
        <f t="shared" si="249"/>
        <v>#DIV/0!</v>
      </c>
      <c r="Q4004" s="9" t="s">
        <v>8324</v>
      </c>
      <c r="R4004" t="s">
        <v>8325</v>
      </c>
      <c r="S4004" s="11">
        <f t="shared" si="250"/>
        <v>42304</v>
      </c>
      <c r="T4004" s="11">
        <f t="shared" si="251"/>
        <v>42249</v>
      </c>
    </row>
    <row r="4005" spans="1:20" ht="43.2" x14ac:dyDescent="0.3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>
        <f t="shared" si="248"/>
        <v>0</v>
      </c>
      <c r="O4005" t="s">
        <v>8272</v>
      </c>
      <c r="P4005" t="e">
        <f t="shared" si="249"/>
        <v>#DIV/0!</v>
      </c>
      <c r="Q4005" s="9" t="s">
        <v>8324</v>
      </c>
      <c r="R4005" t="s">
        <v>8325</v>
      </c>
      <c r="S4005" s="11">
        <f t="shared" si="250"/>
        <v>42387</v>
      </c>
      <c r="T4005" s="11">
        <f t="shared" si="251"/>
        <v>42346</v>
      </c>
    </row>
    <row r="4006" spans="1:20" ht="43.2" x14ac:dyDescent="0.3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>
        <f t="shared" si="248"/>
        <v>11</v>
      </c>
      <c r="O4006" t="s">
        <v>8272</v>
      </c>
      <c r="P4006">
        <f t="shared" si="249"/>
        <v>97</v>
      </c>
      <c r="Q4006" s="9" t="s">
        <v>8324</v>
      </c>
      <c r="R4006" t="s">
        <v>8325</v>
      </c>
      <c r="S4006" s="11">
        <f t="shared" si="250"/>
        <v>42298</v>
      </c>
      <c r="T4006" s="11">
        <f t="shared" si="251"/>
        <v>42268</v>
      </c>
    </row>
    <row r="4007" spans="1:20" ht="43.2" x14ac:dyDescent="0.3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>
        <f t="shared" si="248"/>
        <v>1</v>
      </c>
      <c r="O4007" t="s">
        <v>8272</v>
      </c>
      <c r="P4007">
        <f t="shared" si="249"/>
        <v>48</v>
      </c>
      <c r="Q4007" s="9" t="s">
        <v>8324</v>
      </c>
      <c r="R4007" t="s">
        <v>8325</v>
      </c>
      <c r="S4007" s="11">
        <f t="shared" si="250"/>
        <v>42486</v>
      </c>
      <c r="T4007" s="11">
        <f t="shared" si="251"/>
        <v>42426</v>
      </c>
    </row>
    <row r="4008" spans="1:20" ht="43.2" x14ac:dyDescent="0.3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>
        <f t="shared" si="248"/>
        <v>0</v>
      </c>
      <c r="O4008" t="s">
        <v>8272</v>
      </c>
      <c r="P4008">
        <f t="shared" si="249"/>
        <v>50</v>
      </c>
      <c r="Q4008" s="9" t="s">
        <v>8324</v>
      </c>
      <c r="R4008" t="s">
        <v>8325</v>
      </c>
      <c r="S4008" s="11">
        <f t="shared" si="250"/>
        <v>42108</v>
      </c>
      <c r="T4008" s="11">
        <f t="shared" si="251"/>
        <v>42063</v>
      </c>
    </row>
    <row r="4009" spans="1:20" ht="43.2" x14ac:dyDescent="0.3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>
        <f t="shared" si="248"/>
        <v>0</v>
      </c>
      <c r="O4009" t="s">
        <v>8272</v>
      </c>
      <c r="P4009" t="e">
        <f t="shared" si="249"/>
        <v>#DIV/0!</v>
      </c>
      <c r="Q4009" s="9" t="s">
        <v>8324</v>
      </c>
      <c r="R4009" t="s">
        <v>8325</v>
      </c>
      <c r="S4009" s="11">
        <f t="shared" si="250"/>
        <v>42410</v>
      </c>
      <c r="T4009" s="11">
        <f t="shared" si="251"/>
        <v>42380</v>
      </c>
    </row>
    <row r="4010" spans="1:20" ht="43.2" x14ac:dyDescent="0.3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>
        <f t="shared" si="248"/>
        <v>0</v>
      </c>
      <c r="O4010" t="s">
        <v>8272</v>
      </c>
      <c r="P4010">
        <f t="shared" si="249"/>
        <v>21</v>
      </c>
      <c r="Q4010" s="9" t="s">
        <v>8324</v>
      </c>
      <c r="R4010" t="s">
        <v>8325</v>
      </c>
      <c r="S4010" s="11">
        <f t="shared" si="250"/>
        <v>41991</v>
      </c>
      <c r="T4010" s="11">
        <f t="shared" si="251"/>
        <v>41961</v>
      </c>
    </row>
    <row r="4011" spans="1:20" ht="43.2" x14ac:dyDescent="0.3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>
        <f t="shared" si="248"/>
        <v>0</v>
      </c>
      <c r="O4011" t="s">
        <v>8272</v>
      </c>
      <c r="P4011" t="e">
        <f t="shared" si="249"/>
        <v>#DIV/0!</v>
      </c>
      <c r="Q4011" s="9" t="s">
        <v>8324</v>
      </c>
      <c r="R4011" t="s">
        <v>8325</v>
      </c>
      <c r="S4011" s="11">
        <f t="shared" si="250"/>
        <v>42180</v>
      </c>
      <c r="T4011" s="11">
        <f t="shared" si="251"/>
        <v>42150</v>
      </c>
    </row>
    <row r="4012" spans="1:20" ht="43.2" x14ac:dyDescent="0.3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>
        <f t="shared" si="248"/>
        <v>3</v>
      </c>
      <c r="O4012" t="s">
        <v>8272</v>
      </c>
      <c r="P4012">
        <f t="shared" si="249"/>
        <v>30</v>
      </c>
      <c r="Q4012" s="9" t="s">
        <v>8324</v>
      </c>
      <c r="R4012" t="s">
        <v>8325</v>
      </c>
      <c r="S4012" s="11">
        <f t="shared" si="250"/>
        <v>42118</v>
      </c>
      <c r="T4012" s="11">
        <f t="shared" si="251"/>
        <v>42088</v>
      </c>
    </row>
    <row r="4013" spans="1:20" ht="28.8" x14ac:dyDescent="0.3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>
        <f t="shared" si="248"/>
        <v>0</v>
      </c>
      <c r="O4013" t="s">
        <v>8272</v>
      </c>
      <c r="P4013">
        <f t="shared" si="249"/>
        <v>50</v>
      </c>
      <c r="Q4013" s="9" t="s">
        <v>8324</v>
      </c>
      <c r="R4013" t="s">
        <v>8325</v>
      </c>
      <c r="S4013" s="11">
        <f t="shared" si="250"/>
        <v>42245</v>
      </c>
      <c r="T4013" s="11">
        <f t="shared" si="251"/>
        <v>42215</v>
      </c>
    </row>
    <row r="4014" spans="1:20" ht="43.2" x14ac:dyDescent="0.3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>
        <f t="shared" si="248"/>
        <v>0</v>
      </c>
      <c r="O4014" t="s">
        <v>8272</v>
      </c>
      <c r="P4014">
        <f t="shared" si="249"/>
        <v>10</v>
      </c>
      <c r="Q4014" s="9" t="s">
        <v>8324</v>
      </c>
      <c r="R4014" t="s">
        <v>8325</v>
      </c>
      <c r="S4014" s="11">
        <f t="shared" si="250"/>
        <v>42048</v>
      </c>
      <c r="T4014" s="11">
        <f t="shared" si="251"/>
        <v>42018</v>
      </c>
    </row>
    <row r="4015" spans="1:20" ht="43.2" x14ac:dyDescent="0.3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>
        <f t="shared" si="248"/>
        <v>0</v>
      </c>
      <c r="O4015" t="s">
        <v>8272</v>
      </c>
      <c r="P4015" t="e">
        <f t="shared" si="249"/>
        <v>#DIV/0!</v>
      </c>
      <c r="Q4015" s="9" t="s">
        <v>8324</v>
      </c>
      <c r="R4015" t="s">
        <v>8325</v>
      </c>
      <c r="S4015" s="11">
        <f t="shared" si="250"/>
        <v>42623</v>
      </c>
      <c r="T4015" s="11">
        <f t="shared" si="251"/>
        <v>42593</v>
      </c>
    </row>
    <row r="4016" spans="1:20" ht="43.2" x14ac:dyDescent="0.3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>
        <f t="shared" si="248"/>
        <v>11</v>
      </c>
      <c r="O4016" t="s">
        <v>8272</v>
      </c>
      <c r="P4016">
        <f t="shared" si="249"/>
        <v>82</v>
      </c>
      <c r="Q4016" s="9" t="s">
        <v>8324</v>
      </c>
      <c r="R4016" t="s">
        <v>8325</v>
      </c>
      <c r="S4016" s="11">
        <f t="shared" si="250"/>
        <v>42349</v>
      </c>
      <c r="T4016" s="11">
        <f t="shared" si="251"/>
        <v>42319</v>
      </c>
    </row>
    <row r="4017" spans="1:20" ht="43.2" x14ac:dyDescent="0.3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>
        <f t="shared" si="248"/>
        <v>0</v>
      </c>
      <c r="O4017" t="s">
        <v>8272</v>
      </c>
      <c r="P4017" t="e">
        <f t="shared" si="249"/>
        <v>#DIV/0!</v>
      </c>
      <c r="Q4017" s="9" t="s">
        <v>8324</v>
      </c>
      <c r="R4017" t="s">
        <v>8325</v>
      </c>
      <c r="S4017" s="11">
        <f t="shared" si="250"/>
        <v>42700</v>
      </c>
      <c r="T4017" s="11">
        <f t="shared" si="251"/>
        <v>42670</v>
      </c>
    </row>
    <row r="4018" spans="1:20" ht="43.2" x14ac:dyDescent="0.3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>
        <f t="shared" si="248"/>
        <v>0</v>
      </c>
      <c r="O4018" t="s">
        <v>8272</v>
      </c>
      <c r="P4018" t="e">
        <f t="shared" si="249"/>
        <v>#DIV/0!</v>
      </c>
      <c r="Q4018" s="9" t="s">
        <v>8324</v>
      </c>
      <c r="R4018" t="s">
        <v>8325</v>
      </c>
      <c r="S4018" s="11">
        <f t="shared" si="250"/>
        <v>42242</v>
      </c>
      <c r="T4018" s="11">
        <f t="shared" si="251"/>
        <v>42213</v>
      </c>
    </row>
    <row r="4019" spans="1:20" ht="28.8" x14ac:dyDescent="0.3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>
        <f t="shared" si="248"/>
        <v>0</v>
      </c>
      <c r="O4019" t="s">
        <v>8272</v>
      </c>
      <c r="P4019" t="e">
        <f t="shared" si="249"/>
        <v>#DIV/0!</v>
      </c>
      <c r="Q4019" s="9" t="s">
        <v>8324</v>
      </c>
      <c r="R4019" t="s">
        <v>8325</v>
      </c>
      <c r="S4019" s="11">
        <f t="shared" si="250"/>
        <v>42282</v>
      </c>
      <c r="T4019" s="11">
        <f t="shared" si="251"/>
        <v>42237</v>
      </c>
    </row>
    <row r="4020" spans="1:20" ht="43.2" x14ac:dyDescent="0.3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>
        <f t="shared" si="248"/>
        <v>0</v>
      </c>
      <c r="O4020" t="s">
        <v>8272</v>
      </c>
      <c r="P4020">
        <f t="shared" si="249"/>
        <v>18</v>
      </c>
      <c r="Q4020" s="9" t="s">
        <v>8324</v>
      </c>
      <c r="R4020" t="s">
        <v>8325</v>
      </c>
      <c r="S4020" s="11">
        <f t="shared" si="250"/>
        <v>42278</v>
      </c>
      <c r="T4020" s="11">
        <f t="shared" si="251"/>
        <v>42248</v>
      </c>
    </row>
    <row r="4021" spans="1:20" ht="43.2" x14ac:dyDescent="0.3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>
        <f t="shared" si="248"/>
        <v>2</v>
      </c>
      <c r="O4021" t="s">
        <v>8272</v>
      </c>
      <c r="P4021">
        <f t="shared" si="249"/>
        <v>224</v>
      </c>
      <c r="Q4021" s="9" t="s">
        <v>8324</v>
      </c>
      <c r="R4021" t="s">
        <v>8325</v>
      </c>
      <c r="S4021" s="11">
        <f t="shared" si="250"/>
        <v>42105</v>
      </c>
      <c r="T4021" s="11">
        <f t="shared" si="251"/>
        <v>42075</v>
      </c>
    </row>
    <row r="4022" spans="1:20" ht="57.6" x14ac:dyDescent="0.3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>
        <f t="shared" si="248"/>
        <v>3</v>
      </c>
      <c r="O4022" t="s">
        <v>8272</v>
      </c>
      <c r="P4022">
        <f t="shared" si="249"/>
        <v>38</v>
      </c>
      <c r="Q4022" s="9" t="s">
        <v>8324</v>
      </c>
      <c r="R4022" t="s">
        <v>8325</v>
      </c>
      <c r="S4022" s="11">
        <f t="shared" si="250"/>
        <v>42220</v>
      </c>
      <c r="T4022" s="11">
        <f t="shared" si="251"/>
        <v>42195</v>
      </c>
    </row>
    <row r="4023" spans="1:20" ht="43.2" x14ac:dyDescent="0.3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>
        <f t="shared" si="248"/>
        <v>4</v>
      </c>
      <c r="O4023" t="s">
        <v>8272</v>
      </c>
      <c r="P4023">
        <f t="shared" si="249"/>
        <v>145</v>
      </c>
      <c r="Q4023" s="9" t="s">
        <v>8324</v>
      </c>
      <c r="R4023" t="s">
        <v>8325</v>
      </c>
      <c r="S4023" s="11">
        <f t="shared" si="250"/>
        <v>42057</v>
      </c>
      <c r="T4023" s="11">
        <f t="shared" si="251"/>
        <v>42027</v>
      </c>
    </row>
    <row r="4024" spans="1:20" ht="57.6" x14ac:dyDescent="0.3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>
        <f t="shared" si="248"/>
        <v>1</v>
      </c>
      <c r="O4024" t="s">
        <v>8272</v>
      </c>
      <c r="P4024">
        <f t="shared" si="249"/>
        <v>1</v>
      </c>
      <c r="Q4024" s="9" t="s">
        <v>8324</v>
      </c>
      <c r="R4024" t="s">
        <v>8325</v>
      </c>
      <c r="S4024" s="11">
        <f t="shared" si="250"/>
        <v>41957</v>
      </c>
      <c r="T4024" s="11">
        <f t="shared" si="251"/>
        <v>41927</v>
      </c>
    </row>
    <row r="4025" spans="1:20" ht="43.2" x14ac:dyDescent="0.3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>
        <f t="shared" si="248"/>
        <v>1</v>
      </c>
      <c r="O4025" t="s">
        <v>8272</v>
      </c>
      <c r="P4025">
        <f t="shared" si="249"/>
        <v>113</v>
      </c>
      <c r="Q4025" s="9" t="s">
        <v>8324</v>
      </c>
      <c r="R4025" t="s">
        <v>8325</v>
      </c>
      <c r="S4025" s="11">
        <f t="shared" si="250"/>
        <v>42221</v>
      </c>
      <c r="T4025" s="11">
        <f t="shared" si="251"/>
        <v>42191</v>
      </c>
    </row>
    <row r="4026" spans="1:20" ht="43.2" x14ac:dyDescent="0.3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>
        <f t="shared" si="248"/>
        <v>0</v>
      </c>
      <c r="O4026" t="s">
        <v>8272</v>
      </c>
      <c r="P4026" t="e">
        <f t="shared" si="249"/>
        <v>#DIV/0!</v>
      </c>
      <c r="Q4026" s="9" t="s">
        <v>8324</v>
      </c>
      <c r="R4026" t="s">
        <v>8325</v>
      </c>
      <c r="S4026" s="11">
        <f t="shared" si="250"/>
        <v>42015</v>
      </c>
      <c r="T4026" s="11">
        <f t="shared" si="251"/>
        <v>41955</v>
      </c>
    </row>
    <row r="4027" spans="1:20" ht="43.2" x14ac:dyDescent="0.3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>
        <f t="shared" si="248"/>
        <v>1</v>
      </c>
      <c r="O4027" t="s">
        <v>8272</v>
      </c>
      <c r="P4027">
        <f t="shared" si="249"/>
        <v>342</v>
      </c>
      <c r="Q4027" s="9" t="s">
        <v>8324</v>
      </c>
      <c r="R4027" t="s">
        <v>8325</v>
      </c>
      <c r="S4027" s="11">
        <f t="shared" si="250"/>
        <v>42573</v>
      </c>
      <c r="T4027" s="11">
        <f t="shared" si="251"/>
        <v>42528</v>
      </c>
    </row>
    <row r="4028" spans="1:20" ht="43.2" x14ac:dyDescent="0.3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>
        <f t="shared" si="248"/>
        <v>1</v>
      </c>
      <c r="O4028" t="s">
        <v>8272</v>
      </c>
      <c r="P4028">
        <f t="shared" si="249"/>
        <v>58</v>
      </c>
      <c r="Q4028" s="9" t="s">
        <v>8324</v>
      </c>
      <c r="R4028" t="s">
        <v>8325</v>
      </c>
      <c r="S4028" s="11">
        <f t="shared" si="250"/>
        <v>42019</v>
      </c>
      <c r="T4028" s="11">
        <f t="shared" si="251"/>
        <v>41990</v>
      </c>
    </row>
    <row r="4029" spans="1:20" ht="57.6" x14ac:dyDescent="0.3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>
        <f t="shared" si="248"/>
        <v>0</v>
      </c>
      <c r="O4029" t="s">
        <v>8272</v>
      </c>
      <c r="P4029">
        <f t="shared" si="249"/>
        <v>30</v>
      </c>
      <c r="Q4029" s="9" t="s">
        <v>8324</v>
      </c>
      <c r="R4029" t="s">
        <v>8325</v>
      </c>
      <c r="S4029" s="11">
        <f t="shared" si="250"/>
        <v>42211</v>
      </c>
      <c r="T4029" s="11">
        <f t="shared" si="251"/>
        <v>42179</v>
      </c>
    </row>
    <row r="4030" spans="1:20" ht="43.2" x14ac:dyDescent="0.3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>
        <f t="shared" si="248"/>
        <v>0</v>
      </c>
      <c r="O4030" t="s">
        <v>8272</v>
      </c>
      <c r="P4030" t="e">
        <f t="shared" si="249"/>
        <v>#DIV/0!</v>
      </c>
      <c r="Q4030" s="9" t="s">
        <v>8324</v>
      </c>
      <c r="R4030" t="s">
        <v>8325</v>
      </c>
      <c r="S4030" s="11">
        <f t="shared" si="250"/>
        <v>42008</v>
      </c>
      <c r="T4030" s="11">
        <f t="shared" si="251"/>
        <v>41968</v>
      </c>
    </row>
    <row r="4031" spans="1:20" ht="28.8" x14ac:dyDescent="0.3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>
        <f t="shared" si="248"/>
        <v>0</v>
      </c>
      <c r="O4031" t="s">
        <v>8272</v>
      </c>
      <c r="P4031">
        <f t="shared" si="249"/>
        <v>25</v>
      </c>
      <c r="Q4031" s="9" t="s">
        <v>8324</v>
      </c>
      <c r="R4031" t="s">
        <v>8325</v>
      </c>
      <c r="S4031" s="11">
        <f t="shared" si="250"/>
        <v>42094</v>
      </c>
      <c r="T4031" s="11">
        <f t="shared" si="251"/>
        <v>42064</v>
      </c>
    </row>
    <row r="4032" spans="1:20" ht="43.2" x14ac:dyDescent="0.3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>
        <f t="shared" si="248"/>
        <v>0</v>
      </c>
      <c r="O4032" t="s">
        <v>8272</v>
      </c>
      <c r="P4032" t="e">
        <f t="shared" si="249"/>
        <v>#DIV/0!</v>
      </c>
      <c r="Q4032" s="9" t="s">
        <v>8324</v>
      </c>
      <c r="R4032" t="s">
        <v>8325</v>
      </c>
      <c r="S4032" s="11">
        <f t="shared" si="250"/>
        <v>42306</v>
      </c>
      <c r="T4032" s="11">
        <f t="shared" si="251"/>
        <v>42276</v>
      </c>
    </row>
    <row r="4033" spans="1:20" ht="43.2" x14ac:dyDescent="0.3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>
        <f t="shared" si="248"/>
        <v>0</v>
      </c>
      <c r="O4033" t="s">
        <v>8272</v>
      </c>
      <c r="P4033">
        <f t="shared" si="249"/>
        <v>50</v>
      </c>
      <c r="Q4033" s="9" t="s">
        <v>8324</v>
      </c>
      <c r="R4033" t="s">
        <v>8325</v>
      </c>
      <c r="S4033" s="11">
        <f t="shared" si="250"/>
        <v>42224</v>
      </c>
      <c r="T4033" s="11">
        <f t="shared" si="251"/>
        <v>42194</v>
      </c>
    </row>
    <row r="4034" spans="1:20" ht="43.2" x14ac:dyDescent="0.3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>
        <f t="shared" ref="N4034:N4097" si="252">ROUND(($E4034/$D4034)*100,0)</f>
        <v>0</v>
      </c>
      <c r="O4034" t="s">
        <v>8272</v>
      </c>
      <c r="P4034">
        <f t="shared" ref="P4034:P4097" si="253">ROUND($E4034/$L4034,0)</f>
        <v>2</v>
      </c>
      <c r="Q4034" s="9" t="s">
        <v>8324</v>
      </c>
      <c r="R4034" t="s">
        <v>8325</v>
      </c>
      <c r="S4034" s="11">
        <f t="shared" si="250"/>
        <v>42061</v>
      </c>
      <c r="T4034" s="11">
        <f t="shared" si="251"/>
        <v>42031</v>
      </c>
    </row>
    <row r="4035" spans="1:20" ht="43.2" x14ac:dyDescent="0.3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>
        <f t="shared" si="252"/>
        <v>0</v>
      </c>
      <c r="O4035" t="s">
        <v>8272</v>
      </c>
      <c r="P4035" t="e">
        <f t="shared" si="253"/>
        <v>#DIV/0!</v>
      </c>
      <c r="Q4035" s="9" t="s">
        <v>8324</v>
      </c>
      <c r="R4035" t="s">
        <v>8325</v>
      </c>
      <c r="S4035" s="11">
        <f t="shared" ref="S4035:S4098" si="254">ROUND((((($I4035/60)/60)/24)+DATE(1970,1,1))-(8/24),0)</f>
        <v>42745</v>
      </c>
      <c r="T4035" s="11">
        <f t="shared" ref="T4035:T4098" si="255">ROUND((((($J4035/60)/60)/24)+DATE(1970,1,1))-(8/24),0)</f>
        <v>42717</v>
      </c>
    </row>
    <row r="4036" spans="1:20" ht="43.2" x14ac:dyDescent="0.3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>
        <f t="shared" si="252"/>
        <v>0</v>
      </c>
      <c r="O4036" t="s">
        <v>8272</v>
      </c>
      <c r="P4036">
        <f t="shared" si="253"/>
        <v>10</v>
      </c>
      <c r="Q4036" s="9" t="s">
        <v>8324</v>
      </c>
      <c r="R4036" t="s">
        <v>8325</v>
      </c>
      <c r="S4036" s="11">
        <f t="shared" si="254"/>
        <v>42293</v>
      </c>
      <c r="T4036" s="11">
        <f t="shared" si="255"/>
        <v>42263</v>
      </c>
    </row>
    <row r="4037" spans="1:20" ht="43.2" x14ac:dyDescent="0.3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>
        <f t="shared" si="252"/>
        <v>0</v>
      </c>
      <c r="O4037" t="s">
        <v>8272</v>
      </c>
      <c r="P4037" t="e">
        <f t="shared" si="253"/>
        <v>#DIV/0!</v>
      </c>
      <c r="Q4037" s="9" t="s">
        <v>8324</v>
      </c>
      <c r="R4037" t="s">
        <v>8325</v>
      </c>
      <c r="S4037" s="11">
        <f t="shared" si="254"/>
        <v>42007</v>
      </c>
      <c r="T4037" s="11">
        <f t="shared" si="255"/>
        <v>41977</v>
      </c>
    </row>
    <row r="4038" spans="1:20" ht="43.2" x14ac:dyDescent="0.3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>
        <f t="shared" si="252"/>
        <v>0</v>
      </c>
      <c r="O4038" t="s">
        <v>8272</v>
      </c>
      <c r="P4038" t="e">
        <f t="shared" si="253"/>
        <v>#DIV/0!</v>
      </c>
      <c r="Q4038" s="9" t="s">
        <v>8324</v>
      </c>
      <c r="R4038" t="s">
        <v>8325</v>
      </c>
      <c r="S4038" s="11">
        <f t="shared" si="254"/>
        <v>42188</v>
      </c>
      <c r="T4038" s="11">
        <f t="shared" si="255"/>
        <v>42158</v>
      </c>
    </row>
    <row r="4039" spans="1:20" ht="43.2" x14ac:dyDescent="0.3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>
        <f t="shared" si="252"/>
        <v>0</v>
      </c>
      <c r="O4039" t="s">
        <v>8272</v>
      </c>
      <c r="P4039" t="e">
        <f t="shared" si="253"/>
        <v>#DIV/0!</v>
      </c>
      <c r="Q4039" s="9" t="s">
        <v>8324</v>
      </c>
      <c r="R4039" t="s">
        <v>8325</v>
      </c>
      <c r="S4039" s="11">
        <f t="shared" si="254"/>
        <v>41992</v>
      </c>
      <c r="T4039" s="11">
        <f t="shared" si="255"/>
        <v>41957</v>
      </c>
    </row>
    <row r="4040" spans="1:20" ht="43.2" x14ac:dyDescent="0.3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>
        <f t="shared" si="252"/>
        <v>0</v>
      </c>
      <c r="O4040" t="s">
        <v>8272</v>
      </c>
      <c r="P4040" t="e">
        <f t="shared" si="253"/>
        <v>#DIV/0!</v>
      </c>
      <c r="Q4040" s="9" t="s">
        <v>8324</v>
      </c>
      <c r="R4040" t="s">
        <v>8325</v>
      </c>
      <c r="S4040" s="11">
        <f t="shared" si="254"/>
        <v>42474</v>
      </c>
      <c r="T4040" s="11">
        <f t="shared" si="255"/>
        <v>42444</v>
      </c>
    </row>
    <row r="4041" spans="1:20" ht="43.2" x14ac:dyDescent="0.3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>
        <f t="shared" si="252"/>
        <v>0</v>
      </c>
      <c r="O4041" t="s">
        <v>8284</v>
      </c>
      <c r="P4041" t="e">
        <f t="shared" si="253"/>
        <v>#DIV/0!</v>
      </c>
      <c r="Q4041" s="9" t="s">
        <v>8341</v>
      </c>
      <c r="R4041" t="s">
        <v>8342</v>
      </c>
      <c r="S4041" s="11">
        <f t="shared" si="254"/>
        <v>42290</v>
      </c>
      <c r="T4041" s="11">
        <f t="shared" si="255"/>
        <v>42260</v>
      </c>
    </row>
    <row r="4042" spans="1:20" ht="57.6" x14ac:dyDescent="0.3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>
        <f t="shared" si="252"/>
        <v>1</v>
      </c>
      <c r="O4042" t="s">
        <v>8284</v>
      </c>
      <c r="P4042">
        <f t="shared" si="253"/>
        <v>25</v>
      </c>
      <c r="Q4042" s="9" t="s">
        <v>8341</v>
      </c>
      <c r="R4042" t="s">
        <v>8342</v>
      </c>
      <c r="S4042" s="11">
        <f t="shared" si="254"/>
        <v>42654</v>
      </c>
      <c r="T4042" s="11">
        <f t="shared" si="255"/>
        <v>42594</v>
      </c>
    </row>
    <row r="4043" spans="1:20" ht="28.8" x14ac:dyDescent="0.3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>
        <f t="shared" si="252"/>
        <v>0</v>
      </c>
      <c r="O4043" t="s">
        <v>8284</v>
      </c>
      <c r="P4043" t="e">
        <f t="shared" si="253"/>
        <v>#DIV/0!</v>
      </c>
      <c r="Q4043" s="9" t="s">
        <v>8341</v>
      </c>
      <c r="R4043" t="s">
        <v>8342</v>
      </c>
      <c r="S4043" s="11">
        <f t="shared" si="254"/>
        <v>42215</v>
      </c>
      <c r="T4043" s="11">
        <f t="shared" si="255"/>
        <v>42155</v>
      </c>
    </row>
    <row r="4044" spans="1:20" ht="43.2" x14ac:dyDescent="0.3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>
        <f t="shared" si="252"/>
        <v>0</v>
      </c>
      <c r="O4044" t="s">
        <v>8284</v>
      </c>
      <c r="P4044" t="e">
        <f t="shared" si="253"/>
        <v>#DIV/0!</v>
      </c>
      <c r="Q4044" s="9" t="s">
        <v>8341</v>
      </c>
      <c r="R4044" t="s">
        <v>8342</v>
      </c>
      <c r="S4044" s="11">
        <f t="shared" si="254"/>
        <v>41852</v>
      </c>
      <c r="T4044" s="11">
        <f t="shared" si="255"/>
        <v>41822</v>
      </c>
    </row>
    <row r="4045" spans="1:20" ht="43.2" x14ac:dyDescent="0.3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>
        <f t="shared" si="252"/>
        <v>1</v>
      </c>
      <c r="O4045" t="s">
        <v>8284</v>
      </c>
      <c r="P4045">
        <f t="shared" si="253"/>
        <v>100</v>
      </c>
      <c r="Q4045" s="9" t="s">
        <v>8341</v>
      </c>
      <c r="R4045" t="s">
        <v>8342</v>
      </c>
      <c r="S4045" s="11">
        <f t="shared" si="254"/>
        <v>42500</v>
      </c>
      <c r="T4045" s="11">
        <f t="shared" si="255"/>
        <v>42440</v>
      </c>
    </row>
    <row r="4046" spans="1:20" ht="43.2" x14ac:dyDescent="0.3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>
        <f t="shared" si="252"/>
        <v>0</v>
      </c>
      <c r="O4046" t="s">
        <v>8284</v>
      </c>
      <c r="P4046" t="e">
        <f t="shared" si="253"/>
        <v>#DIV/0!</v>
      </c>
      <c r="Q4046" s="9" t="s">
        <v>8341</v>
      </c>
      <c r="R4046" t="s">
        <v>8342</v>
      </c>
      <c r="S4046" s="11">
        <f t="shared" si="254"/>
        <v>41873</v>
      </c>
      <c r="T4046" s="11">
        <f t="shared" si="255"/>
        <v>41843</v>
      </c>
    </row>
    <row r="4047" spans="1:20" ht="43.2" x14ac:dyDescent="0.3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>
        <f t="shared" si="252"/>
        <v>0</v>
      </c>
      <c r="O4047" t="s">
        <v>8284</v>
      </c>
      <c r="P4047">
        <f t="shared" si="253"/>
        <v>60</v>
      </c>
      <c r="Q4047" s="9" t="s">
        <v>8341</v>
      </c>
      <c r="R4047" t="s">
        <v>8342</v>
      </c>
      <c r="S4047" s="11">
        <f t="shared" si="254"/>
        <v>42118</v>
      </c>
      <c r="T4047" s="11">
        <f t="shared" si="255"/>
        <v>42088</v>
      </c>
    </row>
    <row r="4048" spans="1:20" ht="43.2" x14ac:dyDescent="0.3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>
        <f t="shared" si="252"/>
        <v>1</v>
      </c>
      <c r="O4048" t="s">
        <v>8284</v>
      </c>
      <c r="P4048">
        <f t="shared" si="253"/>
        <v>50</v>
      </c>
      <c r="Q4048" s="9" t="s">
        <v>8341</v>
      </c>
      <c r="R4048" t="s">
        <v>8342</v>
      </c>
      <c r="S4048" s="11">
        <f t="shared" si="254"/>
        <v>42614</v>
      </c>
      <c r="T4048" s="11">
        <f t="shared" si="255"/>
        <v>42584</v>
      </c>
    </row>
    <row r="4049" spans="1:20" ht="43.2" x14ac:dyDescent="0.3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>
        <f t="shared" si="252"/>
        <v>2</v>
      </c>
      <c r="O4049" t="s">
        <v>8284</v>
      </c>
      <c r="P4049">
        <f t="shared" si="253"/>
        <v>73</v>
      </c>
      <c r="Q4049" s="9" t="s">
        <v>8341</v>
      </c>
      <c r="R4049" t="s">
        <v>8342</v>
      </c>
      <c r="S4049" s="11">
        <f t="shared" si="254"/>
        <v>42264</v>
      </c>
      <c r="T4049" s="11">
        <f t="shared" si="255"/>
        <v>42234</v>
      </c>
    </row>
    <row r="4050" spans="1:20" ht="43.2" x14ac:dyDescent="0.3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>
        <f t="shared" si="252"/>
        <v>1</v>
      </c>
      <c r="O4050" t="s">
        <v>8284</v>
      </c>
      <c r="P4050">
        <f t="shared" si="253"/>
        <v>30</v>
      </c>
      <c r="Q4050" s="9" t="s">
        <v>8341</v>
      </c>
      <c r="R4050" t="s">
        <v>8342</v>
      </c>
      <c r="S4050" s="11">
        <f t="shared" si="254"/>
        <v>42775</v>
      </c>
      <c r="T4050" s="11">
        <f t="shared" si="255"/>
        <v>42745</v>
      </c>
    </row>
    <row r="4051" spans="1:20" ht="43.2" x14ac:dyDescent="0.3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>
        <f t="shared" si="252"/>
        <v>0</v>
      </c>
      <c r="O4051" t="s">
        <v>8284</v>
      </c>
      <c r="P4051">
        <f t="shared" si="253"/>
        <v>63</v>
      </c>
      <c r="Q4051" s="9" t="s">
        <v>8341</v>
      </c>
      <c r="R4051" t="s">
        <v>8342</v>
      </c>
      <c r="S4051" s="11">
        <f t="shared" si="254"/>
        <v>42509</v>
      </c>
      <c r="T4051" s="11">
        <f t="shared" si="255"/>
        <v>42449</v>
      </c>
    </row>
    <row r="4052" spans="1:20" ht="43.2" x14ac:dyDescent="0.3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>
        <f t="shared" si="252"/>
        <v>0</v>
      </c>
      <c r="O4052" t="s">
        <v>8284</v>
      </c>
      <c r="P4052" t="e">
        <f t="shared" si="253"/>
        <v>#DIV/0!</v>
      </c>
      <c r="Q4052" s="9" t="s">
        <v>8341</v>
      </c>
      <c r="R4052" t="s">
        <v>8342</v>
      </c>
      <c r="S4052" s="11">
        <f t="shared" si="254"/>
        <v>42107</v>
      </c>
      <c r="T4052" s="11">
        <f t="shared" si="255"/>
        <v>42077</v>
      </c>
    </row>
    <row r="4053" spans="1:20" ht="43.2" x14ac:dyDescent="0.3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>
        <f t="shared" si="252"/>
        <v>0</v>
      </c>
      <c r="O4053" t="s">
        <v>8284</v>
      </c>
      <c r="P4053" t="e">
        <f t="shared" si="253"/>
        <v>#DIV/0!</v>
      </c>
      <c r="Q4053" s="9" t="s">
        <v>8341</v>
      </c>
      <c r="R4053" t="s">
        <v>8342</v>
      </c>
      <c r="S4053" s="11">
        <f t="shared" si="254"/>
        <v>41874</v>
      </c>
      <c r="T4053" s="11">
        <f t="shared" si="255"/>
        <v>41829</v>
      </c>
    </row>
    <row r="4054" spans="1:20" ht="43.2" x14ac:dyDescent="0.3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>
        <f t="shared" si="252"/>
        <v>0</v>
      </c>
      <c r="O4054" t="s">
        <v>8284</v>
      </c>
      <c r="P4054" t="e">
        <f t="shared" si="253"/>
        <v>#DIV/0!</v>
      </c>
      <c r="Q4054" s="9" t="s">
        <v>8341</v>
      </c>
      <c r="R4054" t="s">
        <v>8342</v>
      </c>
      <c r="S4054" s="11">
        <f t="shared" si="254"/>
        <v>42508</v>
      </c>
      <c r="T4054" s="11">
        <f t="shared" si="255"/>
        <v>42487</v>
      </c>
    </row>
    <row r="4055" spans="1:20" ht="43.2" x14ac:dyDescent="0.3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>
        <f t="shared" si="252"/>
        <v>0</v>
      </c>
      <c r="O4055" t="s">
        <v>8284</v>
      </c>
      <c r="P4055" t="e">
        <f t="shared" si="253"/>
        <v>#DIV/0!</v>
      </c>
      <c r="Q4055" s="9" t="s">
        <v>8341</v>
      </c>
      <c r="R4055" t="s">
        <v>8342</v>
      </c>
      <c r="S4055" s="11">
        <f t="shared" si="254"/>
        <v>42016</v>
      </c>
      <c r="T4055" s="11">
        <f t="shared" si="255"/>
        <v>41986</v>
      </c>
    </row>
    <row r="4056" spans="1:20" ht="28.8" x14ac:dyDescent="0.3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>
        <f t="shared" si="252"/>
        <v>0</v>
      </c>
      <c r="O4056" t="s">
        <v>8284</v>
      </c>
      <c r="P4056" t="e">
        <f t="shared" si="253"/>
        <v>#DIV/0!</v>
      </c>
      <c r="Q4056" s="9" t="s">
        <v>8341</v>
      </c>
      <c r="R4056" t="s">
        <v>8342</v>
      </c>
      <c r="S4056" s="11">
        <f t="shared" si="254"/>
        <v>42105</v>
      </c>
      <c r="T4056" s="11">
        <f t="shared" si="255"/>
        <v>42060</v>
      </c>
    </row>
    <row r="4057" spans="1:20" ht="43.2" x14ac:dyDescent="0.3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>
        <f t="shared" si="252"/>
        <v>0</v>
      </c>
      <c r="O4057" t="s">
        <v>8284</v>
      </c>
      <c r="P4057" t="e">
        <f t="shared" si="253"/>
        <v>#DIV/0!</v>
      </c>
      <c r="Q4057" s="9" t="s">
        <v>8341</v>
      </c>
      <c r="R4057" t="s">
        <v>8342</v>
      </c>
      <c r="S4057" s="11">
        <f t="shared" si="254"/>
        <v>41855</v>
      </c>
      <c r="T4057" s="11">
        <f t="shared" si="255"/>
        <v>41830</v>
      </c>
    </row>
    <row r="4058" spans="1:20" ht="57.6" x14ac:dyDescent="0.3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>
        <f t="shared" si="252"/>
        <v>0</v>
      </c>
      <c r="O4058" t="s">
        <v>8284</v>
      </c>
      <c r="P4058" t="e">
        <f t="shared" si="253"/>
        <v>#DIV/0!</v>
      </c>
      <c r="Q4058" s="9" t="s">
        <v>8341</v>
      </c>
      <c r="R4058" t="s">
        <v>8342</v>
      </c>
      <c r="S4058" s="11">
        <f t="shared" si="254"/>
        <v>42286</v>
      </c>
      <c r="T4058" s="11">
        <f t="shared" si="255"/>
        <v>42238</v>
      </c>
    </row>
    <row r="4059" spans="1:20" ht="43.2" x14ac:dyDescent="0.3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>
        <f t="shared" si="252"/>
        <v>0</v>
      </c>
      <c r="O4059" t="s">
        <v>8284</v>
      </c>
      <c r="P4059">
        <f t="shared" si="253"/>
        <v>23</v>
      </c>
      <c r="Q4059" s="9" t="s">
        <v>8341</v>
      </c>
      <c r="R4059" t="s">
        <v>8342</v>
      </c>
      <c r="S4059" s="11">
        <f t="shared" si="254"/>
        <v>41897</v>
      </c>
      <c r="T4059" s="11">
        <f t="shared" si="255"/>
        <v>41837</v>
      </c>
    </row>
    <row r="4060" spans="1:20" ht="43.2" x14ac:dyDescent="0.3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>
        <f t="shared" si="252"/>
        <v>1</v>
      </c>
      <c r="O4060" t="s">
        <v>8284</v>
      </c>
      <c r="P4060">
        <f t="shared" si="253"/>
        <v>26</v>
      </c>
      <c r="Q4060" s="9" t="s">
        <v>8341</v>
      </c>
      <c r="R4060" t="s">
        <v>8342</v>
      </c>
      <c r="S4060" s="11">
        <f t="shared" si="254"/>
        <v>42140</v>
      </c>
      <c r="T4060" s="11">
        <f t="shared" si="255"/>
        <v>42110</v>
      </c>
    </row>
    <row r="4061" spans="1:20" ht="43.2" x14ac:dyDescent="0.3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>
        <f t="shared" si="252"/>
        <v>34</v>
      </c>
      <c r="O4061" t="s">
        <v>8301</v>
      </c>
      <c r="P4061">
        <f t="shared" si="253"/>
        <v>224</v>
      </c>
      <c r="Q4061" s="9" t="s">
        <v>8324</v>
      </c>
      <c r="R4061" t="s">
        <v>8360</v>
      </c>
      <c r="S4061" s="11">
        <f t="shared" si="254"/>
        <v>42725</v>
      </c>
      <c r="T4061" s="11">
        <f t="shared" si="255"/>
        <v>42689</v>
      </c>
    </row>
    <row r="4062" spans="1:20" ht="43.2" x14ac:dyDescent="0.3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>
        <f t="shared" si="252"/>
        <v>2</v>
      </c>
      <c r="O4062" t="s">
        <v>8301</v>
      </c>
      <c r="P4062">
        <f t="shared" si="253"/>
        <v>39</v>
      </c>
      <c r="Q4062" s="9" t="s">
        <v>8324</v>
      </c>
      <c r="R4062" t="s">
        <v>8360</v>
      </c>
      <c r="S4062" s="11">
        <f t="shared" si="254"/>
        <v>42804</v>
      </c>
      <c r="T4062" s="11">
        <f t="shared" si="255"/>
        <v>42774</v>
      </c>
    </row>
    <row r="4063" spans="1:20" ht="43.2" x14ac:dyDescent="0.3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>
        <f t="shared" si="252"/>
        <v>11</v>
      </c>
      <c r="O4063" t="s">
        <v>8301</v>
      </c>
      <c r="P4063">
        <f t="shared" si="253"/>
        <v>91</v>
      </c>
      <c r="Q4063" s="9" t="s">
        <v>8324</v>
      </c>
      <c r="R4063" t="s">
        <v>8360</v>
      </c>
      <c r="S4063" s="11">
        <f t="shared" si="254"/>
        <v>41952</v>
      </c>
      <c r="T4063" s="11">
        <f t="shared" si="255"/>
        <v>41922</v>
      </c>
    </row>
    <row r="4064" spans="1:20" ht="43.2" x14ac:dyDescent="0.3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>
        <f t="shared" si="252"/>
        <v>8</v>
      </c>
      <c r="O4064" t="s">
        <v>8301</v>
      </c>
      <c r="P4064">
        <f t="shared" si="253"/>
        <v>79</v>
      </c>
      <c r="Q4064" s="9" t="s">
        <v>8324</v>
      </c>
      <c r="R4064" t="s">
        <v>8360</v>
      </c>
      <c r="S4064" s="11">
        <f t="shared" si="254"/>
        <v>42256</v>
      </c>
      <c r="T4064" s="11">
        <f t="shared" si="255"/>
        <v>42226</v>
      </c>
    </row>
    <row r="4065" spans="1:20" ht="43.2" x14ac:dyDescent="0.3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>
        <f t="shared" si="252"/>
        <v>1</v>
      </c>
      <c r="O4065" t="s">
        <v>8301</v>
      </c>
      <c r="P4065">
        <f t="shared" si="253"/>
        <v>12</v>
      </c>
      <c r="Q4065" s="9" t="s">
        <v>8324</v>
      </c>
      <c r="R4065" t="s">
        <v>8360</v>
      </c>
      <c r="S4065" s="11">
        <f t="shared" si="254"/>
        <v>42230</v>
      </c>
      <c r="T4065" s="11">
        <f t="shared" si="255"/>
        <v>42200</v>
      </c>
    </row>
    <row r="4066" spans="1:20" ht="57.6" x14ac:dyDescent="0.3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>
        <f t="shared" si="252"/>
        <v>1</v>
      </c>
      <c r="O4066" t="s">
        <v>8301</v>
      </c>
      <c r="P4066">
        <f t="shared" si="253"/>
        <v>18</v>
      </c>
      <c r="Q4066" s="9" t="s">
        <v>8324</v>
      </c>
      <c r="R4066" t="s">
        <v>8360</v>
      </c>
      <c r="S4066" s="11">
        <f t="shared" si="254"/>
        <v>42438</v>
      </c>
      <c r="T4066" s="11">
        <f t="shared" si="255"/>
        <v>42408</v>
      </c>
    </row>
    <row r="4067" spans="1:20" ht="28.8" x14ac:dyDescent="0.3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>
        <f t="shared" si="252"/>
        <v>0</v>
      </c>
      <c r="O4067" t="s">
        <v>8301</v>
      </c>
      <c r="P4067">
        <f t="shared" si="253"/>
        <v>41</v>
      </c>
      <c r="Q4067" s="9" t="s">
        <v>8324</v>
      </c>
      <c r="R4067" t="s">
        <v>8360</v>
      </c>
      <c r="S4067" s="11">
        <f t="shared" si="254"/>
        <v>42402</v>
      </c>
      <c r="T4067" s="11">
        <f t="shared" si="255"/>
        <v>42342</v>
      </c>
    </row>
    <row r="4068" spans="1:20" ht="57.6" x14ac:dyDescent="0.3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>
        <f t="shared" si="252"/>
        <v>1</v>
      </c>
      <c r="O4068" t="s">
        <v>8301</v>
      </c>
      <c r="P4068">
        <f t="shared" si="253"/>
        <v>72</v>
      </c>
      <c r="Q4068" s="9" t="s">
        <v>8324</v>
      </c>
      <c r="R4068" t="s">
        <v>8360</v>
      </c>
      <c r="S4068" s="11">
        <f t="shared" si="254"/>
        <v>42725</v>
      </c>
      <c r="T4068" s="11">
        <f t="shared" si="255"/>
        <v>42695</v>
      </c>
    </row>
    <row r="4069" spans="1:20" ht="43.2" x14ac:dyDescent="0.3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>
        <f t="shared" si="252"/>
        <v>2</v>
      </c>
      <c r="O4069" t="s">
        <v>8301</v>
      </c>
      <c r="P4069">
        <f t="shared" si="253"/>
        <v>308</v>
      </c>
      <c r="Q4069" s="9" t="s">
        <v>8324</v>
      </c>
      <c r="R4069" t="s">
        <v>8360</v>
      </c>
      <c r="S4069" s="11">
        <f t="shared" si="254"/>
        <v>42355</v>
      </c>
      <c r="T4069" s="11">
        <f t="shared" si="255"/>
        <v>42327</v>
      </c>
    </row>
    <row r="4070" spans="1:20" ht="43.2" x14ac:dyDescent="0.3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>
        <f t="shared" si="252"/>
        <v>1</v>
      </c>
      <c r="O4070" t="s">
        <v>8301</v>
      </c>
      <c r="P4070">
        <f t="shared" si="253"/>
        <v>80</v>
      </c>
      <c r="Q4070" s="9" t="s">
        <v>8324</v>
      </c>
      <c r="R4070" t="s">
        <v>8360</v>
      </c>
      <c r="S4070" s="11">
        <f t="shared" si="254"/>
        <v>41983</v>
      </c>
      <c r="T4070" s="11">
        <f t="shared" si="255"/>
        <v>41953</v>
      </c>
    </row>
    <row r="4071" spans="1:20" ht="43.2" x14ac:dyDescent="0.3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>
        <f t="shared" si="252"/>
        <v>12</v>
      </c>
      <c r="O4071" t="s">
        <v>8301</v>
      </c>
      <c r="P4071">
        <f t="shared" si="253"/>
        <v>84</v>
      </c>
      <c r="Q4071" s="9" t="s">
        <v>8324</v>
      </c>
      <c r="R4071" t="s">
        <v>8360</v>
      </c>
      <c r="S4071" s="11">
        <f t="shared" si="254"/>
        <v>41803</v>
      </c>
      <c r="T4071" s="11">
        <f t="shared" si="255"/>
        <v>41771</v>
      </c>
    </row>
    <row r="4072" spans="1:20" ht="43.2" x14ac:dyDescent="0.3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>
        <f t="shared" si="252"/>
        <v>0</v>
      </c>
      <c r="O4072" t="s">
        <v>8301</v>
      </c>
      <c r="P4072">
        <f t="shared" si="253"/>
        <v>9</v>
      </c>
      <c r="Q4072" s="9" t="s">
        <v>8324</v>
      </c>
      <c r="R4072" t="s">
        <v>8360</v>
      </c>
      <c r="S4072" s="11">
        <f t="shared" si="254"/>
        <v>42115</v>
      </c>
      <c r="T4072" s="11">
        <f t="shared" si="255"/>
        <v>42055</v>
      </c>
    </row>
    <row r="4073" spans="1:20" x14ac:dyDescent="0.3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>
        <f t="shared" si="252"/>
        <v>21</v>
      </c>
      <c r="O4073" t="s">
        <v>8301</v>
      </c>
      <c r="P4073">
        <f t="shared" si="253"/>
        <v>73</v>
      </c>
      <c r="Q4073" s="9" t="s">
        <v>8324</v>
      </c>
      <c r="R4073" t="s">
        <v>8360</v>
      </c>
      <c r="S4073" s="11">
        <f t="shared" si="254"/>
        <v>42410</v>
      </c>
      <c r="T4073" s="11">
        <f t="shared" si="255"/>
        <v>42382</v>
      </c>
    </row>
    <row r="4074" spans="1:20" ht="28.8" x14ac:dyDescent="0.3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>
        <f t="shared" si="252"/>
        <v>11</v>
      </c>
      <c r="O4074" t="s">
        <v>8301</v>
      </c>
      <c r="P4074">
        <f t="shared" si="253"/>
        <v>113</v>
      </c>
      <c r="Q4074" s="9" t="s">
        <v>8324</v>
      </c>
      <c r="R4074" t="s">
        <v>8360</v>
      </c>
      <c r="S4074" s="11">
        <f t="shared" si="254"/>
        <v>42806</v>
      </c>
      <c r="T4074" s="11">
        <f t="shared" si="255"/>
        <v>42767</v>
      </c>
    </row>
    <row r="4075" spans="1:20" ht="43.2" x14ac:dyDescent="0.3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>
        <f t="shared" si="252"/>
        <v>19</v>
      </c>
      <c r="O4075" t="s">
        <v>8301</v>
      </c>
      <c r="P4075">
        <f t="shared" si="253"/>
        <v>95</v>
      </c>
      <c r="Q4075" s="9" t="s">
        <v>8324</v>
      </c>
      <c r="R4075" t="s">
        <v>8360</v>
      </c>
      <c r="S4075" s="11">
        <f t="shared" si="254"/>
        <v>42585</v>
      </c>
      <c r="T4075" s="11">
        <f t="shared" si="255"/>
        <v>42552</v>
      </c>
    </row>
    <row r="4076" spans="1:20" ht="43.2" x14ac:dyDescent="0.3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>
        <f t="shared" si="252"/>
        <v>0</v>
      </c>
      <c r="O4076" t="s">
        <v>8301</v>
      </c>
      <c r="P4076">
        <f t="shared" si="253"/>
        <v>23</v>
      </c>
      <c r="Q4076" s="9" t="s">
        <v>8324</v>
      </c>
      <c r="R4076" t="s">
        <v>8360</v>
      </c>
      <c r="S4076" s="11">
        <f t="shared" si="254"/>
        <v>42582</v>
      </c>
      <c r="T4076" s="11">
        <f t="shared" si="255"/>
        <v>42552</v>
      </c>
    </row>
    <row r="4077" spans="1:20" x14ac:dyDescent="0.3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>
        <f t="shared" si="252"/>
        <v>3</v>
      </c>
      <c r="O4077" t="s">
        <v>8301</v>
      </c>
      <c r="P4077">
        <f t="shared" si="253"/>
        <v>133</v>
      </c>
      <c r="Q4077" s="9" t="s">
        <v>8324</v>
      </c>
      <c r="R4077" t="s">
        <v>8360</v>
      </c>
      <c r="S4077" s="11">
        <f t="shared" si="254"/>
        <v>42112</v>
      </c>
      <c r="T4077" s="11">
        <f t="shared" si="255"/>
        <v>42082</v>
      </c>
    </row>
    <row r="4078" spans="1:20" ht="57.6" x14ac:dyDescent="0.3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>
        <f t="shared" si="252"/>
        <v>0</v>
      </c>
      <c r="O4078" t="s">
        <v>8301</v>
      </c>
      <c r="P4078">
        <f t="shared" si="253"/>
        <v>4</v>
      </c>
      <c r="Q4078" s="9" t="s">
        <v>8324</v>
      </c>
      <c r="R4078" t="s">
        <v>8360</v>
      </c>
      <c r="S4078" s="11">
        <f t="shared" si="254"/>
        <v>42332</v>
      </c>
      <c r="T4078" s="11">
        <f t="shared" si="255"/>
        <v>42272</v>
      </c>
    </row>
    <row r="4079" spans="1:20" ht="57.6" x14ac:dyDescent="0.3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>
        <f t="shared" si="252"/>
        <v>2</v>
      </c>
      <c r="O4079" t="s">
        <v>8303</v>
      </c>
      <c r="P4079">
        <f t="shared" si="253"/>
        <v>19</v>
      </c>
      <c r="Q4079" s="9" t="s">
        <v>8322</v>
      </c>
      <c r="R4079" t="s">
        <v>8362</v>
      </c>
      <c r="S4079" s="11">
        <f t="shared" si="254"/>
        <v>41917</v>
      </c>
      <c r="T4079" s="11">
        <f t="shared" si="255"/>
        <v>41872</v>
      </c>
    </row>
    <row r="4080" spans="1:20" ht="43.2" x14ac:dyDescent="0.3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>
        <f t="shared" si="252"/>
        <v>8</v>
      </c>
      <c r="O4080" t="s">
        <v>8303</v>
      </c>
      <c r="P4080">
        <f t="shared" si="253"/>
        <v>201</v>
      </c>
      <c r="Q4080" s="9" t="s">
        <v>8322</v>
      </c>
      <c r="R4080" t="s">
        <v>8362</v>
      </c>
      <c r="S4080" s="11">
        <f t="shared" si="254"/>
        <v>42660</v>
      </c>
      <c r="T4080" s="11">
        <f t="shared" si="255"/>
        <v>42628</v>
      </c>
    </row>
    <row r="4081" spans="1:20" ht="43.2" x14ac:dyDescent="0.3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>
        <f t="shared" si="252"/>
        <v>0</v>
      </c>
      <c r="O4081" t="s">
        <v>8303</v>
      </c>
      <c r="P4081">
        <f t="shared" si="253"/>
        <v>202</v>
      </c>
      <c r="Q4081" s="9" t="s">
        <v>8322</v>
      </c>
      <c r="R4081" t="s">
        <v>8362</v>
      </c>
      <c r="S4081" s="11">
        <f t="shared" si="254"/>
        <v>42285</v>
      </c>
      <c r="T4081" s="11">
        <f t="shared" si="255"/>
        <v>42255</v>
      </c>
    </row>
    <row r="4082" spans="1:20" ht="43.2" x14ac:dyDescent="0.3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>
        <f t="shared" si="252"/>
        <v>0</v>
      </c>
      <c r="O4082" t="s">
        <v>8303</v>
      </c>
      <c r="P4082" t="e">
        <f t="shared" si="253"/>
        <v>#DIV/0!</v>
      </c>
      <c r="Q4082" s="9" t="s">
        <v>8322</v>
      </c>
      <c r="R4082" t="s">
        <v>8362</v>
      </c>
      <c r="S4082" s="11">
        <f t="shared" si="254"/>
        <v>42810</v>
      </c>
      <c r="T4082" s="11">
        <f t="shared" si="255"/>
        <v>42790</v>
      </c>
    </row>
    <row r="4083" spans="1:20" ht="28.8" x14ac:dyDescent="0.3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>
        <f t="shared" si="252"/>
        <v>60</v>
      </c>
      <c r="O4083" t="s">
        <v>8303</v>
      </c>
      <c r="P4083">
        <f t="shared" si="253"/>
        <v>65</v>
      </c>
      <c r="Q4083" s="9" t="s">
        <v>8322</v>
      </c>
      <c r="R4083" t="s">
        <v>8362</v>
      </c>
      <c r="S4083" s="11">
        <f t="shared" si="254"/>
        <v>42171</v>
      </c>
      <c r="T4083" s="11">
        <f t="shared" si="255"/>
        <v>42141</v>
      </c>
    </row>
    <row r="4084" spans="1:20" ht="43.2" x14ac:dyDescent="0.3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>
        <f t="shared" si="252"/>
        <v>17</v>
      </c>
      <c r="O4084" t="s">
        <v>8303</v>
      </c>
      <c r="P4084">
        <f t="shared" si="253"/>
        <v>66</v>
      </c>
      <c r="Q4084" s="9" t="s">
        <v>8322</v>
      </c>
      <c r="R4084" t="s">
        <v>8362</v>
      </c>
      <c r="S4084" s="11">
        <f t="shared" si="254"/>
        <v>42495</v>
      </c>
      <c r="T4084" s="11">
        <f t="shared" si="255"/>
        <v>42465</v>
      </c>
    </row>
    <row r="4085" spans="1:20" ht="43.2" x14ac:dyDescent="0.3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>
        <f t="shared" si="252"/>
        <v>2</v>
      </c>
      <c r="O4085" t="s">
        <v>8303</v>
      </c>
      <c r="P4085">
        <f t="shared" si="253"/>
        <v>93</v>
      </c>
      <c r="Q4085" s="9" t="s">
        <v>8322</v>
      </c>
      <c r="R4085" t="s">
        <v>8362</v>
      </c>
      <c r="S4085" s="11">
        <f t="shared" si="254"/>
        <v>42091</v>
      </c>
      <c r="T4085" s="11">
        <f t="shared" si="255"/>
        <v>42031</v>
      </c>
    </row>
    <row r="4086" spans="1:20" ht="43.2" x14ac:dyDescent="0.3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>
        <f t="shared" si="252"/>
        <v>0</v>
      </c>
      <c r="O4086" t="s">
        <v>8303</v>
      </c>
      <c r="P4086" t="e">
        <f t="shared" si="253"/>
        <v>#DIV/0!</v>
      </c>
      <c r="Q4086" s="9" t="s">
        <v>8322</v>
      </c>
      <c r="R4086" t="s">
        <v>8362</v>
      </c>
      <c r="S4086" s="11">
        <f t="shared" si="254"/>
        <v>42498</v>
      </c>
      <c r="T4086" s="11">
        <f t="shared" si="255"/>
        <v>42438</v>
      </c>
    </row>
    <row r="4087" spans="1:20" ht="43.2" x14ac:dyDescent="0.3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>
        <f t="shared" si="252"/>
        <v>0</v>
      </c>
      <c r="O4087" t="s">
        <v>8303</v>
      </c>
      <c r="P4087" t="e">
        <f t="shared" si="253"/>
        <v>#DIV/0!</v>
      </c>
      <c r="Q4087" s="9" t="s">
        <v>8322</v>
      </c>
      <c r="R4087" t="s">
        <v>8362</v>
      </c>
      <c r="S4087" s="11">
        <f t="shared" si="254"/>
        <v>42528</v>
      </c>
      <c r="T4087" s="11">
        <f t="shared" si="255"/>
        <v>42498</v>
      </c>
    </row>
    <row r="4088" spans="1:20" ht="43.2" x14ac:dyDescent="0.3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>
        <f t="shared" si="252"/>
        <v>0</v>
      </c>
      <c r="O4088" t="s">
        <v>8303</v>
      </c>
      <c r="P4088" t="e">
        <f t="shared" si="253"/>
        <v>#DIV/0!</v>
      </c>
      <c r="Q4088" s="9" t="s">
        <v>8322</v>
      </c>
      <c r="R4088" t="s">
        <v>8362</v>
      </c>
      <c r="S4088" s="11">
        <f t="shared" si="254"/>
        <v>41893</v>
      </c>
      <c r="T4088" s="11">
        <f t="shared" si="255"/>
        <v>41863</v>
      </c>
    </row>
    <row r="4089" spans="1:20" ht="28.8" x14ac:dyDescent="0.3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>
        <f t="shared" si="252"/>
        <v>1</v>
      </c>
      <c r="O4089" t="s">
        <v>8303</v>
      </c>
      <c r="P4089">
        <f t="shared" si="253"/>
        <v>10</v>
      </c>
      <c r="Q4089" s="9" t="s">
        <v>8322</v>
      </c>
      <c r="R4089" t="s">
        <v>8362</v>
      </c>
      <c r="S4089" s="11">
        <f t="shared" si="254"/>
        <v>41908</v>
      </c>
      <c r="T4089" s="11">
        <f t="shared" si="255"/>
        <v>41848</v>
      </c>
    </row>
    <row r="4090" spans="1:20" x14ac:dyDescent="0.3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>
        <f t="shared" si="252"/>
        <v>58</v>
      </c>
      <c r="O4090" t="s">
        <v>8303</v>
      </c>
      <c r="P4090">
        <f t="shared" si="253"/>
        <v>58</v>
      </c>
      <c r="Q4090" s="9" t="s">
        <v>8322</v>
      </c>
      <c r="R4090" t="s">
        <v>8362</v>
      </c>
      <c r="S4090" s="11">
        <f t="shared" si="254"/>
        <v>42684</v>
      </c>
      <c r="T4090" s="11">
        <f t="shared" si="255"/>
        <v>42679</v>
      </c>
    </row>
    <row r="4091" spans="1:20" ht="43.2" x14ac:dyDescent="0.3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>
        <f t="shared" si="252"/>
        <v>68</v>
      </c>
      <c r="O4091" t="s">
        <v>8303</v>
      </c>
      <c r="P4091">
        <f t="shared" si="253"/>
        <v>245</v>
      </c>
      <c r="Q4091" s="9" t="s">
        <v>8322</v>
      </c>
      <c r="R4091" t="s">
        <v>8362</v>
      </c>
      <c r="S4091" s="11">
        <f t="shared" si="254"/>
        <v>42561</v>
      </c>
      <c r="T4091" s="11">
        <f t="shared" si="255"/>
        <v>42531</v>
      </c>
    </row>
    <row r="4092" spans="1:20" ht="43.2" x14ac:dyDescent="0.3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>
        <f t="shared" si="252"/>
        <v>0</v>
      </c>
      <c r="O4092" t="s">
        <v>8303</v>
      </c>
      <c r="P4092">
        <f t="shared" si="253"/>
        <v>7</v>
      </c>
      <c r="Q4092" s="9" t="s">
        <v>8322</v>
      </c>
      <c r="R4092" t="s">
        <v>8362</v>
      </c>
      <c r="S4092" s="11">
        <f t="shared" si="254"/>
        <v>42037</v>
      </c>
      <c r="T4092" s="11">
        <f t="shared" si="255"/>
        <v>41977</v>
      </c>
    </row>
    <row r="4093" spans="1:20" x14ac:dyDescent="0.3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>
        <f t="shared" si="252"/>
        <v>0</v>
      </c>
      <c r="O4093" t="s">
        <v>8303</v>
      </c>
      <c r="P4093" t="e">
        <f t="shared" si="253"/>
        <v>#DIV/0!</v>
      </c>
      <c r="Q4093" s="9" t="s">
        <v>8322</v>
      </c>
      <c r="R4093" t="s">
        <v>8362</v>
      </c>
      <c r="S4093" s="11">
        <f t="shared" si="254"/>
        <v>42376</v>
      </c>
      <c r="T4093" s="11">
        <f t="shared" si="255"/>
        <v>42346</v>
      </c>
    </row>
    <row r="4094" spans="1:20" ht="72" x14ac:dyDescent="0.3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>
        <f t="shared" si="252"/>
        <v>4</v>
      </c>
      <c r="O4094" t="s">
        <v>8303</v>
      </c>
      <c r="P4094">
        <f t="shared" si="253"/>
        <v>61</v>
      </c>
      <c r="Q4094" s="9" t="s">
        <v>8322</v>
      </c>
      <c r="R4094" t="s">
        <v>8362</v>
      </c>
      <c r="S4094" s="11">
        <f t="shared" si="254"/>
        <v>42457</v>
      </c>
      <c r="T4094" s="11">
        <f t="shared" si="255"/>
        <v>42427</v>
      </c>
    </row>
    <row r="4095" spans="1:20" ht="43.2" x14ac:dyDescent="0.3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>
        <f t="shared" si="252"/>
        <v>0</v>
      </c>
      <c r="O4095" t="s">
        <v>8303</v>
      </c>
      <c r="P4095" t="e">
        <f t="shared" si="253"/>
        <v>#DIV/0!</v>
      </c>
      <c r="Q4095" s="9" t="s">
        <v>8322</v>
      </c>
      <c r="R4095" t="s">
        <v>8362</v>
      </c>
      <c r="S4095" s="11">
        <f t="shared" si="254"/>
        <v>42065</v>
      </c>
      <c r="T4095" s="11">
        <f t="shared" si="255"/>
        <v>42035</v>
      </c>
    </row>
    <row r="4096" spans="1:20" x14ac:dyDescent="0.3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>
        <f t="shared" si="252"/>
        <v>0</v>
      </c>
      <c r="O4096" t="s">
        <v>8305</v>
      </c>
      <c r="P4096">
        <f t="shared" si="253"/>
        <v>10</v>
      </c>
      <c r="Q4096" s="9" t="s">
        <v>8322</v>
      </c>
      <c r="R4096" t="s">
        <v>8364</v>
      </c>
      <c r="S4096" s="11">
        <f t="shared" si="254"/>
        <v>41890</v>
      </c>
      <c r="T4096" s="11">
        <f t="shared" si="255"/>
        <v>41865</v>
      </c>
    </row>
    <row r="4097" spans="1:20" ht="28.8" x14ac:dyDescent="0.3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>
        <f t="shared" si="252"/>
        <v>3</v>
      </c>
      <c r="O4097" t="s">
        <v>8305</v>
      </c>
      <c r="P4097">
        <f t="shared" si="253"/>
        <v>30</v>
      </c>
      <c r="Q4097" s="9" t="s">
        <v>8322</v>
      </c>
      <c r="R4097" t="s">
        <v>8364</v>
      </c>
      <c r="S4097" s="11">
        <f t="shared" si="254"/>
        <v>42077</v>
      </c>
      <c r="T4097" s="11">
        <f t="shared" si="255"/>
        <v>42047</v>
      </c>
    </row>
    <row r="4098" spans="1:20" ht="57.6" x14ac:dyDescent="0.3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>
        <f t="shared" ref="N4098:N4115" si="256">ROUND(($E4098/$D4098)*100,0)</f>
        <v>15</v>
      </c>
      <c r="O4098" t="s">
        <v>8305</v>
      </c>
      <c r="P4098">
        <f t="shared" ref="P4098:P4115" si="257">ROUND($E4098/$L4098,0)</f>
        <v>150</v>
      </c>
      <c r="Q4098" s="9" t="s">
        <v>8322</v>
      </c>
      <c r="R4098" t="s">
        <v>8364</v>
      </c>
      <c r="S4098" s="11">
        <f t="shared" si="254"/>
        <v>41823</v>
      </c>
      <c r="T4098" s="11">
        <f t="shared" si="255"/>
        <v>41793</v>
      </c>
    </row>
    <row r="4099" spans="1:20" ht="28.8" x14ac:dyDescent="0.3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>
        <f t="shared" si="256"/>
        <v>3</v>
      </c>
      <c r="O4099" t="s">
        <v>8305</v>
      </c>
      <c r="P4099">
        <f t="shared" si="257"/>
        <v>13</v>
      </c>
      <c r="Q4099" s="9" t="s">
        <v>8322</v>
      </c>
      <c r="R4099" t="s">
        <v>8364</v>
      </c>
      <c r="S4099" s="11">
        <f t="shared" ref="S4099:S4115" si="258">ROUND((((($I4099/60)/60)/24)+DATE(1970,1,1))-(8/24),0)</f>
        <v>42823</v>
      </c>
      <c r="T4099" s="11">
        <f t="shared" ref="T4099:T4115" si="259">ROUND((((($J4099/60)/60)/24)+DATE(1970,1,1))-(8/24),0)</f>
        <v>42763</v>
      </c>
    </row>
    <row r="4100" spans="1:20" ht="43.2" x14ac:dyDescent="0.3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>
        <f t="shared" si="256"/>
        <v>0</v>
      </c>
      <c r="O4100" t="s">
        <v>8305</v>
      </c>
      <c r="P4100" t="e">
        <f t="shared" si="257"/>
        <v>#DIV/0!</v>
      </c>
      <c r="Q4100" s="9" t="s">
        <v>8322</v>
      </c>
      <c r="R4100" t="s">
        <v>8364</v>
      </c>
      <c r="S4100" s="11">
        <f t="shared" si="258"/>
        <v>42230</v>
      </c>
      <c r="T4100" s="11">
        <f t="shared" si="259"/>
        <v>42180</v>
      </c>
    </row>
    <row r="4101" spans="1:20" ht="43.2" x14ac:dyDescent="0.3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>
        <f t="shared" si="256"/>
        <v>0</v>
      </c>
      <c r="O4101" t="s">
        <v>8305</v>
      </c>
      <c r="P4101" t="e">
        <f t="shared" si="257"/>
        <v>#DIV/0!</v>
      </c>
      <c r="Q4101" s="9" t="s">
        <v>8322</v>
      </c>
      <c r="R4101" t="s">
        <v>8364</v>
      </c>
      <c r="S4101" s="11">
        <f t="shared" si="258"/>
        <v>42285</v>
      </c>
      <c r="T4101" s="11">
        <f t="shared" si="259"/>
        <v>42255</v>
      </c>
    </row>
    <row r="4102" spans="1:20" ht="57.6" x14ac:dyDescent="0.3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>
        <f t="shared" si="256"/>
        <v>0</v>
      </c>
      <c r="O4102" t="s">
        <v>8305</v>
      </c>
      <c r="P4102" t="e">
        <f t="shared" si="257"/>
        <v>#DIV/0!</v>
      </c>
      <c r="Q4102" s="9" t="s">
        <v>8322</v>
      </c>
      <c r="R4102" t="s">
        <v>8364</v>
      </c>
      <c r="S4102" s="11">
        <f t="shared" si="258"/>
        <v>42028</v>
      </c>
      <c r="T4102" s="11">
        <f t="shared" si="259"/>
        <v>42007</v>
      </c>
    </row>
    <row r="4103" spans="1:20" ht="43.2" x14ac:dyDescent="0.3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>
        <f t="shared" si="256"/>
        <v>0</v>
      </c>
      <c r="O4103" t="s">
        <v>8305</v>
      </c>
      <c r="P4103" t="e">
        <f t="shared" si="257"/>
        <v>#DIV/0!</v>
      </c>
      <c r="Q4103" s="9" t="s">
        <v>8322</v>
      </c>
      <c r="R4103" t="s">
        <v>8364</v>
      </c>
      <c r="S4103" s="11">
        <f t="shared" si="258"/>
        <v>42616</v>
      </c>
      <c r="T4103" s="11">
        <f t="shared" si="259"/>
        <v>42615</v>
      </c>
    </row>
    <row r="4104" spans="1:20" ht="57.6" x14ac:dyDescent="0.3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>
        <f t="shared" si="256"/>
        <v>53</v>
      </c>
      <c r="O4104" t="s">
        <v>8305</v>
      </c>
      <c r="P4104">
        <f t="shared" si="257"/>
        <v>45</v>
      </c>
      <c r="Q4104" s="9" t="s">
        <v>8322</v>
      </c>
      <c r="R4104" t="s">
        <v>8364</v>
      </c>
      <c r="S4104" s="11">
        <f t="shared" si="258"/>
        <v>42402</v>
      </c>
      <c r="T4104" s="11">
        <f t="shared" si="259"/>
        <v>42372</v>
      </c>
    </row>
    <row r="4105" spans="1:20" ht="43.2" x14ac:dyDescent="0.3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>
        <f t="shared" si="256"/>
        <v>5</v>
      </c>
      <c r="O4105" t="s">
        <v>8305</v>
      </c>
      <c r="P4105">
        <f t="shared" si="257"/>
        <v>89</v>
      </c>
      <c r="Q4105" s="9" t="s">
        <v>8322</v>
      </c>
      <c r="R4105" t="s">
        <v>8364</v>
      </c>
      <c r="S4105" s="11">
        <f t="shared" si="258"/>
        <v>42712</v>
      </c>
      <c r="T4105" s="11">
        <f t="shared" si="259"/>
        <v>42682</v>
      </c>
    </row>
    <row r="4106" spans="1:20" ht="43.2" x14ac:dyDescent="0.3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>
        <f t="shared" si="256"/>
        <v>0</v>
      </c>
      <c r="O4106" t="s">
        <v>8305</v>
      </c>
      <c r="P4106">
        <f t="shared" si="257"/>
        <v>10</v>
      </c>
      <c r="Q4106" s="9" t="s">
        <v>8322</v>
      </c>
      <c r="R4106" t="s">
        <v>8364</v>
      </c>
      <c r="S4106" s="11">
        <f t="shared" si="258"/>
        <v>42185</v>
      </c>
      <c r="T4106" s="11">
        <f t="shared" si="259"/>
        <v>42154</v>
      </c>
    </row>
    <row r="4107" spans="1:20" ht="43.2" x14ac:dyDescent="0.3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>
        <f t="shared" si="256"/>
        <v>0</v>
      </c>
      <c r="O4107" t="s">
        <v>8305</v>
      </c>
      <c r="P4107" t="e">
        <f t="shared" si="257"/>
        <v>#DIV/0!</v>
      </c>
      <c r="Q4107" s="9" t="s">
        <v>8322</v>
      </c>
      <c r="R4107" t="s">
        <v>8364</v>
      </c>
      <c r="S4107" s="11">
        <f t="shared" si="258"/>
        <v>42030</v>
      </c>
      <c r="T4107" s="11">
        <f t="shared" si="259"/>
        <v>42000</v>
      </c>
    </row>
    <row r="4108" spans="1:20" ht="43.2" x14ac:dyDescent="0.3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>
        <f t="shared" si="256"/>
        <v>13</v>
      </c>
      <c r="O4108" t="s">
        <v>8305</v>
      </c>
      <c r="P4108">
        <f t="shared" si="257"/>
        <v>58</v>
      </c>
      <c r="Q4108" s="9" t="s">
        <v>8322</v>
      </c>
      <c r="R4108" t="s">
        <v>8364</v>
      </c>
      <c r="S4108" s="11">
        <f t="shared" si="258"/>
        <v>41851</v>
      </c>
      <c r="T4108" s="11">
        <f t="shared" si="259"/>
        <v>41815</v>
      </c>
    </row>
    <row r="4109" spans="1:20" ht="28.8" x14ac:dyDescent="0.3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>
        <f t="shared" si="256"/>
        <v>5</v>
      </c>
      <c r="O4109" t="s">
        <v>8305</v>
      </c>
      <c r="P4109">
        <f t="shared" si="257"/>
        <v>25</v>
      </c>
      <c r="Q4109" s="9" t="s">
        <v>8322</v>
      </c>
      <c r="R4109" t="s">
        <v>8364</v>
      </c>
      <c r="S4109" s="11">
        <f t="shared" si="258"/>
        <v>42786</v>
      </c>
      <c r="T4109" s="11">
        <f t="shared" si="259"/>
        <v>42756</v>
      </c>
    </row>
    <row r="4110" spans="1:20" ht="43.2" x14ac:dyDescent="0.3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>
        <f t="shared" si="256"/>
        <v>0</v>
      </c>
      <c r="O4110" t="s">
        <v>8305</v>
      </c>
      <c r="P4110" t="e">
        <f t="shared" si="257"/>
        <v>#DIV/0!</v>
      </c>
      <c r="Q4110" s="9" t="s">
        <v>8322</v>
      </c>
      <c r="R4110" t="s">
        <v>8364</v>
      </c>
      <c r="S4110" s="11">
        <f t="shared" si="258"/>
        <v>42401</v>
      </c>
      <c r="T4110" s="11">
        <f t="shared" si="259"/>
        <v>42374</v>
      </c>
    </row>
    <row r="4111" spans="1:20" ht="57.6" x14ac:dyDescent="0.3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>
        <f t="shared" si="256"/>
        <v>0</v>
      </c>
      <c r="O4111" t="s">
        <v>8305</v>
      </c>
      <c r="P4111" t="e">
        <f t="shared" si="257"/>
        <v>#DIV/0!</v>
      </c>
      <c r="Q4111" s="9" t="s">
        <v>8322</v>
      </c>
      <c r="R4111" t="s">
        <v>8364</v>
      </c>
      <c r="S4111" s="11">
        <f t="shared" si="258"/>
        <v>41884</v>
      </c>
      <c r="T4111" s="11">
        <f t="shared" si="259"/>
        <v>41854</v>
      </c>
    </row>
    <row r="4112" spans="1:20" ht="43.2" x14ac:dyDescent="0.3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>
        <f t="shared" si="256"/>
        <v>0</v>
      </c>
      <c r="O4112" t="s">
        <v>8305</v>
      </c>
      <c r="P4112" t="e">
        <f t="shared" si="257"/>
        <v>#DIV/0!</v>
      </c>
      <c r="Q4112" s="9" t="s">
        <v>8322</v>
      </c>
      <c r="R4112" t="s">
        <v>8364</v>
      </c>
      <c r="S4112" s="11">
        <f t="shared" si="258"/>
        <v>42090</v>
      </c>
      <c r="T4112" s="11">
        <f t="shared" si="259"/>
        <v>42065</v>
      </c>
    </row>
    <row r="4113" spans="1:20" ht="43.2" x14ac:dyDescent="0.3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>
        <f t="shared" si="256"/>
        <v>0</v>
      </c>
      <c r="O4113" t="s">
        <v>8305</v>
      </c>
      <c r="P4113" t="e">
        <f t="shared" si="257"/>
        <v>#DIV/0!</v>
      </c>
      <c r="Q4113" s="9" t="s">
        <v>8322</v>
      </c>
      <c r="R4113" t="s">
        <v>8364</v>
      </c>
      <c r="S4113" s="11">
        <f t="shared" si="258"/>
        <v>42500</v>
      </c>
      <c r="T4113" s="11">
        <f t="shared" si="259"/>
        <v>42470</v>
      </c>
    </row>
    <row r="4114" spans="1:20" x14ac:dyDescent="0.3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>
        <f t="shared" si="256"/>
        <v>0</v>
      </c>
      <c r="O4114" t="s">
        <v>8305</v>
      </c>
      <c r="P4114" t="e">
        <f t="shared" si="257"/>
        <v>#DIV/0!</v>
      </c>
      <c r="Q4114" s="9" t="s">
        <v>8322</v>
      </c>
      <c r="R4114" t="s">
        <v>8364</v>
      </c>
      <c r="S4114" s="11">
        <f t="shared" si="258"/>
        <v>41984</v>
      </c>
      <c r="T4114" s="11">
        <f t="shared" si="259"/>
        <v>41954</v>
      </c>
    </row>
    <row r="4115" spans="1:20" ht="43.2" x14ac:dyDescent="0.3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>
        <f t="shared" si="256"/>
        <v>2</v>
      </c>
      <c r="O4115" t="s">
        <v>8305</v>
      </c>
      <c r="P4115">
        <f t="shared" si="257"/>
        <v>18</v>
      </c>
      <c r="Q4115" s="9" t="s">
        <v>8322</v>
      </c>
      <c r="R4115" t="s">
        <v>8364</v>
      </c>
      <c r="S4115" s="11">
        <f t="shared" si="258"/>
        <v>42126</v>
      </c>
      <c r="T4115" s="11">
        <f t="shared" si="259"/>
        <v>42080</v>
      </c>
    </row>
  </sheetData>
  <autoFilter ref="A1:R4115" xr:uid="{2C2796AB-ABBA-4459-A8C7-CF3CE9729CC6}">
    <sortState ref="A2:R4115">
      <sortCondition descending="1" ref="F1:F4115"/>
    </sortState>
  </autoFilter>
  <conditionalFormatting sqref="F1:F1048576"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"live"</formula>
    </cfRule>
    <cfRule type="cellIs" dxfId="10" priority="6" operator="equal">
      <formula>"successful"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F0000"/>
        <color rgb="FF00B050"/>
        <color rgb="FF1E2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1C2AC-B5F1-4002-876C-E1931F97C81F}">
  <dimension ref="A1:F52"/>
  <sheetViews>
    <sheetView tabSelected="1" workbookViewId="0">
      <selection activeCell="D21" sqref="D21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4" width="8" bestFit="1" customWidth="1"/>
    <col min="5" max="5" width="9.44140625" bestFit="1" customWidth="1"/>
    <col min="6" max="6" width="10.77734375" bestFit="1" customWidth="1"/>
    <col min="7" max="7" width="16.21875" bestFit="1" customWidth="1"/>
    <col min="8" max="8" width="15.44140625" bestFit="1" customWidth="1"/>
    <col min="9" max="9" width="16.21875" bestFit="1" customWidth="1"/>
    <col min="10" max="10" width="20.21875" bestFit="1" customWidth="1"/>
    <col min="11" max="11" width="21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  <col min="24" max="24" width="31.21875" bestFit="1" customWidth="1"/>
    <col min="25" max="25" width="49" bestFit="1" customWidth="1"/>
    <col min="26" max="26" width="48.21875" bestFit="1" customWidth="1"/>
    <col min="27" max="27" width="19.109375" bestFit="1" customWidth="1"/>
    <col min="28" max="28" width="49.6640625" bestFit="1" customWidth="1"/>
    <col min="29" max="29" width="51.77734375" bestFit="1" customWidth="1"/>
    <col min="30" max="30" width="53.77734375" bestFit="1" customWidth="1"/>
    <col min="31" max="31" width="35.77734375" bestFit="1" customWidth="1"/>
    <col min="32" max="32" width="51.88671875" bestFit="1" customWidth="1"/>
    <col min="33" max="33" width="35.5546875" bestFit="1" customWidth="1"/>
    <col min="34" max="34" width="24.88671875" bestFit="1" customWidth="1"/>
    <col min="35" max="35" width="36.33203125" bestFit="1" customWidth="1"/>
    <col min="36" max="36" width="22" bestFit="1" customWidth="1"/>
    <col min="37" max="37" width="34.21875" bestFit="1" customWidth="1"/>
    <col min="38" max="38" width="18.5546875" bestFit="1" customWidth="1"/>
    <col min="39" max="39" width="37.33203125" bestFit="1" customWidth="1"/>
    <col min="40" max="40" width="46.77734375" bestFit="1" customWidth="1"/>
    <col min="41" max="41" width="39.21875" bestFit="1" customWidth="1"/>
    <col min="42" max="42" width="40.109375" bestFit="1" customWidth="1"/>
    <col min="43" max="43" width="49.6640625" bestFit="1" customWidth="1"/>
    <col min="44" max="44" width="33.109375" bestFit="1" customWidth="1"/>
    <col min="45" max="45" width="13.77734375" bestFit="1" customWidth="1"/>
    <col min="46" max="46" width="8.109375" bestFit="1" customWidth="1"/>
    <col min="47" max="47" width="48.109375" bestFit="1" customWidth="1"/>
    <col min="48" max="48" width="43.6640625" bestFit="1" customWidth="1"/>
    <col min="49" max="49" width="41.6640625" bestFit="1" customWidth="1"/>
    <col min="50" max="51" width="51.88671875" bestFit="1" customWidth="1"/>
    <col min="52" max="52" width="23.21875" bestFit="1" customWidth="1"/>
    <col min="53" max="53" width="39.33203125" bestFit="1" customWidth="1"/>
    <col min="54" max="54" width="39.6640625" bestFit="1" customWidth="1"/>
    <col min="55" max="55" width="35.5546875" bestFit="1" customWidth="1"/>
    <col min="56" max="56" width="35.109375" bestFit="1" customWidth="1"/>
    <col min="57" max="57" width="50.44140625" bestFit="1" customWidth="1"/>
    <col min="58" max="58" width="53" bestFit="1" customWidth="1"/>
    <col min="59" max="59" width="39.109375" bestFit="1" customWidth="1"/>
    <col min="60" max="60" width="49.109375" bestFit="1" customWidth="1"/>
    <col min="61" max="61" width="49.77734375" bestFit="1" customWidth="1"/>
    <col min="62" max="62" width="19.109375" bestFit="1" customWidth="1"/>
    <col min="63" max="63" width="53.77734375" bestFit="1" customWidth="1"/>
    <col min="64" max="64" width="47.44140625" bestFit="1" customWidth="1"/>
    <col min="65" max="65" width="23.21875" bestFit="1" customWidth="1"/>
    <col min="66" max="66" width="44.33203125" bestFit="1" customWidth="1"/>
    <col min="67" max="67" width="71.33203125" bestFit="1" customWidth="1"/>
    <col min="68" max="68" width="44.21875" bestFit="1" customWidth="1"/>
    <col min="69" max="69" width="43.88671875" bestFit="1" customWidth="1"/>
    <col min="70" max="70" width="28.21875" bestFit="1" customWidth="1"/>
    <col min="71" max="71" width="54.88671875" bestFit="1" customWidth="1"/>
    <col min="72" max="72" width="37.33203125" bestFit="1" customWidth="1"/>
    <col min="73" max="73" width="36" bestFit="1" customWidth="1"/>
    <col min="74" max="74" width="23.33203125" bestFit="1" customWidth="1"/>
    <col min="75" max="75" width="47.88671875" bestFit="1" customWidth="1"/>
    <col min="76" max="76" width="30.21875" bestFit="1" customWidth="1"/>
    <col min="77" max="77" width="47.33203125" bestFit="1" customWidth="1"/>
    <col min="78" max="78" width="36.5546875" bestFit="1" customWidth="1"/>
    <col min="79" max="79" width="36.33203125" bestFit="1" customWidth="1"/>
    <col min="80" max="80" width="38.109375" bestFit="1" customWidth="1"/>
    <col min="81" max="81" width="51.109375" bestFit="1" customWidth="1"/>
    <col min="82" max="82" width="41.33203125" bestFit="1" customWidth="1"/>
    <col min="83" max="83" width="81.5546875" bestFit="1" customWidth="1"/>
    <col min="84" max="84" width="39.21875" bestFit="1" customWidth="1"/>
    <col min="85" max="85" width="50.88671875" bestFit="1" customWidth="1"/>
    <col min="86" max="86" width="33" bestFit="1" customWidth="1"/>
    <col min="87" max="87" width="49.33203125" bestFit="1" customWidth="1"/>
    <col min="88" max="88" width="39.88671875" bestFit="1" customWidth="1"/>
    <col min="89" max="89" width="25" bestFit="1" customWidth="1"/>
    <col min="90" max="90" width="15.5546875" bestFit="1" customWidth="1"/>
    <col min="91" max="91" width="31.5546875" bestFit="1" customWidth="1"/>
    <col min="92" max="92" width="30.21875" bestFit="1" customWidth="1"/>
    <col min="93" max="93" width="56.5546875" bestFit="1" customWidth="1"/>
    <col min="94" max="94" width="49.21875" bestFit="1" customWidth="1"/>
    <col min="95" max="95" width="52.77734375" bestFit="1" customWidth="1"/>
    <col min="96" max="96" width="46.77734375" bestFit="1" customWidth="1"/>
    <col min="97" max="97" width="50.44140625" bestFit="1" customWidth="1"/>
    <col min="98" max="98" width="43.44140625" bestFit="1" customWidth="1"/>
    <col min="99" max="99" width="50.21875" bestFit="1" customWidth="1"/>
    <col min="100" max="100" width="13.33203125" bestFit="1" customWidth="1"/>
    <col min="101" max="101" width="20.44140625" bestFit="1" customWidth="1"/>
    <col min="102" max="102" width="23.21875" bestFit="1" customWidth="1"/>
    <col min="103" max="103" width="43.88671875" bestFit="1" customWidth="1"/>
    <col min="104" max="104" width="16.77734375" bestFit="1" customWidth="1"/>
    <col min="105" max="105" width="42.88671875" bestFit="1" customWidth="1"/>
    <col min="106" max="106" width="55.88671875" bestFit="1" customWidth="1"/>
    <col min="107" max="107" width="31.77734375" bestFit="1" customWidth="1"/>
    <col min="108" max="108" width="29.33203125" bestFit="1" customWidth="1"/>
    <col min="109" max="109" width="16.77734375" bestFit="1" customWidth="1"/>
    <col min="110" max="110" width="47.5546875" bestFit="1" customWidth="1"/>
    <col min="111" max="111" width="34.77734375" bestFit="1" customWidth="1"/>
    <col min="112" max="112" width="29.21875" bestFit="1" customWidth="1"/>
    <col min="113" max="113" width="49.44140625" bestFit="1" customWidth="1"/>
    <col min="114" max="114" width="24.33203125" bestFit="1" customWidth="1"/>
    <col min="115" max="115" width="44" bestFit="1" customWidth="1"/>
    <col min="116" max="116" width="14.21875" bestFit="1" customWidth="1"/>
    <col min="117" max="117" width="56" bestFit="1" customWidth="1"/>
    <col min="118" max="118" width="49.6640625" bestFit="1" customWidth="1"/>
    <col min="119" max="119" width="8.44140625" bestFit="1" customWidth="1"/>
    <col min="120" max="120" width="41.6640625" bestFit="1" customWidth="1"/>
    <col min="121" max="121" width="8.44140625" bestFit="1" customWidth="1"/>
    <col min="122" max="122" width="27.33203125" bestFit="1" customWidth="1"/>
    <col min="123" max="123" width="44.6640625" bestFit="1" customWidth="1"/>
    <col min="124" max="124" width="5.44140625" bestFit="1" customWidth="1"/>
    <col min="125" max="125" width="29.6640625" bestFit="1" customWidth="1"/>
    <col min="126" max="126" width="7.44140625" bestFit="1" customWidth="1"/>
    <col min="127" max="127" width="46" bestFit="1" customWidth="1"/>
    <col min="128" max="128" width="11.88671875" bestFit="1" customWidth="1"/>
    <col min="129" max="129" width="43.21875" bestFit="1" customWidth="1"/>
    <col min="130" max="130" width="14.44140625" bestFit="1" customWidth="1"/>
    <col min="131" max="131" width="20.21875" bestFit="1" customWidth="1"/>
    <col min="132" max="132" width="50.6640625" bestFit="1" customWidth="1"/>
    <col min="133" max="133" width="32.5546875" bestFit="1" customWidth="1"/>
    <col min="134" max="134" width="64.88671875" bestFit="1" customWidth="1"/>
    <col min="135" max="135" width="46" bestFit="1" customWidth="1"/>
    <col min="136" max="136" width="55.6640625" bestFit="1" customWidth="1"/>
    <col min="137" max="137" width="23" bestFit="1" customWidth="1"/>
    <col min="138" max="138" width="37.77734375" bestFit="1" customWidth="1"/>
    <col min="139" max="139" width="27.44140625" bestFit="1" customWidth="1"/>
    <col min="140" max="140" width="39.44140625" bestFit="1" customWidth="1"/>
    <col min="141" max="141" width="30.88671875" bestFit="1" customWidth="1"/>
    <col min="142" max="142" width="55.109375" bestFit="1" customWidth="1"/>
    <col min="143" max="143" width="35.44140625" bestFit="1" customWidth="1"/>
    <col min="144" max="144" width="25.5546875" bestFit="1" customWidth="1"/>
    <col min="145" max="145" width="39.109375" bestFit="1" customWidth="1"/>
    <col min="146" max="146" width="31.33203125" bestFit="1" customWidth="1"/>
    <col min="147" max="147" width="41.21875" bestFit="1" customWidth="1"/>
    <col min="148" max="148" width="37" bestFit="1" customWidth="1"/>
    <col min="149" max="149" width="17.5546875" bestFit="1" customWidth="1"/>
    <col min="150" max="150" width="23.109375" bestFit="1" customWidth="1"/>
    <col min="151" max="151" width="16.33203125" bestFit="1" customWidth="1"/>
    <col min="152" max="152" width="41.44140625" bestFit="1" customWidth="1"/>
    <col min="153" max="153" width="16.44140625" bestFit="1" customWidth="1"/>
    <col min="154" max="154" width="40" bestFit="1" customWidth="1"/>
    <col min="155" max="155" width="43.5546875" bestFit="1" customWidth="1"/>
    <col min="156" max="156" width="45" bestFit="1" customWidth="1"/>
    <col min="157" max="157" width="44.77734375" bestFit="1" customWidth="1"/>
    <col min="158" max="158" width="45" bestFit="1" customWidth="1"/>
    <col min="159" max="160" width="37.44140625" bestFit="1" customWidth="1"/>
    <col min="161" max="161" width="9.109375" bestFit="1" customWidth="1"/>
    <col min="162" max="162" width="49" bestFit="1" customWidth="1"/>
    <col min="163" max="163" width="21.5546875" bestFit="1" customWidth="1"/>
    <col min="164" max="164" width="22.109375" bestFit="1" customWidth="1"/>
    <col min="165" max="165" width="17" bestFit="1" customWidth="1"/>
    <col min="166" max="166" width="24.33203125" bestFit="1" customWidth="1"/>
    <col min="167" max="167" width="10.109375" bestFit="1" customWidth="1"/>
    <col min="168" max="168" width="5.77734375" bestFit="1" customWidth="1"/>
    <col min="169" max="169" width="24.21875" bestFit="1" customWidth="1"/>
    <col min="170" max="170" width="22.88671875" bestFit="1" customWidth="1"/>
    <col min="171" max="171" width="11.44140625" bestFit="1" customWidth="1"/>
    <col min="172" max="172" width="38.6640625" bestFit="1" customWidth="1"/>
    <col min="173" max="173" width="10" bestFit="1" customWidth="1"/>
    <col min="174" max="174" width="43.33203125" bestFit="1" customWidth="1"/>
    <col min="175" max="175" width="49.88671875" bestFit="1" customWidth="1"/>
    <col min="176" max="176" width="19.33203125" bestFit="1" customWidth="1"/>
    <col min="177" max="177" width="56.109375" bestFit="1" customWidth="1"/>
    <col min="178" max="178" width="36" bestFit="1" customWidth="1"/>
    <col min="179" max="179" width="54.88671875" bestFit="1" customWidth="1"/>
    <col min="180" max="180" width="31.109375" bestFit="1" customWidth="1"/>
    <col min="181" max="181" width="37.5546875" bestFit="1" customWidth="1"/>
    <col min="182" max="182" width="43.21875" bestFit="1" customWidth="1"/>
    <col min="183" max="183" width="19.88671875" bestFit="1" customWidth="1"/>
    <col min="184" max="184" width="33.77734375" bestFit="1" customWidth="1"/>
    <col min="185" max="185" width="55.21875" bestFit="1" customWidth="1"/>
    <col min="186" max="186" width="14.44140625" bestFit="1" customWidth="1"/>
    <col min="187" max="187" width="36" bestFit="1" customWidth="1"/>
    <col min="188" max="188" width="37.5546875" bestFit="1" customWidth="1"/>
    <col min="189" max="189" width="34.88671875" bestFit="1" customWidth="1"/>
    <col min="190" max="190" width="12.21875" bestFit="1" customWidth="1"/>
    <col min="191" max="191" width="51.44140625" bestFit="1" customWidth="1"/>
    <col min="192" max="192" width="49.6640625" bestFit="1" customWidth="1"/>
    <col min="193" max="193" width="53.77734375" bestFit="1" customWidth="1"/>
    <col min="194" max="194" width="30.6640625" bestFit="1" customWidth="1"/>
    <col min="195" max="195" width="47.77734375" bestFit="1" customWidth="1"/>
    <col min="196" max="196" width="25" bestFit="1" customWidth="1"/>
    <col min="197" max="197" width="28.109375" bestFit="1" customWidth="1"/>
    <col min="198" max="198" width="29" bestFit="1" customWidth="1"/>
    <col min="199" max="199" width="22.88671875" bestFit="1" customWidth="1"/>
    <col min="200" max="200" width="40.44140625" bestFit="1" customWidth="1"/>
    <col min="201" max="201" width="37.88671875" bestFit="1" customWidth="1"/>
    <col min="202" max="202" width="19.21875" bestFit="1" customWidth="1"/>
    <col min="203" max="203" width="15.33203125" bestFit="1" customWidth="1"/>
    <col min="204" max="204" width="48.44140625" bestFit="1" customWidth="1"/>
    <col min="205" max="205" width="26.33203125" bestFit="1" customWidth="1"/>
    <col min="206" max="206" width="47.88671875" bestFit="1" customWidth="1"/>
    <col min="207" max="207" width="29" bestFit="1" customWidth="1"/>
    <col min="208" max="208" width="45.5546875" bestFit="1" customWidth="1"/>
    <col min="209" max="209" width="27.21875" bestFit="1" customWidth="1"/>
    <col min="210" max="210" width="48.109375" bestFit="1" customWidth="1"/>
    <col min="211" max="211" width="40.21875" bestFit="1" customWidth="1"/>
    <col min="212" max="212" width="30.33203125" bestFit="1" customWidth="1"/>
    <col min="213" max="213" width="42.21875" bestFit="1" customWidth="1"/>
    <col min="214" max="214" width="34" bestFit="1" customWidth="1"/>
    <col min="215" max="215" width="37.5546875" bestFit="1" customWidth="1"/>
    <col min="216" max="216" width="25.5546875" bestFit="1" customWidth="1"/>
    <col min="217" max="217" width="23.21875" bestFit="1" customWidth="1"/>
    <col min="218" max="218" width="26.77734375" bestFit="1" customWidth="1"/>
    <col min="219" max="219" width="41.33203125" bestFit="1" customWidth="1"/>
    <col min="220" max="220" width="52" bestFit="1" customWidth="1"/>
    <col min="221" max="221" width="52.109375" bestFit="1" customWidth="1"/>
    <col min="222" max="222" width="25.109375" bestFit="1" customWidth="1"/>
    <col min="223" max="223" width="28.77734375" bestFit="1" customWidth="1"/>
    <col min="224" max="224" width="49.5546875" bestFit="1" customWidth="1"/>
    <col min="225" max="225" width="48.21875" bestFit="1" customWidth="1"/>
    <col min="226" max="226" width="49.21875" bestFit="1" customWidth="1"/>
    <col min="227" max="227" width="14.44140625" bestFit="1" customWidth="1"/>
    <col min="228" max="228" width="17.33203125" bestFit="1" customWidth="1"/>
    <col min="229" max="229" width="12.33203125" bestFit="1" customWidth="1"/>
    <col min="230" max="230" width="32.88671875" bestFit="1" customWidth="1"/>
    <col min="231" max="231" width="37.5546875" bestFit="1" customWidth="1"/>
    <col min="232" max="232" width="25.21875" bestFit="1" customWidth="1"/>
    <col min="233" max="233" width="36.6640625" bestFit="1" customWidth="1"/>
    <col min="234" max="234" width="26.77734375" bestFit="1" customWidth="1"/>
    <col min="235" max="235" width="16.33203125" bestFit="1" customWidth="1"/>
    <col min="236" max="236" width="41.109375" bestFit="1" customWidth="1"/>
    <col min="237" max="237" width="45.6640625" bestFit="1" customWidth="1"/>
    <col min="238" max="238" width="33.88671875" bestFit="1" customWidth="1"/>
    <col min="239" max="239" width="25" bestFit="1" customWidth="1"/>
    <col min="240" max="240" width="46" bestFit="1" customWidth="1"/>
    <col min="241" max="241" width="16.109375" bestFit="1" customWidth="1"/>
    <col min="242" max="242" width="16.44140625" bestFit="1" customWidth="1"/>
    <col min="243" max="243" width="24.33203125" bestFit="1" customWidth="1"/>
    <col min="244" max="244" width="43.88671875" bestFit="1" customWidth="1"/>
    <col min="245" max="245" width="35" bestFit="1" customWidth="1"/>
    <col min="246" max="246" width="22" bestFit="1" customWidth="1"/>
    <col min="247" max="247" width="18" bestFit="1" customWidth="1"/>
    <col min="248" max="248" width="52.21875" bestFit="1" customWidth="1"/>
    <col min="249" max="249" width="45.6640625" bestFit="1" customWidth="1"/>
    <col min="250" max="250" width="51.21875" bestFit="1" customWidth="1"/>
    <col min="251" max="251" width="58.109375" bestFit="1" customWidth="1"/>
    <col min="252" max="252" width="51.6640625" bestFit="1" customWidth="1"/>
    <col min="253" max="253" width="24.6640625" bestFit="1" customWidth="1"/>
    <col min="254" max="254" width="12.44140625" bestFit="1" customWidth="1"/>
    <col min="255" max="255" width="30.33203125" bestFit="1" customWidth="1"/>
    <col min="256" max="256" width="52.21875" bestFit="1" customWidth="1"/>
    <col min="257" max="257" width="7.33203125" bestFit="1" customWidth="1"/>
    <col min="258" max="258" width="43.109375" bestFit="1" customWidth="1"/>
    <col min="259" max="259" width="32.88671875" bestFit="1" customWidth="1"/>
    <col min="260" max="260" width="14.88671875" bestFit="1" customWidth="1"/>
    <col min="261" max="261" width="51.44140625" bestFit="1" customWidth="1"/>
    <col min="262" max="262" width="35.33203125" bestFit="1" customWidth="1"/>
    <col min="263" max="263" width="50.77734375" bestFit="1" customWidth="1"/>
    <col min="264" max="264" width="19.109375" bestFit="1" customWidth="1"/>
    <col min="265" max="265" width="34.77734375" bestFit="1" customWidth="1"/>
    <col min="266" max="266" width="41.6640625" bestFit="1" customWidth="1"/>
    <col min="267" max="267" width="28.6640625" bestFit="1" customWidth="1"/>
    <col min="268" max="268" width="22.88671875" bestFit="1" customWidth="1"/>
    <col min="269" max="269" width="35.109375" bestFit="1" customWidth="1"/>
    <col min="270" max="270" width="27.88671875" bestFit="1" customWidth="1"/>
    <col min="271" max="271" width="38.5546875" bestFit="1" customWidth="1"/>
    <col min="272" max="272" width="40.6640625" bestFit="1" customWidth="1"/>
    <col min="273" max="273" width="26.77734375" bestFit="1" customWidth="1"/>
    <col min="274" max="274" width="40.77734375" bestFit="1" customWidth="1"/>
    <col min="275" max="275" width="59.33203125" bestFit="1" customWidth="1"/>
    <col min="276" max="276" width="39.77734375" bestFit="1" customWidth="1"/>
    <col min="277" max="277" width="13.33203125" bestFit="1" customWidth="1"/>
    <col min="278" max="278" width="48.109375" bestFit="1" customWidth="1"/>
    <col min="279" max="279" width="48" bestFit="1" customWidth="1"/>
    <col min="280" max="280" width="20.88671875" bestFit="1" customWidth="1"/>
    <col min="281" max="281" width="46" bestFit="1" customWidth="1"/>
    <col min="282" max="282" width="51.109375" bestFit="1" customWidth="1"/>
    <col min="283" max="283" width="40.6640625" bestFit="1" customWidth="1"/>
    <col min="284" max="284" width="30.44140625" bestFit="1" customWidth="1"/>
    <col min="285" max="285" width="30.88671875" bestFit="1" customWidth="1"/>
    <col min="286" max="286" width="37.33203125" bestFit="1" customWidth="1"/>
    <col min="287" max="287" width="12.88671875" bestFit="1" customWidth="1"/>
    <col min="288" max="288" width="12.44140625" bestFit="1" customWidth="1"/>
    <col min="289" max="289" width="47" bestFit="1" customWidth="1"/>
    <col min="290" max="290" width="33" bestFit="1" customWidth="1"/>
    <col min="291" max="291" width="44.88671875" bestFit="1" customWidth="1"/>
    <col min="292" max="292" width="30" bestFit="1" customWidth="1"/>
    <col min="293" max="293" width="36.109375" bestFit="1" customWidth="1"/>
    <col min="294" max="294" width="47.109375" bestFit="1" customWidth="1"/>
    <col min="295" max="295" width="35.33203125" bestFit="1" customWidth="1"/>
    <col min="296" max="296" width="55" bestFit="1" customWidth="1"/>
    <col min="297" max="297" width="15.21875" bestFit="1" customWidth="1"/>
    <col min="298" max="298" width="34.21875" bestFit="1" customWidth="1"/>
    <col min="299" max="299" width="53.6640625" bestFit="1" customWidth="1"/>
    <col min="300" max="300" width="17.33203125" bestFit="1" customWidth="1"/>
    <col min="301" max="301" width="29.21875" bestFit="1" customWidth="1"/>
    <col min="302" max="302" width="8.21875" bestFit="1" customWidth="1"/>
    <col min="303" max="303" width="49.109375" bestFit="1" customWidth="1"/>
    <col min="304" max="304" width="40.33203125" bestFit="1" customWidth="1"/>
    <col min="305" max="305" width="7.5546875" bestFit="1" customWidth="1"/>
    <col min="306" max="306" width="23.44140625" bestFit="1" customWidth="1"/>
    <col min="307" max="307" width="13.33203125" bestFit="1" customWidth="1"/>
    <col min="308" max="308" width="43.44140625" bestFit="1" customWidth="1"/>
    <col min="309" max="309" width="52.77734375" bestFit="1" customWidth="1"/>
    <col min="310" max="310" width="38.5546875" bestFit="1" customWidth="1"/>
    <col min="311" max="311" width="19.109375" bestFit="1" customWidth="1"/>
    <col min="312" max="312" width="50.33203125" bestFit="1" customWidth="1"/>
    <col min="313" max="313" width="41" bestFit="1" customWidth="1"/>
    <col min="314" max="314" width="52.21875" bestFit="1" customWidth="1"/>
    <col min="315" max="315" width="53.44140625" bestFit="1" customWidth="1"/>
    <col min="316" max="316" width="18.88671875" bestFit="1" customWidth="1"/>
    <col min="317" max="317" width="24.109375" bestFit="1" customWidth="1"/>
    <col min="318" max="318" width="45.5546875" bestFit="1" customWidth="1"/>
    <col min="319" max="319" width="48.44140625" bestFit="1" customWidth="1"/>
    <col min="320" max="320" width="28.33203125" bestFit="1" customWidth="1"/>
    <col min="321" max="321" width="15" bestFit="1" customWidth="1"/>
    <col min="322" max="322" width="12.88671875" bestFit="1" customWidth="1"/>
    <col min="323" max="323" width="32.109375" bestFit="1" customWidth="1"/>
    <col min="324" max="324" width="50.109375" bestFit="1" customWidth="1"/>
    <col min="325" max="325" width="43.6640625" bestFit="1" customWidth="1"/>
    <col min="326" max="326" width="5.5546875" bestFit="1" customWidth="1"/>
    <col min="327" max="327" width="19.88671875" bestFit="1" customWidth="1"/>
    <col min="328" max="328" width="11" bestFit="1" customWidth="1"/>
    <col min="329" max="329" width="53.21875" bestFit="1" customWidth="1"/>
    <col min="330" max="330" width="30.33203125" bestFit="1" customWidth="1"/>
    <col min="331" max="331" width="54.33203125" bestFit="1" customWidth="1"/>
    <col min="332" max="332" width="47.88671875" bestFit="1" customWidth="1"/>
    <col min="333" max="333" width="46.5546875" bestFit="1" customWidth="1"/>
    <col min="334" max="334" width="49.44140625" bestFit="1" customWidth="1"/>
    <col min="335" max="335" width="37.109375" bestFit="1" customWidth="1"/>
    <col min="336" max="336" width="48" bestFit="1" customWidth="1"/>
    <col min="337" max="337" width="37.21875" bestFit="1" customWidth="1"/>
    <col min="338" max="338" width="52.88671875" bestFit="1" customWidth="1"/>
    <col min="339" max="339" width="24.33203125" bestFit="1" customWidth="1"/>
    <col min="340" max="340" width="13.88671875" bestFit="1" customWidth="1"/>
    <col min="341" max="341" width="45.44140625" bestFit="1" customWidth="1"/>
    <col min="342" max="342" width="36.21875" bestFit="1" customWidth="1"/>
    <col min="343" max="343" width="49.88671875" bestFit="1" customWidth="1"/>
    <col min="344" max="344" width="46.109375" bestFit="1" customWidth="1"/>
    <col min="345" max="345" width="42.77734375" bestFit="1" customWidth="1"/>
    <col min="346" max="346" width="49.5546875" bestFit="1" customWidth="1"/>
    <col min="347" max="347" width="51.77734375" bestFit="1" customWidth="1"/>
    <col min="348" max="348" width="27.88671875" bestFit="1" customWidth="1"/>
    <col min="349" max="349" width="18.109375" bestFit="1" customWidth="1"/>
    <col min="350" max="350" width="21.77734375" bestFit="1" customWidth="1"/>
    <col min="351" max="351" width="27.44140625" bestFit="1" customWidth="1"/>
    <col min="352" max="352" width="19.44140625" bestFit="1" customWidth="1"/>
    <col min="353" max="353" width="37.5546875" bestFit="1" customWidth="1"/>
    <col min="354" max="354" width="16.88671875" bestFit="1" customWidth="1"/>
    <col min="355" max="355" width="18.5546875" bestFit="1" customWidth="1"/>
    <col min="356" max="356" width="36.6640625" bestFit="1" customWidth="1"/>
    <col min="357" max="357" width="35.109375" bestFit="1" customWidth="1"/>
    <col min="358" max="358" width="43.88671875" bestFit="1" customWidth="1"/>
    <col min="359" max="359" width="50.21875" bestFit="1" customWidth="1"/>
    <col min="360" max="360" width="20.77734375" bestFit="1" customWidth="1"/>
    <col min="361" max="361" width="33.6640625" bestFit="1" customWidth="1"/>
    <col min="362" max="362" width="36.6640625" bestFit="1" customWidth="1"/>
    <col min="363" max="363" width="19.33203125" bestFit="1" customWidth="1"/>
    <col min="364" max="364" width="27.5546875" bestFit="1" customWidth="1"/>
    <col min="365" max="365" width="41.21875" bestFit="1" customWidth="1"/>
    <col min="366" max="366" width="31.5546875" bestFit="1" customWidth="1"/>
    <col min="367" max="367" width="52.33203125" bestFit="1" customWidth="1"/>
    <col min="368" max="368" width="25.44140625" bestFit="1" customWidth="1"/>
    <col min="369" max="369" width="35.6640625" bestFit="1" customWidth="1"/>
    <col min="370" max="370" width="17.6640625" bestFit="1" customWidth="1"/>
    <col min="371" max="371" width="38" bestFit="1" customWidth="1"/>
    <col min="372" max="372" width="7.109375" bestFit="1" customWidth="1"/>
    <col min="373" max="373" width="16.21875" bestFit="1" customWidth="1"/>
    <col min="374" max="374" width="53.109375" bestFit="1" customWidth="1"/>
    <col min="375" max="375" width="22.44140625" bestFit="1" customWidth="1"/>
    <col min="376" max="376" width="43.33203125" bestFit="1" customWidth="1"/>
    <col min="377" max="377" width="37" bestFit="1" customWidth="1"/>
    <col min="378" max="378" width="43.6640625" bestFit="1" customWidth="1"/>
    <col min="379" max="379" width="11.88671875" bestFit="1" customWidth="1"/>
    <col min="380" max="380" width="34.6640625" bestFit="1" customWidth="1"/>
    <col min="381" max="381" width="33.44140625" bestFit="1" customWidth="1"/>
    <col min="382" max="382" width="32" bestFit="1" customWidth="1"/>
    <col min="383" max="383" width="33.21875" bestFit="1" customWidth="1"/>
    <col min="384" max="384" width="18.44140625" bestFit="1" customWidth="1"/>
    <col min="385" max="385" width="31.77734375" bestFit="1" customWidth="1"/>
    <col min="386" max="386" width="24.109375" bestFit="1" customWidth="1"/>
    <col min="387" max="387" width="29.88671875" bestFit="1" customWidth="1"/>
    <col min="388" max="388" width="17.44140625" bestFit="1" customWidth="1"/>
    <col min="389" max="389" width="27.109375" bestFit="1" customWidth="1"/>
    <col min="390" max="390" width="48.5546875" bestFit="1" customWidth="1"/>
    <col min="391" max="391" width="22.6640625" bestFit="1" customWidth="1"/>
    <col min="392" max="392" width="17.77734375" bestFit="1" customWidth="1"/>
    <col min="393" max="393" width="26.88671875" bestFit="1" customWidth="1"/>
    <col min="394" max="394" width="10.44140625" bestFit="1" customWidth="1"/>
    <col min="395" max="395" width="43.109375" bestFit="1" customWidth="1"/>
    <col min="396" max="396" width="38.6640625" bestFit="1" customWidth="1"/>
    <col min="397" max="397" width="15" bestFit="1" customWidth="1"/>
    <col min="398" max="398" width="22.77734375" bestFit="1" customWidth="1"/>
    <col min="399" max="399" width="31.6640625" bestFit="1" customWidth="1"/>
    <col min="400" max="400" width="30.6640625" bestFit="1" customWidth="1"/>
    <col min="401" max="401" width="26.21875" bestFit="1" customWidth="1"/>
    <col min="402" max="402" width="30.44140625" bestFit="1" customWidth="1"/>
    <col min="403" max="403" width="28.44140625" bestFit="1" customWidth="1"/>
    <col min="404" max="404" width="19.109375" bestFit="1" customWidth="1"/>
    <col min="405" max="405" width="5.21875" bestFit="1" customWidth="1"/>
    <col min="406" max="406" width="35" bestFit="1" customWidth="1"/>
    <col min="407" max="407" width="36.33203125" bestFit="1" customWidth="1"/>
    <col min="408" max="408" width="17.5546875" bestFit="1" customWidth="1"/>
    <col min="409" max="409" width="11.5546875" bestFit="1" customWidth="1"/>
    <col min="410" max="410" width="13.33203125" bestFit="1" customWidth="1"/>
    <col min="411" max="411" width="47.77734375" bestFit="1" customWidth="1"/>
    <col min="412" max="412" width="30.33203125" bestFit="1" customWidth="1"/>
    <col min="413" max="413" width="49.33203125" bestFit="1" customWidth="1"/>
    <col min="414" max="414" width="39.109375" bestFit="1" customWidth="1"/>
    <col min="415" max="415" width="35" bestFit="1" customWidth="1"/>
    <col min="416" max="416" width="26.77734375" bestFit="1" customWidth="1"/>
    <col min="417" max="417" width="44.33203125" bestFit="1" customWidth="1"/>
    <col min="418" max="418" width="37.33203125" bestFit="1" customWidth="1"/>
    <col min="419" max="419" width="47.21875" bestFit="1" customWidth="1"/>
    <col min="420" max="420" width="47.5546875" bestFit="1" customWidth="1"/>
    <col min="421" max="421" width="17" bestFit="1" customWidth="1"/>
    <col min="422" max="422" width="11.6640625" bestFit="1" customWidth="1"/>
    <col min="423" max="423" width="48.6640625" bestFit="1" customWidth="1"/>
    <col min="424" max="424" width="42.33203125" bestFit="1" customWidth="1"/>
    <col min="425" max="425" width="30.21875" bestFit="1" customWidth="1"/>
    <col min="426" max="426" width="47.5546875" bestFit="1" customWidth="1"/>
    <col min="427" max="427" width="49.77734375" bestFit="1" customWidth="1"/>
    <col min="428" max="428" width="9.44140625" bestFit="1" customWidth="1"/>
    <col min="429" max="429" width="47.6640625" bestFit="1" customWidth="1"/>
    <col min="430" max="430" width="49.5546875" bestFit="1" customWidth="1"/>
    <col min="431" max="431" width="28.77734375" bestFit="1" customWidth="1"/>
    <col min="432" max="432" width="11.6640625" bestFit="1" customWidth="1"/>
    <col min="433" max="433" width="30.5546875" bestFit="1" customWidth="1"/>
    <col min="434" max="434" width="21.44140625" bestFit="1" customWidth="1"/>
    <col min="435" max="435" width="20.6640625" bestFit="1" customWidth="1"/>
    <col min="436" max="436" width="23.77734375" bestFit="1" customWidth="1"/>
    <col min="437" max="437" width="44.5546875" bestFit="1" customWidth="1"/>
    <col min="438" max="438" width="26.109375" bestFit="1" customWidth="1"/>
    <col min="439" max="439" width="50.33203125" bestFit="1" customWidth="1"/>
    <col min="440" max="440" width="15.33203125" bestFit="1" customWidth="1"/>
    <col min="441" max="441" width="18.5546875" bestFit="1" customWidth="1"/>
    <col min="442" max="442" width="52.21875" bestFit="1" customWidth="1"/>
    <col min="443" max="443" width="20" bestFit="1" customWidth="1"/>
    <col min="444" max="444" width="32.44140625" bestFit="1" customWidth="1"/>
    <col min="445" max="445" width="8.5546875" bestFit="1" customWidth="1"/>
    <col min="446" max="446" width="35.109375" bestFit="1" customWidth="1"/>
    <col min="447" max="447" width="42.109375" bestFit="1" customWidth="1"/>
    <col min="448" max="448" width="42.5546875" bestFit="1" customWidth="1"/>
    <col min="449" max="449" width="47.21875" bestFit="1" customWidth="1"/>
    <col min="450" max="450" width="40.44140625" bestFit="1" customWidth="1"/>
    <col min="451" max="451" width="57.44140625" bestFit="1" customWidth="1"/>
    <col min="452" max="452" width="15.88671875" bestFit="1" customWidth="1"/>
    <col min="453" max="453" width="14.44140625" bestFit="1" customWidth="1"/>
    <col min="454" max="454" width="16.44140625" bestFit="1" customWidth="1"/>
    <col min="455" max="455" width="33.77734375" bestFit="1" customWidth="1"/>
    <col min="456" max="456" width="16.6640625" bestFit="1" customWidth="1"/>
    <col min="457" max="457" width="30.5546875" bestFit="1" customWidth="1"/>
    <col min="458" max="458" width="48.5546875" bestFit="1" customWidth="1"/>
    <col min="459" max="459" width="13.44140625" bestFit="1" customWidth="1"/>
    <col min="460" max="460" width="17.77734375" bestFit="1" customWidth="1"/>
    <col min="461" max="461" width="23.77734375" bestFit="1" customWidth="1"/>
    <col min="462" max="462" width="39.5546875" bestFit="1" customWidth="1"/>
    <col min="463" max="463" width="24.5546875" bestFit="1" customWidth="1"/>
    <col min="464" max="464" width="22" bestFit="1" customWidth="1"/>
    <col min="465" max="465" width="35.6640625" bestFit="1" customWidth="1"/>
    <col min="466" max="466" width="39.77734375" bestFit="1" customWidth="1"/>
    <col min="467" max="467" width="49" bestFit="1" customWidth="1"/>
    <col min="468" max="468" width="14.21875" bestFit="1" customWidth="1"/>
    <col min="469" max="469" width="16.44140625" bestFit="1" customWidth="1"/>
    <col min="470" max="470" width="38.21875" bestFit="1" customWidth="1"/>
    <col min="471" max="471" width="37.5546875" bestFit="1" customWidth="1"/>
    <col min="472" max="472" width="16.33203125" bestFit="1" customWidth="1"/>
    <col min="473" max="473" width="17.88671875" bestFit="1" customWidth="1"/>
    <col min="474" max="474" width="48.33203125" bestFit="1" customWidth="1"/>
    <col min="475" max="475" width="20.88671875" bestFit="1" customWidth="1"/>
    <col min="476" max="476" width="52.6640625" bestFit="1" customWidth="1"/>
    <col min="477" max="477" width="21.88671875" bestFit="1" customWidth="1"/>
    <col min="478" max="478" width="27" bestFit="1" customWidth="1"/>
    <col min="479" max="479" width="11.21875" bestFit="1" customWidth="1"/>
    <col min="480" max="480" width="36.6640625" bestFit="1" customWidth="1"/>
    <col min="481" max="481" width="37.33203125" bestFit="1" customWidth="1"/>
    <col min="482" max="482" width="27.109375" bestFit="1" customWidth="1"/>
    <col min="483" max="483" width="47.44140625" bestFit="1" customWidth="1"/>
    <col min="484" max="484" width="24.6640625" bestFit="1" customWidth="1"/>
    <col min="485" max="485" width="24.77734375" bestFit="1" customWidth="1"/>
    <col min="486" max="486" width="51.33203125" bestFit="1" customWidth="1"/>
    <col min="487" max="487" width="19" bestFit="1" customWidth="1"/>
    <col min="488" max="488" width="14.21875" bestFit="1" customWidth="1"/>
    <col min="489" max="489" width="39.33203125" bestFit="1" customWidth="1"/>
    <col min="490" max="490" width="47.77734375" bestFit="1" customWidth="1"/>
    <col min="491" max="491" width="14.33203125" bestFit="1" customWidth="1"/>
    <col min="492" max="492" width="53" bestFit="1" customWidth="1"/>
    <col min="493" max="493" width="18.6640625" bestFit="1" customWidth="1"/>
    <col min="494" max="494" width="26.44140625" bestFit="1" customWidth="1"/>
    <col min="495" max="495" width="63.33203125" bestFit="1" customWidth="1"/>
    <col min="496" max="496" width="23.33203125" bestFit="1" customWidth="1"/>
    <col min="497" max="497" width="34.109375" bestFit="1" customWidth="1"/>
    <col min="498" max="498" width="37" bestFit="1" customWidth="1"/>
    <col min="499" max="499" width="15" bestFit="1" customWidth="1"/>
    <col min="500" max="500" width="21.44140625" bestFit="1" customWidth="1"/>
    <col min="501" max="501" width="51.44140625" bestFit="1" customWidth="1"/>
    <col min="502" max="502" width="42" bestFit="1" customWidth="1"/>
    <col min="503" max="503" width="50.5546875" bestFit="1" customWidth="1"/>
    <col min="504" max="504" width="11.6640625" bestFit="1" customWidth="1"/>
    <col min="505" max="505" width="12.109375" bestFit="1" customWidth="1"/>
    <col min="506" max="506" width="24.109375" bestFit="1" customWidth="1"/>
    <col min="507" max="507" width="15.88671875" bestFit="1" customWidth="1"/>
    <col min="508" max="508" width="22.5546875" bestFit="1" customWidth="1"/>
    <col min="509" max="509" width="31" bestFit="1" customWidth="1"/>
    <col min="510" max="510" width="43.6640625" bestFit="1" customWidth="1"/>
    <col min="511" max="511" width="21.33203125" bestFit="1" customWidth="1"/>
    <col min="512" max="512" width="39.5546875" bestFit="1" customWidth="1"/>
    <col min="513" max="513" width="27.5546875" bestFit="1" customWidth="1"/>
    <col min="514" max="514" width="38.33203125" bestFit="1" customWidth="1"/>
    <col min="515" max="515" width="45.5546875" bestFit="1" customWidth="1"/>
    <col min="516" max="516" width="8" bestFit="1" customWidth="1"/>
    <col min="517" max="517" width="12.21875" bestFit="1" customWidth="1"/>
    <col min="518" max="518" width="45.33203125" bestFit="1" customWidth="1"/>
    <col min="519" max="519" width="55.6640625" bestFit="1" customWidth="1"/>
    <col min="520" max="520" width="21.44140625" bestFit="1" customWidth="1"/>
    <col min="521" max="521" width="50.21875" bestFit="1" customWidth="1"/>
    <col min="522" max="522" width="18" bestFit="1" customWidth="1"/>
    <col min="523" max="523" width="45" bestFit="1" customWidth="1"/>
    <col min="524" max="524" width="14" bestFit="1" customWidth="1"/>
    <col min="525" max="525" width="14.77734375" bestFit="1" customWidth="1"/>
    <col min="526" max="526" width="38.6640625" bestFit="1" customWidth="1"/>
    <col min="527" max="527" width="44.88671875" bestFit="1" customWidth="1"/>
    <col min="528" max="528" width="52.109375" bestFit="1" customWidth="1"/>
    <col min="529" max="529" width="17.5546875" bestFit="1" customWidth="1"/>
    <col min="530" max="530" width="47.6640625" bestFit="1" customWidth="1"/>
    <col min="531" max="531" width="25.6640625" bestFit="1" customWidth="1"/>
    <col min="532" max="532" width="20" bestFit="1" customWidth="1"/>
    <col min="533" max="533" width="53.44140625" bestFit="1" customWidth="1"/>
    <col min="534" max="534" width="44.44140625" bestFit="1" customWidth="1"/>
    <col min="535" max="535" width="31.88671875" bestFit="1" customWidth="1"/>
    <col min="536" max="536" width="35.44140625" bestFit="1" customWidth="1"/>
    <col min="537" max="537" width="34.88671875" bestFit="1" customWidth="1"/>
    <col min="538" max="538" width="46.21875" bestFit="1" customWidth="1"/>
    <col min="539" max="539" width="48.77734375" bestFit="1" customWidth="1"/>
    <col min="540" max="540" width="33.109375" bestFit="1" customWidth="1"/>
    <col min="541" max="541" width="5.21875" bestFit="1" customWidth="1"/>
    <col min="542" max="542" width="13.21875" bestFit="1" customWidth="1"/>
    <col min="543" max="543" width="33.77734375" bestFit="1" customWidth="1"/>
    <col min="544" max="544" width="43.77734375" bestFit="1" customWidth="1"/>
    <col min="545" max="545" width="26.77734375" bestFit="1" customWidth="1"/>
    <col min="546" max="546" width="41.109375" bestFit="1" customWidth="1"/>
    <col min="547" max="547" width="36.77734375" bestFit="1" customWidth="1"/>
    <col min="548" max="548" width="17.6640625" bestFit="1" customWidth="1"/>
    <col min="549" max="549" width="17.21875" bestFit="1" customWidth="1"/>
    <col min="550" max="550" width="30.77734375" bestFit="1" customWidth="1"/>
    <col min="551" max="551" width="17.5546875" bestFit="1" customWidth="1"/>
    <col min="552" max="552" width="56" bestFit="1" customWidth="1"/>
    <col min="553" max="553" width="50.6640625" bestFit="1" customWidth="1"/>
    <col min="554" max="554" width="22.88671875" bestFit="1" customWidth="1"/>
    <col min="555" max="555" width="6.109375" bestFit="1" customWidth="1"/>
    <col min="556" max="556" width="50.6640625" bestFit="1" customWidth="1"/>
    <col min="557" max="557" width="53.6640625" bestFit="1" customWidth="1"/>
    <col min="558" max="558" width="28.77734375" bestFit="1" customWidth="1"/>
    <col min="559" max="559" width="30.33203125" bestFit="1" customWidth="1"/>
    <col min="560" max="560" width="38.77734375" bestFit="1" customWidth="1"/>
    <col min="561" max="561" width="11.33203125" bestFit="1" customWidth="1"/>
    <col min="562" max="562" width="25.109375" bestFit="1" customWidth="1"/>
    <col min="563" max="563" width="42" bestFit="1" customWidth="1"/>
    <col min="564" max="564" width="33.109375" bestFit="1" customWidth="1"/>
    <col min="565" max="565" width="16.77734375" bestFit="1" customWidth="1"/>
    <col min="566" max="566" width="21.5546875" bestFit="1" customWidth="1"/>
    <col min="567" max="567" width="56.21875" bestFit="1" customWidth="1"/>
    <col min="568" max="568" width="52.88671875" bestFit="1" customWidth="1"/>
    <col min="569" max="569" width="27.21875" bestFit="1" customWidth="1"/>
    <col min="570" max="570" width="31.5546875" bestFit="1" customWidth="1"/>
    <col min="571" max="571" width="19.33203125" bestFit="1" customWidth="1"/>
    <col min="572" max="572" width="19.44140625" bestFit="1" customWidth="1"/>
    <col min="573" max="573" width="56.6640625" bestFit="1" customWidth="1"/>
    <col min="574" max="574" width="9.5546875" bestFit="1" customWidth="1"/>
    <col min="575" max="575" width="32.88671875" bestFit="1" customWidth="1"/>
    <col min="576" max="576" width="25.77734375" bestFit="1" customWidth="1"/>
    <col min="577" max="577" width="43.44140625" bestFit="1" customWidth="1"/>
    <col min="578" max="578" width="18.77734375" bestFit="1" customWidth="1"/>
    <col min="579" max="579" width="38.33203125" bestFit="1" customWidth="1"/>
    <col min="580" max="580" width="55.21875" bestFit="1" customWidth="1"/>
    <col min="581" max="581" width="20" bestFit="1" customWidth="1"/>
    <col min="582" max="582" width="41.109375" bestFit="1" customWidth="1"/>
    <col min="583" max="583" width="14.44140625" bestFit="1" customWidth="1"/>
    <col min="584" max="584" width="42.5546875" bestFit="1" customWidth="1"/>
    <col min="585" max="585" width="22.88671875" bestFit="1" customWidth="1"/>
    <col min="586" max="586" width="48.33203125" bestFit="1" customWidth="1"/>
    <col min="587" max="587" width="14.5546875" bestFit="1" customWidth="1"/>
    <col min="588" max="588" width="48.109375" bestFit="1" customWidth="1"/>
    <col min="589" max="589" width="25.77734375" bestFit="1" customWidth="1"/>
    <col min="590" max="590" width="47.5546875" bestFit="1" customWidth="1"/>
    <col min="591" max="591" width="36.6640625" bestFit="1" customWidth="1"/>
    <col min="592" max="592" width="55.88671875" bestFit="1" customWidth="1"/>
    <col min="593" max="593" width="28.21875" bestFit="1" customWidth="1"/>
    <col min="594" max="594" width="57.5546875" bestFit="1" customWidth="1"/>
    <col min="595" max="595" width="48.21875" bestFit="1" customWidth="1"/>
    <col min="596" max="596" width="40.44140625" bestFit="1" customWidth="1"/>
    <col min="597" max="597" width="51.33203125" bestFit="1" customWidth="1"/>
    <col min="598" max="598" width="28.6640625" bestFit="1" customWidth="1"/>
    <col min="599" max="599" width="47.6640625" bestFit="1" customWidth="1"/>
    <col min="600" max="600" width="16.33203125" bestFit="1" customWidth="1"/>
    <col min="601" max="601" width="23" bestFit="1" customWidth="1"/>
    <col min="602" max="602" width="26.77734375" bestFit="1" customWidth="1"/>
    <col min="603" max="603" width="47" bestFit="1" customWidth="1"/>
    <col min="604" max="604" width="30.88671875" bestFit="1" customWidth="1"/>
    <col min="605" max="605" width="49.109375" bestFit="1" customWidth="1"/>
    <col min="606" max="606" width="45.33203125" bestFit="1" customWidth="1"/>
    <col min="607" max="607" width="36" bestFit="1" customWidth="1"/>
    <col min="608" max="608" width="30.5546875" bestFit="1" customWidth="1"/>
    <col min="609" max="609" width="48.109375" bestFit="1" customWidth="1"/>
    <col min="610" max="610" width="44.77734375" bestFit="1" customWidth="1"/>
    <col min="611" max="611" width="26.109375" bestFit="1" customWidth="1"/>
    <col min="612" max="612" width="34.77734375" bestFit="1" customWidth="1"/>
    <col min="613" max="613" width="40.44140625" bestFit="1" customWidth="1"/>
    <col min="614" max="614" width="27.88671875" bestFit="1" customWidth="1"/>
    <col min="615" max="615" width="20.6640625" bestFit="1" customWidth="1"/>
    <col min="616" max="616" width="45.44140625" bestFit="1" customWidth="1"/>
    <col min="617" max="617" width="33.77734375" bestFit="1" customWidth="1"/>
    <col min="618" max="618" width="33.109375" bestFit="1" customWidth="1"/>
    <col min="619" max="619" width="32.109375" bestFit="1" customWidth="1"/>
    <col min="620" max="620" width="35.77734375" bestFit="1" customWidth="1"/>
    <col min="621" max="621" width="49.109375" bestFit="1" customWidth="1"/>
    <col min="622" max="622" width="65.88671875" bestFit="1" customWidth="1"/>
    <col min="623" max="623" width="31.21875" bestFit="1" customWidth="1"/>
    <col min="624" max="624" width="22" bestFit="1" customWidth="1"/>
    <col min="625" max="625" width="27.109375" bestFit="1" customWidth="1"/>
    <col min="626" max="626" width="31.88671875" bestFit="1" customWidth="1"/>
    <col min="627" max="627" width="42.44140625" bestFit="1" customWidth="1"/>
    <col min="628" max="628" width="33.44140625" bestFit="1" customWidth="1"/>
    <col min="629" max="629" width="50.33203125" bestFit="1" customWidth="1"/>
    <col min="630" max="630" width="17.77734375" bestFit="1" customWidth="1"/>
    <col min="631" max="631" width="42.44140625" bestFit="1" customWidth="1"/>
    <col min="632" max="632" width="49.77734375" bestFit="1" customWidth="1"/>
    <col min="633" max="633" width="45.21875" bestFit="1" customWidth="1"/>
    <col min="634" max="634" width="26.6640625" bestFit="1" customWidth="1"/>
    <col min="635" max="635" width="6.5546875" bestFit="1" customWidth="1"/>
    <col min="636" max="636" width="43.109375" bestFit="1" customWidth="1"/>
    <col min="637" max="637" width="26.33203125" bestFit="1" customWidth="1"/>
    <col min="638" max="638" width="25.5546875" bestFit="1" customWidth="1"/>
    <col min="639" max="639" width="55" bestFit="1" customWidth="1"/>
    <col min="640" max="640" width="53.109375" bestFit="1" customWidth="1"/>
    <col min="641" max="641" width="55.6640625" bestFit="1" customWidth="1"/>
    <col min="642" max="642" width="45.21875" bestFit="1" customWidth="1"/>
    <col min="643" max="643" width="50.5546875" bestFit="1" customWidth="1"/>
    <col min="644" max="644" width="45.77734375" bestFit="1" customWidth="1"/>
    <col min="645" max="645" width="44.88671875" bestFit="1" customWidth="1"/>
    <col min="646" max="646" width="33.33203125" bestFit="1" customWidth="1"/>
    <col min="647" max="647" width="22.33203125" bestFit="1" customWidth="1"/>
    <col min="648" max="648" width="46.77734375" bestFit="1" customWidth="1"/>
    <col min="649" max="649" width="43.33203125" bestFit="1" customWidth="1"/>
    <col min="650" max="650" width="48" bestFit="1" customWidth="1"/>
    <col min="651" max="651" width="42.33203125" bestFit="1" customWidth="1"/>
    <col min="652" max="652" width="46.109375" bestFit="1" customWidth="1"/>
    <col min="653" max="653" width="50.88671875" bestFit="1" customWidth="1"/>
    <col min="654" max="654" width="41" bestFit="1" customWidth="1"/>
    <col min="655" max="655" width="40.77734375" bestFit="1" customWidth="1"/>
    <col min="656" max="656" width="22.21875" bestFit="1" customWidth="1"/>
    <col min="657" max="657" width="52.6640625" bestFit="1" customWidth="1"/>
    <col min="658" max="658" width="36.33203125" bestFit="1" customWidth="1"/>
    <col min="659" max="659" width="7.44140625" bestFit="1" customWidth="1"/>
    <col min="660" max="660" width="55.5546875" bestFit="1" customWidth="1"/>
    <col min="661" max="661" width="43.88671875" bestFit="1" customWidth="1"/>
    <col min="662" max="662" width="41.21875" bestFit="1" customWidth="1"/>
    <col min="663" max="663" width="15.77734375" bestFit="1" customWidth="1"/>
    <col min="664" max="664" width="35" bestFit="1" customWidth="1"/>
    <col min="665" max="665" width="50.88671875" bestFit="1" customWidth="1"/>
    <col min="666" max="666" width="10.77734375" bestFit="1" customWidth="1"/>
    <col min="667" max="667" width="14.33203125" bestFit="1" customWidth="1"/>
    <col min="668" max="668" width="35" bestFit="1" customWidth="1"/>
    <col min="669" max="669" width="46.88671875" bestFit="1" customWidth="1"/>
    <col min="670" max="670" width="36.33203125" bestFit="1" customWidth="1"/>
    <col min="671" max="671" width="44.109375" bestFit="1" customWidth="1"/>
    <col min="672" max="672" width="30.88671875" bestFit="1" customWidth="1"/>
    <col min="673" max="673" width="44.88671875" bestFit="1" customWidth="1"/>
    <col min="674" max="674" width="30.6640625" bestFit="1" customWidth="1"/>
    <col min="675" max="675" width="19.77734375" bestFit="1" customWidth="1"/>
    <col min="676" max="676" width="26.21875" bestFit="1" customWidth="1"/>
    <col min="677" max="677" width="30.6640625" bestFit="1" customWidth="1"/>
    <col min="678" max="678" width="39.21875" bestFit="1" customWidth="1"/>
    <col min="679" max="679" width="33.6640625" bestFit="1" customWidth="1"/>
    <col min="680" max="680" width="40.5546875" bestFit="1" customWidth="1"/>
    <col min="681" max="681" width="35" bestFit="1" customWidth="1"/>
    <col min="682" max="682" width="54.21875" bestFit="1" customWidth="1"/>
    <col min="683" max="683" width="14.109375" bestFit="1" customWidth="1"/>
    <col min="684" max="684" width="18.44140625" bestFit="1" customWidth="1"/>
    <col min="685" max="685" width="42.33203125" bestFit="1" customWidth="1"/>
    <col min="686" max="686" width="27.6640625" bestFit="1" customWidth="1"/>
    <col min="687" max="687" width="37.109375" bestFit="1" customWidth="1"/>
    <col min="688" max="688" width="28.6640625" bestFit="1" customWidth="1"/>
    <col min="689" max="689" width="17.21875" bestFit="1" customWidth="1"/>
    <col min="690" max="690" width="13.6640625" bestFit="1" customWidth="1"/>
    <col min="691" max="691" width="34.21875" bestFit="1" customWidth="1"/>
    <col min="692" max="692" width="51.44140625" bestFit="1" customWidth="1"/>
    <col min="693" max="693" width="22.109375" bestFit="1" customWidth="1"/>
    <col min="694" max="694" width="54" bestFit="1" customWidth="1"/>
    <col min="695" max="695" width="15.6640625" bestFit="1" customWidth="1"/>
    <col min="696" max="696" width="44.5546875" bestFit="1" customWidth="1"/>
    <col min="697" max="697" width="25.88671875" bestFit="1" customWidth="1"/>
    <col min="698" max="698" width="49.44140625" bestFit="1" customWidth="1"/>
    <col min="699" max="699" width="58" bestFit="1" customWidth="1"/>
    <col min="700" max="700" width="24.33203125" bestFit="1" customWidth="1"/>
    <col min="701" max="701" width="36.21875" bestFit="1" customWidth="1"/>
    <col min="702" max="702" width="36.88671875" bestFit="1" customWidth="1"/>
    <col min="703" max="703" width="49" bestFit="1" customWidth="1"/>
    <col min="704" max="704" width="35.6640625" bestFit="1" customWidth="1"/>
    <col min="705" max="705" width="42.44140625" bestFit="1" customWidth="1"/>
    <col min="706" max="706" width="9.77734375" bestFit="1" customWidth="1"/>
    <col min="707" max="707" width="37" bestFit="1" customWidth="1"/>
    <col min="708" max="708" width="16.77734375" bestFit="1" customWidth="1"/>
    <col min="709" max="709" width="33.77734375" bestFit="1" customWidth="1"/>
    <col min="710" max="710" width="40.6640625" bestFit="1" customWidth="1"/>
    <col min="711" max="711" width="51.44140625" bestFit="1" customWidth="1"/>
    <col min="712" max="712" width="46.21875" bestFit="1" customWidth="1"/>
    <col min="713" max="713" width="42.5546875" bestFit="1" customWidth="1"/>
    <col min="714" max="714" width="42.21875" bestFit="1" customWidth="1"/>
    <col min="715" max="715" width="21" bestFit="1" customWidth="1"/>
    <col min="716" max="716" width="15.5546875" bestFit="1" customWidth="1"/>
    <col min="717" max="717" width="16.44140625" bestFit="1" customWidth="1"/>
    <col min="718" max="718" width="6.44140625" bestFit="1" customWidth="1"/>
    <col min="719" max="719" width="52.21875" bestFit="1" customWidth="1"/>
    <col min="720" max="720" width="34.77734375" bestFit="1" customWidth="1"/>
    <col min="721" max="721" width="55.33203125" bestFit="1" customWidth="1"/>
    <col min="722" max="722" width="39.5546875" bestFit="1" customWidth="1"/>
    <col min="723" max="723" width="51.109375" bestFit="1" customWidth="1"/>
    <col min="724" max="724" width="35.77734375" bestFit="1" customWidth="1"/>
    <col min="725" max="725" width="53.88671875" bestFit="1" customWidth="1"/>
    <col min="726" max="726" width="46" bestFit="1" customWidth="1"/>
    <col min="727" max="727" width="15.88671875" bestFit="1" customWidth="1"/>
    <col min="728" max="728" width="27.77734375" bestFit="1" customWidth="1"/>
    <col min="729" max="729" width="38.77734375" bestFit="1" customWidth="1"/>
    <col min="730" max="730" width="28.6640625" bestFit="1" customWidth="1"/>
    <col min="731" max="731" width="19.21875" bestFit="1" customWidth="1"/>
    <col min="732" max="732" width="48.77734375" bestFit="1" customWidth="1"/>
    <col min="733" max="733" width="55.5546875" bestFit="1" customWidth="1"/>
    <col min="734" max="734" width="14.21875" bestFit="1" customWidth="1"/>
    <col min="735" max="735" width="15.109375" bestFit="1" customWidth="1"/>
    <col min="736" max="736" width="22.6640625" bestFit="1" customWidth="1"/>
    <col min="737" max="737" width="22.88671875" bestFit="1" customWidth="1"/>
    <col min="738" max="738" width="30.6640625" bestFit="1" customWidth="1"/>
    <col min="739" max="739" width="16.88671875" bestFit="1" customWidth="1"/>
    <col min="740" max="740" width="20.5546875" bestFit="1" customWidth="1"/>
    <col min="741" max="741" width="17.44140625" bestFit="1" customWidth="1"/>
    <col min="742" max="742" width="13.109375" bestFit="1" customWidth="1"/>
    <col min="743" max="743" width="18.77734375" bestFit="1" customWidth="1"/>
    <col min="744" max="744" width="46.44140625" bestFit="1" customWidth="1"/>
    <col min="745" max="745" width="37.21875" bestFit="1" customWidth="1"/>
    <col min="746" max="746" width="15.6640625" bestFit="1" customWidth="1"/>
    <col min="747" max="747" width="7.44140625" bestFit="1" customWidth="1"/>
    <col min="748" max="748" width="34.33203125" bestFit="1" customWidth="1"/>
    <col min="749" max="749" width="51.6640625" bestFit="1" customWidth="1"/>
    <col min="750" max="750" width="38.109375" bestFit="1" customWidth="1"/>
    <col min="751" max="751" width="8.21875" bestFit="1" customWidth="1"/>
    <col min="752" max="752" width="32.33203125" bestFit="1" customWidth="1"/>
    <col min="753" max="753" width="47.33203125" bestFit="1" customWidth="1"/>
    <col min="754" max="754" width="28" bestFit="1" customWidth="1"/>
    <col min="755" max="755" width="21.88671875" bestFit="1" customWidth="1"/>
    <col min="756" max="756" width="10.109375" bestFit="1" customWidth="1"/>
    <col min="757" max="757" width="26.6640625" bestFit="1" customWidth="1"/>
    <col min="758" max="758" width="20.5546875" bestFit="1" customWidth="1"/>
    <col min="759" max="759" width="23.109375" bestFit="1" customWidth="1"/>
    <col min="760" max="760" width="32" bestFit="1" customWidth="1"/>
    <col min="761" max="761" width="51.109375" bestFit="1" customWidth="1"/>
    <col min="762" max="762" width="29.77734375" bestFit="1" customWidth="1"/>
    <col min="763" max="763" width="23.6640625" bestFit="1" customWidth="1"/>
    <col min="764" max="764" width="45.33203125" bestFit="1" customWidth="1"/>
    <col min="765" max="765" width="55.21875" bestFit="1" customWidth="1"/>
    <col min="766" max="766" width="33.33203125" bestFit="1" customWidth="1"/>
    <col min="767" max="767" width="32.5546875" bestFit="1" customWidth="1"/>
    <col min="768" max="768" width="27.109375" bestFit="1" customWidth="1"/>
    <col min="769" max="769" width="8.6640625" bestFit="1" customWidth="1"/>
    <col min="770" max="770" width="9.33203125" bestFit="1" customWidth="1"/>
    <col min="771" max="771" width="38.77734375" bestFit="1" customWidth="1"/>
    <col min="772" max="772" width="45.77734375" bestFit="1" customWidth="1"/>
    <col min="773" max="773" width="43.21875" bestFit="1" customWidth="1"/>
    <col min="774" max="774" width="32.21875" bestFit="1" customWidth="1"/>
    <col min="775" max="775" width="35.33203125" bestFit="1" customWidth="1"/>
    <col min="776" max="776" width="9.6640625" bestFit="1" customWidth="1"/>
    <col min="777" max="777" width="36.44140625" bestFit="1" customWidth="1"/>
    <col min="778" max="778" width="22.88671875" bestFit="1" customWidth="1"/>
    <col min="779" max="779" width="11" bestFit="1" customWidth="1"/>
    <col min="780" max="780" width="26.21875" bestFit="1" customWidth="1"/>
    <col min="781" max="781" width="43.77734375" bestFit="1" customWidth="1"/>
    <col min="782" max="782" width="39" bestFit="1" customWidth="1"/>
    <col min="783" max="783" width="52.21875" bestFit="1" customWidth="1"/>
    <col min="784" max="784" width="27.5546875" bestFit="1" customWidth="1"/>
    <col min="785" max="785" width="24.44140625" bestFit="1" customWidth="1"/>
    <col min="786" max="786" width="31.77734375" bestFit="1" customWidth="1"/>
    <col min="787" max="787" width="11.33203125" bestFit="1" customWidth="1"/>
    <col min="788" max="788" width="47.5546875" bestFit="1" customWidth="1"/>
    <col min="789" max="789" width="10" bestFit="1" customWidth="1"/>
    <col min="790" max="790" width="31.88671875" bestFit="1" customWidth="1"/>
    <col min="791" max="791" width="49.5546875" bestFit="1" customWidth="1"/>
    <col min="792" max="792" width="50.88671875" bestFit="1" customWidth="1"/>
    <col min="793" max="793" width="20.21875" bestFit="1" customWidth="1"/>
    <col min="794" max="794" width="13.6640625" bestFit="1" customWidth="1"/>
    <col min="795" max="795" width="24.6640625" bestFit="1" customWidth="1"/>
    <col min="796" max="796" width="43.6640625" bestFit="1" customWidth="1"/>
    <col min="797" max="797" width="17" bestFit="1" customWidth="1"/>
    <col min="798" max="798" width="35.77734375" bestFit="1" customWidth="1"/>
    <col min="799" max="799" width="14.33203125" bestFit="1" customWidth="1"/>
    <col min="800" max="800" width="10" bestFit="1" customWidth="1"/>
    <col min="801" max="801" width="29.77734375" bestFit="1" customWidth="1"/>
    <col min="802" max="802" width="20.88671875" bestFit="1" customWidth="1"/>
    <col min="803" max="803" width="19.88671875" bestFit="1" customWidth="1"/>
    <col min="804" max="804" width="18.109375" bestFit="1" customWidth="1"/>
    <col min="805" max="805" width="44.88671875" bestFit="1" customWidth="1"/>
    <col min="806" max="806" width="36" bestFit="1" customWidth="1"/>
    <col min="807" max="807" width="12.88671875" bestFit="1" customWidth="1"/>
    <col min="808" max="808" width="46.44140625" bestFit="1" customWidth="1"/>
    <col min="809" max="809" width="26.77734375" bestFit="1" customWidth="1"/>
    <col min="810" max="810" width="17.5546875" bestFit="1" customWidth="1"/>
    <col min="811" max="811" width="45.5546875" bestFit="1" customWidth="1"/>
    <col min="812" max="812" width="23.88671875" bestFit="1" customWidth="1"/>
    <col min="813" max="813" width="52.88671875" bestFit="1" customWidth="1"/>
    <col min="814" max="814" width="38" bestFit="1" customWidth="1"/>
    <col min="815" max="815" width="55.33203125" bestFit="1" customWidth="1"/>
    <col min="816" max="816" width="43.109375" bestFit="1" customWidth="1"/>
    <col min="817" max="817" width="32" bestFit="1" customWidth="1"/>
    <col min="818" max="818" width="34.88671875" bestFit="1" customWidth="1"/>
    <col min="819" max="819" width="53.21875" bestFit="1" customWidth="1"/>
    <col min="820" max="820" width="10" bestFit="1" customWidth="1"/>
    <col min="821" max="821" width="29.109375" bestFit="1" customWidth="1"/>
    <col min="822" max="822" width="21.109375" bestFit="1" customWidth="1"/>
    <col min="823" max="823" width="20.77734375" bestFit="1" customWidth="1"/>
    <col min="824" max="824" width="36.109375" bestFit="1" customWidth="1"/>
    <col min="825" max="825" width="5.33203125" bestFit="1" customWidth="1"/>
    <col min="826" max="826" width="28.5546875" bestFit="1" customWidth="1"/>
    <col min="827" max="827" width="10.77734375" bestFit="1" customWidth="1"/>
    <col min="828" max="828" width="37.44140625" bestFit="1" customWidth="1"/>
    <col min="829" max="829" width="47.21875" bestFit="1" customWidth="1"/>
    <col min="830" max="830" width="21.6640625" bestFit="1" customWidth="1"/>
    <col min="831" max="831" width="15" bestFit="1" customWidth="1"/>
    <col min="832" max="832" width="48.5546875" bestFit="1" customWidth="1"/>
    <col min="833" max="833" width="7.109375" bestFit="1" customWidth="1"/>
    <col min="834" max="834" width="52.44140625" bestFit="1" customWidth="1"/>
    <col min="835" max="835" width="12.88671875" bestFit="1" customWidth="1"/>
    <col min="836" max="836" width="6.33203125" bestFit="1" customWidth="1"/>
    <col min="837" max="837" width="30.77734375" bestFit="1" customWidth="1"/>
    <col min="838" max="838" width="52.21875" bestFit="1" customWidth="1"/>
    <col min="839" max="839" width="14" bestFit="1" customWidth="1"/>
    <col min="840" max="840" width="11.88671875" bestFit="1" customWidth="1"/>
    <col min="841" max="841" width="73" bestFit="1" customWidth="1"/>
    <col min="842" max="842" width="41.44140625" bestFit="1" customWidth="1"/>
    <col min="843" max="843" width="13.33203125" bestFit="1" customWidth="1"/>
    <col min="844" max="844" width="54.77734375" bestFit="1" customWidth="1"/>
    <col min="845" max="845" width="24.77734375" bestFit="1" customWidth="1"/>
    <col min="846" max="846" width="32.77734375" bestFit="1" customWidth="1"/>
    <col min="847" max="847" width="29.6640625" bestFit="1" customWidth="1"/>
    <col min="848" max="848" width="33" bestFit="1" customWidth="1"/>
    <col min="849" max="849" width="17.33203125" bestFit="1" customWidth="1"/>
    <col min="850" max="850" width="30.5546875" bestFit="1" customWidth="1"/>
    <col min="851" max="851" width="20.44140625" bestFit="1" customWidth="1"/>
    <col min="852" max="852" width="38.88671875" bestFit="1" customWidth="1"/>
    <col min="853" max="853" width="28.33203125" bestFit="1" customWidth="1"/>
    <col min="854" max="854" width="50.88671875" bestFit="1" customWidth="1"/>
    <col min="855" max="855" width="15.109375" bestFit="1" customWidth="1"/>
    <col min="856" max="856" width="31.44140625" bestFit="1" customWidth="1"/>
    <col min="857" max="857" width="20" bestFit="1" customWidth="1"/>
    <col min="858" max="858" width="50.21875" bestFit="1" customWidth="1"/>
    <col min="859" max="859" width="33.88671875" bestFit="1" customWidth="1"/>
    <col min="860" max="860" width="38.33203125" bestFit="1" customWidth="1"/>
    <col min="861" max="861" width="31.109375" bestFit="1" customWidth="1"/>
    <col min="862" max="862" width="46.33203125" bestFit="1" customWidth="1"/>
    <col min="863" max="863" width="51.6640625" bestFit="1" customWidth="1"/>
    <col min="864" max="864" width="16.44140625" bestFit="1" customWidth="1"/>
    <col min="865" max="865" width="29.6640625" bestFit="1" customWidth="1"/>
    <col min="866" max="866" width="31.44140625" bestFit="1" customWidth="1"/>
    <col min="867" max="867" width="8.44140625" bestFit="1" customWidth="1"/>
    <col min="868" max="868" width="54.88671875" bestFit="1" customWidth="1"/>
    <col min="869" max="869" width="42.109375" bestFit="1" customWidth="1"/>
    <col min="870" max="870" width="20.33203125" bestFit="1" customWidth="1"/>
    <col min="871" max="871" width="51.109375" bestFit="1" customWidth="1"/>
    <col min="872" max="872" width="49.88671875" bestFit="1" customWidth="1"/>
    <col min="873" max="873" width="26.44140625" bestFit="1" customWidth="1"/>
    <col min="874" max="874" width="17.88671875" bestFit="1" customWidth="1"/>
    <col min="875" max="875" width="13.88671875" bestFit="1" customWidth="1"/>
    <col min="876" max="876" width="18.5546875" bestFit="1" customWidth="1"/>
    <col min="877" max="877" width="49.88671875" bestFit="1" customWidth="1"/>
    <col min="878" max="878" width="14" bestFit="1" customWidth="1"/>
    <col min="879" max="879" width="52.5546875" bestFit="1" customWidth="1"/>
    <col min="880" max="880" width="33.44140625" bestFit="1" customWidth="1"/>
    <col min="881" max="881" width="31" bestFit="1" customWidth="1"/>
    <col min="882" max="882" width="53.77734375" bestFit="1" customWidth="1"/>
    <col min="883" max="883" width="8.5546875" bestFit="1" customWidth="1"/>
    <col min="884" max="884" width="35.109375" bestFit="1" customWidth="1"/>
    <col min="885" max="885" width="19.21875" bestFit="1" customWidth="1"/>
    <col min="886" max="886" width="55.88671875" bestFit="1" customWidth="1"/>
    <col min="887" max="887" width="19.77734375" bestFit="1" customWidth="1"/>
    <col min="888" max="888" width="11.109375" bestFit="1" customWidth="1"/>
    <col min="889" max="889" width="51.88671875" bestFit="1" customWidth="1"/>
    <col min="890" max="890" width="26.109375" bestFit="1" customWidth="1"/>
    <col min="891" max="891" width="46.44140625" bestFit="1" customWidth="1"/>
    <col min="892" max="892" width="34.88671875" bestFit="1" customWidth="1"/>
    <col min="893" max="893" width="36.6640625" bestFit="1" customWidth="1"/>
    <col min="894" max="894" width="47.5546875" bestFit="1" customWidth="1"/>
    <col min="895" max="895" width="6.44140625" bestFit="1" customWidth="1"/>
    <col min="896" max="896" width="38.109375" bestFit="1" customWidth="1"/>
    <col min="897" max="897" width="33.21875" bestFit="1" customWidth="1"/>
    <col min="898" max="898" width="53.109375" bestFit="1" customWidth="1"/>
    <col min="899" max="899" width="26.77734375" bestFit="1" customWidth="1"/>
    <col min="900" max="900" width="46.21875" bestFit="1" customWidth="1"/>
    <col min="901" max="901" width="32.5546875" bestFit="1" customWidth="1"/>
    <col min="902" max="902" width="38" bestFit="1" customWidth="1"/>
    <col min="903" max="903" width="25.44140625" bestFit="1" customWidth="1"/>
    <col min="904" max="904" width="12.44140625" bestFit="1" customWidth="1"/>
    <col min="905" max="905" width="16.44140625" bestFit="1" customWidth="1"/>
    <col min="906" max="906" width="26.33203125" bestFit="1" customWidth="1"/>
    <col min="907" max="907" width="51" bestFit="1" customWidth="1"/>
    <col min="908" max="908" width="11.6640625" bestFit="1" customWidth="1"/>
    <col min="909" max="909" width="30.6640625" bestFit="1" customWidth="1"/>
    <col min="910" max="910" width="32.109375" bestFit="1" customWidth="1"/>
    <col min="911" max="911" width="31.88671875" bestFit="1" customWidth="1"/>
    <col min="912" max="912" width="52.109375" bestFit="1" customWidth="1"/>
    <col min="913" max="913" width="24.44140625" bestFit="1" customWidth="1"/>
    <col min="914" max="914" width="18.21875" bestFit="1" customWidth="1"/>
    <col min="915" max="915" width="45.44140625" bestFit="1" customWidth="1"/>
    <col min="916" max="916" width="41.109375" bestFit="1" customWidth="1"/>
    <col min="917" max="917" width="40.33203125" bestFit="1" customWidth="1"/>
    <col min="918" max="918" width="22.88671875" bestFit="1" customWidth="1"/>
    <col min="919" max="919" width="52.77734375" bestFit="1" customWidth="1"/>
    <col min="920" max="920" width="36.6640625" bestFit="1" customWidth="1"/>
    <col min="921" max="921" width="46.109375" bestFit="1" customWidth="1"/>
    <col min="922" max="922" width="37.44140625" bestFit="1" customWidth="1"/>
    <col min="923" max="923" width="12.33203125" bestFit="1" customWidth="1"/>
    <col min="924" max="924" width="22.44140625" bestFit="1" customWidth="1"/>
    <col min="925" max="925" width="11.5546875" bestFit="1" customWidth="1"/>
    <col min="926" max="926" width="31.88671875" bestFit="1" customWidth="1"/>
    <col min="927" max="927" width="12.109375" bestFit="1" customWidth="1"/>
    <col min="928" max="928" width="28.44140625" bestFit="1" customWidth="1"/>
    <col min="929" max="929" width="15.109375" bestFit="1" customWidth="1"/>
    <col min="930" max="930" width="24.6640625" bestFit="1" customWidth="1"/>
    <col min="931" max="931" width="13.33203125" bestFit="1" customWidth="1"/>
    <col min="932" max="932" width="17.44140625" bestFit="1" customWidth="1"/>
    <col min="933" max="933" width="16" bestFit="1" customWidth="1"/>
    <col min="934" max="934" width="25.88671875" bestFit="1" customWidth="1"/>
    <col min="935" max="935" width="42.109375" bestFit="1" customWidth="1"/>
    <col min="936" max="936" width="37" bestFit="1" customWidth="1"/>
    <col min="937" max="937" width="35" bestFit="1" customWidth="1"/>
    <col min="938" max="938" width="41.6640625" bestFit="1" customWidth="1"/>
    <col min="939" max="939" width="39.21875" bestFit="1" customWidth="1"/>
    <col min="940" max="940" width="25.109375" bestFit="1" customWidth="1"/>
    <col min="941" max="941" width="23.88671875" bestFit="1" customWidth="1"/>
    <col min="942" max="942" width="29.21875" bestFit="1" customWidth="1"/>
    <col min="943" max="943" width="20.21875" bestFit="1" customWidth="1"/>
    <col min="944" max="944" width="49" bestFit="1" customWidth="1"/>
    <col min="945" max="945" width="53.33203125" bestFit="1" customWidth="1"/>
    <col min="946" max="946" width="41.44140625" bestFit="1" customWidth="1"/>
    <col min="947" max="947" width="19.33203125" bestFit="1" customWidth="1"/>
    <col min="948" max="948" width="24.88671875" bestFit="1" customWidth="1"/>
    <col min="949" max="949" width="9.77734375" bestFit="1" customWidth="1"/>
    <col min="950" max="950" width="15.33203125" bestFit="1" customWidth="1"/>
    <col min="951" max="951" width="40" bestFit="1" customWidth="1"/>
    <col min="952" max="952" width="24.21875" bestFit="1" customWidth="1"/>
    <col min="953" max="953" width="9.44140625" bestFit="1" customWidth="1"/>
    <col min="954" max="954" width="40.5546875" bestFit="1" customWidth="1"/>
    <col min="955" max="955" width="35.88671875" bestFit="1" customWidth="1"/>
    <col min="956" max="956" width="42.88671875" bestFit="1" customWidth="1"/>
    <col min="957" max="957" width="19.88671875" bestFit="1" customWidth="1"/>
    <col min="958" max="958" width="46" bestFit="1" customWidth="1"/>
    <col min="959" max="959" width="8.77734375" bestFit="1" customWidth="1"/>
    <col min="960" max="960" width="34.6640625" bestFit="1" customWidth="1"/>
    <col min="961" max="961" width="44.109375" bestFit="1" customWidth="1"/>
    <col min="962" max="962" width="19.77734375" bestFit="1" customWidth="1"/>
    <col min="963" max="963" width="36.77734375" bestFit="1" customWidth="1"/>
    <col min="964" max="964" width="36" bestFit="1" customWidth="1"/>
    <col min="965" max="965" width="49.21875" bestFit="1" customWidth="1"/>
    <col min="966" max="966" width="20.77734375" bestFit="1" customWidth="1"/>
    <col min="967" max="967" width="31.109375" bestFit="1" customWidth="1"/>
    <col min="968" max="968" width="15.33203125" bestFit="1" customWidth="1"/>
    <col min="969" max="969" width="33.6640625" bestFit="1" customWidth="1"/>
    <col min="970" max="970" width="44.44140625" bestFit="1" customWidth="1"/>
    <col min="971" max="971" width="20" bestFit="1" customWidth="1"/>
    <col min="972" max="972" width="16.5546875" bestFit="1" customWidth="1"/>
    <col min="973" max="973" width="52.5546875" bestFit="1" customWidth="1"/>
    <col min="974" max="974" width="8.5546875" bestFit="1" customWidth="1"/>
    <col min="975" max="975" width="14.77734375" bestFit="1" customWidth="1"/>
    <col min="976" max="976" width="26.6640625" bestFit="1" customWidth="1"/>
    <col min="977" max="977" width="36.33203125" bestFit="1" customWidth="1"/>
    <col min="978" max="978" width="20.5546875" bestFit="1" customWidth="1"/>
    <col min="979" max="979" width="48.21875" bestFit="1" customWidth="1"/>
    <col min="980" max="980" width="10.109375" bestFit="1" customWidth="1"/>
    <col min="981" max="981" width="8.77734375" bestFit="1" customWidth="1"/>
    <col min="982" max="982" width="69.44140625" bestFit="1" customWidth="1"/>
    <col min="983" max="983" width="43.6640625" bestFit="1" customWidth="1"/>
    <col min="984" max="984" width="55.109375" bestFit="1" customWidth="1"/>
    <col min="985" max="985" width="13.44140625" bestFit="1" customWidth="1"/>
    <col min="986" max="986" width="37.5546875" bestFit="1" customWidth="1"/>
    <col min="987" max="987" width="30.5546875" bestFit="1" customWidth="1"/>
    <col min="988" max="988" width="32.44140625" bestFit="1" customWidth="1"/>
    <col min="989" max="989" width="45.77734375" bestFit="1" customWidth="1"/>
    <col min="990" max="990" width="9.44140625" bestFit="1" customWidth="1"/>
    <col min="991" max="991" width="32.33203125" bestFit="1" customWidth="1"/>
    <col min="992" max="992" width="34" bestFit="1" customWidth="1"/>
    <col min="993" max="993" width="17.21875" bestFit="1" customWidth="1"/>
    <col min="994" max="994" width="33.88671875" bestFit="1" customWidth="1"/>
    <col min="995" max="995" width="39" bestFit="1" customWidth="1"/>
    <col min="996" max="996" width="53.33203125" bestFit="1" customWidth="1"/>
    <col min="997" max="997" width="40.77734375" bestFit="1" customWidth="1"/>
    <col min="998" max="998" width="18.6640625" bestFit="1" customWidth="1"/>
    <col min="999" max="999" width="19.44140625" bestFit="1" customWidth="1"/>
    <col min="1000" max="1000" width="27" bestFit="1" customWidth="1"/>
    <col min="1001" max="1001" width="49.21875" bestFit="1" customWidth="1"/>
    <col min="1002" max="1002" width="37.77734375" bestFit="1" customWidth="1"/>
    <col min="1003" max="1003" width="37.109375" bestFit="1" customWidth="1"/>
    <col min="1004" max="1004" width="35.77734375" bestFit="1" customWidth="1"/>
    <col min="1005" max="1005" width="50.44140625" bestFit="1" customWidth="1"/>
    <col min="1006" max="1006" width="29.109375" bestFit="1" customWidth="1"/>
    <col min="1007" max="1007" width="25.5546875" bestFit="1" customWidth="1"/>
    <col min="1008" max="1008" width="11.44140625" bestFit="1" customWidth="1"/>
    <col min="1009" max="1009" width="37" bestFit="1" customWidth="1"/>
    <col min="1010" max="1010" width="42.6640625" bestFit="1" customWidth="1"/>
    <col min="1011" max="1011" width="54.44140625" bestFit="1" customWidth="1"/>
    <col min="1012" max="1012" width="17.21875" bestFit="1" customWidth="1"/>
    <col min="1013" max="1013" width="24.109375" bestFit="1" customWidth="1"/>
    <col min="1014" max="1014" width="8" bestFit="1" customWidth="1"/>
    <col min="1015" max="1015" width="27.5546875" bestFit="1" customWidth="1"/>
    <col min="1016" max="1016" width="13.88671875" bestFit="1" customWidth="1"/>
    <col min="1017" max="1017" width="41.88671875" bestFit="1" customWidth="1"/>
    <col min="1018" max="1018" width="40.33203125" bestFit="1" customWidth="1"/>
    <col min="1019" max="1019" width="12.88671875" bestFit="1" customWidth="1"/>
    <col min="1020" max="1020" width="47.109375" bestFit="1" customWidth="1"/>
    <col min="1021" max="1021" width="20" bestFit="1" customWidth="1"/>
    <col min="1022" max="1022" width="8.44140625" bestFit="1" customWidth="1"/>
    <col min="1023" max="1023" width="49.109375" bestFit="1" customWidth="1"/>
    <col min="1024" max="1024" width="40.6640625" bestFit="1" customWidth="1"/>
    <col min="1025" max="1025" width="53.44140625" bestFit="1" customWidth="1"/>
    <col min="1026" max="1026" width="57" bestFit="1" customWidth="1"/>
    <col min="1027" max="1027" width="54.44140625" bestFit="1" customWidth="1"/>
    <col min="1028" max="1028" width="26.21875" bestFit="1" customWidth="1"/>
    <col min="1029" max="1029" width="39" bestFit="1" customWidth="1"/>
    <col min="1030" max="1030" width="6.44140625" bestFit="1" customWidth="1"/>
    <col min="1032" max="1032" width="57.44140625" bestFit="1" customWidth="1"/>
    <col min="1033" max="1033" width="12.77734375" bestFit="1" customWidth="1"/>
    <col min="1034" max="1034" width="29.33203125" bestFit="1" customWidth="1"/>
    <col min="1035" max="1035" width="19.88671875" bestFit="1" customWidth="1"/>
    <col min="1036" max="1036" width="30.77734375" bestFit="1" customWidth="1"/>
    <col min="1037" max="1037" width="25.5546875" bestFit="1" customWidth="1"/>
    <col min="1038" max="1038" width="38.5546875" bestFit="1" customWidth="1"/>
    <col min="1039" max="1039" width="31.5546875" bestFit="1" customWidth="1"/>
    <col min="1040" max="1040" width="37.5546875" bestFit="1" customWidth="1"/>
    <col min="1041" max="1041" width="46.44140625" bestFit="1" customWidth="1"/>
    <col min="1042" max="1042" width="37.88671875" bestFit="1" customWidth="1"/>
    <col min="1043" max="1043" width="43.44140625" bestFit="1" customWidth="1"/>
    <col min="1044" max="1044" width="51" bestFit="1" customWidth="1"/>
    <col min="1045" max="1045" width="14.44140625" bestFit="1" customWidth="1"/>
    <col min="1046" max="1046" width="13.6640625" bestFit="1" customWidth="1"/>
    <col min="1047" max="1047" width="43.109375" bestFit="1" customWidth="1"/>
    <col min="1048" max="1048" width="10.77734375" bestFit="1" customWidth="1"/>
    <col min="1049" max="1049" width="22.33203125" bestFit="1" customWidth="1"/>
    <col min="1050" max="1050" width="55" bestFit="1" customWidth="1"/>
    <col min="1051" max="1051" width="15.77734375" bestFit="1" customWidth="1"/>
    <col min="1052" max="1052" width="47.33203125" bestFit="1" customWidth="1"/>
    <col min="1053" max="1053" width="53.77734375" bestFit="1" customWidth="1"/>
    <col min="1054" max="1054" width="33.21875" bestFit="1" customWidth="1"/>
    <col min="1055" max="1055" width="20.77734375" bestFit="1" customWidth="1"/>
    <col min="1056" max="1056" width="46.109375" bestFit="1" customWidth="1"/>
    <col min="1057" max="1057" width="13.77734375" bestFit="1" customWidth="1"/>
    <col min="1058" max="1058" width="52.33203125" bestFit="1" customWidth="1"/>
    <col min="1059" max="1059" width="56.77734375" bestFit="1" customWidth="1"/>
    <col min="1060" max="1060" width="13.88671875" bestFit="1" customWidth="1"/>
    <col min="1061" max="1061" width="33.6640625" bestFit="1" customWidth="1"/>
    <col min="1062" max="1062" width="38.109375" bestFit="1" customWidth="1"/>
    <col min="1063" max="1063" width="26.88671875" bestFit="1" customWidth="1"/>
    <col min="1064" max="1064" width="38.5546875" bestFit="1" customWidth="1"/>
    <col min="1065" max="1065" width="26.6640625" bestFit="1" customWidth="1"/>
    <col min="1066" max="1066" width="15.77734375" bestFit="1" customWidth="1"/>
    <col min="1067" max="1067" width="16.5546875" bestFit="1" customWidth="1"/>
    <col min="1068" max="1068" width="28.5546875" bestFit="1" customWidth="1"/>
    <col min="1069" max="1069" width="21" bestFit="1" customWidth="1"/>
    <col min="1070" max="1070" width="16.21875" bestFit="1" customWidth="1"/>
    <col min="1071" max="1071" width="15.5546875" bestFit="1" customWidth="1"/>
    <col min="1072" max="1072" width="41.88671875" bestFit="1" customWidth="1"/>
    <col min="1073" max="1073" width="39.21875" bestFit="1" customWidth="1"/>
    <col min="1074" max="1074" width="14.88671875" bestFit="1" customWidth="1"/>
    <col min="1075" max="1075" width="14.77734375" bestFit="1" customWidth="1"/>
    <col min="1076" max="1076" width="44.44140625" bestFit="1" customWidth="1"/>
    <col min="1077" max="1077" width="22.5546875" bestFit="1" customWidth="1"/>
    <col min="1078" max="1078" width="4.33203125" bestFit="1" customWidth="1"/>
    <col min="1079" max="1079" width="34" bestFit="1" customWidth="1"/>
    <col min="1080" max="1080" width="44" bestFit="1" customWidth="1"/>
    <col min="1081" max="1081" width="40.21875" bestFit="1" customWidth="1"/>
    <col min="1082" max="1082" width="52.109375" bestFit="1" customWidth="1"/>
    <col min="1083" max="1083" width="26.21875" bestFit="1" customWidth="1"/>
    <col min="1084" max="1084" width="38.6640625" bestFit="1" customWidth="1"/>
    <col min="1085" max="1085" width="39.6640625" bestFit="1" customWidth="1"/>
    <col min="1086" max="1086" width="14.77734375" bestFit="1" customWidth="1"/>
    <col min="1087" max="1087" width="8.5546875" bestFit="1" customWidth="1"/>
    <col min="1088" max="1088" width="37" bestFit="1" customWidth="1"/>
    <col min="1089" max="1089" width="27.5546875" bestFit="1" customWidth="1"/>
    <col min="1090" max="1090" width="13.5546875" bestFit="1" customWidth="1"/>
    <col min="1091" max="1091" width="43.88671875" bestFit="1" customWidth="1"/>
    <col min="1092" max="1092" width="19.77734375" bestFit="1" customWidth="1"/>
    <col min="1093" max="1093" width="9.6640625" bestFit="1" customWidth="1"/>
    <col min="1094" max="1094" width="12.88671875" bestFit="1" customWidth="1"/>
    <col min="1095" max="1095" width="35.88671875" bestFit="1" customWidth="1"/>
    <col min="1096" max="1096" width="24.77734375" bestFit="1" customWidth="1"/>
    <col min="1097" max="1097" width="41.21875" bestFit="1" customWidth="1"/>
    <col min="1098" max="1098" width="41.44140625" bestFit="1" customWidth="1"/>
    <col min="1099" max="1099" width="30.88671875" bestFit="1" customWidth="1"/>
    <col min="1100" max="1100" width="17.5546875" bestFit="1" customWidth="1"/>
    <col min="1101" max="1101" width="49.5546875" bestFit="1" customWidth="1"/>
    <col min="1102" max="1102" width="36.44140625" bestFit="1" customWidth="1"/>
    <col min="1103" max="1103" width="28.21875" bestFit="1" customWidth="1"/>
    <col min="1104" max="1104" width="17.88671875" bestFit="1" customWidth="1"/>
    <col min="1105" max="1105" width="45" bestFit="1" customWidth="1"/>
    <col min="1106" max="1106" width="48.21875" bestFit="1" customWidth="1"/>
    <col min="1107" max="1107" width="24.5546875" bestFit="1" customWidth="1"/>
    <col min="1108" max="1108" width="13.33203125" bestFit="1" customWidth="1"/>
    <col min="1109" max="1109" width="45.6640625" bestFit="1" customWidth="1"/>
    <col min="1110" max="1110" width="29.109375" bestFit="1" customWidth="1"/>
    <col min="1111" max="1111" width="53" bestFit="1" customWidth="1"/>
    <col min="1112" max="1112" width="48.33203125" bestFit="1" customWidth="1"/>
    <col min="1113" max="1113" width="47.109375" bestFit="1" customWidth="1"/>
    <col min="1114" max="1114" width="39" bestFit="1" customWidth="1"/>
    <col min="1115" max="1115" width="36.5546875" bestFit="1" customWidth="1"/>
    <col min="1116" max="1116" width="17.77734375" bestFit="1" customWidth="1"/>
    <col min="1117" max="1117" width="47.44140625" bestFit="1" customWidth="1"/>
    <col min="1118" max="1118" width="8" bestFit="1" customWidth="1"/>
    <col min="1119" max="1119" width="38.5546875" bestFit="1" customWidth="1"/>
    <col min="1120" max="1120" width="19.44140625" bestFit="1" customWidth="1"/>
    <col min="1121" max="1121" width="43" bestFit="1" customWidth="1"/>
    <col min="1122" max="1122" width="35" bestFit="1" customWidth="1"/>
    <col min="1123" max="1123" width="6.44140625" bestFit="1" customWidth="1"/>
    <col min="1124" max="1124" width="28.33203125" bestFit="1" customWidth="1"/>
    <col min="1125" max="1125" width="25.5546875" bestFit="1" customWidth="1"/>
    <col min="1126" max="1126" width="28.88671875" bestFit="1" customWidth="1"/>
    <col min="1127" max="1127" width="14.44140625" bestFit="1" customWidth="1"/>
    <col min="1128" max="1128" width="42.77734375" bestFit="1" customWidth="1"/>
    <col min="1129" max="1129" width="7.109375" bestFit="1" customWidth="1"/>
    <col min="1130" max="1130" width="36.21875" bestFit="1" customWidth="1"/>
    <col min="1131" max="1131" width="58.44140625" bestFit="1" customWidth="1"/>
    <col min="1132" max="1132" width="57.21875" bestFit="1" customWidth="1"/>
    <col min="1133" max="1133" width="65.109375" bestFit="1" customWidth="1"/>
    <col min="1134" max="1134" width="42.44140625" bestFit="1" customWidth="1"/>
    <col min="1135" max="1135" width="22.88671875" bestFit="1" customWidth="1"/>
    <col min="1136" max="1136" width="15.44140625" bestFit="1" customWidth="1"/>
    <col min="1137" max="1137" width="30.21875" bestFit="1" customWidth="1"/>
    <col min="1138" max="1138" width="38" bestFit="1" customWidth="1"/>
    <col min="1139" max="1139" width="36.88671875" bestFit="1" customWidth="1"/>
    <col min="1140" max="1140" width="18.33203125" bestFit="1" customWidth="1"/>
    <col min="1141" max="1141" width="7.33203125" bestFit="1" customWidth="1"/>
    <col min="1142" max="1142" width="51.5546875" bestFit="1" customWidth="1"/>
    <col min="1143" max="1143" width="9.109375" bestFit="1" customWidth="1"/>
    <col min="1144" max="1144" width="52.21875" bestFit="1" customWidth="1"/>
    <col min="1145" max="1145" width="21.88671875" bestFit="1" customWidth="1"/>
    <col min="1146" max="1146" width="5.109375" bestFit="1" customWidth="1"/>
    <col min="1147" max="1147" width="45.44140625" bestFit="1" customWidth="1"/>
    <col min="1148" max="1148" width="26" bestFit="1" customWidth="1"/>
    <col min="1149" max="1149" width="18.33203125" bestFit="1" customWidth="1"/>
    <col min="1150" max="1150" width="30.6640625" bestFit="1" customWidth="1"/>
    <col min="1151" max="1151" width="44.5546875" bestFit="1" customWidth="1"/>
    <col min="1152" max="1152" width="43" bestFit="1" customWidth="1"/>
    <col min="1153" max="1153" width="27.109375" bestFit="1" customWidth="1"/>
    <col min="1154" max="1154" width="55.44140625" bestFit="1" customWidth="1"/>
    <col min="1155" max="1155" width="5.88671875" bestFit="1" customWidth="1"/>
    <col min="1156" max="1156" width="31.77734375" bestFit="1" customWidth="1"/>
    <col min="1157" max="1157" width="43.77734375" bestFit="1" customWidth="1"/>
    <col min="1158" max="1158" width="10.109375" bestFit="1" customWidth="1"/>
    <col min="1159" max="1159" width="52.21875" bestFit="1" customWidth="1"/>
    <col min="1160" max="1160" width="15.6640625" bestFit="1" customWidth="1"/>
    <col min="1161" max="1161" width="55.33203125" bestFit="1" customWidth="1"/>
    <col min="1162" max="1162" width="9.88671875" bestFit="1" customWidth="1"/>
    <col min="1163" max="1163" width="31.77734375" bestFit="1" customWidth="1"/>
    <col min="1164" max="1164" width="51.44140625" bestFit="1" customWidth="1"/>
    <col min="1165" max="1165" width="25.5546875" bestFit="1" customWidth="1"/>
    <col min="1166" max="1166" width="25.77734375" bestFit="1" customWidth="1"/>
    <col min="1167" max="1167" width="43.21875" bestFit="1" customWidth="1"/>
    <col min="1168" max="1168" width="15" bestFit="1" customWidth="1"/>
    <col min="1169" max="1169" width="29.6640625" bestFit="1" customWidth="1"/>
    <col min="1170" max="1170" width="49.88671875" bestFit="1" customWidth="1"/>
    <col min="1171" max="1171" width="30.44140625" bestFit="1" customWidth="1"/>
    <col min="1172" max="1172" width="51.88671875" bestFit="1" customWidth="1"/>
    <col min="1173" max="1173" width="23.6640625" bestFit="1" customWidth="1"/>
    <col min="1174" max="1174" width="40.109375" bestFit="1" customWidth="1"/>
    <col min="1175" max="1175" width="49.77734375" bestFit="1" customWidth="1"/>
    <col min="1176" max="1176" width="41.21875" bestFit="1" customWidth="1"/>
    <col min="1177" max="1177" width="16.109375" bestFit="1" customWidth="1"/>
    <col min="1178" max="1178" width="48.21875" bestFit="1" customWidth="1"/>
    <col min="1179" max="1179" width="30.77734375" bestFit="1" customWidth="1"/>
    <col min="1180" max="1180" width="22.109375" bestFit="1" customWidth="1"/>
    <col min="1181" max="1181" width="44.77734375" bestFit="1" customWidth="1"/>
    <col min="1183" max="1183" width="48.5546875" bestFit="1" customWidth="1"/>
    <col min="1184" max="1184" width="11.109375" bestFit="1" customWidth="1"/>
    <col min="1185" max="1185" width="41.33203125" bestFit="1" customWidth="1"/>
    <col min="1186" max="1186" width="36.44140625" bestFit="1" customWidth="1"/>
    <col min="1187" max="1187" width="42.6640625" bestFit="1" customWidth="1"/>
    <col min="1188" max="1188" width="43.21875" bestFit="1" customWidth="1"/>
    <col min="1189" max="1189" width="8.44140625" bestFit="1" customWidth="1"/>
    <col min="1190" max="1190" width="11" bestFit="1" customWidth="1"/>
    <col min="1191" max="1191" width="53.6640625" bestFit="1" customWidth="1"/>
    <col min="1192" max="1192" width="29.109375" bestFit="1" customWidth="1"/>
    <col min="1193" max="1193" width="37.77734375" bestFit="1" customWidth="1"/>
    <col min="1194" max="1194" width="42.5546875" bestFit="1" customWidth="1"/>
    <col min="1195" max="1195" width="15.5546875" bestFit="1" customWidth="1"/>
    <col min="1196" max="1196" width="43.5546875" bestFit="1" customWidth="1"/>
    <col min="1197" max="1197" width="45.21875" bestFit="1" customWidth="1"/>
    <col min="1198" max="1198" width="27.77734375" bestFit="1" customWidth="1"/>
    <col min="1199" max="1199" width="17.77734375" bestFit="1" customWidth="1"/>
    <col min="1200" max="1200" width="9.33203125" bestFit="1" customWidth="1"/>
    <col min="1201" max="1201" width="44.109375" bestFit="1" customWidth="1"/>
    <col min="1202" max="1202" width="45.5546875" bestFit="1" customWidth="1"/>
    <col min="1203" max="1203" width="47.21875" bestFit="1" customWidth="1"/>
    <col min="1204" max="1204" width="28.109375" bestFit="1" customWidth="1"/>
    <col min="1205" max="1205" width="48.109375" bestFit="1" customWidth="1"/>
    <col min="1206" max="1206" width="8.109375" bestFit="1" customWidth="1"/>
    <col min="1207" max="1207" width="15.109375" bestFit="1" customWidth="1"/>
    <col min="1208" max="1208" width="50.21875" bestFit="1" customWidth="1"/>
    <col min="1209" max="1209" width="8.6640625" bestFit="1" customWidth="1"/>
    <col min="1210" max="1210" width="31.44140625" bestFit="1" customWidth="1"/>
    <col min="1211" max="1211" width="56.21875" bestFit="1" customWidth="1"/>
    <col min="1212" max="1212" width="14.88671875" bestFit="1" customWidth="1"/>
    <col min="1213" max="1213" width="25" bestFit="1" customWidth="1"/>
    <col min="1214" max="1214" width="44.21875" bestFit="1" customWidth="1"/>
    <col min="1215" max="1215" width="26.77734375" bestFit="1" customWidth="1"/>
    <col min="1216" max="1216" width="22.88671875" bestFit="1" customWidth="1"/>
    <col min="1217" max="1217" width="47.6640625" bestFit="1" customWidth="1"/>
    <col min="1218" max="1218" width="24.33203125" bestFit="1" customWidth="1"/>
    <col min="1219" max="1219" width="45.6640625" bestFit="1" customWidth="1"/>
    <col min="1220" max="1220" width="32.21875" bestFit="1" customWidth="1"/>
    <col min="1221" max="1221" width="40.5546875" bestFit="1" customWidth="1"/>
    <col min="1222" max="1222" width="34.88671875" bestFit="1" customWidth="1"/>
    <col min="1223" max="1223" width="13.21875" bestFit="1" customWidth="1"/>
    <col min="1224" max="1224" width="22.77734375" bestFit="1" customWidth="1"/>
    <col min="1225" max="1225" width="42.109375" bestFit="1" customWidth="1"/>
    <col min="1226" max="1226" width="32" bestFit="1" customWidth="1"/>
    <col min="1227" max="1227" width="50.5546875" bestFit="1" customWidth="1"/>
    <col min="1228" max="1228" width="25.21875" bestFit="1" customWidth="1"/>
    <col min="1229" max="1229" width="22.6640625" bestFit="1" customWidth="1"/>
    <col min="1230" max="1230" width="28.6640625" bestFit="1" customWidth="1"/>
    <col min="1231" max="1231" width="37.5546875" bestFit="1" customWidth="1"/>
    <col min="1232" max="1232" width="44.5546875" bestFit="1" customWidth="1"/>
    <col min="1233" max="1233" width="46.109375" bestFit="1" customWidth="1"/>
    <col min="1234" max="1234" width="18.77734375" bestFit="1" customWidth="1"/>
    <col min="1235" max="1235" width="48.33203125" bestFit="1" customWidth="1"/>
    <col min="1236" max="1236" width="24.109375" bestFit="1" customWidth="1"/>
    <col min="1237" max="1237" width="27" bestFit="1" customWidth="1"/>
    <col min="1238" max="1238" width="51.77734375" bestFit="1" customWidth="1"/>
    <col min="1239" max="1239" width="41.6640625" bestFit="1" customWidth="1"/>
    <col min="1240" max="1240" width="20.77734375" bestFit="1" customWidth="1"/>
    <col min="1241" max="1241" width="17.77734375" bestFit="1" customWidth="1"/>
    <col min="1242" max="1242" width="31.109375" bestFit="1" customWidth="1"/>
    <col min="1243" max="1243" width="45" bestFit="1" customWidth="1"/>
    <col min="1244" max="1244" width="37" bestFit="1" customWidth="1"/>
    <col min="1245" max="1245" width="50.6640625" bestFit="1" customWidth="1"/>
    <col min="1246" max="1246" width="47.44140625" bestFit="1" customWidth="1"/>
    <col min="1247" max="1247" width="19.77734375" bestFit="1" customWidth="1"/>
    <col min="1248" max="1248" width="51.44140625" bestFit="1" customWidth="1"/>
    <col min="1249" max="1249" width="47.5546875" bestFit="1" customWidth="1"/>
    <col min="1250" max="1250" width="24.33203125" bestFit="1" customWidth="1"/>
    <col min="1251" max="1251" width="53" bestFit="1" customWidth="1"/>
    <col min="1252" max="1252" width="26.5546875" bestFit="1" customWidth="1"/>
    <col min="1253" max="1253" width="28" bestFit="1" customWidth="1"/>
    <col min="1254" max="1254" width="30.21875" bestFit="1" customWidth="1"/>
    <col min="1255" max="1255" width="28.21875" bestFit="1" customWidth="1"/>
    <col min="1256" max="1256" width="19.77734375" bestFit="1" customWidth="1"/>
    <col min="1257" max="1257" width="27.21875" bestFit="1" customWidth="1"/>
    <col min="1258" max="1258" width="22.21875" bestFit="1" customWidth="1"/>
    <col min="1259" max="1259" width="16" bestFit="1" customWidth="1"/>
    <col min="1260" max="1260" width="30.5546875" bestFit="1" customWidth="1"/>
    <col min="1261" max="1261" width="43.5546875" bestFit="1" customWidth="1"/>
    <col min="1262" max="1262" width="23.44140625" bestFit="1" customWidth="1"/>
    <col min="1263" max="1263" width="17.33203125" bestFit="1" customWidth="1"/>
    <col min="1264" max="1264" width="52.6640625" bestFit="1" customWidth="1"/>
    <col min="1265" max="1265" width="43.77734375" bestFit="1" customWidth="1"/>
    <col min="1266" max="1266" width="47.88671875" bestFit="1" customWidth="1"/>
    <col min="1267" max="1267" width="45.44140625" bestFit="1" customWidth="1"/>
    <col min="1268" max="1268" width="37.109375" bestFit="1" customWidth="1"/>
    <col min="1269" max="1269" width="28" bestFit="1" customWidth="1"/>
    <col min="1270" max="1270" width="27.88671875" bestFit="1" customWidth="1"/>
    <col min="1271" max="1272" width="32.5546875" bestFit="1" customWidth="1"/>
    <col min="1273" max="1273" width="32" bestFit="1" customWidth="1"/>
    <col min="1274" max="1274" width="40.6640625" bestFit="1" customWidth="1"/>
    <col min="1275" max="1275" width="23.21875" bestFit="1" customWidth="1"/>
    <col min="1276" max="1276" width="18.77734375" bestFit="1" customWidth="1"/>
    <col min="1277" max="1277" width="49.6640625" bestFit="1" customWidth="1"/>
    <col min="1278" max="1278" width="25" bestFit="1" customWidth="1"/>
    <col min="1279" max="1279" width="44.5546875" bestFit="1" customWidth="1"/>
    <col min="1280" max="1280" width="35.88671875" bestFit="1" customWidth="1"/>
    <col min="1281" max="1281" width="28.88671875" bestFit="1" customWidth="1"/>
    <col min="1282" max="1282" width="22" bestFit="1" customWidth="1"/>
    <col min="1283" max="1283" width="49.88671875" bestFit="1" customWidth="1"/>
    <col min="1284" max="1284" width="24.21875" bestFit="1" customWidth="1"/>
    <col min="1285" max="1285" width="51.33203125" bestFit="1" customWidth="1"/>
    <col min="1286" max="1286" width="30.33203125" bestFit="1" customWidth="1"/>
    <col min="1287" max="1287" width="56.6640625" bestFit="1" customWidth="1"/>
    <col min="1288" max="1288" width="36.77734375" bestFit="1" customWidth="1"/>
    <col min="1289" max="1289" width="13.6640625" bestFit="1" customWidth="1"/>
    <col min="1290" max="1290" width="51.44140625" bestFit="1" customWidth="1"/>
    <col min="1291" max="1291" width="49.44140625" bestFit="1" customWidth="1"/>
    <col min="1292" max="1292" width="50.6640625" bestFit="1" customWidth="1"/>
    <col min="1293" max="1293" width="16.88671875" bestFit="1" customWidth="1"/>
    <col min="1294" max="1294" width="16.21875" bestFit="1" customWidth="1"/>
    <col min="1295" max="1295" width="46.109375" bestFit="1" customWidth="1"/>
    <col min="1296" max="1296" width="49.88671875" bestFit="1" customWidth="1"/>
    <col min="1297" max="1297" width="19.77734375" bestFit="1" customWidth="1"/>
    <col min="1298" max="1298" width="19.5546875" bestFit="1" customWidth="1"/>
    <col min="1299" max="1299" width="38.33203125" bestFit="1" customWidth="1"/>
    <col min="1300" max="1300" width="36.21875" bestFit="1" customWidth="1"/>
    <col min="1301" max="1301" width="29.77734375" bestFit="1" customWidth="1"/>
    <col min="1302" max="1302" width="10.88671875" bestFit="1" customWidth="1"/>
    <col min="1303" max="1303" width="43" bestFit="1" customWidth="1"/>
    <col min="1304" max="1304" width="28.77734375" bestFit="1" customWidth="1"/>
    <col min="1305" max="1305" width="35" bestFit="1" customWidth="1"/>
    <col min="1306" max="1306" width="19.6640625" bestFit="1" customWidth="1"/>
    <col min="1307" max="1307" width="22.5546875" bestFit="1" customWidth="1"/>
    <col min="1308" max="1308" width="40.77734375" bestFit="1" customWidth="1"/>
    <col min="1309" max="1309" width="37.109375" bestFit="1" customWidth="1"/>
    <col min="1310" max="1310" width="19.21875" bestFit="1" customWidth="1"/>
    <col min="1311" max="1311" width="36" bestFit="1" customWidth="1"/>
    <col min="1312" max="1312" width="20.5546875" bestFit="1" customWidth="1"/>
    <col min="1313" max="1313" width="31.5546875" bestFit="1" customWidth="1"/>
    <col min="1314" max="1314" width="42.21875" bestFit="1" customWidth="1"/>
    <col min="1315" max="1316" width="21.77734375" bestFit="1" customWidth="1"/>
    <col min="1317" max="1317" width="32.33203125" bestFit="1" customWidth="1"/>
    <col min="1318" max="1318" width="18.109375" bestFit="1" customWidth="1"/>
    <col min="1319" max="1319" width="39.88671875" bestFit="1" customWidth="1"/>
    <col min="1320" max="1320" width="25.77734375" bestFit="1" customWidth="1"/>
    <col min="1321" max="1321" width="52.33203125" bestFit="1" customWidth="1"/>
    <col min="1322" max="1322" width="9" bestFit="1" customWidth="1"/>
    <col min="1323" max="1323" width="28.44140625" bestFit="1" customWidth="1"/>
    <col min="1324" max="1324" width="52.77734375" bestFit="1" customWidth="1"/>
    <col min="1325" max="1325" width="47.21875" bestFit="1" customWidth="1"/>
    <col min="1326" max="1326" width="34.44140625" bestFit="1" customWidth="1"/>
    <col min="1327" max="1327" width="28" bestFit="1" customWidth="1"/>
    <col min="1328" max="1328" width="12.21875" bestFit="1" customWidth="1"/>
    <col min="1329" max="1329" width="14.88671875" bestFit="1" customWidth="1"/>
    <col min="1330" max="1330" width="12.33203125" bestFit="1" customWidth="1"/>
    <col min="1331" max="1331" width="7.77734375" bestFit="1" customWidth="1"/>
    <col min="1332" max="1332" width="48.44140625" bestFit="1" customWidth="1"/>
    <col min="1333" max="1333" width="15.109375" bestFit="1" customWidth="1"/>
    <col min="1334" max="1334" width="19.6640625" bestFit="1" customWidth="1"/>
    <col min="1335" max="1335" width="25.77734375" bestFit="1" customWidth="1"/>
    <col min="1336" max="1336" width="35.109375" bestFit="1" customWidth="1"/>
    <col min="1337" max="1337" width="26.5546875" bestFit="1" customWidth="1"/>
    <col min="1338" max="1338" width="41.5546875" bestFit="1" customWidth="1"/>
    <col min="1339" max="1339" width="15.5546875" bestFit="1" customWidth="1"/>
    <col min="1340" max="1340" width="29.33203125" bestFit="1" customWidth="1"/>
    <col min="1341" max="1341" width="41.109375" bestFit="1" customWidth="1"/>
    <col min="1342" max="1342" width="61.44140625" bestFit="1" customWidth="1"/>
    <col min="1343" max="1343" width="27.33203125" bestFit="1" customWidth="1"/>
    <col min="1344" max="1344" width="40.5546875" bestFit="1" customWidth="1"/>
    <col min="1345" max="1345" width="18.77734375" bestFit="1" customWidth="1"/>
    <col min="1346" max="1346" width="16" bestFit="1" customWidth="1"/>
    <col min="1347" max="1347" width="36.6640625" bestFit="1" customWidth="1"/>
    <col min="1348" max="1348" width="54.6640625" bestFit="1" customWidth="1"/>
    <col min="1349" max="1349" width="32.5546875" bestFit="1" customWidth="1"/>
    <col min="1350" max="1350" width="26.88671875" bestFit="1" customWidth="1"/>
    <col min="1351" max="1351" width="53.33203125" bestFit="1" customWidth="1"/>
    <col min="1352" max="1352" width="39.5546875" bestFit="1" customWidth="1"/>
    <col min="1353" max="1353" width="28.77734375" bestFit="1" customWidth="1"/>
    <col min="1354" max="1354" width="41.109375" bestFit="1" customWidth="1"/>
    <col min="1355" max="1355" width="44.33203125" bestFit="1" customWidth="1"/>
    <col min="1356" max="1356" width="37.109375" bestFit="1" customWidth="1"/>
    <col min="1357" max="1357" width="15.88671875" bestFit="1" customWidth="1"/>
    <col min="1358" max="1358" width="26" bestFit="1" customWidth="1"/>
    <col min="1359" max="1359" width="18.6640625" bestFit="1" customWidth="1"/>
    <col min="1360" max="1360" width="30.5546875" bestFit="1" customWidth="1"/>
    <col min="1361" max="1361" width="33.88671875" bestFit="1" customWidth="1"/>
    <col min="1362" max="1362" width="36.6640625" bestFit="1" customWidth="1"/>
    <col min="1363" max="1363" width="40.44140625" bestFit="1" customWidth="1"/>
    <col min="1364" max="1364" width="53.109375" bestFit="1" customWidth="1"/>
    <col min="1365" max="1365" width="33.33203125" bestFit="1" customWidth="1"/>
    <col min="1366" max="1366" width="53.109375" bestFit="1" customWidth="1"/>
    <col min="1367" max="1367" width="50.6640625" bestFit="1" customWidth="1"/>
    <col min="1368" max="1368" width="36.77734375" bestFit="1" customWidth="1"/>
    <col min="1369" max="1369" width="52.44140625" bestFit="1" customWidth="1"/>
    <col min="1370" max="1370" width="26.88671875" bestFit="1" customWidth="1"/>
    <col min="1371" max="1371" width="13.88671875" bestFit="1" customWidth="1"/>
    <col min="1372" max="1372" width="45.5546875" bestFit="1" customWidth="1"/>
    <col min="1373" max="1373" width="51.21875" bestFit="1" customWidth="1"/>
    <col min="1374" max="1374" width="26.44140625" bestFit="1" customWidth="1"/>
    <col min="1375" max="1375" width="19.109375" bestFit="1" customWidth="1"/>
    <col min="1376" max="1376" width="27.6640625" bestFit="1" customWidth="1"/>
    <col min="1377" max="1377" width="50.5546875" bestFit="1" customWidth="1"/>
    <col min="1378" max="1378" width="26.77734375" bestFit="1" customWidth="1"/>
    <col min="1379" max="1379" width="22.6640625" bestFit="1" customWidth="1"/>
    <col min="1380" max="1380" width="38.44140625" bestFit="1" customWidth="1"/>
    <col min="1381" max="1381" width="15.44140625" bestFit="1" customWidth="1"/>
    <col min="1382" max="1382" width="27.5546875" bestFit="1" customWidth="1"/>
    <col min="1383" max="1383" width="33.6640625" bestFit="1" customWidth="1"/>
    <col min="1384" max="1384" width="18.6640625" bestFit="1" customWidth="1"/>
    <col min="1385" max="1385" width="49.33203125" bestFit="1" customWidth="1"/>
    <col min="1386" max="1386" width="56.77734375" bestFit="1" customWidth="1"/>
    <col min="1387" max="1387" width="31.21875" bestFit="1" customWidth="1"/>
    <col min="1388" max="1388" width="18.33203125" bestFit="1" customWidth="1"/>
    <col min="1389" max="1389" width="48.109375" bestFit="1" customWidth="1"/>
    <col min="1390" max="1390" width="29.33203125" bestFit="1" customWidth="1"/>
    <col min="1391" max="1391" width="30.33203125" bestFit="1" customWidth="1"/>
    <col min="1392" max="1392" width="21.33203125" bestFit="1" customWidth="1"/>
    <col min="1393" max="1393" width="16.77734375" bestFit="1" customWidth="1"/>
    <col min="1394" max="1394" width="69.21875" bestFit="1" customWidth="1"/>
    <col min="1395" max="1395" width="36.77734375" bestFit="1" customWidth="1"/>
    <col min="1396" max="1396" width="39.33203125" bestFit="1" customWidth="1"/>
    <col min="1397" max="1397" width="29.33203125" bestFit="1" customWidth="1"/>
    <col min="1398" max="1398" width="49.6640625" bestFit="1" customWidth="1"/>
    <col min="1399" max="1399" width="33.44140625" bestFit="1" customWidth="1"/>
    <col min="1400" max="1400" width="52" bestFit="1" customWidth="1"/>
    <col min="1401" max="1401" width="34.44140625" bestFit="1" customWidth="1"/>
    <col min="1402" max="1402" width="42.109375" bestFit="1" customWidth="1"/>
    <col min="1403" max="1403" width="53.109375" bestFit="1" customWidth="1"/>
    <col min="1404" max="1404" width="39.109375" bestFit="1" customWidth="1"/>
    <col min="1405" max="1405" width="52.109375" bestFit="1" customWidth="1"/>
    <col min="1406" max="1406" width="24" bestFit="1" customWidth="1"/>
    <col min="1407" max="1407" width="27.44140625" bestFit="1" customWidth="1"/>
    <col min="1408" max="1408" width="9.21875" bestFit="1" customWidth="1"/>
    <col min="1409" max="1409" width="24.77734375" bestFit="1" customWidth="1"/>
    <col min="1410" max="1410" width="28.6640625" bestFit="1" customWidth="1"/>
    <col min="1411" max="1411" width="9.77734375" bestFit="1" customWidth="1"/>
    <col min="1412" max="1412" width="19.77734375" bestFit="1" customWidth="1"/>
    <col min="1413" max="1413" width="28.6640625" bestFit="1" customWidth="1"/>
    <col min="1414" max="1414" width="36.6640625" bestFit="1" customWidth="1"/>
    <col min="1415" max="1415" width="46.77734375" bestFit="1" customWidth="1"/>
    <col min="1416" max="1416" width="51.33203125" bestFit="1" customWidth="1"/>
    <col min="1417" max="1417" width="16.5546875" bestFit="1" customWidth="1"/>
    <col min="1418" max="1418" width="23.77734375" bestFit="1" customWidth="1"/>
    <col min="1419" max="1419" width="30.6640625" bestFit="1" customWidth="1"/>
    <col min="1420" max="1420" width="22.44140625" bestFit="1" customWidth="1"/>
    <col min="1421" max="1421" width="71.44140625" bestFit="1" customWidth="1"/>
    <col min="1422" max="1422" width="48.33203125" bestFit="1" customWidth="1"/>
    <col min="1423" max="1423" width="48.109375" bestFit="1" customWidth="1"/>
    <col min="1424" max="1424" width="53.33203125" bestFit="1" customWidth="1"/>
    <col min="1425" max="1425" width="49.44140625" bestFit="1" customWidth="1"/>
    <col min="1426" max="1426" width="7.21875" bestFit="1" customWidth="1"/>
    <col min="1427" max="1427" width="39.21875" bestFit="1" customWidth="1"/>
    <col min="1428" max="1428" width="54.21875" bestFit="1" customWidth="1"/>
    <col min="1429" max="1429" width="25.88671875" bestFit="1" customWidth="1"/>
    <col min="1430" max="1430" width="13.33203125" bestFit="1" customWidth="1"/>
    <col min="1431" max="1431" width="38.77734375" bestFit="1" customWidth="1"/>
    <col min="1432" max="1432" width="50.88671875" bestFit="1" customWidth="1"/>
    <col min="1433" max="1433" width="6.88671875" bestFit="1" customWidth="1"/>
    <col min="1434" max="1434" width="27.21875" bestFit="1" customWidth="1"/>
    <col min="1435" max="1435" width="41.5546875" bestFit="1" customWidth="1"/>
    <col min="1436" max="1436" width="62.88671875" bestFit="1" customWidth="1"/>
    <col min="1437" max="1437" width="50.88671875" bestFit="1" customWidth="1"/>
    <col min="1438" max="1438" width="42" bestFit="1" customWidth="1"/>
    <col min="1439" max="1439" width="38.109375" bestFit="1" customWidth="1"/>
    <col min="1440" max="1440" width="31.77734375" bestFit="1" customWidth="1"/>
    <col min="1441" max="1441" width="31.33203125" bestFit="1" customWidth="1"/>
    <col min="1442" max="1442" width="13.5546875" bestFit="1" customWidth="1"/>
    <col min="1443" max="1443" width="32.21875" bestFit="1" customWidth="1"/>
    <col min="1444" max="1444" width="39.5546875" bestFit="1" customWidth="1"/>
    <col min="1445" max="1445" width="47.5546875" bestFit="1" customWidth="1"/>
    <col min="1446" max="1446" width="40.5546875" bestFit="1" customWidth="1"/>
    <col min="1447" max="1447" width="39.77734375" bestFit="1" customWidth="1"/>
    <col min="1448" max="1448" width="23.21875" bestFit="1" customWidth="1"/>
    <col min="1449" max="1449" width="29.6640625" bestFit="1" customWidth="1"/>
    <col min="1450" max="1450" width="29.5546875" bestFit="1" customWidth="1"/>
    <col min="1451" max="1451" width="33.33203125" bestFit="1" customWidth="1"/>
    <col min="1452" max="1452" width="46.109375" bestFit="1" customWidth="1"/>
    <col min="1453" max="1453" width="45.77734375" bestFit="1" customWidth="1"/>
    <col min="1454" max="1454" width="38.77734375" bestFit="1" customWidth="1"/>
    <col min="1455" max="1455" width="54.6640625" bestFit="1" customWidth="1"/>
    <col min="1456" max="1456" width="37.33203125" bestFit="1" customWidth="1"/>
    <col min="1457" max="1457" width="45.5546875" bestFit="1" customWidth="1"/>
    <col min="1458" max="1458" width="44.6640625" bestFit="1" customWidth="1"/>
    <col min="1459" max="1459" width="52.6640625" bestFit="1" customWidth="1"/>
    <col min="1460" max="1460" width="22" bestFit="1" customWidth="1"/>
    <col min="1461" max="1461" width="36.6640625" bestFit="1" customWidth="1"/>
    <col min="1462" max="1462" width="52.109375" bestFit="1" customWidth="1"/>
    <col min="1463" max="1463" width="42.21875" bestFit="1" customWidth="1"/>
    <col min="1464" max="1464" width="49.5546875" bestFit="1" customWidth="1"/>
    <col min="1465" max="1465" width="53.44140625" bestFit="1" customWidth="1"/>
    <col min="1466" max="1466" width="49.77734375" bestFit="1" customWidth="1"/>
    <col min="1467" max="1467" width="38.21875" bestFit="1" customWidth="1"/>
    <col min="1468" max="1468" width="49.6640625" bestFit="1" customWidth="1"/>
    <col min="1469" max="1469" width="39.5546875" bestFit="1" customWidth="1"/>
    <col min="1470" max="1470" width="39.21875" bestFit="1" customWidth="1"/>
    <col min="1471" max="1471" width="25.109375" bestFit="1" customWidth="1"/>
    <col min="1472" max="1472" width="34.77734375" bestFit="1" customWidth="1"/>
    <col min="1473" max="1473" width="38.33203125" bestFit="1" customWidth="1"/>
    <col min="1474" max="1474" width="52.109375" bestFit="1" customWidth="1"/>
    <col min="1475" max="1475" width="55.44140625" bestFit="1" customWidth="1"/>
    <col min="1476" max="1476" width="53.33203125" bestFit="1" customWidth="1"/>
    <col min="1477" max="1477" width="33.88671875" bestFit="1" customWidth="1"/>
    <col min="1478" max="1478" width="48.21875" bestFit="1" customWidth="1"/>
    <col min="1479" max="1479" width="31.33203125" bestFit="1" customWidth="1"/>
    <col min="1480" max="1480" width="39.33203125" bestFit="1" customWidth="1"/>
    <col min="1481" max="1481" width="47.44140625" bestFit="1" customWidth="1"/>
    <col min="1482" max="1482" width="31.21875" bestFit="1" customWidth="1"/>
    <col min="1483" max="1483" width="56.77734375" bestFit="1" customWidth="1"/>
    <col min="1484" max="1484" width="32.21875" bestFit="1" customWidth="1"/>
    <col min="1485" max="1485" width="32.44140625" bestFit="1" customWidth="1"/>
    <col min="1486" max="1486" width="50.109375" bestFit="1" customWidth="1"/>
    <col min="1487" max="1487" width="26.88671875" bestFit="1" customWidth="1"/>
    <col min="1488" max="1488" width="25.5546875" bestFit="1" customWidth="1"/>
    <col min="1489" max="1489" width="49.5546875" bestFit="1" customWidth="1"/>
    <col min="1490" max="1490" width="72.6640625" bestFit="1" customWidth="1"/>
    <col min="1491" max="1491" width="48.88671875" bestFit="1" customWidth="1"/>
    <col min="1492" max="1492" width="34.77734375" bestFit="1" customWidth="1"/>
    <col min="1493" max="1493" width="29.77734375" bestFit="1" customWidth="1"/>
    <col min="1494" max="1494" width="53" bestFit="1" customWidth="1"/>
    <col min="1495" max="1495" width="38.21875" bestFit="1" customWidth="1"/>
    <col min="1496" max="1496" width="50.21875" bestFit="1" customWidth="1"/>
    <col min="1497" max="1497" width="42.109375" bestFit="1" customWidth="1"/>
    <col min="1498" max="1498" width="54.5546875" bestFit="1" customWidth="1"/>
    <col min="1499" max="1499" width="22.88671875" bestFit="1" customWidth="1"/>
    <col min="1500" max="1500" width="37.21875" bestFit="1" customWidth="1"/>
    <col min="1501" max="1501" width="42.5546875" bestFit="1" customWidth="1"/>
    <col min="1502" max="1502" width="17.44140625" bestFit="1" customWidth="1"/>
    <col min="1503" max="1503" width="27.109375" bestFit="1" customWidth="1"/>
    <col min="1504" max="1504" width="47.21875" bestFit="1" customWidth="1"/>
    <col min="1505" max="1505" width="54.77734375" bestFit="1" customWidth="1"/>
    <col min="1506" max="1506" width="31.33203125" bestFit="1" customWidth="1"/>
    <col min="1507" max="1507" width="49.6640625" bestFit="1" customWidth="1"/>
    <col min="1508" max="1508" width="47.33203125" bestFit="1" customWidth="1"/>
    <col min="1509" max="1509" width="41.44140625" bestFit="1" customWidth="1"/>
    <col min="1510" max="1510" width="26.5546875" bestFit="1" customWidth="1"/>
    <col min="1511" max="1511" width="7.6640625" bestFit="1" customWidth="1"/>
    <col min="1512" max="1512" width="27.33203125" bestFit="1" customWidth="1"/>
    <col min="1513" max="1513" width="54.44140625" bestFit="1" customWidth="1"/>
    <col min="1514" max="1514" width="16.88671875" bestFit="1" customWidth="1"/>
    <col min="1515" max="1515" width="53.21875" bestFit="1" customWidth="1"/>
    <col min="1516" max="1516" width="16.77734375" bestFit="1" customWidth="1"/>
    <col min="1517" max="1517" width="42.109375" bestFit="1" customWidth="1"/>
    <col min="1518" max="1518" width="28.44140625" bestFit="1" customWidth="1"/>
    <col min="1519" max="1519" width="8.33203125" bestFit="1" customWidth="1"/>
    <col min="1520" max="1520" width="56.88671875" bestFit="1" customWidth="1"/>
    <col min="1521" max="1521" width="41.44140625" bestFit="1" customWidth="1"/>
    <col min="1522" max="1522" width="32.6640625" bestFit="1" customWidth="1"/>
    <col min="1523" max="1523" width="33" bestFit="1" customWidth="1"/>
    <col min="1524" max="1524" width="13.88671875" bestFit="1" customWidth="1"/>
    <col min="1525" max="1525" width="20.44140625" bestFit="1" customWidth="1"/>
    <col min="1526" max="1526" width="32.5546875" bestFit="1" customWidth="1"/>
    <col min="1527" max="1527" width="24.44140625" bestFit="1" customWidth="1"/>
    <col min="1528" max="1528" width="15.44140625" bestFit="1" customWidth="1"/>
    <col min="1529" max="1529" width="39.109375" bestFit="1" customWidth="1"/>
    <col min="1530" max="1530" width="25.44140625" bestFit="1" customWidth="1"/>
    <col min="1531" max="1531" width="21.109375" bestFit="1" customWidth="1"/>
    <col min="1532" max="1532" width="29.6640625" bestFit="1" customWidth="1"/>
    <col min="1533" max="1533" width="35.21875" bestFit="1" customWidth="1"/>
    <col min="1534" max="1534" width="39.33203125" bestFit="1" customWidth="1"/>
    <col min="1535" max="1535" width="26.21875" bestFit="1" customWidth="1"/>
    <col min="1536" max="1536" width="56.33203125" bestFit="1" customWidth="1"/>
    <col min="1537" max="1537" width="33.88671875" bestFit="1" customWidth="1"/>
    <col min="1538" max="1538" width="32.21875" bestFit="1" customWidth="1"/>
    <col min="1539" max="1539" width="31.88671875" bestFit="1" customWidth="1"/>
    <col min="1540" max="1540" width="14.5546875" bestFit="1" customWidth="1"/>
    <col min="1542" max="1542" width="50.21875" bestFit="1" customWidth="1"/>
    <col min="1543" max="1543" width="33.77734375" bestFit="1" customWidth="1"/>
    <col min="1544" max="1544" width="6" bestFit="1" customWidth="1"/>
    <col min="1545" max="1545" width="36.88671875" bestFit="1" customWidth="1"/>
    <col min="1546" max="1546" width="6.88671875" bestFit="1" customWidth="1"/>
    <col min="1547" max="1547" width="38.21875" bestFit="1" customWidth="1"/>
    <col min="1548" max="1548" width="43" bestFit="1" customWidth="1"/>
    <col min="1549" max="1549" width="44.77734375" bestFit="1" customWidth="1"/>
    <col min="1550" max="1550" width="34" bestFit="1" customWidth="1"/>
    <col min="1551" max="1551" width="44.6640625" bestFit="1" customWidth="1"/>
    <col min="1552" max="1552" width="30.77734375" bestFit="1" customWidth="1"/>
    <col min="1553" max="1553" width="28.6640625" bestFit="1" customWidth="1"/>
    <col min="1554" max="1554" width="26.44140625" bestFit="1" customWidth="1"/>
    <col min="1555" max="1555" width="34.6640625" bestFit="1" customWidth="1"/>
    <col min="1556" max="1556" width="11.21875" bestFit="1" customWidth="1"/>
    <col min="1557" max="1557" width="36.6640625" bestFit="1" customWidth="1"/>
    <col min="1558" max="1558" width="28.88671875" bestFit="1" customWidth="1"/>
    <col min="1559" max="1559" width="18.88671875" bestFit="1" customWidth="1"/>
    <col min="1560" max="1560" width="57" bestFit="1" customWidth="1"/>
    <col min="1561" max="1561" width="38.88671875" bestFit="1" customWidth="1"/>
    <col min="1562" max="1562" width="52.77734375" bestFit="1" customWidth="1"/>
    <col min="1563" max="1563" width="34.6640625" bestFit="1" customWidth="1"/>
    <col min="1564" max="1564" width="11.6640625" bestFit="1" customWidth="1"/>
    <col min="1565" max="1565" width="40.88671875" bestFit="1" customWidth="1"/>
    <col min="1566" max="1566" width="29.88671875" bestFit="1" customWidth="1"/>
    <col min="1567" max="1567" width="50.44140625" bestFit="1" customWidth="1"/>
    <col min="1568" max="1568" width="50.88671875" bestFit="1" customWidth="1"/>
    <col min="1569" max="1569" width="49" bestFit="1" customWidth="1"/>
    <col min="1570" max="1570" width="33" bestFit="1" customWidth="1"/>
    <col min="1571" max="1571" width="46.44140625" bestFit="1" customWidth="1"/>
    <col min="1572" max="1572" width="15.5546875" bestFit="1" customWidth="1"/>
    <col min="1573" max="1573" width="55.5546875" bestFit="1" customWidth="1"/>
    <col min="1574" max="1574" width="40.5546875" bestFit="1" customWidth="1"/>
    <col min="1575" max="1575" width="49.77734375" bestFit="1" customWidth="1"/>
    <col min="1576" max="1576" width="16.109375" bestFit="1" customWidth="1"/>
    <col min="1577" max="1577" width="51.109375" bestFit="1" customWidth="1"/>
    <col min="1578" max="1578" width="25.44140625" bestFit="1" customWidth="1"/>
    <col min="1579" max="1579" width="25.6640625" bestFit="1" customWidth="1"/>
    <col min="1580" max="1580" width="10.5546875" bestFit="1" customWidth="1"/>
    <col min="1581" max="1581" width="53.5546875" bestFit="1" customWidth="1"/>
    <col min="1582" max="1582" width="54" bestFit="1" customWidth="1"/>
    <col min="1583" max="1583" width="46.6640625" bestFit="1" customWidth="1"/>
    <col min="1584" max="1584" width="48.5546875" bestFit="1" customWidth="1"/>
    <col min="1585" max="1585" width="19.6640625" bestFit="1" customWidth="1"/>
    <col min="1586" max="1586" width="51.6640625" bestFit="1" customWidth="1"/>
    <col min="1587" max="1587" width="51.33203125" bestFit="1" customWidth="1"/>
    <col min="1588" max="1588" width="53" bestFit="1" customWidth="1"/>
    <col min="1589" max="1589" width="13.33203125" bestFit="1" customWidth="1"/>
    <col min="1590" max="1590" width="11" bestFit="1" customWidth="1"/>
    <col min="1591" max="1591" width="13.6640625" bestFit="1" customWidth="1"/>
    <col min="1592" max="1592" width="48.44140625" bestFit="1" customWidth="1"/>
    <col min="1593" max="1593" width="16.44140625" bestFit="1" customWidth="1"/>
    <col min="1594" max="1594" width="38.21875" bestFit="1" customWidth="1"/>
    <col min="1595" max="1595" width="30" bestFit="1" customWidth="1"/>
    <col min="1596" max="1596" width="11.5546875" bestFit="1" customWidth="1"/>
    <col min="1597" max="1597" width="34.5546875" bestFit="1" customWidth="1"/>
    <col min="1598" max="1598" width="22.109375" bestFit="1" customWidth="1"/>
    <col min="1599" max="1599" width="34" bestFit="1" customWidth="1"/>
    <col min="1600" max="1600" width="20.5546875" bestFit="1" customWidth="1"/>
    <col min="1601" max="1601" width="34.21875" bestFit="1" customWidth="1"/>
    <col min="1602" max="1602" width="10.109375" bestFit="1" customWidth="1"/>
    <col min="1603" max="1603" width="48" bestFit="1" customWidth="1"/>
    <col min="1604" max="1604" width="52.6640625" bestFit="1" customWidth="1"/>
    <col min="1605" max="1605" width="6.33203125" bestFit="1" customWidth="1"/>
    <col min="1606" max="1606" width="45.21875" bestFit="1" customWidth="1"/>
    <col min="1607" max="1607" width="50.109375" bestFit="1" customWidth="1"/>
    <col min="1608" max="1608" width="32.6640625" bestFit="1" customWidth="1"/>
    <col min="1609" max="1609" width="10.88671875" bestFit="1" customWidth="1"/>
    <col min="1610" max="1610" width="29.6640625" bestFit="1" customWidth="1"/>
    <col min="1611" max="1611" width="13.44140625" bestFit="1" customWidth="1"/>
    <col min="1612" max="1612" width="42.44140625" bestFit="1" customWidth="1"/>
    <col min="1613" max="1613" width="11.44140625" bestFit="1" customWidth="1"/>
    <col min="1614" max="1614" width="45" bestFit="1" customWidth="1"/>
    <col min="1615" max="1615" width="44.44140625" bestFit="1" customWidth="1"/>
    <col min="1616" max="1616" width="49.6640625" bestFit="1" customWidth="1"/>
    <col min="1617" max="1617" width="19.5546875" bestFit="1" customWidth="1"/>
    <col min="1618" max="1618" width="22.5546875" bestFit="1" customWidth="1"/>
    <col min="1619" max="1619" width="55.109375" bestFit="1" customWidth="1"/>
    <col min="1620" max="1620" width="18" bestFit="1" customWidth="1"/>
    <col min="1621" max="1621" width="55" bestFit="1" customWidth="1"/>
    <col min="1622" max="1622" width="28" bestFit="1" customWidth="1"/>
    <col min="1623" max="1623" width="11.21875" bestFit="1" customWidth="1"/>
    <col min="1624" max="1624" width="8.77734375" bestFit="1" customWidth="1"/>
    <col min="1625" max="1625" width="53.6640625" bestFit="1" customWidth="1"/>
    <col min="1626" max="1626" width="44.109375" bestFit="1" customWidth="1"/>
    <col min="1627" max="1627" width="51.5546875" bestFit="1" customWidth="1"/>
    <col min="1628" max="1628" width="16.5546875" bestFit="1" customWidth="1"/>
    <col min="1629" max="1629" width="29.109375" bestFit="1" customWidth="1"/>
    <col min="1630" max="1630" width="46.5546875" bestFit="1" customWidth="1"/>
    <col min="1631" max="1631" width="26.5546875" bestFit="1" customWidth="1"/>
    <col min="1632" max="1632" width="20.33203125" bestFit="1" customWidth="1"/>
    <col min="1633" max="1633" width="13.6640625" bestFit="1" customWidth="1"/>
    <col min="1634" max="1634" width="17.6640625" bestFit="1" customWidth="1"/>
    <col min="1635" max="1635" width="43.44140625" bestFit="1" customWidth="1"/>
    <col min="1636" max="1636" width="34.77734375" bestFit="1" customWidth="1"/>
    <col min="1637" max="1637" width="52" bestFit="1" customWidth="1"/>
    <col min="1638" max="1638" width="47.5546875" bestFit="1" customWidth="1"/>
    <col min="1639" max="1639" width="51.33203125" bestFit="1" customWidth="1"/>
    <col min="1640" max="1640" width="17.21875" bestFit="1" customWidth="1"/>
    <col min="1641" max="1641" width="39.5546875" bestFit="1" customWidth="1"/>
    <col min="1642" max="1642" width="21.77734375" bestFit="1" customWidth="1"/>
    <col min="1643" max="1643" width="28.5546875" bestFit="1" customWidth="1"/>
    <col min="1644" max="1644" width="36.77734375" bestFit="1" customWidth="1"/>
    <col min="1645" max="1645" width="6.21875" bestFit="1" customWidth="1"/>
    <col min="1646" max="1646" width="18.33203125" bestFit="1" customWidth="1"/>
    <col min="1647" max="1647" width="44.21875" bestFit="1" customWidth="1"/>
    <col min="1648" max="1648" width="23.44140625" bestFit="1" customWidth="1"/>
    <col min="1649" max="1649" width="20" bestFit="1" customWidth="1"/>
    <col min="1650" max="1650" width="35.109375" bestFit="1" customWidth="1"/>
    <col min="1651" max="1651" width="24.21875" bestFit="1" customWidth="1"/>
    <col min="1652" max="1652" width="31.33203125" bestFit="1" customWidth="1"/>
    <col min="1653" max="1653" width="40.5546875" bestFit="1" customWidth="1"/>
    <col min="1654" max="1654" width="39.21875" bestFit="1" customWidth="1"/>
    <col min="1655" max="1655" width="39.44140625" bestFit="1" customWidth="1"/>
    <col min="1656" max="1656" width="42.88671875" bestFit="1" customWidth="1"/>
    <col min="1657" max="1657" width="25" bestFit="1" customWidth="1"/>
    <col min="1658" max="1658" width="36.88671875" bestFit="1" customWidth="1"/>
    <col min="1659" max="1659" width="39.77734375" bestFit="1" customWidth="1"/>
    <col min="1660" max="1660" width="19.44140625" bestFit="1" customWidth="1"/>
    <col min="1661" max="1661" width="52.88671875" bestFit="1" customWidth="1"/>
    <col min="1662" max="1662" width="20.21875" bestFit="1" customWidth="1"/>
    <col min="1663" max="1663" width="39" bestFit="1" customWidth="1"/>
    <col min="1664" max="1664" width="49.88671875" bestFit="1" customWidth="1"/>
    <col min="1665" max="1665" width="40.21875" bestFit="1" customWidth="1"/>
    <col min="1666" max="1666" width="41.21875" bestFit="1" customWidth="1"/>
    <col min="1667" max="1667" width="50.77734375" bestFit="1" customWidth="1"/>
    <col min="1668" max="1668" width="24.21875" bestFit="1" customWidth="1"/>
    <col min="1669" max="1669" width="56.5546875" bestFit="1" customWidth="1"/>
    <col min="1670" max="1670" width="19.109375" bestFit="1" customWidth="1"/>
    <col min="1671" max="1671" width="34.88671875" bestFit="1" customWidth="1"/>
    <col min="1672" max="1672" width="37.21875" bestFit="1" customWidth="1"/>
    <col min="1673" max="1673" width="49.77734375" bestFit="1" customWidth="1"/>
    <col min="1674" max="1674" width="23.21875" bestFit="1" customWidth="1"/>
    <col min="1675" max="1675" width="47.5546875" bestFit="1" customWidth="1"/>
    <col min="1676" max="1676" width="12.6640625" bestFit="1" customWidth="1"/>
    <col min="1677" max="1677" width="15.21875" bestFit="1" customWidth="1"/>
    <col min="1678" max="1678" width="54.21875" bestFit="1" customWidth="1"/>
    <col min="1679" max="1679" width="7.88671875" bestFit="1" customWidth="1"/>
    <col min="1680" max="1680" width="53.5546875" bestFit="1" customWidth="1"/>
    <col min="1681" max="1681" width="51" bestFit="1" customWidth="1"/>
    <col min="1682" max="1682" width="42.33203125" bestFit="1" customWidth="1"/>
    <col min="1683" max="1683" width="16" bestFit="1" customWidth="1"/>
    <col min="1684" max="1684" width="44.88671875" bestFit="1" customWidth="1"/>
    <col min="1685" max="1685" width="51.33203125" bestFit="1" customWidth="1"/>
    <col min="1686" max="1686" width="39.77734375" bestFit="1" customWidth="1"/>
    <col min="1687" max="1687" width="38.21875" bestFit="1" customWidth="1"/>
    <col min="1688" max="1688" width="48.109375" bestFit="1" customWidth="1"/>
    <col min="1689" max="1689" width="38.5546875" bestFit="1" customWidth="1"/>
    <col min="1690" max="1690" width="47.5546875" bestFit="1" customWidth="1"/>
    <col min="1691" max="1691" width="9.6640625" bestFit="1" customWidth="1"/>
    <col min="1692" max="1692" width="50.88671875" bestFit="1" customWidth="1"/>
    <col min="1693" max="1693" width="50.21875" bestFit="1" customWidth="1"/>
    <col min="1694" max="1694" width="9" bestFit="1" customWidth="1"/>
    <col min="1695" max="1695" width="33.21875" bestFit="1" customWidth="1"/>
    <col min="1696" max="1696" width="32.33203125" bestFit="1" customWidth="1"/>
    <col min="1697" max="1697" width="12.88671875" bestFit="1" customWidth="1"/>
    <col min="1698" max="1698" width="45.6640625" bestFit="1" customWidth="1"/>
    <col min="1699" max="1699" width="15.5546875" bestFit="1" customWidth="1"/>
    <col min="1700" max="1700" width="39.21875" bestFit="1" customWidth="1"/>
    <col min="1701" max="1701" width="40.21875" bestFit="1" customWidth="1"/>
    <col min="1702" max="1702" width="15.21875" bestFit="1" customWidth="1"/>
    <col min="1703" max="1703" width="22.109375" bestFit="1" customWidth="1"/>
    <col min="1704" max="1704" width="19.21875" bestFit="1" customWidth="1"/>
    <col min="1705" max="1705" width="46" bestFit="1" customWidth="1"/>
    <col min="1706" max="1706" width="31.109375" bestFit="1" customWidth="1"/>
    <col min="1707" max="1707" width="37.77734375" bestFit="1" customWidth="1"/>
    <col min="1708" max="1708" width="22.33203125" bestFit="1" customWidth="1"/>
    <col min="1709" max="1709" width="12.109375" bestFit="1" customWidth="1"/>
    <col min="1710" max="1710" width="54.88671875" bestFit="1" customWidth="1"/>
    <col min="1711" max="1711" width="42.44140625" bestFit="1" customWidth="1"/>
    <col min="1712" max="1712" width="11.21875" bestFit="1" customWidth="1"/>
    <col min="1713" max="1713" width="21.5546875" bestFit="1" customWidth="1"/>
    <col min="1714" max="1714" width="24.88671875" bestFit="1" customWidth="1"/>
    <col min="1715" max="1715" width="49.88671875" bestFit="1" customWidth="1"/>
    <col min="1716" max="1716" width="6.88671875" bestFit="1" customWidth="1"/>
    <col min="1717" max="1717" width="24.77734375" bestFit="1" customWidth="1"/>
    <col min="1718" max="1718" width="27.77734375" bestFit="1" customWidth="1"/>
    <col min="1719" max="1719" width="30" bestFit="1" customWidth="1"/>
    <col min="1720" max="1720" width="47.6640625" bestFit="1" customWidth="1"/>
    <col min="1721" max="1721" width="16.88671875" bestFit="1" customWidth="1"/>
    <col min="1722" max="1722" width="36.33203125" bestFit="1" customWidth="1"/>
    <col min="1723" max="1723" width="31" bestFit="1" customWidth="1"/>
    <col min="1724" max="1724" width="25" bestFit="1" customWidth="1"/>
    <col min="1725" max="1725" width="34.77734375" bestFit="1" customWidth="1"/>
    <col min="1726" max="1726" width="17.44140625" bestFit="1" customWidth="1"/>
    <col min="1727" max="1727" width="54.33203125" bestFit="1" customWidth="1"/>
    <col min="1728" max="1728" width="51.88671875" bestFit="1" customWidth="1"/>
    <col min="1729" max="1729" width="46.21875" bestFit="1" customWidth="1"/>
    <col min="1730" max="1730" width="21.77734375" bestFit="1" customWidth="1"/>
    <col min="1731" max="1731" width="16.44140625" bestFit="1" customWidth="1"/>
    <col min="1732" max="1732" width="46.6640625" bestFit="1" customWidth="1"/>
    <col min="1733" max="1733" width="22.33203125" bestFit="1" customWidth="1"/>
    <col min="1734" max="1734" width="44.109375" bestFit="1" customWidth="1"/>
    <col min="1735" max="1735" width="31.21875" bestFit="1" customWidth="1"/>
    <col min="1736" max="1736" width="58.6640625" bestFit="1" customWidth="1"/>
    <col min="1737" max="1737" width="21" bestFit="1" customWidth="1"/>
    <col min="1738" max="1738" width="12.109375" bestFit="1" customWidth="1"/>
    <col min="1739" max="1739" width="26.109375" bestFit="1" customWidth="1"/>
    <col min="1740" max="1740" width="39" bestFit="1" customWidth="1"/>
    <col min="1741" max="1741" width="16.21875" bestFit="1" customWidth="1"/>
    <col min="1742" max="1742" width="19.6640625" bestFit="1" customWidth="1"/>
    <col min="1743" max="1743" width="27.6640625" bestFit="1" customWidth="1"/>
    <col min="1744" max="1744" width="54.6640625" bestFit="1" customWidth="1"/>
    <col min="1745" max="1745" width="50.44140625" bestFit="1" customWidth="1"/>
    <col min="1746" max="1746" width="42.88671875" bestFit="1" customWidth="1"/>
    <col min="1747" max="1747" width="64.77734375" bestFit="1" customWidth="1"/>
    <col min="1748" max="1748" width="31.109375" bestFit="1" customWidth="1"/>
    <col min="1749" max="1749" width="23" bestFit="1" customWidth="1"/>
    <col min="1750" max="1750" width="26.88671875" bestFit="1" customWidth="1"/>
    <col min="1751" max="1751" width="40.21875" bestFit="1" customWidth="1"/>
    <col min="1752" max="1752" width="28.77734375" bestFit="1" customWidth="1"/>
    <col min="1753" max="1753" width="53.109375" bestFit="1" customWidth="1"/>
    <col min="1754" max="1754" width="46.109375" bestFit="1" customWidth="1"/>
    <col min="1755" max="1755" width="44.6640625" bestFit="1" customWidth="1"/>
    <col min="1756" max="1756" width="36.77734375" bestFit="1" customWidth="1"/>
    <col min="1757" max="1757" width="45.109375" bestFit="1" customWidth="1"/>
    <col min="1758" max="1758" width="34.21875" bestFit="1" customWidth="1"/>
    <col min="1759" max="1759" width="20.6640625" bestFit="1" customWidth="1"/>
    <col min="1760" max="1760" width="48.109375" bestFit="1" customWidth="1"/>
    <col min="1761" max="1761" width="46.5546875" bestFit="1" customWidth="1"/>
    <col min="1762" max="1762" width="49.6640625" bestFit="1" customWidth="1"/>
    <col min="1763" max="1763" width="33.77734375" bestFit="1" customWidth="1"/>
    <col min="1764" max="1764" width="42.44140625" bestFit="1" customWidth="1"/>
    <col min="1765" max="1765" width="16.33203125" bestFit="1" customWidth="1"/>
    <col min="1766" max="1766" width="49.77734375" bestFit="1" customWidth="1"/>
    <col min="1767" max="1767" width="33.88671875" bestFit="1" customWidth="1"/>
    <col min="1768" max="1768" width="38.88671875" bestFit="1" customWidth="1"/>
    <col min="1769" max="1769" width="18.109375" bestFit="1" customWidth="1"/>
    <col min="1770" max="1770" width="17.44140625" bestFit="1" customWidth="1"/>
    <col min="1771" max="1771" width="38.77734375" bestFit="1" customWidth="1"/>
    <col min="1772" max="1772" width="30.88671875" bestFit="1" customWidth="1"/>
    <col min="1773" max="1773" width="56.21875" bestFit="1" customWidth="1"/>
    <col min="1774" max="1774" width="15.33203125" bestFit="1" customWidth="1"/>
    <col min="1775" max="1775" width="46.33203125" bestFit="1" customWidth="1"/>
    <col min="1776" max="1776" width="12.88671875" bestFit="1" customWidth="1"/>
    <col min="1777" max="1777" width="18.88671875" bestFit="1" customWidth="1"/>
    <col min="1778" max="1778" width="24.5546875" bestFit="1" customWidth="1"/>
    <col min="1779" max="1779" width="11.5546875" bestFit="1" customWidth="1"/>
    <col min="1780" max="1780" width="37.109375" bestFit="1" customWidth="1"/>
    <col min="1781" max="1781" width="32.33203125" bestFit="1" customWidth="1"/>
    <col min="1782" max="1782" width="50.109375" bestFit="1" customWidth="1"/>
    <col min="1783" max="1783" width="34" bestFit="1" customWidth="1"/>
    <col min="1784" max="1784" width="22.5546875" bestFit="1" customWidth="1"/>
    <col min="1785" max="1785" width="26.6640625" bestFit="1" customWidth="1"/>
    <col min="1786" max="1786" width="52.5546875" bestFit="1" customWidth="1"/>
    <col min="1787" max="1787" width="32.33203125" bestFit="1" customWidth="1"/>
    <col min="1788" max="1788" width="31.109375" bestFit="1" customWidth="1"/>
    <col min="1789" max="1789" width="26.77734375" bestFit="1" customWidth="1"/>
    <col min="1790" max="1790" width="22.88671875" bestFit="1" customWidth="1"/>
    <col min="1791" max="1791" width="37.33203125" bestFit="1" customWidth="1"/>
    <col min="1792" max="1792" width="17.21875" bestFit="1" customWidth="1"/>
    <col min="1793" max="1793" width="42.109375" bestFit="1" customWidth="1"/>
    <col min="1794" max="1794" width="47.88671875" bestFit="1" customWidth="1"/>
    <col min="1795" max="1795" width="22.109375" bestFit="1" customWidth="1"/>
    <col min="1796" max="1796" width="30.33203125" bestFit="1" customWidth="1"/>
    <col min="1797" max="1797" width="57.33203125" bestFit="1" customWidth="1"/>
    <col min="1798" max="1798" width="38.88671875" bestFit="1" customWidth="1"/>
    <col min="1799" max="1799" width="24.77734375" bestFit="1" customWidth="1"/>
    <col min="1800" max="1800" width="17.33203125" bestFit="1" customWidth="1"/>
    <col min="1801" max="1801" width="20.21875" bestFit="1" customWidth="1"/>
    <col min="1802" max="1802" width="15.33203125" bestFit="1" customWidth="1"/>
    <col min="1803" max="1803" width="23.44140625" bestFit="1" customWidth="1"/>
    <col min="1804" max="1804" width="39.88671875" bestFit="1" customWidth="1"/>
    <col min="1805" max="1805" width="48.44140625" bestFit="1" customWidth="1"/>
    <col min="1806" max="1806" width="61.21875" bestFit="1" customWidth="1"/>
    <col min="1807" max="1807" width="24.6640625" bestFit="1" customWidth="1"/>
    <col min="1808" max="1808" width="53.109375" bestFit="1" customWidth="1"/>
    <col min="1809" max="1809" width="20.77734375" bestFit="1" customWidth="1"/>
    <col min="1810" max="1810" width="12.44140625" bestFit="1" customWidth="1"/>
    <col min="1811" max="1811" width="7.88671875" bestFit="1" customWidth="1"/>
    <col min="1812" max="1812" width="20.6640625" bestFit="1" customWidth="1"/>
    <col min="1813" max="1813" width="33.109375" bestFit="1" customWidth="1"/>
    <col min="1814" max="1814" width="44.33203125" bestFit="1" customWidth="1"/>
    <col min="1815" max="1815" width="46.5546875" bestFit="1" customWidth="1"/>
    <col min="1816" max="1816" width="42.88671875" bestFit="1" customWidth="1"/>
    <col min="1817" max="1817" width="25.44140625" bestFit="1" customWidth="1"/>
    <col min="1818" max="1818" width="53.33203125" bestFit="1" customWidth="1"/>
    <col min="1819" max="1819" width="15.88671875" bestFit="1" customWidth="1"/>
    <col min="1820" max="1820" width="19.109375" bestFit="1" customWidth="1"/>
    <col min="1821" max="1821" width="45.77734375" bestFit="1" customWidth="1"/>
    <col min="1822" max="1822" width="32.77734375" bestFit="1" customWidth="1"/>
    <col min="1823" max="1823" width="40.5546875" bestFit="1" customWidth="1"/>
    <col min="1824" max="1824" width="45.6640625" bestFit="1" customWidth="1"/>
    <col min="1825" max="1825" width="34.109375" bestFit="1" customWidth="1"/>
    <col min="1826" max="1826" width="18.109375" bestFit="1" customWidth="1"/>
    <col min="1827" max="1827" width="31.88671875" bestFit="1" customWidth="1"/>
    <col min="1828" max="1828" width="30.5546875" bestFit="1" customWidth="1"/>
    <col min="1829" max="1829" width="46.21875" bestFit="1" customWidth="1"/>
    <col min="1830" max="1830" width="47.88671875" bestFit="1" customWidth="1"/>
    <col min="1831" max="1831" width="39.6640625" bestFit="1" customWidth="1"/>
    <col min="1832" max="1832" width="36.6640625" bestFit="1" customWidth="1"/>
    <col min="1833" max="1833" width="16.109375" bestFit="1" customWidth="1"/>
    <col min="1834" max="1834" width="11.21875" bestFit="1" customWidth="1"/>
    <col min="1835" max="1835" width="13.33203125" bestFit="1" customWidth="1"/>
    <col min="1836" max="1836" width="21" bestFit="1" customWidth="1"/>
    <col min="1837" max="1837" width="19" bestFit="1" customWidth="1"/>
    <col min="1838" max="1838" width="49.33203125" bestFit="1" customWidth="1"/>
    <col min="1839" max="1839" width="8.6640625" bestFit="1" customWidth="1"/>
    <col min="1840" max="1840" width="14.88671875" bestFit="1" customWidth="1"/>
    <col min="1841" max="1841" width="12.44140625" bestFit="1" customWidth="1"/>
    <col min="1842" max="1842" width="8.5546875" bestFit="1" customWidth="1"/>
    <col min="1843" max="1843" width="17.77734375" bestFit="1" customWidth="1"/>
    <col min="1844" max="1844" width="56.33203125" bestFit="1" customWidth="1"/>
    <col min="1845" max="1845" width="17.6640625" bestFit="1" customWidth="1"/>
    <col min="1846" max="1846" width="8.33203125" bestFit="1" customWidth="1"/>
    <col min="1847" max="1847" width="8.77734375" bestFit="1" customWidth="1"/>
    <col min="1848" max="1848" width="13.21875" bestFit="1" customWidth="1"/>
    <col min="1849" max="1849" width="42.21875" bestFit="1" customWidth="1"/>
    <col min="1850" max="1850" width="25.6640625" bestFit="1" customWidth="1"/>
    <col min="1851" max="1851" width="24.21875" bestFit="1" customWidth="1"/>
    <col min="1852" max="1852" width="36.77734375" bestFit="1" customWidth="1"/>
    <col min="1853" max="1853" width="36.21875" bestFit="1" customWidth="1"/>
    <col min="1854" max="1854" width="6.21875" bestFit="1" customWidth="1"/>
    <col min="1855" max="1855" width="30.21875" bestFit="1" customWidth="1"/>
    <col min="1856" max="1856" width="16.33203125" bestFit="1" customWidth="1"/>
    <col min="1857" max="1857" width="20" bestFit="1" customWidth="1"/>
    <col min="1858" max="1858" width="31.109375" bestFit="1" customWidth="1"/>
    <col min="1859" max="1859" width="48.109375" bestFit="1" customWidth="1"/>
    <col min="1860" max="1860" width="20.5546875" bestFit="1" customWidth="1"/>
    <col min="1861" max="1861" width="6.33203125" bestFit="1" customWidth="1"/>
    <col min="1862" max="1862" width="33" bestFit="1" customWidth="1"/>
    <col min="1863" max="1863" width="17.44140625" bestFit="1" customWidth="1"/>
    <col min="1864" max="1864" width="30.21875" bestFit="1" customWidth="1"/>
    <col min="1865" max="1865" width="14.88671875" bestFit="1" customWidth="1"/>
    <col min="1866" max="1866" width="22.5546875" bestFit="1" customWidth="1"/>
    <col min="1867" max="1867" width="48.21875" bestFit="1" customWidth="1"/>
    <col min="1868" max="1868" width="41.33203125" bestFit="1" customWidth="1"/>
    <col min="1869" max="1869" width="55.6640625" bestFit="1" customWidth="1"/>
    <col min="1870" max="1870" width="19.77734375" bestFit="1" customWidth="1"/>
    <col min="1871" max="1871" width="47" bestFit="1" customWidth="1"/>
    <col min="1872" max="1872" width="51.33203125" bestFit="1" customWidth="1"/>
    <col min="1873" max="1873" width="50.44140625" bestFit="1" customWidth="1"/>
    <col min="1874" max="1874" width="22.5546875" bestFit="1" customWidth="1"/>
    <col min="1875" max="1875" width="18.33203125" bestFit="1" customWidth="1"/>
    <col min="1876" max="1876" width="25" bestFit="1" customWidth="1"/>
    <col min="1877" max="1877" width="25.88671875" bestFit="1" customWidth="1"/>
    <col min="1878" max="1879" width="51.33203125" bestFit="1" customWidth="1"/>
    <col min="1880" max="1880" width="30.109375" bestFit="1" customWidth="1"/>
    <col min="1881" max="1881" width="11.44140625" bestFit="1" customWidth="1"/>
    <col min="1882" max="1882" width="26.88671875" bestFit="1" customWidth="1"/>
    <col min="1883" max="1883" width="37.44140625" bestFit="1" customWidth="1"/>
    <col min="1884" max="1884" width="24.77734375" bestFit="1" customWidth="1"/>
    <col min="1885" max="1885" width="27.33203125" bestFit="1" customWidth="1"/>
    <col min="1886" max="1886" width="51.21875" bestFit="1" customWidth="1"/>
    <col min="1887" max="1887" width="49.44140625" bestFit="1" customWidth="1"/>
    <col min="1888" max="1888" width="25.44140625" bestFit="1" customWidth="1"/>
    <col min="1889" max="1889" width="50.21875" bestFit="1" customWidth="1"/>
    <col min="1890" max="1890" width="23" bestFit="1" customWidth="1"/>
    <col min="1891" max="1891" width="63" bestFit="1" customWidth="1"/>
    <col min="1892" max="1892" width="52.88671875" bestFit="1" customWidth="1"/>
    <col min="1893" max="1893" width="15" bestFit="1" customWidth="1"/>
    <col min="1894" max="1894" width="40.6640625" bestFit="1" customWidth="1"/>
    <col min="1895" max="1895" width="38" bestFit="1" customWidth="1"/>
    <col min="1896" max="1896" width="51.44140625" bestFit="1" customWidth="1"/>
    <col min="1897" max="1897" width="23" bestFit="1" customWidth="1"/>
    <col min="1898" max="1898" width="32.5546875" bestFit="1" customWidth="1"/>
    <col min="1899" max="1899" width="43.5546875" bestFit="1" customWidth="1"/>
    <col min="1900" max="1900" width="22.77734375" bestFit="1" customWidth="1"/>
    <col min="1901" max="1901" width="31.5546875" bestFit="1" customWidth="1"/>
    <col min="1902" max="1902" width="26.5546875" bestFit="1" customWidth="1"/>
    <col min="1903" max="1903" width="21.33203125" bestFit="1" customWidth="1"/>
    <col min="1904" max="1905" width="26.109375" bestFit="1" customWidth="1"/>
    <col min="1906" max="1906" width="24.33203125" bestFit="1" customWidth="1"/>
    <col min="1907" max="1907" width="18" bestFit="1" customWidth="1"/>
    <col min="1908" max="1908" width="47.33203125" bestFit="1" customWidth="1"/>
    <col min="1909" max="1909" width="51.44140625" bestFit="1" customWidth="1"/>
    <col min="1910" max="1910" width="30.5546875" bestFit="1" customWidth="1"/>
    <col min="1911" max="1911" width="51.21875" bestFit="1" customWidth="1"/>
    <col min="1912" max="1912" width="62.6640625" bestFit="1" customWidth="1"/>
    <col min="1913" max="1913" width="22" bestFit="1" customWidth="1"/>
    <col min="1914" max="1914" width="32.6640625" bestFit="1" customWidth="1"/>
    <col min="1915" max="1915" width="47.5546875" bestFit="1" customWidth="1"/>
    <col min="1916" max="1916" width="21" bestFit="1" customWidth="1"/>
    <col min="1917" max="1917" width="26.6640625" bestFit="1" customWidth="1"/>
    <col min="1918" max="1918" width="39.88671875" bestFit="1" customWidth="1"/>
    <col min="1919" max="1919" width="22.44140625" bestFit="1" customWidth="1"/>
    <col min="1920" max="1920" width="38.6640625" bestFit="1" customWidth="1"/>
    <col min="1921" max="1921" width="54.44140625" bestFit="1" customWidth="1"/>
    <col min="1922" max="1922" width="14.6640625" bestFit="1" customWidth="1"/>
    <col min="1923" max="1923" width="23" bestFit="1" customWidth="1"/>
    <col min="1924" max="1924" width="11" bestFit="1" customWidth="1"/>
    <col min="1925" max="1925" width="16.88671875" bestFit="1" customWidth="1"/>
    <col min="1926" max="1926" width="50.88671875" bestFit="1" customWidth="1"/>
    <col min="1927" max="1927" width="18.5546875" bestFit="1" customWidth="1"/>
    <col min="1928" max="1928" width="12.6640625" bestFit="1" customWidth="1"/>
    <col min="1929" max="1929" width="11.5546875" bestFit="1" customWidth="1"/>
    <col min="1930" max="1930" width="38.44140625" bestFit="1" customWidth="1"/>
    <col min="1931" max="1931" width="33.88671875" bestFit="1" customWidth="1"/>
    <col min="1932" max="1932" width="13.109375" bestFit="1" customWidth="1"/>
    <col min="1933" max="1933" width="33.44140625" bestFit="1" customWidth="1"/>
    <col min="1934" max="1934" width="54.5546875" bestFit="1" customWidth="1"/>
    <col min="1935" max="1935" width="26.33203125" bestFit="1" customWidth="1"/>
    <col min="1936" max="1936" width="36.21875" bestFit="1" customWidth="1"/>
    <col min="1937" max="1937" width="43.77734375" bestFit="1" customWidth="1"/>
    <col min="1938" max="1938" width="46" bestFit="1" customWidth="1"/>
    <col min="1939" max="1939" width="51.77734375" bestFit="1" customWidth="1"/>
    <col min="1940" max="1940" width="43.21875" bestFit="1" customWidth="1"/>
    <col min="1941" max="1941" width="6.5546875" bestFit="1" customWidth="1"/>
    <col min="1942" max="1942" width="25.5546875" bestFit="1" customWidth="1"/>
    <col min="1943" max="1943" width="18.33203125" bestFit="1" customWidth="1"/>
    <col min="1944" max="1944" width="27.21875" bestFit="1" customWidth="1"/>
    <col min="1945" max="1945" width="15.44140625" bestFit="1" customWidth="1"/>
    <col min="1946" max="1946" width="44.5546875" bestFit="1" customWidth="1"/>
    <col min="1947" max="1947" width="79.77734375" bestFit="1" customWidth="1"/>
    <col min="1948" max="1948" width="8.77734375" bestFit="1" customWidth="1"/>
    <col min="1949" max="1949" width="40.109375" bestFit="1" customWidth="1"/>
    <col min="1950" max="1950" width="16.21875" bestFit="1" customWidth="1"/>
    <col min="1951" max="1951" width="38" bestFit="1" customWidth="1"/>
    <col min="1952" max="1952" width="21.33203125" bestFit="1" customWidth="1"/>
    <col min="1953" max="1953" width="22.6640625" bestFit="1" customWidth="1"/>
    <col min="1954" max="1954" width="11.44140625" bestFit="1" customWidth="1"/>
    <col min="1955" max="1955" width="24.33203125" bestFit="1" customWidth="1"/>
    <col min="1956" max="1956" width="24" bestFit="1" customWidth="1"/>
    <col min="1957" max="1957" width="48" bestFit="1" customWidth="1"/>
    <col min="1958" max="1958" width="13.6640625" bestFit="1" customWidth="1"/>
    <col min="1959" max="1959" width="16.6640625" bestFit="1" customWidth="1"/>
    <col min="1960" max="1960" width="46.5546875" bestFit="1" customWidth="1"/>
    <col min="1961" max="1961" width="19.21875" bestFit="1" customWidth="1"/>
    <col min="1962" max="1962" width="19" bestFit="1" customWidth="1"/>
    <col min="1964" max="1964" width="25.5546875" bestFit="1" customWidth="1"/>
    <col min="1965" max="1965" width="37" bestFit="1" customWidth="1"/>
    <col min="1966" max="1966" width="31.21875" bestFit="1" customWidth="1"/>
    <col min="1967" max="1967" width="46.21875" bestFit="1" customWidth="1"/>
    <col min="1968" max="1968" width="31.109375" bestFit="1" customWidth="1"/>
    <col min="1969" max="1969" width="38.5546875" bestFit="1" customWidth="1"/>
    <col min="1970" max="1970" width="52.6640625" bestFit="1" customWidth="1"/>
    <col min="1971" max="1971" width="28.77734375" bestFit="1" customWidth="1"/>
    <col min="1972" max="1972" width="48.109375" bestFit="1" customWidth="1"/>
    <col min="1973" max="1973" width="39.109375" bestFit="1" customWidth="1"/>
    <col min="1974" max="1974" width="35.88671875" bestFit="1" customWidth="1"/>
    <col min="1975" max="1975" width="29.77734375" bestFit="1" customWidth="1"/>
    <col min="1976" max="1976" width="55.77734375" bestFit="1" customWidth="1"/>
    <col min="1977" max="1977" width="6.21875" bestFit="1" customWidth="1"/>
    <col min="1978" max="1978" width="48" bestFit="1" customWidth="1"/>
    <col min="1979" max="1979" width="22.88671875" bestFit="1" customWidth="1"/>
    <col min="1980" max="1980" width="45.44140625" bestFit="1" customWidth="1"/>
    <col min="1981" max="1981" width="46.33203125" bestFit="1" customWidth="1"/>
    <col min="1982" max="1982" width="50.77734375" bestFit="1" customWidth="1"/>
    <col min="1983" max="1983" width="17.5546875" bestFit="1" customWidth="1"/>
    <col min="1984" max="1984" width="32.6640625" bestFit="1" customWidth="1"/>
    <col min="1985" max="1985" width="51.88671875" bestFit="1" customWidth="1"/>
    <col min="1986" max="1986" width="15.33203125" bestFit="1" customWidth="1"/>
    <col min="1987" max="1987" width="35.5546875" bestFit="1" customWidth="1"/>
    <col min="1988" max="1988" width="17.88671875" bestFit="1" customWidth="1"/>
    <col min="1989" max="1989" width="14.21875" bestFit="1" customWidth="1"/>
    <col min="1990" max="1990" width="9" bestFit="1" customWidth="1"/>
    <col min="1991" max="1991" width="11.109375" bestFit="1" customWidth="1"/>
    <col min="1992" max="1992" width="55.5546875" bestFit="1" customWidth="1"/>
    <col min="1993" max="1993" width="49" bestFit="1" customWidth="1"/>
    <col min="1994" max="1994" width="32" bestFit="1" customWidth="1"/>
    <col min="1995" max="1995" width="15" bestFit="1" customWidth="1"/>
    <col min="1996" max="1996" width="44.33203125" bestFit="1" customWidth="1"/>
    <col min="1997" max="1997" width="33.33203125" bestFit="1" customWidth="1"/>
    <col min="1998" max="1998" width="36.77734375" bestFit="1" customWidth="1"/>
    <col min="1999" max="1999" width="26.77734375" bestFit="1" customWidth="1"/>
    <col min="2000" max="2000" width="51.88671875" bestFit="1" customWidth="1"/>
    <col min="2001" max="2001" width="26.33203125" bestFit="1" customWidth="1"/>
    <col min="2002" max="2002" width="47.77734375" bestFit="1" customWidth="1"/>
    <col min="2003" max="2003" width="48.88671875" bestFit="1" customWidth="1"/>
    <col min="2004" max="2004" width="42.88671875" bestFit="1" customWidth="1"/>
    <col min="2005" max="2005" width="11.77734375" bestFit="1" customWidth="1"/>
    <col min="2006" max="2006" width="12.33203125" bestFit="1" customWidth="1"/>
    <col min="2007" max="2007" width="22.44140625" bestFit="1" customWidth="1"/>
    <col min="2008" max="2008" width="30.109375" bestFit="1" customWidth="1"/>
    <col min="2009" max="2009" width="9.21875" bestFit="1" customWidth="1"/>
    <col min="2010" max="2010" width="10.5546875" bestFit="1" customWidth="1"/>
    <col min="2011" max="2011" width="20.109375" bestFit="1" customWidth="1"/>
    <col min="2012" max="2012" width="13.33203125" bestFit="1" customWidth="1"/>
    <col min="2013" max="2013" width="20.6640625" bestFit="1" customWidth="1"/>
    <col min="2014" max="2014" width="39.33203125" bestFit="1" customWidth="1"/>
    <col min="2015" max="2015" width="41.109375" bestFit="1" customWidth="1"/>
    <col min="2016" max="2016" width="46.33203125" bestFit="1" customWidth="1"/>
    <col min="2017" max="2017" width="34.6640625" bestFit="1" customWidth="1"/>
    <col min="2018" max="2018" width="30" bestFit="1" customWidth="1"/>
    <col min="2019" max="2019" width="40.109375" bestFit="1" customWidth="1"/>
    <col min="2020" max="2020" width="28.88671875" bestFit="1" customWidth="1"/>
    <col min="2021" max="2021" width="23.109375" bestFit="1" customWidth="1"/>
    <col min="2022" max="2022" width="30.21875" bestFit="1" customWidth="1"/>
    <col min="2023" max="2023" width="24.5546875" bestFit="1" customWidth="1"/>
    <col min="2024" max="2024" width="22" bestFit="1" customWidth="1"/>
    <col min="2025" max="2025" width="8.5546875" bestFit="1" customWidth="1"/>
    <col min="2026" max="2026" width="24.77734375" bestFit="1" customWidth="1"/>
    <col min="2027" max="2027" width="22.88671875" bestFit="1" customWidth="1"/>
    <col min="2028" max="2028" width="55.77734375" bestFit="1" customWidth="1"/>
    <col min="2029" max="2029" width="31.44140625" bestFit="1" customWidth="1"/>
    <col min="2030" max="2030" width="14.33203125" bestFit="1" customWidth="1"/>
    <col min="2031" max="2031" width="10.109375" bestFit="1" customWidth="1"/>
    <col min="2032" max="2032" width="46.21875" bestFit="1" customWidth="1"/>
    <col min="2033" max="2033" width="31.5546875" bestFit="1" customWidth="1"/>
    <col min="2034" max="2034" width="45.109375" bestFit="1" customWidth="1"/>
    <col min="2035" max="2035" width="27.33203125" bestFit="1" customWidth="1"/>
    <col min="2036" max="2036" width="28.44140625" bestFit="1" customWidth="1"/>
    <col min="2037" max="2037" width="11.88671875" bestFit="1" customWidth="1"/>
    <col min="2038" max="2038" width="52.44140625" bestFit="1" customWidth="1"/>
    <col min="2039" max="2039" width="41.33203125" bestFit="1" customWidth="1"/>
    <col min="2040" max="2040" width="55.109375" bestFit="1" customWidth="1"/>
    <col min="2041" max="2041" width="49.44140625" bestFit="1" customWidth="1"/>
    <col min="2042" max="2042" width="34.77734375" bestFit="1" customWidth="1"/>
    <col min="2043" max="2043" width="41.21875" bestFit="1" customWidth="1"/>
    <col min="2044" max="2044" width="12.33203125" bestFit="1" customWidth="1"/>
    <col min="2045" max="2045" width="42" bestFit="1" customWidth="1"/>
    <col min="2046" max="2046" width="18.6640625" bestFit="1" customWidth="1"/>
    <col min="2047" max="2047" width="34.77734375" bestFit="1" customWidth="1"/>
    <col min="2048" max="2048" width="9.109375" bestFit="1" customWidth="1"/>
    <col min="2049" max="2049" width="14.88671875" bestFit="1" customWidth="1"/>
    <col min="2050" max="2050" width="35.5546875" bestFit="1" customWidth="1"/>
    <col min="2051" max="2051" width="41" bestFit="1" customWidth="1"/>
    <col min="2052" max="2052" width="45.5546875" bestFit="1" customWidth="1"/>
    <col min="2053" max="2053" width="42.33203125" bestFit="1" customWidth="1"/>
    <col min="2054" max="2054" width="56.21875" bestFit="1" customWidth="1"/>
    <col min="2055" max="2055" width="26" bestFit="1" customWidth="1"/>
    <col min="2056" max="2056" width="17.21875" bestFit="1" customWidth="1"/>
    <col min="2057" max="2057" width="36.5546875" bestFit="1" customWidth="1"/>
    <col min="2058" max="2058" width="37" bestFit="1" customWidth="1"/>
    <col min="2059" max="2059" width="29.33203125" bestFit="1" customWidth="1"/>
    <col min="2060" max="2060" width="25.109375" bestFit="1" customWidth="1"/>
    <col min="2061" max="2061" width="38.21875" bestFit="1" customWidth="1"/>
    <col min="2062" max="2062" width="55.109375" bestFit="1" customWidth="1"/>
    <col min="2063" max="2063" width="49.77734375" bestFit="1" customWidth="1"/>
    <col min="2064" max="2064" width="33.6640625" bestFit="1" customWidth="1"/>
    <col min="2065" max="2065" width="26.21875" bestFit="1" customWidth="1"/>
    <col min="2066" max="2066" width="36.21875" bestFit="1" customWidth="1"/>
    <col min="2067" max="2067" width="27.5546875" bestFit="1" customWidth="1"/>
    <col min="2068" max="2068" width="34.21875" bestFit="1" customWidth="1"/>
    <col min="2069" max="2069" width="28.44140625" bestFit="1" customWidth="1"/>
    <col min="2070" max="2070" width="46.109375" bestFit="1" customWidth="1"/>
    <col min="2071" max="2071" width="25.21875" bestFit="1" customWidth="1"/>
    <col min="2072" max="2072" width="53" bestFit="1" customWidth="1"/>
    <col min="2073" max="2073" width="10.44140625" bestFit="1" customWidth="1"/>
    <col min="2074" max="2074" width="53.88671875" bestFit="1" customWidth="1"/>
    <col min="2075" max="2075" width="42.77734375" bestFit="1" customWidth="1"/>
    <col min="2076" max="2076" width="47.21875" bestFit="1" customWidth="1"/>
    <col min="2077" max="2077" width="21" bestFit="1" customWidth="1"/>
    <col min="2078" max="2078" width="20.77734375" bestFit="1" customWidth="1"/>
    <col min="2079" max="2079" width="28.109375" bestFit="1" customWidth="1"/>
    <col min="2080" max="2080" width="43.6640625" bestFit="1" customWidth="1"/>
    <col min="2081" max="2081" width="41.33203125" bestFit="1" customWidth="1"/>
    <col min="2082" max="2082" width="50.33203125" bestFit="1" customWidth="1"/>
    <col min="2083" max="2083" width="28.44140625" bestFit="1" customWidth="1"/>
    <col min="2084" max="2084" width="32.44140625" bestFit="1" customWidth="1"/>
    <col min="2085" max="2085" width="50.109375" bestFit="1" customWidth="1"/>
    <col min="2086" max="2086" width="22.33203125" bestFit="1" customWidth="1"/>
    <col min="2087" max="2087" width="10.33203125" bestFit="1" customWidth="1"/>
    <col min="2088" max="2088" width="31.77734375" bestFit="1" customWidth="1"/>
    <col min="2089" max="2089" width="25.88671875" bestFit="1" customWidth="1"/>
    <col min="2090" max="2090" width="47.5546875" bestFit="1" customWidth="1"/>
    <col min="2091" max="2091" width="47.88671875" bestFit="1" customWidth="1"/>
    <col min="2092" max="2092" width="53.6640625" bestFit="1" customWidth="1"/>
    <col min="2093" max="2093" width="32.21875" bestFit="1" customWidth="1"/>
    <col min="2094" max="2094" width="38.33203125" bestFit="1" customWidth="1"/>
    <col min="2095" max="2095" width="26.109375" bestFit="1" customWidth="1"/>
    <col min="2096" max="2096" width="46.44140625" bestFit="1" customWidth="1"/>
    <col min="2097" max="2097" width="35.21875" bestFit="1" customWidth="1"/>
    <col min="2098" max="2098" width="20.77734375" bestFit="1" customWidth="1"/>
    <col min="2099" max="2099" width="52.44140625" bestFit="1" customWidth="1"/>
    <col min="2100" max="2100" width="32.33203125" bestFit="1" customWidth="1"/>
    <col min="2101" max="2101" width="40.88671875" bestFit="1" customWidth="1"/>
    <col min="2102" max="2102" width="21.88671875" bestFit="1" customWidth="1"/>
    <col min="2103" max="2103" width="15.6640625" bestFit="1" customWidth="1"/>
    <col min="2104" max="2104" width="22.109375" bestFit="1" customWidth="1"/>
    <col min="2105" max="2105" width="19.21875" bestFit="1" customWidth="1"/>
    <col min="2106" max="2106" width="44.5546875" bestFit="1" customWidth="1"/>
    <col min="2107" max="2107" width="55.5546875" bestFit="1" customWidth="1"/>
    <col min="2108" max="2108" width="48.44140625" bestFit="1" customWidth="1"/>
    <col min="2109" max="2109" width="20.33203125" bestFit="1" customWidth="1"/>
    <col min="2110" max="2110" width="49.88671875" bestFit="1" customWidth="1"/>
    <col min="2111" max="2111" width="28.44140625" bestFit="1" customWidth="1"/>
    <col min="2112" max="2112" width="14.88671875" bestFit="1" customWidth="1"/>
    <col min="2113" max="2113" width="40.44140625" bestFit="1" customWidth="1"/>
    <col min="2114" max="2114" width="55.5546875" bestFit="1" customWidth="1"/>
    <col min="2115" max="2115" width="19.44140625" bestFit="1" customWidth="1"/>
    <col min="2116" max="2116" width="54.5546875" bestFit="1" customWidth="1"/>
    <col min="2117" max="2117" width="19.5546875" bestFit="1" customWidth="1"/>
    <col min="2118" max="2118" width="30.21875" bestFit="1" customWidth="1"/>
    <col min="2119" max="2119" width="48.6640625" bestFit="1" customWidth="1"/>
    <col min="2120" max="2120" width="20.88671875" bestFit="1" customWidth="1"/>
    <col min="2121" max="2121" width="24.33203125" bestFit="1" customWidth="1"/>
    <col min="2122" max="2122" width="25.44140625" bestFit="1" customWidth="1"/>
    <col min="2123" max="2123" width="12.21875" bestFit="1" customWidth="1"/>
    <col min="2124" max="2124" width="26.77734375" bestFit="1" customWidth="1"/>
    <col min="2125" max="2125" width="45.33203125" bestFit="1" customWidth="1"/>
    <col min="2126" max="2126" width="41.33203125" bestFit="1" customWidth="1"/>
    <col min="2127" max="2127" width="38.109375" bestFit="1" customWidth="1"/>
    <col min="2128" max="2128" width="9.109375" bestFit="1" customWidth="1"/>
    <col min="2129" max="2129" width="33.44140625" bestFit="1" customWidth="1"/>
    <col min="2130" max="2130" width="32.6640625" bestFit="1" customWidth="1"/>
    <col min="2131" max="2131" width="17.5546875" bestFit="1" customWidth="1"/>
    <col min="2132" max="2132" width="42.77734375" bestFit="1" customWidth="1"/>
    <col min="2133" max="2133" width="45.44140625" bestFit="1" customWidth="1"/>
    <col min="2134" max="2134" width="43.6640625" bestFit="1" customWidth="1"/>
    <col min="2135" max="2135" width="53" bestFit="1" customWidth="1"/>
    <col min="2136" max="2136" width="59.33203125" bestFit="1" customWidth="1"/>
    <col min="2137" max="2137" width="35.44140625" bestFit="1" customWidth="1"/>
    <col min="2138" max="2138" width="23.44140625" bestFit="1" customWidth="1"/>
    <col min="2139" max="2139" width="44.109375" bestFit="1" customWidth="1"/>
    <col min="2140" max="2140" width="15.21875" bestFit="1" customWidth="1"/>
    <col min="2141" max="2141" width="24.88671875" bestFit="1" customWidth="1"/>
    <col min="2142" max="2142" width="36.33203125" bestFit="1" customWidth="1"/>
    <col min="2143" max="2143" width="24" bestFit="1" customWidth="1"/>
    <col min="2144" max="2144" width="24.44140625" bestFit="1" customWidth="1"/>
    <col min="2145" max="2145" width="50.77734375" bestFit="1" customWidth="1"/>
    <col min="2146" max="2146" width="15.88671875" bestFit="1" customWidth="1"/>
    <col min="2147" max="2147" width="26.21875" bestFit="1" customWidth="1"/>
    <col min="2148" max="2148" width="27.88671875" bestFit="1" customWidth="1"/>
    <col min="2149" max="2149" width="34.33203125" bestFit="1" customWidth="1"/>
    <col min="2150" max="2150" width="51.44140625" bestFit="1" customWidth="1"/>
    <col min="2151" max="2151" width="19.33203125" bestFit="1" customWidth="1"/>
    <col min="2152" max="2152" width="40.33203125" bestFit="1" customWidth="1"/>
    <col min="2153" max="2153" width="44.77734375" bestFit="1" customWidth="1"/>
    <col min="2154" max="2154" width="50.109375" bestFit="1" customWidth="1"/>
    <col min="2155" max="2155" width="28.6640625" bestFit="1" customWidth="1"/>
    <col min="2156" max="2156" width="54.33203125" bestFit="1" customWidth="1"/>
    <col min="2157" max="2157" width="16.21875" bestFit="1" customWidth="1"/>
    <col min="2158" max="2158" width="14.5546875" bestFit="1" customWidth="1"/>
    <col min="2159" max="2159" width="44.21875" bestFit="1" customWidth="1"/>
    <col min="2160" max="2160" width="5.44140625" bestFit="1" customWidth="1"/>
    <col min="2161" max="2161" width="9.33203125" bestFit="1" customWidth="1"/>
    <col min="2162" max="2162" width="9.77734375" bestFit="1" customWidth="1"/>
    <col min="2163" max="2163" width="12" bestFit="1" customWidth="1"/>
    <col min="2164" max="2164" width="30.21875" bestFit="1" customWidth="1"/>
    <col min="2165" max="2165" width="22.5546875" bestFit="1" customWidth="1"/>
    <col min="2166" max="2166" width="47.77734375" bestFit="1" customWidth="1"/>
    <col min="2167" max="2167" width="32.6640625" bestFit="1" customWidth="1"/>
    <col min="2168" max="2168" width="31.6640625" bestFit="1" customWidth="1"/>
    <col min="2169" max="2169" width="12.88671875" bestFit="1" customWidth="1"/>
    <col min="2170" max="2170" width="17.5546875" bestFit="1" customWidth="1"/>
    <col min="2171" max="2171" width="35.5546875" bestFit="1" customWidth="1"/>
    <col min="2172" max="2172" width="14.6640625" bestFit="1" customWidth="1"/>
    <col min="2173" max="2173" width="19.77734375" bestFit="1" customWidth="1"/>
    <col min="2174" max="2174" width="30.21875" bestFit="1" customWidth="1"/>
    <col min="2175" max="2175" width="32.6640625" bestFit="1" customWidth="1"/>
    <col min="2176" max="2176" width="21.6640625" bestFit="1" customWidth="1"/>
    <col min="2177" max="2177" width="16.5546875" bestFit="1" customWidth="1"/>
    <col min="2178" max="2178" width="44" bestFit="1" customWidth="1"/>
    <col min="2179" max="2179" width="38.6640625" bestFit="1" customWidth="1"/>
    <col min="2180" max="2180" width="36.44140625" bestFit="1" customWidth="1"/>
    <col min="2181" max="2181" width="12.21875" bestFit="1" customWidth="1"/>
    <col min="2182" max="2182" width="15.33203125" bestFit="1" customWidth="1"/>
    <col min="2183" max="2183" width="32.33203125" bestFit="1" customWidth="1"/>
    <col min="2184" max="2184" width="19" bestFit="1" customWidth="1"/>
    <col min="2185" max="2185" width="18.33203125" bestFit="1" customWidth="1"/>
    <col min="2186" max="2186" width="16" bestFit="1" customWidth="1"/>
    <col min="2187" max="2187" width="6" bestFit="1" customWidth="1"/>
    <col min="2188" max="2188" width="21.6640625" bestFit="1" customWidth="1"/>
    <col min="2189" max="2189" width="8.109375" bestFit="1" customWidth="1"/>
    <col min="2190" max="2190" width="11.5546875" bestFit="1" customWidth="1"/>
    <col min="2191" max="2191" width="16" bestFit="1" customWidth="1"/>
    <col min="2192" max="2192" width="20.77734375" bestFit="1" customWidth="1"/>
    <col min="2193" max="2193" width="26" bestFit="1" customWidth="1"/>
    <col min="2194" max="2194" width="51.77734375" bestFit="1" customWidth="1"/>
    <col min="2195" max="2195" width="55.5546875" bestFit="1" customWidth="1"/>
    <col min="2196" max="2196" width="20.6640625" bestFit="1" customWidth="1"/>
    <col min="2197" max="2197" width="48.6640625" bestFit="1" customWidth="1"/>
    <col min="2198" max="2198" width="11" bestFit="1" customWidth="1"/>
    <col min="2199" max="2199" width="61.88671875" bestFit="1" customWidth="1"/>
    <col min="2200" max="2200" width="34.21875" bestFit="1" customWidth="1"/>
    <col min="2201" max="2201" width="16.77734375" bestFit="1" customWidth="1"/>
    <col min="2202" max="2202" width="37.109375" bestFit="1" customWidth="1"/>
    <col min="2203" max="2203" width="13.21875" bestFit="1" customWidth="1"/>
    <col min="2204" max="2204" width="29.109375" bestFit="1" customWidth="1"/>
    <col min="2205" max="2205" width="54.77734375" bestFit="1" customWidth="1"/>
    <col min="2206" max="2206" width="17.44140625" bestFit="1" customWidth="1"/>
    <col min="2207" max="2207" width="55.6640625" bestFit="1" customWidth="1"/>
    <col min="2208" max="2208" width="17.33203125" bestFit="1" customWidth="1"/>
    <col min="2209" max="2209" width="55.77734375" bestFit="1" customWidth="1"/>
    <col min="2210" max="2210" width="55.21875" bestFit="1" customWidth="1"/>
    <col min="2211" max="2211" width="21.6640625" bestFit="1" customWidth="1"/>
    <col min="2212" max="2212" width="47.5546875" bestFit="1" customWidth="1"/>
    <col min="2213" max="2213" width="53.88671875" bestFit="1" customWidth="1"/>
    <col min="2214" max="2214" width="12.5546875" bestFit="1" customWidth="1"/>
    <col min="2215" max="2215" width="48.5546875" bestFit="1" customWidth="1"/>
    <col min="2216" max="2216" width="8.77734375" bestFit="1" customWidth="1"/>
    <col min="2217" max="2217" width="29.77734375" bestFit="1" customWidth="1"/>
    <col min="2218" max="2218" width="31.33203125" bestFit="1" customWidth="1"/>
    <col min="2219" max="2219" width="35.33203125" bestFit="1" customWidth="1"/>
    <col min="2220" max="2220" width="10.33203125" bestFit="1" customWidth="1"/>
    <col min="2221" max="2221" width="50.33203125" bestFit="1" customWidth="1"/>
    <col min="2222" max="2222" width="38.109375" bestFit="1" customWidth="1"/>
    <col min="2223" max="2223" width="53.109375" bestFit="1" customWidth="1"/>
    <col min="2224" max="2224" width="23.109375" bestFit="1" customWidth="1"/>
    <col min="2225" max="2225" width="14.21875" bestFit="1" customWidth="1"/>
    <col min="2226" max="2226" width="33.44140625" bestFit="1" customWidth="1"/>
    <col min="2227" max="2227" width="28.44140625" bestFit="1" customWidth="1"/>
    <col min="2228" max="2228" width="38.109375" bestFit="1" customWidth="1"/>
    <col min="2229" max="2229" width="23" bestFit="1" customWidth="1"/>
    <col min="2230" max="2230" width="54.44140625" bestFit="1" customWidth="1"/>
    <col min="2231" max="2231" width="28.44140625" bestFit="1" customWidth="1"/>
    <col min="2232" max="2232" width="42" bestFit="1" customWidth="1"/>
    <col min="2233" max="2233" width="26.109375" bestFit="1" customWidth="1"/>
    <col min="2234" max="2234" width="13.5546875" bestFit="1" customWidth="1"/>
    <col min="2235" max="2235" width="19.109375" bestFit="1" customWidth="1"/>
    <col min="2236" max="2236" width="52.109375" bestFit="1" customWidth="1"/>
    <col min="2237" max="2237" width="52.33203125" bestFit="1" customWidth="1"/>
    <col min="2238" max="2238" width="48.77734375" bestFit="1" customWidth="1"/>
    <col min="2239" max="2239" width="23.77734375" bestFit="1" customWidth="1"/>
    <col min="2240" max="2240" width="14.77734375" bestFit="1" customWidth="1"/>
    <col min="2241" max="2241" width="19.5546875" bestFit="1" customWidth="1"/>
    <col min="2242" max="2242" width="16.33203125" bestFit="1" customWidth="1"/>
    <col min="2243" max="2243" width="19.109375" bestFit="1" customWidth="1"/>
    <col min="2244" max="2244" width="28.44140625" bestFit="1" customWidth="1"/>
    <col min="2245" max="2245" width="16.33203125" bestFit="1" customWidth="1"/>
    <col min="2246" max="2246" width="21.109375" bestFit="1" customWidth="1"/>
    <col min="2247" max="2247" width="36.77734375" bestFit="1" customWidth="1"/>
    <col min="2248" max="2248" width="15.109375" bestFit="1" customWidth="1"/>
    <col min="2249" max="2249" width="14.77734375" bestFit="1" customWidth="1"/>
    <col min="2250" max="2250" width="23.33203125" bestFit="1" customWidth="1"/>
    <col min="2251" max="2251" width="34.6640625" bestFit="1" customWidth="1"/>
    <col min="2252" max="2252" width="49.109375" bestFit="1" customWidth="1"/>
    <col min="2253" max="2253" width="30.33203125" bestFit="1" customWidth="1"/>
    <col min="2254" max="2254" width="17.33203125" bestFit="1" customWidth="1"/>
    <col min="2255" max="2255" width="36.5546875" bestFit="1" customWidth="1"/>
    <col min="2256" max="2256" width="49.5546875" bestFit="1" customWidth="1"/>
    <col min="2257" max="2257" width="20.5546875" bestFit="1" customWidth="1"/>
    <col min="2258" max="2258" width="14" bestFit="1" customWidth="1"/>
    <col min="2259" max="2259" width="55.44140625" bestFit="1" customWidth="1"/>
    <col min="2260" max="2260" width="17.77734375" bestFit="1" customWidth="1"/>
    <col min="2261" max="2261" width="73.6640625" bestFit="1" customWidth="1"/>
    <col min="2262" max="2262" width="29.109375" bestFit="1" customWidth="1"/>
    <col min="2263" max="2263" width="14.44140625" bestFit="1" customWidth="1"/>
    <col min="2264" max="2264" width="10.44140625" bestFit="1" customWidth="1"/>
    <col min="2265" max="2265" width="40.21875" bestFit="1" customWidth="1"/>
    <col min="2266" max="2266" width="50.77734375" bestFit="1" customWidth="1"/>
    <col min="2267" max="2267" width="30.88671875" bestFit="1" customWidth="1"/>
    <col min="2268" max="2268" width="34.6640625" bestFit="1" customWidth="1"/>
    <col min="2269" max="2269" width="39.33203125" bestFit="1" customWidth="1"/>
    <col min="2270" max="2270" width="12.5546875" bestFit="1" customWidth="1"/>
    <col min="2271" max="2271" width="20.5546875" bestFit="1" customWidth="1"/>
    <col min="2272" max="2272" width="19.5546875" bestFit="1" customWidth="1"/>
    <col min="2273" max="2273" width="34" bestFit="1" customWidth="1"/>
    <col min="2274" max="2274" width="29.5546875" bestFit="1" customWidth="1"/>
    <col min="2275" max="2275" width="43.44140625" bestFit="1" customWidth="1"/>
    <col min="2276" max="2276" width="46.33203125" bestFit="1" customWidth="1"/>
    <col min="2277" max="2277" width="54.77734375" bestFit="1" customWidth="1"/>
    <col min="2278" max="2278" width="4.33203125" bestFit="1" customWidth="1"/>
    <col min="2279" max="2279" width="56.5546875" bestFit="1" customWidth="1"/>
    <col min="2280" max="2280" width="34.88671875" bestFit="1" customWidth="1"/>
    <col min="2281" max="2281" width="52.33203125" bestFit="1" customWidth="1"/>
    <col min="2282" max="2282" width="20" bestFit="1" customWidth="1"/>
    <col min="2283" max="2283" width="30.33203125" bestFit="1" customWidth="1"/>
    <col min="2284" max="2284" width="24.77734375" bestFit="1" customWidth="1"/>
    <col min="2285" max="2285" width="39.44140625" bestFit="1" customWidth="1"/>
    <col min="2286" max="2286" width="46.77734375" bestFit="1" customWidth="1"/>
    <col min="2287" max="2287" width="56.21875" bestFit="1" customWidth="1"/>
    <col min="2288" max="2288" width="23" bestFit="1" customWidth="1"/>
    <col min="2289" max="2289" width="35.88671875" bestFit="1" customWidth="1"/>
    <col min="2290" max="2290" width="18.109375" bestFit="1" customWidth="1"/>
    <col min="2291" max="2291" width="28.44140625" bestFit="1" customWidth="1"/>
    <col min="2292" max="2292" width="48" bestFit="1" customWidth="1"/>
    <col min="2293" max="2293" width="31" bestFit="1" customWidth="1"/>
    <col min="2294" max="2294" width="53.21875" bestFit="1" customWidth="1"/>
    <col min="2295" max="2295" width="22.109375" bestFit="1" customWidth="1"/>
    <col min="2296" max="2296" width="25.21875" bestFit="1" customWidth="1"/>
    <col min="2297" max="2297" width="46.5546875" bestFit="1" customWidth="1"/>
    <col min="2298" max="2298" width="33.21875" bestFit="1" customWidth="1"/>
    <col min="2299" max="2299" width="24.77734375" bestFit="1" customWidth="1"/>
    <col min="2300" max="2300" width="42.33203125" bestFit="1" customWidth="1"/>
    <col min="2301" max="2301" width="53.6640625" bestFit="1" customWidth="1"/>
    <col min="2302" max="2302" width="24" bestFit="1" customWidth="1"/>
    <col min="2303" max="2303" width="14.77734375" bestFit="1" customWidth="1"/>
    <col min="2304" max="2304" width="13.21875" bestFit="1" customWidth="1"/>
    <col min="2305" max="2305" width="17.6640625" bestFit="1" customWidth="1"/>
    <col min="2306" max="2306" width="22" bestFit="1" customWidth="1"/>
    <col min="2307" max="2307" width="3.88671875" bestFit="1" customWidth="1"/>
    <col min="2308" max="2308" width="9.44140625" bestFit="1" customWidth="1"/>
    <col min="2309" max="2309" width="28.77734375" bestFit="1" customWidth="1"/>
    <col min="2310" max="2310" width="51.88671875" bestFit="1" customWidth="1"/>
    <col min="2311" max="2311" width="14.77734375" bestFit="1" customWidth="1"/>
    <col min="2312" max="2312" width="17.33203125" bestFit="1" customWidth="1"/>
    <col min="2313" max="2313" width="18.109375" bestFit="1" customWidth="1"/>
    <col min="2314" max="2314" width="48.77734375" bestFit="1" customWidth="1"/>
    <col min="2315" max="2315" width="32.44140625" bestFit="1" customWidth="1"/>
    <col min="2316" max="2316" width="50.6640625" bestFit="1" customWidth="1"/>
    <col min="2317" max="2317" width="44.88671875" bestFit="1" customWidth="1"/>
    <col min="2318" max="2318" width="32.33203125" bestFit="1" customWidth="1"/>
    <col min="2319" max="2319" width="38.33203125" bestFit="1" customWidth="1"/>
    <col min="2320" max="2320" width="39" bestFit="1" customWidth="1"/>
    <col min="2321" max="2321" width="39.33203125" bestFit="1" customWidth="1"/>
    <col min="2322" max="2322" width="37.77734375" bestFit="1" customWidth="1"/>
    <col min="2323" max="2323" width="36.109375" bestFit="1" customWidth="1"/>
    <col min="2324" max="2324" width="47.109375" bestFit="1" customWidth="1"/>
    <col min="2325" max="2325" width="27" bestFit="1" customWidth="1"/>
    <col min="2326" max="2326" width="53.6640625" bestFit="1" customWidth="1"/>
    <col min="2327" max="2327" width="28.77734375" bestFit="1" customWidth="1"/>
    <col min="2328" max="2328" width="15.44140625" bestFit="1" customWidth="1"/>
    <col min="2329" max="2329" width="24.5546875" bestFit="1" customWidth="1"/>
    <col min="2330" max="2330" width="38.21875" bestFit="1" customWidth="1"/>
    <col min="2331" max="2331" width="52.33203125" bestFit="1" customWidth="1"/>
    <col min="2332" max="2332" width="30.88671875" bestFit="1" customWidth="1"/>
    <col min="2333" max="2333" width="49.33203125" bestFit="1" customWidth="1"/>
    <col min="2334" max="2334" width="20.21875" bestFit="1" customWidth="1"/>
    <col min="2335" max="2335" width="24.6640625" bestFit="1" customWidth="1"/>
    <col min="2336" max="2336" width="34.88671875" bestFit="1" customWidth="1"/>
    <col min="2337" max="2337" width="26.21875" bestFit="1" customWidth="1"/>
    <col min="2338" max="2338" width="13.77734375" bestFit="1" customWidth="1"/>
    <col min="2339" max="2339" width="53" bestFit="1" customWidth="1"/>
    <col min="2340" max="2340" width="43.6640625" bestFit="1" customWidth="1"/>
    <col min="2341" max="2341" width="48.109375" bestFit="1" customWidth="1"/>
    <col min="2342" max="2342" width="17.77734375" bestFit="1" customWidth="1"/>
    <col min="2343" max="2343" width="17.5546875" bestFit="1" customWidth="1"/>
    <col min="2344" max="2344" width="33.21875" bestFit="1" customWidth="1"/>
    <col min="2345" max="2345" width="48.88671875" bestFit="1" customWidth="1"/>
    <col min="2346" max="2346" width="55" bestFit="1" customWidth="1"/>
    <col min="2347" max="2347" width="43" bestFit="1" customWidth="1"/>
    <col min="2348" max="2348" width="49.33203125" bestFit="1" customWidth="1"/>
    <col min="2349" max="2349" width="20" bestFit="1" customWidth="1"/>
    <col min="2350" max="2350" width="55.88671875" bestFit="1" customWidth="1"/>
    <col min="2351" max="2351" width="26.44140625" bestFit="1" customWidth="1"/>
    <col min="2352" max="2352" width="36.109375" bestFit="1" customWidth="1"/>
    <col min="2353" max="2353" width="49.6640625" bestFit="1" customWidth="1"/>
    <col min="2354" max="2354" width="40.21875" bestFit="1" customWidth="1"/>
    <col min="2355" max="2355" width="51.5546875" bestFit="1" customWidth="1"/>
    <col min="2356" max="2356" width="33.6640625" bestFit="1" customWidth="1"/>
    <col min="2357" max="2357" width="33.109375" bestFit="1" customWidth="1"/>
    <col min="2358" max="2358" width="12.5546875" bestFit="1" customWidth="1"/>
    <col min="2359" max="2359" width="24.21875" bestFit="1" customWidth="1"/>
    <col min="2360" max="2360" width="6.77734375" bestFit="1" customWidth="1"/>
    <col min="2361" max="2361" width="33.77734375" bestFit="1" customWidth="1"/>
    <col min="2362" max="2362" width="21.77734375" bestFit="1" customWidth="1"/>
    <col min="2363" max="2363" width="48.77734375" bestFit="1" customWidth="1"/>
    <col min="2364" max="2364" width="16.109375" bestFit="1" customWidth="1"/>
    <col min="2365" max="2365" width="19.5546875" bestFit="1" customWidth="1"/>
    <col min="2366" max="2366" width="70.33203125" bestFit="1" customWidth="1"/>
    <col min="2367" max="2367" width="55.88671875" bestFit="1" customWidth="1"/>
    <col min="2368" max="2368" width="21.44140625" bestFit="1" customWidth="1"/>
    <col min="2369" max="2369" width="21.77734375" bestFit="1" customWidth="1"/>
    <col min="2370" max="2370" width="4.44140625" bestFit="1" customWidth="1"/>
    <col min="2371" max="2371" width="31" bestFit="1" customWidth="1"/>
    <col min="2372" max="2372" width="30" bestFit="1" customWidth="1"/>
    <col min="2373" max="2373" width="21.44140625" bestFit="1" customWidth="1"/>
    <col min="2374" max="2374" width="55.77734375" bestFit="1" customWidth="1"/>
    <col min="2375" max="2375" width="24.5546875" bestFit="1" customWidth="1"/>
    <col min="2376" max="2376" width="48.21875" bestFit="1" customWidth="1"/>
    <col min="2377" max="2377" width="42" bestFit="1" customWidth="1"/>
    <col min="2378" max="2378" width="45.21875" bestFit="1" customWidth="1"/>
    <col min="2379" max="2379" width="60.6640625" bestFit="1" customWidth="1"/>
    <col min="2380" max="2380" width="48.6640625" bestFit="1" customWidth="1"/>
    <col min="2381" max="2381" width="29.6640625" bestFit="1" customWidth="1"/>
    <col min="2382" max="2382" width="35.5546875" bestFit="1" customWidth="1"/>
    <col min="2383" max="2383" width="47.77734375" bestFit="1" customWidth="1"/>
    <col min="2384" max="2384" width="44.44140625" bestFit="1" customWidth="1"/>
    <col min="2385" max="2385" width="18.33203125" bestFit="1" customWidth="1"/>
    <col min="2386" max="2386" width="44.44140625" bestFit="1" customWidth="1"/>
    <col min="2387" max="2387" width="40.88671875" bestFit="1" customWidth="1"/>
    <col min="2388" max="2388" width="56.6640625" bestFit="1" customWidth="1"/>
    <col min="2389" max="2389" width="29.6640625" bestFit="1" customWidth="1"/>
    <col min="2390" max="2390" width="40.21875" bestFit="1" customWidth="1"/>
    <col min="2391" max="2391" width="31.109375" bestFit="1" customWidth="1"/>
    <col min="2392" max="2392" width="49.88671875" bestFit="1" customWidth="1"/>
    <col min="2393" max="2393" width="57.5546875" bestFit="1" customWidth="1"/>
    <col min="2394" max="2394" width="21.77734375" bestFit="1" customWidth="1"/>
    <col min="2395" max="2395" width="49.88671875" bestFit="1" customWidth="1"/>
    <col min="2396" max="2396" width="14.21875" bestFit="1" customWidth="1"/>
    <col min="2397" max="2397" width="51.33203125" bestFit="1" customWidth="1"/>
    <col min="2398" max="2398" width="47.44140625" bestFit="1" customWidth="1"/>
    <col min="2399" max="2399" width="40.77734375" bestFit="1" customWidth="1"/>
    <col min="2400" max="2400" width="34.77734375" bestFit="1" customWidth="1"/>
    <col min="2401" max="2401" width="38.21875" bestFit="1" customWidth="1"/>
    <col min="2402" max="2402" width="43.44140625" bestFit="1" customWidth="1"/>
    <col min="2403" max="2403" width="30.5546875" bestFit="1" customWidth="1"/>
    <col min="2404" max="2404" width="26.33203125" bestFit="1" customWidth="1"/>
    <col min="2405" max="2405" width="55.5546875" bestFit="1" customWidth="1"/>
    <col min="2406" max="2406" width="34.109375" bestFit="1" customWidth="1"/>
    <col min="2407" max="2407" width="17.77734375" bestFit="1" customWidth="1"/>
    <col min="2408" max="2408" width="54.33203125" bestFit="1" customWidth="1"/>
    <col min="2409" max="2409" width="16" bestFit="1" customWidth="1"/>
    <col min="2410" max="2410" width="50.109375" bestFit="1" customWidth="1"/>
    <col min="2411" max="2411" width="16" bestFit="1" customWidth="1"/>
    <col min="2412" max="2412" width="37.33203125" bestFit="1" customWidth="1"/>
    <col min="2413" max="2413" width="34.88671875" bestFit="1" customWidth="1"/>
    <col min="2414" max="2414" width="26" bestFit="1" customWidth="1"/>
    <col min="2415" max="2415" width="14.5546875" bestFit="1" customWidth="1"/>
    <col min="2416" max="2416" width="47.88671875" bestFit="1" customWidth="1"/>
    <col min="2417" max="2417" width="31.44140625" bestFit="1" customWidth="1"/>
    <col min="2418" max="2418" width="27.5546875" bestFit="1" customWidth="1"/>
    <col min="2419" max="2419" width="10.44140625" bestFit="1" customWidth="1"/>
    <col min="2420" max="2420" width="54" bestFit="1" customWidth="1"/>
    <col min="2421" max="2421" width="46.5546875" bestFit="1" customWidth="1"/>
    <col min="2422" max="2422" width="51.21875" bestFit="1" customWidth="1"/>
    <col min="2423" max="2423" width="25.109375" bestFit="1" customWidth="1"/>
    <col min="2424" max="2424" width="51.33203125" bestFit="1" customWidth="1"/>
    <col min="2425" max="2425" width="13.77734375" bestFit="1" customWidth="1"/>
    <col min="2426" max="2426" width="29.6640625" bestFit="1" customWidth="1"/>
    <col min="2427" max="2427" width="50.44140625" bestFit="1" customWidth="1"/>
    <col min="2428" max="2428" width="24.33203125" bestFit="1" customWidth="1"/>
    <col min="2429" max="2429" width="35" bestFit="1" customWidth="1"/>
    <col min="2430" max="2430" width="52.6640625" bestFit="1" customWidth="1"/>
    <col min="2431" max="2431" width="54.21875" bestFit="1" customWidth="1"/>
    <col min="2432" max="2432" width="34" bestFit="1" customWidth="1"/>
    <col min="2433" max="2433" width="24.44140625" bestFit="1" customWidth="1"/>
    <col min="2434" max="2434" width="23.44140625" bestFit="1" customWidth="1"/>
    <col min="2435" max="2435" width="22.77734375" bestFit="1" customWidth="1"/>
    <col min="2436" max="2436" width="50.77734375" bestFit="1" customWidth="1"/>
    <col min="2437" max="2437" width="52.5546875" bestFit="1" customWidth="1"/>
    <col min="2438" max="2438" width="41.5546875" bestFit="1" customWidth="1"/>
    <col min="2439" max="2439" width="48.5546875" bestFit="1" customWidth="1"/>
    <col min="2440" max="2440" width="31.5546875" bestFit="1" customWidth="1"/>
    <col min="2441" max="2441" width="36.33203125" bestFit="1" customWidth="1"/>
    <col min="2442" max="2442" width="52.109375" bestFit="1" customWidth="1"/>
    <col min="2443" max="2443" width="33.33203125" bestFit="1" customWidth="1"/>
    <col min="2444" max="2444" width="22.109375" bestFit="1" customWidth="1"/>
    <col min="2445" max="2445" width="44.44140625" bestFit="1" customWidth="1"/>
    <col min="2446" max="2446" width="6.33203125" bestFit="1" customWidth="1"/>
    <col min="2447" max="2447" width="22.88671875" bestFit="1" customWidth="1"/>
    <col min="2448" max="2448" width="13.88671875" bestFit="1" customWidth="1"/>
    <col min="2449" max="2449" width="27.77734375" bestFit="1" customWidth="1"/>
    <col min="2450" max="2450" width="4.5546875" bestFit="1" customWidth="1"/>
    <col min="2451" max="2451" width="13.21875" bestFit="1" customWidth="1"/>
    <col min="2452" max="2452" width="27" bestFit="1" customWidth="1"/>
    <col min="2453" max="2453" width="45.33203125" bestFit="1" customWidth="1"/>
    <col min="2454" max="2454" width="22" bestFit="1" customWidth="1"/>
    <col min="2455" max="2455" width="14" bestFit="1" customWidth="1"/>
    <col min="2456" max="2456" width="18.109375" bestFit="1" customWidth="1"/>
    <col min="2457" max="2457" width="27.44140625" bestFit="1" customWidth="1"/>
    <col min="2458" max="2458" width="36.6640625" bestFit="1" customWidth="1"/>
    <col min="2459" max="2459" width="40.5546875" bestFit="1" customWidth="1"/>
    <col min="2460" max="2460" width="43" bestFit="1" customWidth="1"/>
    <col min="2461" max="2461" width="56.6640625" bestFit="1" customWidth="1"/>
    <col min="2462" max="2462" width="17.21875" bestFit="1" customWidth="1"/>
    <col min="2463" max="2463" width="32.5546875" bestFit="1" customWidth="1"/>
    <col min="2464" max="2464" width="16.33203125" bestFit="1" customWidth="1"/>
    <col min="2465" max="2465" width="48.109375" bestFit="1" customWidth="1"/>
    <col min="2466" max="2466" width="28.21875" bestFit="1" customWidth="1"/>
    <col min="2467" max="2467" width="55.44140625" bestFit="1" customWidth="1"/>
    <col min="2468" max="2468" width="28.6640625" bestFit="1" customWidth="1"/>
    <col min="2469" max="2469" width="33.33203125" bestFit="1" customWidth="1"/>
    <col min="2470" max="2470" width="10.44140625" bestFit="1" customWidth="1"/>
    <col min="2471" max="2471" width="76.5546875" bestFit="1" customWidth="1"/>
    <col min="2472" max="2472" width="40" bestFit="1" customWidth="1"/>
    <col min="2473" max="2473" width="42.88671875" bestFit="1" customWidth="1"/>
    <col min="2474" max="2474" width="50.77734375" bestFit="1" customWidth="1"/>
    <col min="2475" max="2475" width="22.6640625" bestFit="1" customWidth="1"/>
    <col min="2476" max="2476" width="35.21875" bestFit="1" customWidth="1"/>
    <col min="2477" max="2477" width="38.21875" bestFit="1" customWidth="1"/>
    <col min="2478" max="2478" width="50.33203125" bestFit="1" customWidth="1"/>
    <col min="2479" max="2479" width="18.44140625" bestFit="1" customWidth="1"/>
    <col min="2480" max="2480" width="11.21875" bestFit="1" customWidth="1"/>
    <col min="2481" max="2481" width="23.88671875" bestFit="1" customWidth="1"/>
    <col min="2482" max="2482" width="36.5546875" bestFit="1" customWidth="1"/>
    <col min="2483" max="2483" width="23.5546875" bestFit="1" customWidth="1"/>
    <col min="2484" max="2484" width="25" bestFit="1" customWidth="1"/>
    <col min="2485" max="2485" width="34.88671875" bestFit="1" customWidth="1"/>
    <col min="2486" max="2486" width="53.44140625" bestFit="1" customWidth="1"/>
    <col min="2487" max="2487" width="35.88671875" bestFit="1" customWidth="1"/>
    <col min="2488" max="2488" width="47.109375" bestFit="1" customWidth="1"/>
    <col min="2489" max="2489" width="40.77734375" bestFit="1" customWidth="1"/>
    <col min="2490" max="2490" width="42.21875" bestFit="1" customWidth="1"/>
    <col min="2491" max="2491" width="43.6640625" bestFit="1" customWidth="1"/>
    <col min="2492" max="2492" width="22.44140625" bestFit="1" customWidth="1"/>
    <col min="2493" max="2493" width="49.21875" bestFit="1" customWidth="1"/>
    <col min="2494" max="2494" width="47.44140625" bestFit="1" customWidth="1"/>
    <col min="2495" max="2495" width="49.6640625" bestFit="1" customWidth="1"/>
    <col min="2496" max="2496" width="45.21875" bestFit="1" customWidth="1"/>
    <col min="2497" max="2497" width="29" bestFit="1" customWidth="1"/>
    <col min="2498" max="2498" width="47" bestFit="1" customWidth="1"/>
    <col min="2499" max="2499" width="43" bestFit="1" customWidth="1"/>
    <col min="2500" max="2500" width="12" bestFit="1" customWidth="1"/>
    <col min="2501" max="2501" width="53.21875" bestFit="1" customWidth="1"/>
    <col min="2502" max="2502" width="48.77734375" bestFit="1" customWidth="1"/>
    <col min="2503" max="2503" width="54.44140625" bestFit="1" customWidth="1"/>
    <col min="2504" max="2504" width="29.88671875" bestFit="1" customWidth="1"/>
    <col min="2505" max="2505" width="43.109375" bestFit="1" customWidth="1"/>
    <col min="2506" max="2506" width="12.5546875" bestFit="1" customWidth="1"/>
    <col min="2507" max="2507" width="46.109375" bestFit="1" customWidth="1"/>
    <col min="2508" max="2508" width="11.77734375" bestFit="1" customWidth="1"/>
    <col min="2509" max="2509" width="20.77734375" bestFit="1" customWidth="1"/>
    <col min="2510" max="2510" width="13.6640625" bestFit="1" customWidth="1"/>
    <col min="2511" max="2511" width="11.21875" bestFit="1" customWidth="1"/>
    <col min="2512" max="2512" width="27.77734375" bestFit="1" customWidth="1"/>
    <col min="2513" max="2513" width="46.77734375" bestFit="1" customWidth="1"/>
    <col min="2514" max="2514" width="21.77734375" bestFit="1" customWidth="1"/>
    <col min="2515" max="2515" width="49" bestFit="1" customWidth="1"/>
    <col min="2516" max="2516" width="45.33203125" bestFit="1" customWidth="1"/>
    <col min="2517" max="2517" width="4.6640625" bestFit="1" customWidth="1"/>
    <col min="2518" max="2518" width="41.21875" bestFit="1" customWidth="1"/>
    <col min="2519" max="2519" width="19.77734375" bestFit="1" customWidth="1"/>
    <col min="2520" max="2520" width="56.5546875" bestFit="1" customWidth="1"/>
    <col min="2521" max="2521" width="24.33203125" bestFit="1" customWidth="1"/>
    <col min="2522" max="2522" width="31.6640625" bestFit="1" customWidth="1"/>
    <col min="2523" max="2523" width="48.109375" bestFit="1" customWidth="1"/>
    <col min="2524" max="2524" width="42.21875" bestFit="1" customWidth="1"/>
    <col min="2525" max="2525" width="11.88671875" bestFit="1" customWidth="1"/>
    <col min="2526" max="2526" width="48.6640625" bestFit="1" customWidth="1"/>
    <col min="2527" max="2527" width="43.6640625" bestFit="1" customWidth="1"/>
    <col min="2528" max="2528" width="22.5546875" bestFit="1" customWidth="1"/>
    <col min="2529" max="2529" width="18.77734375" bestFit="1" customWidth="1"/>
    <col min="2530" max="2530" width="16" bestFit="1" customWidth="1"/>
    <col min="2531" max="2531" width="50.109375" bestFit="1" customWidth="1"/>
    <col min="2532" max="2532" width="12" bestFit="1" customWidth="1"/>
    <col min="2533" max="2533" width="47.5546875" bestFit="1" customWidth="1"/>
    <col min="2534" max="2534" width="48.77734375" bestFit="1" customWidth="1"/>
    <col min="2535" max="2535" width="40.88671875" bestFit="1" customWidth="1"/>
    <col min="2536" max="2536" width="44.88671875" bestFit="1" customWidth="1"/>
    <col min="2537" max="2537" width="24.33203125" bestFit="1" customWidth="1"/>
    <col min="2538" max="2538" width="5.109375" bestFit="1" customWidth="1"/>
    <col min="2539" max="2539" width="11.44140625" bestFit="1" customWidth="1"/>
    <col min="2540" max="2540" width="41.6640625" bestFit="1" customWidth="1"/>
    <col min="2541" max="2541" width="44.77734375" bestFit="1" customWidth="1"/>
    <col min="2542" max="2542" width="25.109375" bestFit="1" customWidth="1"/>
    <col min="2543" max="2543" width="13.33203125" bestFit="1" customWidth="1"/>
    <col min="2544" max="2544" width="50.5546875" bestFit="1" customWidth="1"/>
    <col min="2545" max="2545" width="52.6640625" bestFit="1" customWidth="1"/>
    <col min="2546" max="2546" width="35.5546875" bestFit="1" customWidth="1"/>
    <col min="2547" max="2547" width="32.33203125" bestFit="1" customWidth="1"/>
    <col min="2548" max="2548" width="36.21875" bestFit="1" customWidth="1"/>
    <col min="2549" max="2549" width="31" bestFit="1" customWidth="1"/>
    <col min="2550" max="2550" width="21.88671875" bestFit="1" customWidth="1"/>
    <col min="2551" max="2551" width="23.109375" bestFit="1" customWidth="1"/>
    <col min="2552" max="2552" width="40" bestFit="1" customWidth="1"/>
    <col min="2553" max="2553" width="52.109375" bestFit="1" customWidth="1"/>
    <col min="2554" max="2554" width="21" bestFit="1" customWidth="1"/>
    <col min="2555" max="2555" width="19.21875" bestFit="1" customWidth="1"/>
    <col min="2556" max="2556" width="50.44140625" bestFit="1" customWidth="1"/>
    <col min="2557" max="2557" width="53.21875" bestFit="1" customWidth="1"/>
    <col min="2558" max="2558" width="19.5546875" bestFit="1" customWidth="1"/>
    <col min="2559" max="2559" width="42.33203125" bestFit="1" customWidth="1"/>
    <col min="2560" max="2560" width="45.6640625" bestFit="1" customWidth="1"/>
    <col min="2561" max="2561" width="11.109375" bestFit="1" customWidth="1"/>
    <col min="2562" max="2562" width="33.77734375" bestFit="1" customWidth="1"/>
    <col min="2563" max="2563" width="19.88671875" bestFit="1" customWidth="1"/>
    <col min="2564" max="2564" width="31.77734375" bestFit="1" customWidth="1"/>
    <col min="2565" max="2565" width="37.5546875" bestFit="1" customWidth="1"/>
    <col min="2566" max="2566" width="55.6640625" bestFit="1" customWidth="1"/>
    <col min="2567" max="2567" width="29.77734375" bestFit="1" customWidth="1"/>
    <col min="2568" max="2568" width="17.21875" bestFit="1" customWidth="1"/>
    <col min="2569" max="2569" width="15.5546875" bestFit="1" customWidth="1"/>
    <col min="2570" max="2570" width="32.88671875" bestFit="1" customWidth="1"/>
    <col min="2571" max="2571" width="21.109375" bestFit="1" customWidth="1"/>
    <col min="2572" max="2572" width="54.33203125" bestFit="1" customWidth="1"/>
    <col min="2573" max="2573" width="49.6640625" bestFit="1" customWidth="1"/>
    <col min="2574" max="2574" width="26.88671875" bestFit="1" customWidth="1"/>
    <col min="2575" max="2575" width="51" bestFit="1" customWidth="1"/>
    <col min="2576" max="2576" width="46.77734375" bestFit="1" customWidth="1"/>
    <col min="2577" max="2577" width="28.88671875" bestFit="1" customWidth="1"/>
    <col min="2578" max="2578" width="8.109375" bestFit="1" customWidth="1"/>
    <col min="2579" max="2579" width="11.44140625" bestFit="1" customWidth="1"/>
    <col min="2580" max="2580" width="15.5546875" bestFit="1" customWidth="1"/>
    <col min="2581" max="2581" width="44" bestFit="1" customWidth="1"/>
    <col min="2582" max="2582" width="55" bestFit="1" customWidth="1"/>
    <col min="2583" max="2583" width="43.6640625" bestFit="1" customWidth="1"/>
    <col min="2584" max="2584" width="23.88671875" bestFit="1" customWidth="1"/>
    <col min="2585" max="2585" width="33.44140625" bestFit="1" customWidth="1"/>
    <col min="2586" max="2586" width="46.33203125" bestFit="1" customWidth="1"/>
    <col min="2587" max="2587" width="48.77734375" bestFit="1" customWidth="1"/>
    <col min="2588" max="2588" width="42.77734375" bestFit="1" customWidth="1"/>
    <col min="2589" max="2589" width="34.88671875" bestFit="1" customWidth="1"/>
    <col min="2590" max="2590" width="35.6640625" bestFit="1" customWidth="1"/>
    <col min="2591" max="2591" width="50.33203125" bestFit="1" customWidth="1"/>
    <col min="2592" max="2592" width="34.109375" bestFit="1" customWidth="1"/>
    <col min="2593" max="2593" width="46.5546875" bestFit="1" customWidth="1"/>
    <col min="2594" max="2594" width="44.5546875" bestFit="1" customWidth="1"/>
    <col min="2595" max="2595" width="33.44140625" bestFit="1" customWidth="1"/>
    <col min="2596" max="2596" width="41.109375" bestFit="1" customWidth="1"/>
    <col min="2597" max="2597" width="55.33203125" bestFit="1" customWidth="1"/>
    <col min="2598" max="2598" width="46" bestFit="1" customWidth="1"/>
    <col min="2599" max="2599" width="31.6640625" bestFit="1" customWidth="1"/>
    <col min="2600" max="2600" width="49.5546875" bestFit="1" customWidth="1"/>
    <col min="2601" max="2601" width="49" bestFit="1" customWidth="1"/>
    <col min="2602" max="2602" width="22.21875" bestFit="1" customWidth="1"/>
    <col min="2603" max="2603" width="41.33203125" bestFit="1" customWidth="1"/>
    <col min="2604" max="2604" width="31.44140625" bestFit="1" customWidth="1"/>
    <col min="2605" max="2605" width="56.6640625" bestFit="1" customWidth="1"/>
    <col min="2606" max="2606" width="30.6640625" bestFit="1" customWidth="1"/>
    <col min="2607" max="2607" width="22.88671875" bestFit="1" customWidth="1"/>
    <col min="2608" max="2608" width="30.6640625" bestFit="1" customWidth="1"/>
    <col min="2609" max="2609" width="20.77734375" bestFit="1" customWidth="1"/>
    <col min="2610" max="2610" width="52.5546875" bestFit="1" customWidth="1"/>
    <col min="2611" max="2611" width="13.33203125" bestFit="1" customWidth="1"/>
    <col min="2612" max="2612" width="36" bestFit="1" customWidth="1"/>
    <col min="2613" max="2613" width="41.109375" bestFit="1" customWidth="1"/>
    <col min="2614" max="2614" width="17.21875" bestFit="1" customWidth="1"/>
    <col min="2615" max="2615" width="14.88671875" bestFit="1" customWidth="1"/>
    <col min="2616" max="2616" width="20" bestFit="1" customWidth="1"/>
    <col min="2617" max="2617" width="51" bestFit="1" customWidth="1"/>
    <col min="2618" max="2618" width="40.6640625" bestFit="1" customWidth="1"/>
    <col min="2619" max="2619" width="14.88671875" bestFit="1" customWidth="1"/>
    <col min="2620" max="2620" width="27.77734375" bestFit="1" customWidth="1"/>
    <col min="2621" max="2621" width="36.44140625" bestFit="1" customWidth="1"/>
    <col min="2622" max="2622" width="25.21875" bestFit="1" customWidth="1"/>
    <col min="2623" max="2623" width="24.33203125" bestFit="1" customWidth="1"/>
    <col min="2624" max="2624" width="13.5546875" bestFit="1" customWidth="1"/>
    <col min="2625" max="2625" width="40.44140625" bestFit="1" customWidth="1"/>
    <col min="2626" max="2626" width="28.6640625" bestFit="1" customWidth="1"/>
    <col min="2628" max="2628" width="21.5546875" bestFit="1" customWidth="1"/>
    <col min="2629" max="2629" width="54.5546875" bestFit="1" customWidth="1"/>
    <col min="2630" max="2630" width="6.77734375" bestFit="1" customWidth="1"/>
    <col min="2631" max="2631" width="21" bestFit="1" customWidth="1"/>
    <col min="2632" max="2632" width="49.88671875" bestFit="1" customWidth="1"/>
    <col min="2633" max="2633" width="47.21875" bestFit="1" customWidth="1"/>
    <col min="2634" max="2634" width="38.88671875" bestFit="1" customWidth="1"/>
    <col min="2635" max="2635" width="18.88671875" bestFit="1" customWidth="1"/>
    <col min="2636" max="2636" width="27.77734375" bestFit="1" customWidth="1"/>
    <col min="2637" max="2637" width="45.33203125" bestFit="1" customWidth="1"/>
    <col min="2638" max="2638" width="26" bestFit="1" customWidth="1"/>
    <col min="2639" max="2639" width="43.5546875" bestFit="1" customWidth="1"/>
    <col min="2640" max="2640" width="50.44140625" bestFit="1" customWidth="1"/>
    <col min="2641" max="2641" width="42.21875" bestFit="1" customWidth="1"/>
    <col min="2642" max="2642" width="35.6640625" bestFit="1" customWidth="1"/>
    <col min="2643" max="2643" width="44.88671875" bestFit="1" customWidth="1"/>
    <col min="2644" max="2644" width="31.5546875" bestFit="1" customWidth="1"/>
    <col min="2645" max="2645" width="11" bestFit="1" customWidth="1"/>
    <col min="2646" max="2646" width="39.33203125" bestFit="1" customWidth="1"/>
    <col min="2647" max="2647" width="22.5546875" bestFit="1" customWidth="1"/>
    <col min="2648" max="2648" width="55.5546875" bestFit="1" customWidth="1"/>
    <col min="2649" max="2649" width="48.21875" bestFit="1" customWidth="1"/>
    <col min="2650" max="2650" width="35" bestFit="1" customWidth="1"/>
    <col min="2651" max="2651" width="7.5546875" bestFit="1" customWidth="1"/>
    <col min="2652" max="2652" width="40.77734375" bestFit="1" customWidth="1"/>
    <col min="2653" max="2653" width="31.109375" bestFit="1" customWidth="1"/>
    <col min="2654" max="2654" width="33.44140625" bestFit="1" customWidth="1"/>
    <col min="2655" max="2655" width="8.5546875" bestFit="1" customWidth="1"/>
    <col min="2656" max="2656" width="34.109375" bestFit="1" customWidth="1"/>
    <col min="2657" max="2657" width="52.44140625" bestFit="1" customWidth="1"/>
    <col min="2658" max="2658" width="51.33203125" bestFit="1" customWidth="1"/>
    <col min="2659" max="2659" width="35" bestFit="1" customWidth="1"/>
    <col min="2660" max="2660" width="12.21875" bestFit="1" customWidth="1"/>
    <col min="2661" max="2661" width="22.88671875" bestFit="1" customWidth="1"/>
    <col min="2662" max="2662" width="52.5546875" bestFit="1" customWidth="1"/>
    <col min="2663" max="2663" width="26.109375" bestFit="1" customWidth="1"/>
    <col min="2664" max="2664" width="24.44140625" bestFit="1" customWidth="1"/>
    <col min="2665" max="2665" width="37.77734375" bestFit="1" customWidth="1"/>
    <col min="2666" max="2666" width="34.5546875" bestFit="1" customWidth="1"/>
    <col min="2667" max="2667" width="28.33203125" bestFit="1" customWidth="1"/>
    <col min="2668" max="2668" width="6.77734375" bestFit="1" customWidth="1"/>
    <col min="2669" max="2669" width="29.109375" bestFit="1" customWidth="1"/>
    <col min="2670" max="2670" width="45.109375" bestFit="1" customWidth="1"/>
    <col min="2671" max="2671" width="10.21875" bestFit="1" customWidth="1"/>
    <col min="2672" max="2672" width="15.6640625" bestFit="1" customWidth="1"/>
    <col min="2673" max="2673" width="23.109375" bestFit="1" customWidth="1"/>
    <col min="2674" max="2674" width="12.21875" bestFit="1" customWidth="1"/>
    <col min="2675" max="2675" width="47.44140625" bestFit="1" customWidth="1"/>
    <col min="2676" max="2676" width="51.21875" bestFit="1" customWidth="1"/>
    <col min="2677" max="2677" width="24" bestFit="1" customWidth="1"/>
    <col min="2678" max="2678" width="12.6640625" bestFit="1" customWidth="1"/>
    <col min="2679" max="2679" width="16.77734375" bestFit="1" customWidth="1"/>
    <col min="2680" max="2680" width="51.33203125" bestFit="1" customWidth="1"/>
    <col min="2681" max="2681" width="35.5546875" bestFit="1" customWidth="1"/>
    <col min="2682" max="2682" width="10.6640625" bestFit="1" customWidth="1"/>
    <col min="2683" max="2683" width="55.5546875" bestFit="1" customWidth="1"/>
    <col min="2684" max="2684" width="26.109375" bestFit="1" customWidth="1"/>
    <col min="2685" max="2685" width="53" bestFit="1" customWidth="1"/>
    <col min="2686" max="2686" width="19.77734375" bestFit="1" customWidth="1"/>
    <col min="2687" max="2687" width="48.109375" bestFit="1" customWidth="1"/>
    <col min="2688" max="2688" width="21.109375" bestFit="1" customWidth="1"/>
    <col min="2689" max="2689" width="53.109375" bestFit="1" customWidth="1"/>
    <col min="2690" max="2690" width="13.77734375" bestFit="1" customWidth="1"/>
    <col min="2691" max="2691" width="21.109375" bestFit="1" customWidth="1"/>
    <col min="2692" max="2692" width="37" bestFit="1" customWidth="1"/>
    <col min="2693" max="2693" width="16.88671875" bestFit="1" customWidth="1"/>
    <col min="2694" max="2694" width="53.109375" bestFit="1" customWidth="1"/>
    <col min="2695" max="2695" width="37.109375" bestFit="1" customWidth="1"/>
    <col min="2696" max="2696" width="25.44140625" bestFit="1" customWidth="1"/>
    <col min="2697" max="2697" width="20.44140625" bestFit="1" customWidth="1"/>
    <col min="2698" max="2698" width="22.44140625" bestFit="1" customWidth="1"/>
    <col min="2699" max="2699" width="34.5546875" bestFit="1" customWidth="1"/>
    <col min="2700" max="2700" width="26.77734375" bestFit="1" customWidth="1"/>
    <col min="2701" max="2701" width="13.77734375" bestFit="1" customWidth="1"/>
    <col min="2702" max="2702" width="47.21875" bestFit="1" customWidth="1"/>
    <col min="2703" max="2703" width="57.21875" bestFit="1" customWidth="1"/>
    <col min="2704" max="2704" width="45.21875" bestFit="1" customWidth="1"/>
    <col min="2705" max="2705" width="15.33203125" bestFit="1" customWidth="1"/>
    <col min="2706" max="2706" width="20.109375" bestFit="1" customWidth="1"/>
    <col min="2707" max="2707" width="43.6640625" bestFit="1" customWidth="1"/>
    <col min="2708" max="2708" width="43.88671875" bestFit="1" customWidth="1"/>
    <col min="2709" max="2709" width="10.44140625" bestFit="1" customWidth="1"/>
    <col min="2710" max="2710" width="41.33203125" bestFit="1" customWidth="1"/>
    <col min="2711" max="2711" width="37" bestFit="1" customWidth="1"/>
    <col min="2712" max="2712" width="44.21875" bestFit="1" customWidth="1"/>
    <col min="2713" max="2713" width="21.6640625" bestFit="1" customWidth="1"/>
    <col min="2714" max="2714" width="21.88671875" bestFit="1" customWidth="1"/>
    <col min="2715" max="2715" width="26.88671875" bestFit="1" customWidth="1"/>
    <col min="2716" max="2716" width="19.6640625" bestFit="1" customWidth="1"/>
    <col min="2717" max="2717" width="20.109375" bestFit="1" customWidth="1"/>
    <col min="2718" max="2718" width="20.5546875" bestFit="1" customWidth="1"/>
    <col min="2719" max="2719" width="21.5546875" bestFit="1" customWidth="1"/>
    <col min="2720" max="2720" width="17.77734375" bestFit="1" customWidth="1"/>
    <col min="2721" max="2721" width="30.77734375" bestFit="1" customWidth="1"/>
    <col min="2722" max="2722" width="23.33203125" bestFit="1" customWidth="1"/>
    <col min="2723" max="2723" width="28.33203125" bestFit="1" customWidth="1"/>
    <col min="2724" max="2724" width="40.5546875" bestFit="1" customWidth="1"/>
    <col min="2725" max="2725" width="51.33203125" bestFit="1" customWidth="1"/>
    <col min="2726" max="2726" width="40" bestFit="1" customWidth="1"/>
    <col min="2727" max="2727" width="46" bestFit="1" customWidth="1"/>
    <col min="2728" max="2728" width="40.77734375" bestFit="1" customWidth="1"/>
    <col min="2729" max="2729" width="48.88671875" bestFit="1" customWidth="1"/>
    <col min="2730" max="2730" width="20" bestFit="1" customWidth="1"/>
    <col min="2731" max="2731" width="39.6640625" bestFit="1" customWidth="1"/>
    <col min="2732" max="2732" width="54.5546875" bestFit="1" customWidth="1"/>
    <col min="2733" max="2733" width="56.44140625" bestFit="1" customWidth="1"/>
    <col min="2734" max="2734" width="33.33203125" bestFit="1" customWidth="1"/>
    <col min="2735" max="2735" width="29" bestFit="1" customWidth="1"/>
    <col min="2736" max="2736" width="14.44140625" bestFit="1" customWidth="1"/>
    <col min="2737" max="2737" width="39.109375" bestFit="1" customWidth="1"/>
    <col min="2738" max="2738" width="26.33203125" bestFit="1" customWidth="1"/>
    <col min="2739" max="2739" width="15.33203125" bestFit="1" customWidth="1"/>
    <col min="2740" max="2740" width="49.21875" bestFit="1" customWidth="1"/>
    <col min="2741" max="2741" width="29" bestFit="1" customWidth="1"/>
    <col min="2742" max="2742" width="28.109375" bestFit="1" customWidth="1"/>
    <col min="2743" max="2743" width="9.77734375" bestFit="1" customWidth="1"/>
    <col min="2744" max="2744" width="47.21875" bestFit="1" customWidth="1"/>
    <col min="2745" max="2745" width="9.44140625" bestFit="1" customWidth="1"/>
    <col min="2746" max="2746" width="54.6640625" bestFit="1" customWidth="1"/>
    <col min="2747" max="2747" width="34.44140625" bestFit="1" customWidth="1"/>
    <col min="2748" max="2748" width="33" bestFit="1" customWidth="1"/>
    <col min="2749" max="2749" width="52.6640625" bestFit="1" customWidth="1"/>
    <col min="2750" max="2750" width="37.33203125" bestFit="1" customWidth="1"/>
    <col min="2751" max="2751" width="41.21875" bestFit="1" customWidth="1"/>
    <col min="2752" max="2752" width="39.88671875" bestFit="1" customWidth="1"/>
    <col min="2753" max="2753" width="12" bestFit="1" customWidth="1"/>
    <col min="2754" max="2754" width="50.88671875" bestFit="1" customWidth="1"/>
    <col min="2755" max="2755" width="51.21875" bestFit="1" customWidth="1"/>
    <col min="2756" max="2756" width="20.44140625" bestFit="1" customWidth="1"/>
    <col min="2757" max="2757" width="25.44140625" bestFit="1" customWidth="1"/>
    <col min="2758" max="2758" width="57.109375" bestFit="1" customWidth="1"/>
    <col min="2759" max="2759" width="52" bestFit="1" customWidth="1"/>
    <col min="2760" max="2760" width="24" bestFit="1" customWidth="1"/>
    <col min="2761" max="2761" width="28.88671875" bestFit="1" customWidth="1"/>
    <col min="2762" max="2762" width="13.6640625" bestFit="1" customWidth="1"/>
    <col min="2763" max="2763" width="21.6640625" bestFit="1" customWidth="1"/>
    <col min="2764" max="2764" width="33" bestFit="1" customWidth="1"/>
    <col min="2765" max="2765" width="44.44140625" bestFit="1" customWidth="1"/>
    <col min="2766" max="2766" width="43.109375" bestFit="1" customWidth="1"/>
    <col min="2767" max="2767" width="52.109375" bestFit="1" customWidth="1"/>
    <col min="2768" max="2768" width="55.44140625" bestFit="1" customWidth="1"/>
    <col min="2769" max="2769" width="43.21875" bestFit="1" customWidth="1"/>
    <col min="2770" max="2770" width="21.109375" bestFit="1" customWidth="1"/>
    <col min="2771" max="2771" width="27.5546875" bestFit="1" customWidth="1"/>
    <col min="2772" max="2772" width="32.77734375" bestFit="1" customWidth="1"/>
    <col min="2773" max="2773" width="37.21875" bestFit="1" customWidth="1"/>
    <col min="2774" max="2774" width="21.5546875" bestFit="1" customWidth="1"/>
    <col min="2775" max="2775" width="26" bestFit="1" customWidth="1"/>
    <col min="2776" max="2776" width="13.77734375" bestFit="1" customWidth="1"/>
    <col min="2777" max="2777" width="29.6640625" bestFit="1" customWidth="1"/>
    <col min="2778" max="2778" width="28" bestFit="1" customWidth="1"/>
    <col min="2779" max="2779" width="39" bestFit="1" customWidth="1"/>
    <col min="2780" max="2780" width="42" bestFit="1" customWidth="1"/>
    <col min="2781" max="2781" width="36" bestFit="1" customWidth="1"/>
    <col min="2782" max="2782" width="14.109375" bestFit="1" customWidth="1"/>
    <col min="2783" max="2783" width="19.5546875" bestFit="1" customWidth="1"/>
    <col min="2784" max="2784" width="11.5546875" bestFit="1" customWidth="1"/>
    <col min="2785" max="2785" width="52.109375" bestFit="1" customWidth="1"/>
    <col min="2786" max="2786" width="43" bestFit="1" customWidth="1"/>
    <col min="2787" max="2787" width="26.5546875" bestFit="1" customWidth="1"/>
    <col min="2788" max="2788" width="45.21875" bestFit="1" customWidth="1"/>
    <col min="2789" max="2789" width="41.44140625" bestFit="1" customWidth="1"/>
    <col min="2790" max="2790" width="37.109375" bestFit="1" customWidth="1"/>
    <col min="2791" max="2791" width="30.33203125" bestFit="1" customWidth="1"/>
    <col min="2792" max="2792" width="55" bestFit="1" customWidth="1"/>
    <col min="2793" max="2793" width="19.5546875" bestFit="1" customWidth="1"/>
    <col min="2794" max="2794" width="32.109375" bestFit="1" customWidth="1"/>
    <col min="2795" max="2795" width="45.44140625" bestFit="1" customWidth="1"/>
    <col min="2796" max="2796" width="43.77734375" bestFit="1" customWidth="1"/>
    <col min="2797" max="2797" width="9.44140625" bestFit="1" customWidth="1"/>
    <col min="2798" max="2798" width="39.77734375" bestFit="1" customWidth="1"/>
    <col min="2799" max="2799" width="11" bestFit="1" customWidth="1"/>
    <col min="2800" max="2800" width="55.109375" bestFit="1" customWidth="1"/>
    <col min="2801" max="2801" width="6.77734375" bestFit="1" customWidth="1"/>
    <col min="2802" max="2802" width="55.44140625" bestFit="1" customWidth="1"/>
    <col min="2803" max="2803" width="20.88671875" bestFit="1" customWidth="1"/>
    <col min="2804" max="2804" width="14.88671875" bestFit="1" customWidth="1"/>
    <col min="2805" max="2805" width="31.77734375" bestFit="1" customWidth="1"/>
    <col min="2806" max="2806" width="43.77734375" bestFit="1" customWidth="1"/>
    <col min="2807" max="2807" width="45.44140625" bestFit="1" customWidth="1"/>
    <col min="2808" max="2808" width="37.21875" bestFit="1" customWidth="1"/>
    <col min="2809" max="2809" width="49.88671875" bestFit="1" customWidth="1"/>
    <col min="2810" max="2810" width="9.44140625" bestFit="1" customWidth="1"/>
    <col min="2811" max="2811" width="56" bestFit="1" customWidth="1"/>
    <col min="2812" max="2812" width="53.5546875" bestFit="1" customWidth="1"/>
    <col min="2813" max="2813" width="17.44140625" bestFit="1" customWidth="1"/>
    <col min="2814" max="2814" width="8" bestFit="1" customWidth="1"/>
    <col min="2815" max="2815" width="39.109375" bestFit="1" customWidth="1"/>
    <col min="2816" max="2816" width="22.21875" bestFit="1" customWidth="1"/>
    <col min="2817" max="2817" width="38.109375" bestFit="1" customWidth="1"/>
    <col min="2818" max="2818" width="29.5546875" bestFit="1" customWidth="1"/>
    <col min="2819" max="2819" width="26.21875" bestFit="1" customWidth="1"/>
    <col min="2820" max="2820" width="29.6640625" bestFit="1" customWidth="1"/>
    <col min="2821" max="2821" width="30.77734375" bestFit="1" customWidth="1"/>
    <col min="2822" max="2822" width="49" bestFit="1" customWidth="1"/>
    <col min="2823" max="2823" width="27.77734375" bestFit="1" customWidth="1"/>
    <col min="2824" max="2824" width="54.33203125" bestFit="1" customWidth="1"/>
    <col min="2825" max="2825" width="9.21875" bestFit="1" customWidth="1"/>
    <col min="2826" max="2826" width="29.21875" bestFit="1" customWidth="1"/>
    <col min="2827" max="2827" width="32.5546875" bestFit="1" customWidth="1"/>
    <col min="2828" max="2828" width="26.33203125" bestFit="1" customWidth="1"/>
    <col min="2829" max="2829" width="20.21875" bestFit="1" customWidth="1"/>
    <col min="2830" max="2830" width="25.77734375" bestFit="1" customWidth="1"/>
    <col min="2831" max="2831" width="23.88671875" bestFit="1" customWidth="1"/>
    <col min="2832" max="2832" width="22.109375" bestFit="1" customWidth="1"/>
    <col min="2833" max="2833" width="37.77734375" bestFit="1" customWidth="1"/>
    <col min="2834" max="2834" width="35.21875" bestFit="1" customWidth="1"/>
    <col min="2835" max="2835" width="13.44140625" bestFit="1" customWidth="1"/>
    <col min="2836" max="2836" width="19.88671875" bestFit="1" customWidth="1"/>
    <col min="2837" max="2837" width="14.88671875" bestFit="1" customWidth="1"/>
    <col min="2838" max="2838" width="53.77734375" bestFit="1" customWidth="1"/>
    <col min="2839" max="2839" width="32.5546875" bestFit="1" customWidth="1"/>
    <col min="2840" max="2840" width="38.88671875" bestFit="1" customWidth="1"/>
    <col min="2841" max="2841" width="37" bestFit="1" customWidth="1"/>
    <col min="2842" max="2842" width="45.109375" bestFit="1" customWidth="1"/>
    <col min="2843" max="2843" width="29.33203125" bestFit="1" customWidth="1"/>
    <col min="2844" max="2844" width="32.44140625" bestFit="1" customWidth="1"/>
    <col min="2845" max="2845" width="22.6640625" bestFit="1" customWidth="1"/>
    <col min="2846" max="2846" width="13.33203125" bestFit="1" customWidth="1"/>
    <col min="2847" max="2847" width="24.109375" bestFit="1" customWidth="1"/>
    <col min="2848" max="2848" width="45.77734375" bestFit="1" customWidth="1"/>
    <col min="2849" max="2849" width="5.6640625" bestFit="1" customWidth="1"/>
    <col min="2850" max="2850" width="42.88671875" bestFit="1" customWidth="1"/>
    <col min="2851" max="2851" width="12.6640625" bestFit="1" customWidth="1"/>
    <col min="2852" max="2852" width="44.88671875" bestFit="1" customWidth="1"/>
    <col min="2853" max="2853" width="6.44140625" bestFit="1" customWidth="1"/>
    <col min="2854" max="2854" width="41.33203125" bestFit="1" customWidth="1"/>
    <col min="2855" max="2855" width="25.6640625" bestFit="1" customWidth="1"/>
    <col min="2856" max="2856" width="40.5546875" bestFit="1" customWidth="1"/>
    <col min="2857" max="2857" width="41.109375" bestFit="1" customWidth="1"/>
    <col min="2858" max="2858" width="43.109375" bestFit="1" customWidth="1"/>
    <col min="2859" max="2859" width="45.33203125" bestFit="1" customWidth="1"/>
    <col min="2860" max="2860" width="52" bestFit="1" customWidth="1"/>
    <col min="2861" max="2861" width="53.77734375" bestFit="1" customWidth="1"/>
    <col min="2862" max="2862" width="43.33203125" bestFit="1" customWidth="1"/>
    <col min="2863" max="2863" width="44.5546875" bestFit="1" customWidth="1"/>
    <col min="2864" max="2864" width="17.77734375" bestFit="1" customWidth="1"/>
    <col min="2865" max="2865" width="28.109375" bestFit="1" customWidth="1"/>
    <col min="2866" max="2866" width="35.109375" bestFit="1" customWidth="1"/>
    <col min="2867" max="2867" width="12.21875" bestFit="1" customWidth="1"/>
    <col min="2868" max="2868" width="32.109375" bestFit="1" customWidth="1"/>
    <col min="2869" max="2869" width="31.6640625" bestFit="1" customWidth="1"/>
    <col min="2870" max="2870" width="42.21875" bestFit="1" customWidth="1"/>
    <col min="2871" max="2871" width="20.5546875" bestFit="1" customWidth="1"/>
    <col min="2872" max="2872" width="27.6640625" bestFit="1" customWidth="1"/>
    <col min="2873" max="2873" width="13.21875" bestFit="1" customWidth="1"/>
    <col min="2874" max="2874" width="25.109375" bestFit="1" customWidth="1"/>
    <col min="2875" max="2875" width="40.6640625" bestFit="1" customWidth="1"/>
    <col min="2876" max="2876" width="16.77734375" bestFit="1" customWidth="1"/>
    <col min="2877" max="2877" width="9.77734375" bestFit="1" customWidth="1"/>
    <col min="2878" max="2878" width="24.44140625" bestFit="1" customWidth="1"/>
    <col min="2879" max="2879" width="45.44140625" bestFit="1" customWidth="1"/>
    <col min="2880" max="2880" width="41.44140625" bestFit="1" customWidth="1"/>
    <col min="2881" max="2881" width="26.77734375" bestFit="1" customWidth="1"/>
    <col min="2882" max="2882" width="54.5546875" bestFit="1" customWidth="1"/>
    <col min="2883" max="2883" width="55.77734375" bestFit="1" customWidth="1"/>
    <col min="2884" max="2884" width="22.109375" bestFit="1" customWidth="1"/>
    <col min="2885" max="2885" width="32.33203125" bestFit="1" customWidth="1"/>
    <col min="2886" max="2886" width="32.109375" bestFit="1" customWidth="1"/>
    <col min="2887" max="2887" width="44.6640625" bestFit="1" customWidth="1"/>
    <col min="2888" max="2888" width="22.77734375" bestFit="1" customWidth="1"/>
    <col min="2889" max="2889" width="47.33203125" bestFit="1" customWidth="1"/>
    <col min="2890" max="2890" width="38.44140625" bestFit="1" customWidth="1"/>
    <col min="2891" max="2891" width="47.5546875" bestFit="1" customWidth="1"/>
    <col min="2892" max="2892" width="47.6640625" bestFit="1" customWidth="1"/>
    <col min="2893" max="2893" width="59.6640625" bestFit="1" customWidth="1"/>
    <col min="2894" max="2894" width="43.21875" bestFit="1" customWidth="1"/>
    <col min="2895" max="2895" width="16.33203125" bestFit="1" customWidth="1"/>
    <col min="2896" max="2896" width="38.44140625" bestFit="1" customWidth="1"/>
    <col min="2897" max="2897" width="21.77734375" bestFit="1" customWidth="1"/>
    <col min="2898" max="2898" width="38.6640625" bestFit="1" customWidth="1"/>
    <col min="2899" max="2899" width="21.88671875" bestFit="1" customWidth="1"/>
    <col min="2900" max="2900" width="39.21875" bestFit="1" customWidth="1"/>
    <col min="2901" max="2901" width="44.6640625" bestFit="1" customWidth="1"/>
    <col min="2902" max="2902" width="34.44140625" bestFit="1" customWidth="1"/>
    <col min="2903" max="2903" width="45.33203125" bestFit="1" customWidth="1"/>
    <col min="2904" max="2905" width="32.33203125" bestFit="1" customWidth="1"/>
    <col min="2906" max="2906" width="51.5546875" bestFit="1" customWidth="1"/>
    <col min="2907" max="2907" width="44.109375" bestFit="1" customWidth="1"/>
    <col min="2908" max="2908" width="32.77734375" bestFit="1" customWidth="1"/>
    <col min="2909" max="2909" width="44.6640625" bestFit="1" customWidth="1"/>
    <col min="2910" max="2910" width="37.44140625" bestFit="1" customWidth="1"/>
    <col min="2911" max="2911" width="53.44140625" bestFit="1" customWidth="1"/>
    <col min="2912" max="2912" width="38.21875" bestFit="1" customWidth="1"/>
    <col min="2913" max="2913" width="48.21875" bestFit="1" customWidth="1"/>
    <col min="2914" max="2914" width="50.6640625" bestFit="1" customWidth="1"/>
    <col min="2915" max="2915" width="16.21875" bestFit="1" customWidth="1"/>
    <col min="2916" max="2916" width="13.77734375" bestFit="1" customWidth="1"/>
    <col min="2917" max="2917" width="46.88671875" bestFit="1" customWidth="1"/>
    <col min="2918" max="2918" width="12.6640625" bestFit="1" customWidth="1"/>
    <col min="2919" max="2919" width="17.44140625" bestFit="1" customWidth="1"/>
    <col min="2920" max="2920" width="55.6640625" bestFit="1" customWidth="1"/>
    <col min="2921" max="2921" width="40.44140625" bestFit="1" customWidth="1"/>
    <col min="2922" max="2922" width="21.44140625" bestFit="1" customWidth="1"/>
    <col min="2923" max="2923" width="50.44140625" bestFit="1" customWidth="1"/>
    <col min="2924" max="2924" width="27.33203125" bestFit="1" customWidth="1"/>
    <col min="2925" max="2925" width="9.77734375" bestFit="1" customWidth="1"/>
    <col min="2926" max="2926" width="41.21875" bestFit="1" customWidth="1"/>
    <col min="2927" max="2927" width="20.33203125" bestFit="1" customWidth="1"/>
    <col min="2928" max="2928" width="10.21875" bestFit="1" customWidth="1"/>
    <col min="2929" max="2929" width="45.21875" bestFit="1" customWidth="1"/>
    <col min="2930" max="2930" width="39.33203125" bestFit="1" customWidth="1"/>
    <col min="2931" max="2931" width="55.21875" bestFit="1" customWidth="1"/>
    <col min="2932" max="2932" width="27.77734375" bestFit="1" customWidth="1"/>
    <col min="2933" max="2933" width="29.33203125" bestFit="1" customWidth="1"/>
    <col min="2934" max="2934" width="15.33203125" bestFit="1" customWidth="1"/>
    <col min="2935" max="2935" width="10.44140625" bestFit="1" customWidth="1"/>
    <col min="2936" max="2936" width="56.21875" bestFit="1" customWidth="1"/>
    <col min="2937" max="2937" width="22.21875" bestFit="1" customWidth="1"/>
    <col min="2938" max="2938" width="35.33203125" bestFit="1" customWidth="1"/>
    <col min="2939" max="2939" width="33.44140625" bestFit="1" customWidth="1"/>
    <col min="2940" max="2940" width="13.33203125" bestFit="1" customWidth="1"/>
    <col min="2941" max="2941" width="11.44140625" bestFit="1" customWidth="1"/>
    <col min="2942" max="2942" width="22.33203125" bestFit="1" customWidth="1"/>
    <col min="2943" max="2943" width="20.5546875" bestFit="1" customWidth="1"/>
    <col min="2944" max="2944" width="51.44140625" bestFit="1" customWidth="1"/>
    <col min="2945" max="2945" width="36.88671875" bestFit="1" customWidth="1"/>
    <col min="2946" max="2946" width="26" bestFit="1" customWidth="1"/>
    <col min="2947" max="2947" width="18" bestFit="1" customWidth="1"/>
    <col min="2948" max="2948" width="22.88671875" bestFit="1" customWidth="1"/>
    <col min="2949" max="2949" width="29.6640625" bestFit="1" customWidth="1"/>
    <col min="2950" max="2950" width="52.88671875" bestFit="1" customWidth="1"/>
    <col min="2951" max="2951" width="45.33203125" bestFit="1" customWidth="1"/>
    <col min="2952" max="2952" width="18.109375" bestFit="1" customWidth="1"/>
    <col min="2953" max="2953" width="26.5546875" bestFit="1" customWidth="1"/>
    <col min="2954" max="2954" width="24.6640625" bestFit="1" customWidth="1"/>
    <col min="2955" max="2955" width="40.6640625" bestFit="1" customWidth="1"/>
    <col min="2956" max="2956" width="30.33203125" bestFit="1" customWidth="1"/>
    <col min="2957" max="2957" width="35.5546875" bestFit="1" customWidth="1"/>
    <col min="2958" max="2958" width="50.77734375" bestFit="1" customWidth="1"/>
    <col min="2959" max="2959" width="52.88671875" bestFit="1" customWidth="1"/>
    <col min="2960" max="2960" width="12.21875" bestFit="1" customWidth="1"/>
    <col min="2961" max="2961" width="35.44140625" bestFit="1" customWidth="1"/>
    <col min="2962" max="2962" width="29" bestFit="1" customWidth="1"/>
    <col min="2963" max="2963" width="34" bestFit="1" customWidth="1"/>
    <col min="2964" max="2964" width="27.5546875" bestFit="1" customWidth="1"/>
    <col min="2965" max="2965" width="20.44140625" bestFit="1" customWidth="1"/>
    <col min="2966" max="2966" width="53.33203125" bestFit="1" customWidth="1"/>
    <col min="2967" max="2967" width="42.77734375" bestFit="1" customWidth="1"/>
    <col min="2968" max="2968" width="18.33203125" bestFit="1" customWidth="1"/>
    <col min="2969" max="2969" width="13.44140625" bestFit="1" customWidth="1"/>
    <col min="2970" max="2970" width="47.21875" bestFit="1" customWidth="1"/>
    <col min="2971" max="2971" width="43" bestFit="1" customWidth="1"/>
    <col min="2972" max="2972" width="34.21875" bestFit="1" customWidth="1"/>
    <col min="2973" max="2973" width="48.88671875" bestFit="1" customWidth="1"/>
    <col min="2974" max="2974" width="29.109375" bestFit="1" customWidth="1"/>
    <col min="2975" max="2975" width="54.5546875" bestFit="1" customWidth="1"/>
    <col min="2976" max="2976" width="10.5546875" bestFit="1" customWidth="1"/>
    <col min="2977" max="2977" width="39" bestFit="1" customWidth="1"/>
    <col min="2978" max="2978" width="45.109375" bestFit="1" customWidth="1"/>
    <col min="2979" max="2979" width="46.5546875" bestFit="1" customWidth="1"/>
    <col min="2980" max="2980" width="49.33203125" bestFit="1" customWidth="1"/>
    <col min="2981" max="2981" width="8.21875" bestFit="1" customWidth="1"/>
    <col min="2982" max="2982" width="37.5546875" bestFit="1" customWidth="1"/>
    <col min="2983" max="2983" width="26.6640625" bestFit="1" customWidth="1"/>
    <col min="2984" max="2984" width="34.33203125" bestFit="1" customWidth="1"/>
    <col min="2985" max="2985" width="24.33203125" bestFit="1" customWidth="1"/>
    <col min="2986" max="2986" width="44.6640625" bestFit="1" customWidth="1"/>
    <col min="2987" max="2987" width="37" bestFit="1" customWidth="1"/>
    <col min="2988" max="2988" width="13.109375" bestFit="1" customWidth="1"/>
    <col min="2989" max="2989" width="47.88671875" bestFit="1" customWidth="1"/>
    <col min="2990" max="2990" width="50.88671875" bestFit="1" customWidth="1"/>
    <col min="2991" max="2991" width="48.77734375" bestFit="1" customWidth="1"/>
    <col min="2992" max="2992" width="21.5546875" bestFit="1" customWidth="1"/>
    <col min="2993" max="2993" width="48.44140625" bestFit="1" customWidth="1"/>
    <col min="2994" max="2994" width="19.6640625" bestFit="1" customWidth="1"/>
    <col min="2995" max="2995" width="36.21875" bestFit="1" customWidth="1"/>
    <col min="2996" max="2996" width="24.21875" bestFit="1" customWidth="1"/>
    <col min="2997" max="2997" width="52.21875" bestFit="1" customWidth="1"/>
    <col min="2998" max="2998" width="10.6640625" bestFit="1" customWidth="1"/>
    <col min="2999" max="2999" width="11.109375" bestFit="1" customWidth="1"/>
    <col min="3000" max="3000" width="56.77734375" bestFit="1" customWidth="1"/>
    <col min="3001" max="3001" width="47.88671875" bestFit="1" customWidth="1"/>
    <col min="3002" max="3002" width="50.109375" bestFit="1" customWidth="1"/>
    <col min="3003" max="3003" width="48.21875" bestFit="1" customWidth="1"/>
    <col min="3004" max="3004" width="36.5546875" bestFit="1" customWidth="1"/>
    <col min="3005" max="3005" width="16.5546875" bestFit="1" customWidth="1"/>
    <col min="3006" max="3006" width="16.77734375" bestFit="1" customWidth="1"/>
    <col min="3007" max="3007" width="47.5546875" bestFit="1" customWidth="1"/>
    <col min="3008" max="3008" width="28.33203125" bestFit="1" customWidth="1"/>
    <col min="3009" max="3009" width="35.77734375" bestFit="1" customWidth="1"/>
    <col min="3010" max="3010" width="28.77734375" bestFit="1" customWidth="1"/>
    <col min="3011" max="3011" width="48.5546875" bestFit="1" customWidth="1"/>
    <col min="3012" max="3012" width="33.44140625" bestFit="1" customWidth="1"/>
    <col min="3013" max="3013" width="49.88671875" bestFit="1" customWidth="1"/>
    <col min="3014" max="3014" width="14.6640625" bestFit="1" customWidth="1"/>
    <col min="3015" max="3015" width="34.109375" bestFit="1" customWidth="1"/>
    <col min="3016" max="3016" width="49.109375" bestFit="1" customWidth="1"/>
    <col min="3017" max="3017" width="27.109375" bestFit="1" customWidth="1"/>
    <col min="3018" max="3018" width="18.88671875" bestFit="1" customWidth="1"/>
    <col min="3019" max="3019" width="40.5546875" bestFit="1" customWidth="1"/>
    <col min="3020" max="3020" width="31" bestFit="1" customWidth="1"/>
    <col min="3021" max="3021" width="30.5546875" bestFit="1" customWidth="1"/>
    <col min="3022" max="3022" width="14.5546875" bestFit="1" customWidth="1"/>
    <col min="3023" max="3023" width="17.88671875" bestFit="1" customWidth="1"/>
    <col min="3024" max="3024" width="53.21875" bestFit="1" customWidth="1"/>
    <col min="3025" max="3025" width="31.44140625" bestFit="1" customWidth="1"/>
    <col min="3026" max="3026" width="37.77734375" bestFit="1" customWidth="1"/>
    <col min="3027" max="3027" width="12.109375" bestFit="1" customWidth="1"/>
    <col min="3028" max="3028" width="9.33203125" bestFit="1" customWidth="1"/>
    <col min="3029" max="3029" width="30.88671875" bestFit="1" customWidth="1"/>
    <col min="3030" max="3030" width="14.21875" bestFit="1" customWidth="1"/>
    <col min="3031" max="3031" width="20.33203125" bestFit="1" customWidth="1"/>
    <col min="3032" max="3032" width="25.21875" bestFit="1" customWidth="1"/>
    <col min="3033" max="3033" width="40.33203125" bestFit="1" customWidth="1"/>
    <col min="3034" max="3034" width="32.88671875" bestFit="1" customWidth="1"/>
    <col min="3035" max="3035" width="24.21875" bestFit="1" customWidth="1"/>
    <col min="3036" max="3036" width="23.5546875" bestFit="1" customWidth="1"/>
    <col min="3037" max="3037" width="35.77734375" bestFit="1" customWidth="1"/>
    <col min="3038" max="3038" width="23.5546875" bestFit="1" customWidth="1"/>
    <col min="3039" max="3039" width="10.21875" bestFit="1" customWidth="1"/>
    <col min="3040" max="3040" width="15.5546875" bestFit="1" customWidth="1"/>
    <col min="3041" max="3041" width="18.109375" bestFit="1" customWidth="1"/>
    <col min="3042" max="3042" width="53.44140625" bestFit="1" customWidth="1"/>
    <col min="3043" max="3043" width="17.44140625" bestFit="1" customWidth="1"/>
    <col min="3044" max="3044" width="34.44140625" bestFit="1" customWidth="1"/>
    <col min="3045" max="3045" width="34.6640625" bestFit="1" customWidth="1"/>
    <col min="3046" max="3046" width="22.88671875" bestFit="1" customWidth="1"/>
    <col min="3047" max="3047" width="33.33203125" bestFit="1" customWidth="1"/>
    <col min="3048" max="3048" width="44.21875" bestFit="1" customWidth="1"/>
    <col min="3049" max="3049" width="54.5546875" bestFit="1" customWidth="1"/>
    <col min="3050" max="3050" width="52.88671875" bestFit="1" customWidth="1"/>
    <col min="3051" max="3051" width="24.44140625" bestFit="1" customWidth="1"/>
    <col min="3052" max="3052" width="18.21875" bestFit="1" customWidth="1"/>
    <col min="3053" max="3053" width="36.44140625" bestFit="1" customWidth="1"/>
    <col min="3054" max="3054" width="35.88671875" bestFit="1" customWidth="1"/>
    <col min="3055" max="3055" width="35.33203125" bestFit="1" customWidth="1"/>
    <col min="3056" max="3056" width="48.5546875" bestFit="1" customWidth="1"/>
    <col min="3057" max="3057" width="49.33203125" bestFit="1" customWidth="1"/>
    <col min="3058" max="3058" width="34.6640625" bestFit="1" customWidth="1"/>
    <col min="3059" max="3059" width="9.5546875" bestFit="1" customWidth="1"/>
    <col min="3060" max="3060" width="34.44140625" bestFit="1" customWidth="1"/>
    <col min="3061" max="3061" width="18.44140625" bestFit="1" customWidth="1"/>
    <col min="3062" max="3062" width="27.77734375" bestFit="1" customWidth="1"/>
    <col min="3063" max="3063" width="37.44140625" bestFit="1" customWidth="1"/>
    <col min="3064" max="3064" width="39.109375" bestFit="1" customWidth="1"/>
    <col min="3065" max="3065" width="10.109375" bestFit="1" customWidth="1"/>
    <col min="3066" max="3066" width="42.77734375" bestFit="1" customWidth="1"/>
    <col min="3067" max="3067" width="55.5546875" bestFit="1" customWidth="1"/>
    <col min="3068" max="3068" width="31.109375" bestFit="1" customWidth="1"/>
    <col min="3069" max="3069" width="30.21875" bestFit="1" customWidth="1"/>
    <col min="3070" max="3070" width="29.109375" bestFit="1" customWidth="1"/>
    <col min="3071" max="3071" width="20.6640625" bestFit="1" customWidth="1"/>
    <col min="3072" max="3072" width="28.21875" bestFit="1" customWidth="1"/>
    <col min="3073" max="3073" width="26.33203125" bestFit="1" customWidth="1"/>
    <col min="3074" max="3074" width="50.21875" bestFit="1" customWidth="1"/>
    <col min="3075" max="3075" width="21.77734375" bestFit="1" customWidth="1"/>
    <col min="3076" max="3076" width="19.33203125" bestFit="1" customWidth="1"/>
    <col min="3077" max="3077" width="39.88671875" bestFit="1" customWidth="1"/>
    <col min="3078" max="3078" width="51.33203125" bestFit="1" customWidth="1"/>
    <col min="3079" max="3079" width="48.6640625" bestFit="1" customWidth="1"/>
    <col min="3080" max="3080" width="14.33203125" bestFit="1" customWidth="1"/>
    <col min="3081" max="3081" width="18.6640625" bestFit="1" customWidth="1"/>
    <col min="3082" max="3082" width="43.21875" bestFit="1" customWidth="1"/>
    <col min="3083" max="3083" width="9.109375" bestFit="1" customWidth="1"/>
    <col min="3084" max="3084" width="47.5546875" bestFit="1" customWidth="1"/>
    <col min="3085" max="3085" width="81.77734375" bestFit="1" customWidth="1"/>
    <col min="3086" max="3086" width="48.109375" bestFit="1" customWidth="1"/>
    <col min="3087" max="3087" width="39.88671875" bestFit="1" customWidth="1"/>
    <col min="3088" max="3088" width="29.77734375" bestFit="1" customWidth="1"/>
    <col min="3089" max="3089" width="24.6640625" bestFit="1" customWidth="1"/>
    <col min="3090" max="3090" width="45" bestFit="1" customWidth="1"/>
    <col min="3091" max="3091" width="38.44140625" bestFit="1" customWidth="1"/>
    <col min="3092" max="3092" width="39.77734375" bestFit="1" customWidth="1"/>
    <col min="3093" max="3093" width="19.44140625" bestFit="1" customWidth="1"/>
    <col min="3094" max="3094" width="29.21875" bestFit="1" customWidth="1"/>
    <col min="3095" max="3095" width="26.21875" bestFit="1" customWidth="1"/>
    <col min="3096" max="3096" width="17.6640625" bestFit="1" customWidth="1"/>
    <col min="3097" max="3097" width="45.77734375" bestFit="1" customWidth="1"/>
    <col min="3098" max="3098" width="26.44140625" bestFit="1" customWidth="1"/>
    <col min="3099" max="3099" width="48" bestFit="1" customWidth="1"/>
    <col min="3100" max="3100" width="40.5546875" bestFit="1" customWidth="1"/>
    <col min="3101" max="3101" width="40.109375" bestFit="1" customWidth="1"/>
    <col min="3102" max="3102" width="27.6640625" bestFit="1" customWidth="1"/>
    <col min="3103" max="3103" width="21.44140625" bestFit="1" customWidth="1"/>
    <col min="3104" max="3104" width="53.77734375" bestFit="1" customWidth="1"/>
    <col min="3105" max="3105" width="25" bestFit="1" customWidth="1"/>
    <col min="3106" max="3106" width="50.44140625" bestFit="1" customWidth="1"/>
    <col min="3107" max="3107" width="36.88671875" bestFit="1" customWidth="1"/>
    <col min="3108" max="3108" width="56.21875" bestFit="1" customWidth="1"/>
    <col min="3109" max="3109" width="56.88671875" bestFit="1" customWidth="1"/>
    <col min="3110" max="3110" width="28.5546875" bestFit="1" customWidth="1"/>
    <col min="3111" max="3111" width="50.77734375" bestFit="1" customWidth="1"/>
    <col min="3112" max="3112" width="27.21875" bestFit="1" customWidth="1"/>
    <col min="3113" max="3113" width="17.44140625" bestFit="1" customWidth="1"/>
    <col min="3114" max="3114" width="8.5546875" bestFit="1" customWidth="1"/>
    <col min="3115" max="3115" width="10.33203125" bestFit="1" customWidth="1"/>
    <col min="3116" max="3116" width="22.44140625" bestFit="1" customWidth="1"/>
    <col min="3117" max="3117" width="25.77734375" bestFit="1" customWidth="1"/>
    <col min="3118" max="3118" width="52.77734375" bestFit="1" customWidth="1"/>
    <col min="3119" max="3119" width="37.33203125" bestFit="1" customWidth="1"/>
    <col min="3120" max="3120" width="19.109375" bestFit="1" customWidth="1"/>
    <col min="3121" max="3121" width="44.6640625" bestFit="1" customWidth="1"/>
    <col min="3122" max="3122" width="46" bestFit="1" customWidth="1"/>
    <col min="3123" max="3123" width="43.21875" bestFit="1" customWidth="1"/>
    <col min="3124" max="3124" width="33.6640625" bestFit="1" customWidth="1"/>
    <col min="3125" max="3125" width="29.77734375" bestFit="1" customWidth="1"/>
    <col min="3126" max="3126" width="10.5546875" bestFit="1" customWidth="1"/>
    <col min="3127" max="3127" width="39.5546875" bestFit="1" customWidth="1"/>
    <col min="3128" max="3128" width="31.5546875" bestFit="1" customWidth="1"/>
    <col min="3129" max="3129" width="14.88671875" bestFit="1" customWidth="1"/>
    <col min="3130" max="3130" width="34.88671875" bestFit="1" customWidth="1"/>
    <col min="3131" max="3131" width="21.33203125" bestFit="1" customWidth="1"/>
    <col min="3132" max="3132" width="32.21875" bestFit="1" customWidth="1"/>
    <col min="3133" max="3133" width="36.6640625" bestFit="1" customWidth="1"/>
    <col min="3134" max="3134" width="54.33203125" bestFit="1" customWidth="1"/>
    <col min="3135" max="3135" width="5.77734375" bestFit="1" customWidth="1"/>
    <col min="3136" max="3136" width="31.33203125" bestFit="1" customWidth="1"/>
    <col min="3137" max="3137" width="52.88671875" bestFit="1" customWidth="1"/>
    <col min="3138" max="3138" width="48.109375" bestFit="1" customWidth="1"/>
    <col min="3139" max="3139" width="18.6640625" bestFit="1" customWidth="1"/>
    <col min="3140" max="3140" width="47.109375" bestFit="1" customWidth="1"/>
    <col min="3141" max="3141" width="27.21875" bestFit="1" customWidth="1"/>
    <col min="3142" max="3142" width="36.33203125" bestFit="1" customWidth="1"/>
    <col min="3143" max="3143" width="32.33203125" bestFit="1" customWidth="1"/>
    <col min="3144" max="3144" width="33.88671875" bestFit="1" customWidth="1"/>
    <col min="3145" max="3145" width="27.77734375" bestFit="1" customWidth="1"/>
    <col min="3146" max="3146" width="15.21875" bestFit="1" customWidth="1"/>
    <col min="3147" max="3147" width="13.21875" bestFit="1" customWidth="1"/>
    <col min="3148" max="3148" width="26.77734375" bestFit="1" customWidth="1"/>
    <col min="3149" max="3149" width="16.77734375" bestFit="1" customWidth="1"/>
    <col min="3150" max="3150" width="27.6640625" bestFit="1" customWidth="1"/>
    <col min="3151" max="3151" width="32.109375" bestFit="1" customWidth="1"/>
    <col min="3152" max="3152" width="53.109375" bestFit="1" customWidth="1"/>
    <col min="3153" max="3153" width="16" bestFit="1" customWidth="1"/>
    <col min="3154" max="3154" width="29.21875" bestFit="1" customWidth="1"/>
    <col min="3155" max="3155" width="35.88671875" bestFit="1" customWidth="1"/>
    <col min="3156" max="3156" width="48.77734375" bestFit="1" customWidth="1"/>
    <col min="3157" max="3157" width="15.44140625" bestFit="1" customWidth="1"/>
    <col min="3158" max="3158" width="49.6640625" bestFit="1" customWidth="1"/>
    <col min="3159" max="3159" width="21.44140625" bestFit="1" customWidth="1"/>
    <col min="3160" max="3160" width="45.44140625" bestFit="1" customWidth="1"/>
    <col min="3161" max="3161" width="25.77734375" bestFit="1" customWidth="1"/>
    <col min="3162" max="3162" width="20.109375" bestFit="1" customWidth="1"/>
    <col min="3163" max="3163" width="18.21875" bestFit="1" customWidth="1"/>
    <col min="3164" max="3164" width="48.77734375" bestFit="1" customWidth="1"/>
    <col min="3165" max="3165" width="31.44140625" bestFit="1" customWidth="1"/>
    <col min="3166" max="3166" width="35.109375" bestFit="1" customWidth="1"/>
    <col min="3167" max="3167" width="36" bestFit="1" customWidth="1"/>
    <col min="3168" max="3168" width="48.33203125" bestFit="1" customWidth="1"/>
    <col min="3169" max="3169" width="44.44140625" bestFit="1" customWidth="1"/>
    <col min="3170" max="3170" width="35" bestFit="1" customWidth="1"/>
    <col min="3171" max="3171" width="41.33203125" bestFit="1" customWidth="1"/>
    <col min="3172" max="3172" width="41.5546875" bestFit="1" customWidth="1"/>
    <col min="3173" max="3173" width="41.6640625" bestFit="1" customWidth="1"/>
    <col min="3174" max="3174" width="26.44140625" bestFit="1" customWidth="1"/>
    <col min="3175" max="3175" width="74.21875" bestFit="1" customWidth="1"/>
    <col min="3176" max="3176" width="23.44140625" bestFit="1" customWidth="1"/>
    <col min="3177" max="3177" width="44.44140625" bestFit="1" customWidth="1"/>
    <col min="3178" max="3178" width="57.109375" bestFit="1" customWidth="1"/>
    <col min="3179" max="3179" width="17.21875" bestFit="1" customWidth="1"/>
    <col min="3180" max="3180" width="37.44140625" bestFit="1" customWidth="1"/>
    <col min="3181" max="3181" width="16" bestFit="1" customWidth="1"/>
    <col min="3182" max="3182" width="38.109375" bestFit="1" customWidth="1"/>
    <col min="3183" max="3183" width="19.33203125" bestFit="1" customWidth="1"/>
    <col min="3184" max="3184" width="20.21875" bestFit="1" customWidth="1"/>
    <col min="3185" max="3185" width="49" bestFit="1" customWidth="1"/>
    <col min="3186" max="3186" width="57.5546875" bestFit="1" customWidth="1"/>
    <col min="3187" max="3187" width="48.44140625" bestFit="1" customWidth="1"/>
    <col min="3188" max="3188" width="25.5546875" bestFit="1" customWidth="1"/>
    <col min="3189" max="3189" width="45.5546875" bestFit="1" customWidth="1"/>
    <col min="3190" max="3190" width="22.88671875" bestFit="1" customWidth="1"/>
    <col min="3191" max="3191" width="32.44140625" bestFit="1" customWidth="1"/>
    <col min="3192" max="3192" width="37.109375" bestFit="1" customWidth="1"/>
    <col min="3193" max="3193" width="53.77734375" bestFit="1" customWidth="1"/>
    <col min="3194" max="3194" width="50.21875" bestFit="1" customWidth="1"/>
    <col min="3195" max="3195" width="17.33203125" bestFit="1" customWidth="1"/>
    <col min="3196" max="3196" width="22.6640625" bestFit="1" customWidth="1"/>
    <col min="3197" max="3197" width="41.6640625" bestFit="1" customWidth="1"/>
    <col min="3198" max="3198" width="28.77734375" bestFit="1" customWidth="1"/>
    <col min="3199" max="3199" width="37.21875" bestFit="1" customWidth="1"/>
    <col min="3200" max="3200" width="41.5546875" bestFit="1" customWidth="1"/>
    <col min="3201" max="3201" width="39.44140625" bestFit="1" customWidth="1"/>
    <col min="3202" max="3202" width="17.44140625" bestFit="1" customWidth="1"/>
    <col min="3203" max="3203" width="32.6640625" bestFit="1" customWidth="1"/>
    <col min="3204" max="3204" width="37.77734375" bestFit="1" customWidth="1"/>
    <col min="3205" max="3205" width="9.33203125" bestFit="1" customWidth="1"/>
    <col min="3206" max="3206" width="33.33203125" bestFit="1" customWidth="1"/>
    <col min="3207" max="3207" width="52.33203125" bestFit="1" customWidth="1"/>
    <col min="3208" max="3208" width="28.77734375" bestFit="1" customWidth="1"/>
    <col min="3209" max="3209" width="31.21875" bestFit="1" customWidth="1"/>
    <col min="3210" max="3210" width="52.21875" bestFit="1" customWidth="1"/>
    <col min="3211" max="3211" width="36.88671875" bestFit="1" customWidth="1"/>
    <col min="3212" max="3212" width="46.5546875" bestFit="1" customWidth="1"/>
    <col min="3213" max="3213" width="35.33203125" bestFit="1" customWidth="1"/>
    <col min="3214" max="3214" width="8.109375" bestFit="1" customWidth="1"/>
    <col min="3215" max="3215" width="24.5546875" bestFit="1" customWidth="1"/>
    <col min="3216" max="3216" width="23" bestFit="1" customWidth="1"/>
    <col min="3217" max="3217" width="46.5546875" bestFit="1" customWidth="1"/>
    <col min="3218" max="3218" width="23.33203125" bestFit="1" customWidth="1"/>
    <col min="3219" max="3219" width="54.44140625" bestFit="1" customWidth="1"/>
    <col min="3220" max="3220" width="44.44140625" bestFit="1" customWidth="1"/>
    <col min="3221" max="3221" width="57.21875" bestFit="1" customWidth="1"/>
    <col min="3222" max="3222" width="18.77734375" bestFit="1" customWidth="1"/>
    <col min="3223" max="3223" width="20.44140625" bestFit="1" customWidth="1"/>
    <col min="3224" max="3224" width="33.6640625" bestFit="1" customWidth="1"/>
    <col min="3225" max="3225" width="54.21875" bestFit="1" customWidth="1"/>
    <col min="3226" max="3226" width="26" bestFit="1" customWidth="1"/>
    <col min="3227" max="3227" width="46.44140625" bestFit="1" customWidth="1"/>
    <col min="3228" max="3228" width="14.109375" bestFit="1" customWidth="1"/>
    <col min="3229" max="3229" width="17.21875" bestFit="1" customWidth="1"/>
    <col min="3230" max="3230" width="47.44140625" bestFit="1" customWidth="1"/>
    <col min="3231" max="3231" width="13.6640625" bestFit="1" customWidth="1"/>
    <col min="3232" max="3232" width="14.109375" bestFit="1" customWidth="1"/>
    <col min="3233" max="3233" width="35.88671875" bestFit="1" customWidth="1"/>
    <col min="3234" max="3234" width="35.77734375" bestFit="1" customWidth="1"/>
    <col min="3235" max="3235" width="39.21875" bestFit="1" customWidth="1"/>
    <col min="3236" max="3236" width="39" bestFit="1" customWidth="1"/>
    <col min="3237" max="3237" width="21" bestFit="1" customWidth="1"/>
    <col min="3238" max="3238" width="20.109375" bestFit="1" customWidth="1"/>
    <col min="3239" max="3239" width="27.88671875" bestFit="1" customWidth="1"/>
    <col min="3240" max="3240" width="20.44140625" bestFit="1" customWidth="1"/>
    <col min="3241" max="3241" width="39.44140625" bestFit="1" customWidth="1"/>
    <col min="3242" max="3242" width="29.33203125" bestFit="1" customWidth="1"/>
    <col min="3243" max="3243" width="50.77734375" bestFit="1" customWidth="1"/>
    <col min="3244" max="3244" width="35.6640625" bestFit="1" customWidth="1"/>
    <col min="3245" max="3245" width="40.33203125" bestFit="1" customWidth="1"/>
    <col min="3246" max="3246" width="40.88671875" bestFit="1" customWidth="1"/>
    <col min="3247" max="3247" width="36.33203125" bestFit="1" customWidth="1"/>
    <col min="3248" max="3248" width="50.77734375" bestFit="1" customWidth="1"/>
    <col min="3249" max="3249" width="19.33203125" bestFit="1" customWidth="1"/>
    <col min="3250" max="3250" width="25.6640625" bestFit="1" customWidth="1"/>
    <col min="3251" max="3251" width="36.88671875" bestFit="1" customWidth="1"/>
    <col min="3252" max="3252" width="26.33203125" bestFit="1" customWidth="1"/>
    <col min="3253" max="3253" width="36.21875" bestFit="1" customWidth="1"/>
    <col min="3254" max="3254" width="17.6640625" bestFit="1" customWidth="1"/>
    <col min="3255" max="3255" width="15.77734375" bestFit="1" customWidth="1"/>
    <col min="3256" max="3256" width="41.5546875" bestFit="1" customWidth="1"/>
    <col min="3257" max="3257" width="36.5546875" bestFit="1" customWidth="1"/>
    <col min="3258" max="3258" width="49.109375" bestFit="1" customWidth="1"/>
    <col min="3259" max="3259" width="15.6640625" bestFit="1" customWidth="1"/>
    <col min="3260" max="3260" width="15.77734375" bestFit="1" customWidth="1"/>
    <col min="3261" max="3261" width="16.77734375" bestFit="1" customWidth="1"/>
    <col min="3262" max="3262" width="42.109375" bestFit="1" customWidth="1"/>
    <col min="3263" max="3263" width="51.109375" bestFit="1" customWidth="1"/>
    <col min="3264" max="3264" width="52.109375" bestFit="1" customWidth="1"/>
    <col min="3265" max="3265" width="8.44140625" bestFit="1" customWidth="1"/>
    <col min="3266" max="3266" width="37" bestFit="1" customWidth="1"/>
    <col min="3267" max="3267" width="43.21875" bestFit="1" customWidth="1"/>
    <col min="3268" max="3268" width="25.21875" bestFit="1" customWidth="1"/>
    <col min="3269" max="3269" width="32.6640625" bestFit="1" customWidth="1"/>
    <col min="3270" max="3270" width="26.109375" bestFit="1" customWidth="1"/>
    <col min="3271" max="3271" width="25.6640625" bestFit="1" customWidth="1"/>
    <col min="3272" max="3272" width="32" bestFit="1" customWidth="1"/>
    <col min="3273" max="3273" width="33.109375" bestFit="1" customWidth="1"/>
    <col min="3274" max="3274" width="28.6640625" bestFit="1" customWidth="1"/>
    <col min="3275" max="3275" width="18" bestFit="1" customWidth="1"/>
    <col min="3276" max="3276" width="37.109375" bestFit="1" customWidth="1"/>
    <col min="3277" max="3277" width="44.21875" bestFit="1" customWidth="1"/>
    <col min="3278" max="3278" width="36.33203125" bestFit="1" customWidth="1"/>
    <col min="3279" max="3279" width="31.109375" bestFit="1" customWidth="1"/>
    <col min="3280" max="3280" width="30.88671875" bestFit="1" customWidth="1"/>
    <col min="3281" max="3281" width="56.77734375" bestFit="1" customWidth="1"/>
    <col min="3282" max="3282" width="25.44140625" bestFit="1" customWidth="1"/>
    <col min="3283" max="3283" width="37.88671875" bestFit="1" customWidth="1"/>
    <col min="3284" max="3284" width="50.21875" bestFit="1" customWidth="1"/>
    <col min="3285" max="3285" width="34.44140625" bestFit="1" customWidth="1"/>
    <col min="3286" max="3286" width="20.88671875" bestFit="1" customWidth="1"/>
    <col min="3287" max="3287" width="43.44140625" bestFit="1" customWidth="1"/>
    <col min="3288" max="3288" width="25.109375" bestFit="1" customWidth="1"/>
    <col min="3289" max="3289" width="29.6640625" bestFit="1" customWidth="1"/>
    <col min="3290" max="3290" width="42.33203125" bestFit="1" customWidth="1"/>
    <col min="3291" max="3291" width="30.5546875" bestFit="1" customWidth="1"/>
    <col min="3292" max="3292" width="48.88671875" bestFit="1" customWidth="1"/>
    <col min="3293" max="3293" width="52.5546875" bestFit="1" customWidth="1"/>
    <col min="3294" max="3294" width="21.6640625" bestFit="1" customWidth="1"/>
    <col min="3295" max="3295" width="44.88671875" bestFit="1" customWidth="1"/>
    <col min="3296" max="3296" width="7.6640625" bestFit="1" customWidth="1"/>
    <col min="3297" max="3297" width="55.77734375" bestFit="1" customWidth="1"/>
    <col min="3298" max="3298" width="9.5546875" bestFit="1" customWidth="1"/>
    <col min="3299" max="3299" width="53.6640625" bestFit="1" customWidth="1"/>
    <col min="3300" max="3300" width="21.44140625" bestFit="1" customWidth="1"/>
    <col min="3301" max="3301" width="8" bestFit="1" customWidth="1"/>
    <col min="3302" max="3302" width="39.6640625" bestFit="1" customWidth="1"/>
    <col min="3303" max="3303" width="19" bestFit="1" customWidth="1"/>
    <col min="3304" max="3304" width="10.21875" bestFit="1" customWidth="1"/>
    <col min="3305" max="3305" width="27.88671875" bestFit="1" customWidth="1"/>
    <col min="3306" max="3306" width="11.5546875" bestFit="1" customWidth="1"/>
    <col min="3307" max="3307" width="43.6640625" bestFit="1" customWidth="1"/>
    <col min="3308" max="3308" width="49.88671875" bestFit="1" customWidth="1"/>
    <col min="3309" max="3309" width="38.109375" bestFit="1" customWidth="1"/>
    <col min="3310" max="3310" width="28.6640625" bestFit="1" customWidth="1"/>
    <col min="3311" max="3311" width="16.109375" bestFit="1" customWidth="1"/>
    <col min="3312" max="3312" width="22.77734375" bestFit="1" customWidth="1"/>
    <col min="3313" max="3313" width="39.44140625" bestFit="1" customWidth="1"/>
    <col min="3314" max="3314" width="30.33203125" bestFit="1" customWidth="1"/>
    <col min="3315" max="3315" width="25.21875" bestFit="1" customWidth="1"/>
    <col min="3316" max="3316" width="23.33203125" bestFit="1" customWidth="1"/>
    <col min="3317" max="3317" width="49.109375" bestFit="1" customWidth="1"/>
    <col min="3318" max="3318" width="38.6640625" bestFit="1" customWidth="1"/>
    <col min="3319" max="3319" width="54.5546875" bestFit="1" customWidth="1"/>
    <col min="3320" max="3320" width="19.109375" bestFit="1" customWidth="1"/>
    <col min="3321" max="3321" width="27.6640625" bestFit="1" customWidth="1"/>
    <col min="3322" max="3322" width="25" bestFit="1" customWidth="1"/>
    <col min="3323" max="3323" width="32.109375" bestFit="1" customWidth="1"/>
    <col min="3324" max="3324" width="35.21875" bestFit="1" customWidth="1"/>
    <col min="3325" max="3325" width="25.21875" bestFit="1" customWidth="1"/>
    <col min="3326" max="3326" width="42.21875" bestFit="1" customWidth="1"/>
    <col min="3327" max="3327" width="18.21875" bestFit="1" customWidth="1"/>
    <col min="3328" max="3328" width="25.21875" bestFit="1" customWidth="1"/>
    <col min="3329" max="3329" width="51.44140625" bestFit="1" customWidth="1"/>
    <col min="3330" max="3330" width="48.88671875" bestFit="1" customWidth="1"/>
    <col min="3331" max="3331" width="23" bestFit="1" customWidth="1"/>
    <col min="3332" max="3332" width="16.88671875" bestFit="1" customWidth="1"/>
    <col min="3333" max="3333" width="52.44140625" bestFit="1" customWidth="1"/>
    <col min="3334" max="3334" width="16.44140625" bestFit="1" customWidth="1"/>
    <col min="3335" max="3335" width="11.77734375" bestFit="1" customWidth="1"/>
    <col min="3336" max="3336" width="17" bestFit="1" customWidth="1"/>
    <col min="3337" max="3337" width="52" bestFit="1" customWidth="1"/>
    <col min="3338" max="3338" width="37.5546875" bestFit="1" customWidth="1"/>
    <col min="3339" max="3339" width="50.77734375" bestFit="1" customWidth="1"/>
    <col min="3340" max="3340" width="50.88671875" bestFit="1" customWidth="1"/>
    <col min="3341" max="3341" width="12.88671875" bestFit="1" customWidth="1"/>
    <col min="3342" max="3342" width="28.109375" bestFit="1" customWidth="1"/>
    <col min="3343" max="3343" width="38.33203125" bestFit="1" customWidth="1"/>
    <col min="3344" max="3344" width="20.33203125" bestFit="1" customWidth="1"/>
    <col min="3345" max="3345" width="44.33203125" bestFit="1" customWidth="1"/>
    <col min="3346" max="3346" width="20" bestFit="1" customWidth="1"/>
    <col min="3347" max="3347" width="37.88671875" bestFit="1" customWidth="1"/>
    <col min="3348" max="3348" width="39.44140625" bestFit="1" customWidth="1"/>
    <col min="3349" max="3349" width="40.6640625" bestFit="1" customWidth="1"/>
    <col min="3350" max="3350" width="22.6640625" bestFit="1" customWidth="1"/>
    <col min="3351" max="3351" width="44.21875" bestFit="1" customWidth="1"/>
    <col min="3352" max="3352" width="39.77734375" bestFit="1" customWidth="1"/>
    <col min="3353" max="3353" width="50.21875" bestFit="1" customWidth="1"/>
    <col min="3354" max="3354" width="28.33203125" bestFit="1" customWidth="1"/>
    <col min="3355" max="3355" width="28.5546875" bestFit="1" customWidth="1"/>
    <col min="3356" max="3356" width="55.88671875" bestFit="1" customWidth="1"/>
    <col min="3357" max="3357" width="11.109375" bestFit="1" customWidth="1"/>
    <col min="3358" max="3358" width="20.21875" bestFit="1" customWidth="1"/>
    <col min="3359" max="3359" width="41.44140625" bestFit="1" customWidth="1"/>
    <col min="3360" max="3360" width="36" bestFit="1" customWidth="1"/>
    <col min="3361" max="3361" width="20.77734375" bestFit="1" customWidth="1"/>
    <col min="3362" max="3362" width="25.44140625" bestFit="1" customWidth="1"/>
    <col min="3363" max="3363" width="11" bestFit="1" customWidth="1"/>
    <col min="3364" max="3364" width="10.44140625" bestFit="1" customWidth="1"/>
    <col min="3365" max="3365" width="18.109375" bestFit="1" customWidth="1"/>
    <col min="3366" max="3366" width="50.44140625" bestFit="1" customWidth="1"/>
    <col min="3367" max="3367" width="44.88671875" bestFit="1" customWidth="1"/>
    <col min="3368" max="3368" width="26.6640625" bestFit="1" customWidth="1"/>
    <col min="3369" max="3369" width="17.44140625" bestFit="1" customWidth="1"/>
    <col min="3370" max="3370" width="27" bestFit="1" customWidth="1"/>
    <col min="3371" max="3371" width="31.88671875" bestFit="1" customWidth="1"/>
    <col min="3372" max="3372" width="33.44140625" bestFit="1" customWidth="1"/>
    <col min="3373" max="3373" width="40.44140625" bestFit="1" customWidth="1"/>
    <col min="3374" max="3374" width="32.88671875" bestFit="1" customWidth="1"/>
    <col min="3375" max="3375" width="50.6640625" bestFit="1" customWidth="1"/>
    <col min="3376" max="3376" width="36.33203125" bestFit="1" customWidth="1"/>
    <col min="3377" max="3377" width="36.77734375" bestFit="1" customWidth="1"/>
    <col min="3378" max="3378" width="46.77734375" bestFit="1" customWidth="1"/>
    <col min="3379" max="3379" width="45.109375" bestFit="1" customWidth="1"/>
    <col min="3380" max="3380" width="16.77734375" bestFit="1" customWidth="1"/>
    <col min="3381" max="3381" width="47" bestFit="1" customWidth="1"/>
    <col min="3382" max="3382" width="26.44140625" bestFit="1" customWidth="1"/>
    <col min="3383" max="3383" width="36.6640625" bestFit="1" customWidth="1"/>
    <col min="3384" max="3384" width="21.88671875" bestFit="1" customWidth="1"/>
    <col min="3385" max="3385" width="13.5546875" bestFit="1" customWidth="1"/>
    <col min="3386" max="3386" width="16.77734375" bestFit="1" customWidth="1"/>
    <col min="3387" max="3387" width="13.21875" bestFit="1" customWidth="1"/>
    <col min="3388" max="3388" width="20.88671875" bestFit="1" customWidth="1"/>
    <col min="3389" max="3389" width="20.21875" bestFit="1" customWidth="1"/>
    <col min="3390" max="3390" width="36.109375" bestFit="1" customWidth="1"/>
    <col min="3391" max="3391" width="28.21875" bestFit="1" customWidth="1"/>
    <col min="3392" max="3392" width="26.88671875" bestFit="1" customWidth="1"/>
    <col min="3393" max="3393" width="45.6640625" bestFit="1" customWidth="1"/>
    <col min="3394" max="3394" width="22.5546875" bestFit="1" customWidth="1"/>
    <col min="3395" max="3395" width="11.33203125" bestFit="1" customWidth="1"/>
    <col min="3396" max="3396" width="41.33203125" bestFit="1" customWidth="1"/>
    <col min="3397" max="3397" width="23.77734375" bestFit="1" customWidth="1"/>
    <col min="3398" max="3398" width="25.44140625" bestFit="1" customWidth="1"/>
    <col min="3399" max="3399" width="15.6640625" bestFit="1" customWidth="1"/>
    <col min="3400" max="3400" width="18.44140625" bestFit="1" customWidth="1"/>
    <col min="3401" max="3401" width="31.44140625" bestFit="1" customWidth="1"/>
    <col min="3402" max="3402" width="14.6640625" bestFit="1" customWidth="1"/>
    <col min="3403" max="3403" width="27.77734375" bestFit="1" customWidth="1"/>
    <col min="3404" max="3404" width="26.88671875" bestFit="1" customWidth="1"/>
    <col min="3405" max="3405" width="52.109375" bestFit="1" customWidth="1"/>
    <col min="3406" max="3406" width="14" bestFit="1" customWidth="1"/>
    <col min="3407" max="3407" width="23.109375" bestFit="1" customWidth="1"/>
    <col min="3408" max="3408" width="18.33203125" bestFit="1" customWidth="1"/>
    <col min="3409" max="3409" width="52.6640625" bestFit="1" customWidth="1"/>
    <col min="3410" max="3410" width="24.6640625" bestFit="1" customWidth="1"/>
    <col min="3411" max="3411" width="12.77734375" bestFit="1" customWidth="1"/>
    <col min="3412" max="3412" width="23.21875" bestFit="1" customWidth="1"/>
    <col min="3413" max="3413" width="35" bestFit="1" customWidth="1"/>
    <col min="3414" max="3414" width="43.88671875" bestFit="1" customWidth="1"/>
    <col min="3415" max="3415" width="48.21875" bestFit="1" customWidth="1"/>
    <col min="3416" max="3416" width="28.21875" bestFit="1" customWidth="1"/>
    <col min="3417" max="3417" width="27.88671875" bestFit="1" customWidth="1"/>
    <col min="3418" max="3418" width="10.109375" bestFit="1" customWidth="1"/>
    <col min="3419" max="3419" width="36.5546875" bestFit="1" customWidth="1"/>
    <col min="3420" max="3420" width="22.33203125" bestFit="1" customWidth="1"/>
    <col min="3421" max="3421" width="18.33203125" bestFit="1" customWidth="1"/>
    <col min="3422" max="3422" width="27.5546875" bestFit="1" customWidth="1"/>
    <col min="3423" max="3423" width="54.33203125" bestFit="1" customWidth="1"/>
    <col min="3424" max="3424" width="7.44140625" bestFit="1" customWidth="1"/>
    <col min="3425" max="3425" width="22.21875" bestFit="1" customWidth="1"/>
    <col min="3426" max="3426" width="16.6640625" bestFit="1" customWidth="1"/>
    <col min="3427" max="3427" width="50.21875" bestFit="1" customWidth="1"/>
    <col min="3428" max="3428" width="21.109375" bestFit="1" customWidth="1"/>
    <col min="3429" max="3429" width="31.5546875" bestFit="1" customWidth="1"/>
    <col min="3430" max="3430" width="13.6640625" bestFit="1" customWidth="1"/>
    <col min="3431" max="3431" width="47.44140625" bestFit="1" customWidth="1"/>
    <col min="3432" max="3432" width="12.109375" bestFit="1" customWidth="1"/>
    <col min="3433" max="3433" width="49" bestFit="1" customWidth="1"/>
    <col min="3434" max="3434" width="45" bestFit="1" customWidth="1"/>
    <col min="3435" max="3435" width="35.44140625" bestFit="1" customWidth="1"/>
    <col min="3436" max="3436" width="47.33203125" bestFit="1" customWidth="1"/>
    <col min="3437" max="3437" width="30" bestFit="1" customWidth="1"/>
    <col min="3438" max="3438" width="21.88671875" bestFit="1" customWidth="1"/>
    <col min="3439" max="3439" width="43.33203125" bestFit="1" customWidth="1"/>
    <col min="3440" max="3440" width="41.5546875" bestFit="1" customWidth="1"/>
    <col min="3441" max="3441" width="25.88671875" bestFit="1" customWidth="1"/>
    <col min="3442" max="3442" width="16.77734375" bestFit="1" customWidth="1"/>
    <col min="3443" max="3443" width="28.109375" bestFit="1" customWidth="1"/>
    <col min="3444" max="3444" width="52.44140625" bestFit="1" customWidth="1"/>
    <col min="3445" max="3445" width="24.77734375" bestFit="1" customWidth="1"/>
    <col min="3446" max="3446" width="25.5546875" bestFit="1" customWidth="1"/>
    <col min="3447" max="3447" width="15.21875" bestFit="1" customWidth="1"/>
    <col min="3448" max="3448" width="39.6640625" bestFit="1" customWidth="1"/>
    <col min="3449" max="3449" width="21.109375" bestFit="1" customWidth="1"/>
    <col min="3450" max="3450" width="11.21875" bestFit="1" customWidth="1"/>
    <col min="3451" max="3451" width="19.77734375" bestFit="1" customWidth="1"/>
    <col min="3452" max="3452" width="36.109375" bestFit="1" customWidth="1"/>
    <col min="3453" max="3453" width="52.109375" bestFit="1" customWidth="1"/>
    <col min="3454" max="3454" width="15.109375" bestFit="1" customWidth="1"/>
    <col min="3455" max="3455" width="31.33203125" bestFit="1" customWidth="1"/>
    <col min="3456" max="3456" width="24.77734375" bestFit="1" customWidth="1"/>
    <col min="3457" max="3457" width="25.21875" bestFit="1" customWidth="1"/>
    <col min="3458" max="3458" width="18.21875" bestFit="1" customWidth="1"/>
    <col min="3459" max="3459" width="26.6640625" bestFit="1" customWidth="1"/>
    <col min="3460" max="3460" width="25.77734375" bestFit="1" customWidth="1"/>
    <col min="3461" max="3461" width="21.33203125" bestFit="1" customWidth="1"/>
    <col min="3462" max="3462" width="32.88671875" bestFit="1" customWidth="1"/>
    <col min="3463" max="3463" width="52.33203125" bestFit="1" customWidth="1"/>
    <col min="3464" max="3464" width="39.6640625" bestFit="1" customWidth="1"/>
    <col min="3465" max="3465" width="12.44140625" bestFit="1" customWidth="1"/>
    <col min="3466" max="3466" width="45.33203125" bestFit="1" customWidth="1"/>
    <col min="3467" max="3467" width="30.44140625" bestFit="1" customWidth="1"/>
    <col min="3468" max="3468" width="26.44140625" bestFit="1" customWidth="1"/>
    <col min="3469" max="3469" width="51.21875" bestFit="1" customWidth="1"/>
    <col min="3470" max="3470" width="38.5546875" bestFit="1" customWidth="1"/>
    <col min="3471" max="3471" width="17.77734375" bestFit="1" customWidth="1"/>
    <col min="3472" max="3472" width="27.77734375" bestFit="1" customWidth="1"/>
    <col min="3473" max="3473" width="22.21875" bestFit="1" customWidth="1"/>
    <col min="3474" max="3474" width="34.44140625" bestFit="1" customWidth="1"/>
    <col min="3475" max="3475" width="27.5546875" bestFit="1" customWidth="1"/>
    <col min="3476" max="3476" width="47.44140625" bestFit="1" customWidth="1"/>
    <col min="3477" max="3477" width="27.21875" bestFit="1" customWidth="1"/>
    <col min="3478" max="3478" width="32.109375" bestFit="1" customWidth="1"/>
    <col min="3479" max="3479" width="11.6640625" bestFit="1" customWidth="1"/>
    <col min="3480" max="3480" width="18.6640625" bestFit="1" customWidth="1"/>
    <col min="3481" max="3481" width="18" bestFit="1" customWidth="1"/>
    <col min="3482" max="3482" width="32.5546875" bestFit="1" customWidth="1"/>
    <col min="3483" max="3483" width="15.33203125" bestFit="1" customWidth="1"/>
    <col min="3484" max="3484" width="14.109375" bestFit="1" customWidth="1"/>
    <col min="3485" max="3485" width="24.5546875" bestFit="1" customWidth="1"/>
    <col min="3486" max="3486" width="16.109375" bestFit="1" customWidth="1"/>
    <col min="3487" max="3487" width="53" bestFit="1" customWidth="1"/>
    <col min="3488" max="3488" width="57" bestFit="1" customWidth="1"/>
    <col min="3489" max="3489" width="54.77734375" bestFit="1" customWidth="1"/>
    <col min="3490" max="3490" width="29" bestFit="1" customWidth="1"/>
    <col min="3491" max="3491" width="17.77734375" bestFit="1" customWidth="1"/>
    <col min="3492" max="3492" width="50.21875" bestFit="1" customWidth="1"/>
    <col min="3493" max="3493" width="44.5546875" bestFit="1" customWidth="1"/>
    <col min="3494" max="3494" width="47.33203125" bestFit="1" customWidth="1"/>
    <col min="3495" max="3495" width="26.5546875" bestFit="1" customWidth="1"/>
    <col min="3496" max="3496" width="31" bestFit="1" customWidth="1"/>
    <col min="3497" max="3497" width="22.88671875" bestFit="1" customWidth="1"/>
    <col min="3498" max="3498" width="32.88671875" bestFit="1" customWidth="1"/>
    <col min="3499" max="3499" width="35.77734375" bestFit="1" customWidth="1"/>
    <col min="3500" max="3500" width="18.44140625" bestFit="1" customWidth="1"/>
    <col min="3501" max="3501" width="29" bestFit="1" customWidth="1"/>
    <col min="3502" max="3502" width="21.44140625" bestFit="1" customWidth="1"/>
    <col min="3503" max="3503" width="42.44140625" bestFit="1" customWidth="1"/>
    <col min="3504" max="3504" width="21.6640625" bestFit="1" customWidth="1"/>
    <col min="3505" max="3505" width="21.5546875" bestFit="1" customWidth="1"/>
    <col min="3506" max="3506" width="53.44140625" bestFit="1" customWidth="1"/>
    <col min="3507" max="3507" width="36.33203125" bestFit="1" customWidth="1"/>
    <col min="3508" max="3508" width="27" bestFit="1" customWidth="1"/>
    <col min="3509" max="3509" width="26.6640625" bestFit="1" customWidth="1"/>
    <col min="3510" max="3510" width="20.21875" bestFit="1" customWidth="1"/>
    <col min="3511" max="3511" width="37.5546875" bestFit="1" customWidth="1"/>
    <col min="3512" max="3512" width="43" bestFit="1" customWidth="1"/>
    <col min="3513" max="3513" width="38.77734375" bestFit="1" customWidth="1"/>
    <col min="3514" max="3514" width="17.21875" bestFit="1" customWidth="1"/>
    <col min="3515" max="3515" width="15.21875" bestFit="1" customWidth="1"/>
    <col min="3516" max="3516" width="11.21875" bestFit="1" customWidth="1"/>
    <col min="3517" max="3517" width="34.44140625" bestFit="1" customWidth="1"/>
    <col min="3518" max="3518" width="21.88671875" bestFit="1" customWidth="1"/>
    <col min="3519" max="3519" width="33.88671875" bestFit="1" customWidth="1"/>
    <col min="3520" max="3520" width="37.77734375" bestFit="1" customWidth="1"/>
    <col min="3521" max="3521" width="16.5546875" bestFit="1" customWidth="1"/>
    <col min="3522" max="3522" width="56" bestFit="1" customWidth="1"/>
    <col min="3523" max="3523" width="41.109375" bestFit="1" customWidth="1"/>
    <col min="3524" max="3524" width="36.77734375" bestFit="1" customWidth="1"/>
    <col min="3525" max="3525" width="42.44140625" bestFit="1" customWidth="1"/>
    <col min="3526" max="3526" width="57.33203125" bestFit="1" customWidth="1"/>
    <col min="3527" max="3527" width="24.77734375" bestFit="1" customWidth="1"/>
    <col min="3528" max="3528" width="58.33203125" bestFit="1" customWidth="1"/>
    <col min="3529" max="3529" width="24.109375" bestFit="1" customWidth="1"/>
    <col min="3530" max="3530" width="15.109375" bestFit="1" customWidth="1"/>
    <col min="3531" max="3531" width="30.33203125" bestFit="1" customWidth="1"/>
    <col min="3532" max="3532" width="49.5546875" bestFit="1" customWidth="1"/>
    <col min="3533" max="3533" width="51.21875" bestFit="1" customWidth="1"/>
    <col min="3534" max="3534" width="33" bestFit="1" customWidth="1"/>
    <col min="3535" max="3535" width="35.5546875" bestFit="1" customWidth="1"/>
    <col min="3536" max="3536" width="28.5546875" bestFit="1" customWidth="1"/>
    <col min="3537" max="3537" width="30.44140625" bestFit="1" customWidth="1"/>
    <col min="3538" max="3538" width="44.6640625" bestFit="1" customWidth="1"/>
    <col min="3539" max="3539" width="36.33203125" bestFit="1" customWidth="1"/>
    <col min="3540" max="3540" width="27.5546875" bestFit="1" customWidth="1"/>
    <col min="3541" max="3541" width="22.21875" bestFit="1" customWidth="1"/>
    <col min="3542" max="3542" width="43.88671875" bestFit="1" customWidth="1"/>
    <col min="3543" max="3543" width="41.21875" bestFit="1" customWidth="1"/>
    <col min="3544" max="3544" width="39.109375" bestFit="1" customWidth="1"/>
    <col min="3545" max="3545" width="36.5546875" bestFit="1" customWidth="1"/>
    <col min="3546" max="3546" width="18.88671875" bestFit="1" customWidth="1"/>
    <col min="3547" max="3547" width="8.21875" bestFit="1" customWidth="1"/>
    <col min="3548" max="3548" width="48" bestFit="1" customWidth="1"/>
    <col min="3549" max="3549" width="29.77734375" bestFit="1" customWidth="1"/>
    <col min="3550" max="3550" width="19.6640625" bestFit="1" customWidth="1"/>
    <col min="3551" max="3551" width="42.5546875" bestFit="1" customWidth="1"/>
    <col min="3552" max="3552" width="38.77734375" bestFit="1" customWidth="1"/>
    <col min="3553" max="3553" width="54.5546875" bestFit="1" customWidth="1"/>
    <col min="3554" max="3554" width="36.21875" bestFit="1" customWidth="1"/>
    <col min="3555" max="3555" width="14.77734375" bestFit="1" customWidth="1"/>
    <col min="3556" max="3556" width="50.5546875" bestFit="1" customWidth="1"/>
    <col min="3557" max="3557" width="46.21875" bestFit="1" customWidth="1"/>
    <col min="3558" max="3558" width="51.77734375" bestFit="1" customWidth="1"/>
    <col min="3559" max="3559" width="13.77734375" bestFit="1" customWidth="1"/>
    <col min="3560" max="3560" width="22.33203125" bestFit="1" customWidth="1"/>
    <col min="3561" max="3561" width="52.6640625" bestFit="1" customWidth="1"/>
    <col min="3562" max="3562" width="47.77734375" bestFit="1" customWidth="1"/>
    <col min="3563" max="3563" width="17.21875" bestFit="1" customWidth="1"/>
    <col min="3564" max="3564" width="51.44140625" bestFit="1" customWidth="1"/>
    <col min="3565" max="3565" width="34.44140625" bestFit="1" customWidth="1"/>
    <col min="3566" max="3566" width="51.21875" bestFit="1" customWidth="1"/>
    <col min="3567" max="3567" width="39" bestFit="1" customWidth="1"/>
    <col min="3568" max="3568" width="39.21875" bestFit="1" customWidth="1"/>
    <col min="3569" max="3569" width="15.21875" bestFit="1" customWidth="1"/>
    <col min="3570" max="3570" width="11.33203125" bestFit="1" customWidth="1"/>
    <col min="3571" max="3571" width="22.44140625" bestFit="1" customWidth="1"/>
    <col min="3572" max="3572" width="42.109375" bestFit="1" customWidth="1"/>
    <col min="3573" max="3573" width="27.6640625" bestFit="1" customWidth="1"/>
    <col min="3574" max="3574" width="25" bestFit="1" customWidth="1"/>
    <col min="3575" max="3575" width="44.21875" bestFit="1" customWidth="1"/>
    <col min="3576" max="3576" width="23.88671875" bestFit="1" customWidth="1"/>
    <col min="3577" max="3577" width="21.77734375" bestFit="1" customWidth="1"/>
    <col min="3578" max="3578" width="44.44140625" bestFit="1" customWidth="1"/>
    <col min="3579" max="3579" width="35.21875" bestFit="1" customWidth="1"/>
    <col min="3580" max="3580" width="31.5546875" bestFit="1" customWidth="1"/>
    <col min="3581" max="3581" width="26.33203125" bestFit="1" customWidth="1"/>
    <col min="3582" max="3582" width="13.33203125" bestFit="1" customWidth="1"/>
    <col min="3583" max="3583" width="28" bestFit="1" customWidth="1"/>
    <col min="3584" max="3584" width="22.33203125" bestFit="1" customWidth="1"/>
    <col min="3585" max="3585" width="23" bestFit="1" customWidth="1"/>
    <col min="3586" max="3586" width="37.44140625" bestFit="1" customWidth="1"/>
    <col min="3587" max="3587" width="37.33203125" bestFit="1" customWidth="1"/>
    <col min="3588" max="3588" width="48.21875" bestFit="1" customWidth="1"/>
    <col min="3589" max="3589" width="24.5546875" bestFit="1" customWidth="1"/>
    <col min="3590" max="3590" width="20.44140625" bestFit="1" customWidth="1"/>
    <col min="3591" max="3591" width="42.33203125" bestFit="1" customWidth="1"/>
    <col min="3592" max="3592" width="49.44140625" bestFit="1" customWidth="1"/>
    <col min="3593" max="3593" width="11.44140625" bestFit="1" customWidth="1"/>
    <col min="3594" max="3594" width="50.44140625" bestFit="1" customWidth="1"/>
    <col min="3595" max="3595" width="21.44140625" bestFit="1" customWidth="1"/>
    <col min="3596" max="3596" width="29.77734375" bestFit="1" customWidth="1"/>
    <col min="3597" max="3597" width="18.77734375" bestFit="1" customWidth="1"/>
    <col min="3598" max="3598" width="51.44140625" bestFit="1" customWidth="1"/>
    <col min="3599" max="3599" width="42.5546875" bestFit="1" customWidth="1"/>
    <col min="3600" max="3600" width="28.44140625" bestFit="1" customWidth="1"/>
    <col min="3601" max="3601" width="44.5546875" bestFit="1" customWidth="1"/>
    <col min="3602" max="3602" width="23" bestFit="1" customWidth="1"/>
    <col min="3603" max="3603" width="44.44140625" bestFit="1" customWidth="1"/>
    <col min="3604" max="3604" width="53.44140625" bestFit="1" customWidth="1"/>
    <col min="3605" max="3605" width="39.33203125" bestFit="1" customWidth="1"/>
    <col min="3606" max="3606" width="21.77734375" bestFit="1" customWidth="1"/>
    <col min="3607" max="3607" width="40.44140625" bestFit="1" customWidth="1"/>
    <col min="3608" max="3608" width="19.33203125" bestFit="1" customWidth="1"/>
    <col min="3609" max="3609" width="21.77734375" bestFit="1" customWidth="1"/>
    <col min="3610" max="3610" width="54" bestFit="1" customWidth="1"/>
    <col min="3611" max="3611" width="50.77734375" bestFit="1" customWidth="1"/>
    <col min="3612" max="3612" width="51.33203125" bestFit="1" customWidth="1"/>
    <col min="3613" max="3613" width="26.109375" bestFit="1" customWidth="1"/>
    <col min="3614" max="3614" width="41.33203125" bestFit="1" customWidth="1"/>
    <col min="3615" max="3615" width="30.6640625" bestFit="1" customWidth="1"/>
    <col min="3616" max="3616" width="54" bestFit="1" customWidth="1"/>
    <col min="3617" max="3617" width="30.21875" bestFit="1" customWidth="1"/>
    <col min="3618" max="3618" width="16.88671875" bestFit="1" customWidth="1"/>
    <col min="3619" max="3619" width="40.6640625" bestFit="1" customWidth="1"/>
    <col min="3620" max="3620" width="19.5546875" bestFit="1" customWidth="1"/>
    <col min="3621" max="3621" width="25.77734375" bestFit="1" customWidth="1"/>
    <col min="3622" max="3622" width="18" bestFit="1" customWidth="1"/>
    <col min="3623" max="3623" width="35.88671875" bestFit="1" customWidth="1"/>
    <col min="3624" max="3624" width="49.109375" bestFit="1" customWidth="1"/>
    <col min="3625" max="3625" width="52.44140625" bestFit="1" customWidth="1"/>
    <col min="3626" max="3626" width="27.5546875" bestFit="1" customWidth="1"/>
    <col min="3627" max="3627" width="42.88671875" bestFit="1" customWidth="1"/>
    <col min="3628" max="3628" width="52.21875" bestFit="1" customWidth="1"/>
    <col min="3629" max="3629" width="35.44140625" bestFit="1" customWidth="1"/>
    <col min="3630" max="3630" width="22.77734375" bestFit="1" customWidth="1"/>
    <col min="3631" max="3631" width="42.33203125" bestFit="1" customWidth="1"/>
    <col min="3632" max="3632" width="22.88671875" bestFit="1" customWidth="1"/>
    <col min="3633" max="3633" width="49.109375" bestFit="1" customWidth="1"/>
    <col min="3634" max="3634" width="42.5546875" bestFit="1" customWidth="1"/>
    <col min="3635" max="3635" width="16.5546875" bestFit="1" customWidth="1"/>
    <col min="3636" max="3636" width="38.109375" bestFit="1" customWidth="1"/>
    <col min="3637" max="3637" width="30.44140625" bestFit="1" customWidth="1"/>
    <col min="3638" max="3638" width="27.109375" bestFit="1" customWidth="1"/>
    <col min="3639" max="3639" width="44.88671875" bestFit="1" customWidth="1"/>
    <col min="3640" max="3640" width="51.6640625" bestFit="1" customWidth="1"/>
    <col min="3641" max="3641" width="50.77734375" bestFit="1" customWidth="1"/>
    <col min="3642" max="3642" width="22.21875" bestFit="1" customWidth="1"/>
    <col min="3643" max="3643" width="49" bestFit="1" customWidth="1"/>
    <col min="3644" max="3644" width="29.21875" bestFit="1" customWidth="1"/>
    <col min="3645" max="3645" width="25.109375" bestFit="1" customWidth="1"/>
    <col min="3646" max="3646" width="48.5546875" bestFit="1" customWidth="1"/>
    <col min="3647" max="3647" width="18.5546875" bestFit="1" customWidth="1"/>
    <col min="3648" max="3648" width="31.33203125" bestFit="1" customWidth="1"/>
    <col min="3649" max="3649" width="27.88671875" bestFit="1" customWidth="1"/>
    <col min="3650" max="3650" width="17.44140625" bestFit="1" customWidth="1"/>
    <col min="3651" max="3651" width="22.109375" bestFit="1" customWidth="1"/>
    <col min="3652" max="3652" width="9.88671875" bestFit="1" customWidth="1"/>
    <col min="3653" max="3653" width="20" bestFit="1" customWidth="1"/>
    <col min="3654" max="3654" width="25.88671875" bestFit="1" customWidth="1"/>
    <col min="3655" max="3655" width="33.88671875" bestFit="1" customWidth="1"/>
    <col min="3656" max="3656" width="22.21875" bestFit="1" customWidth="1"/>
    <col min="3657" max="3657" width="18" bestFit="1" customWidth="1"/>
    <col min="3658" max="3658" width="31.77734375" bestFit="1" customWidth="1"/>
    <col min="3659" max="3659" width="17.5546875" bestFit="1" customWidth="1"/>
    <col min="3660" max="3660" width="13.6640625" bestFit="1" customWidth="1"/>
    <col min="3661" max="3661" width="34.77734375" bestFit="1" customWidth="1"/>
    <col min="3662" max="3662" width="21.33203125" bestFit="1" customWidth="1"/>
    <col min="3663" max="3663" width="26.21875" bestFit="1" customWidth="1"/>
    <col min="3664" max="3664" width="29.5546875" bestFit="1" customWidth="1"/>
    <col min="3665" max="3665" width="21" bestFit="1" customWidth="1"/>
    <col min="3666" max="3666" width="27" bestFit="1" customWidth="1"/>
    <col min="3667" max="3667" width="34.21875" bestFit="1" customWidth="1"/>
    <col min="3668" max="3668" width="19.44140625" bestFit="1" customWidth="1"/>
    <col min="3669" max="3669" width="43.33203125" bestFit="1" customWidth="1"/>
    <col min="3670" max="3670" width="33.33203125" bestFit="1" customWidth="1"/>
    <col min="3671" max="3671" width="43.77734375" bestFit="1" customWidth="1"/>
    <col min="3672" max="3672" width="51.77734375" bestFit="1" customWidth="1"/>
    <col min="3673" max="3673" width="42" bestFit="1" customWidth="1"/>
    <col min="3674" max="3674" width="12.109375" bestFit="1" customWidth="1"/>
    <col min="3675" max="3675" width="13.6640625" bestFit="1" customWidth="1"/>
    <col min="3676" max="3676" width="44.33203125" bestFit="1" customWidth="1"/>
    <col min="3677" max="3677" width="29.6640625" bestFit="1" customWidth="1"/>
    <col min="3678" max="3678" width="18.21875" bestFit="1" customWidth="1"/>
    <col min="3679" max="3679" width="11.5546875" bestFit="1" customWidth="1"/>
    <col min="3680" max="3680" width="16.5546875" bestFit="1" customWidth="1"/>
    <col min="3681" max="3681" width="39.44140625" bestFit="1" customWidth="1"/>
    <col min="3682" max="3682" width="21.88671875" bestFit="1" customWidth="1"/>
    <col min="3683" max="3683" width="35.109375" bestFit="1" customWidth="1"/>
    <col min="3684" max="3684" width="37" bestFit="1" customWidth="1"/>
    <col min="3685" max="3685" width="47.77734375" bestFit="1" customWidth="1"/>
    <col min="3686" max="3686" width="29.88671875" bestFit="1" customWidth="1"/>
    <col min="3687" max="3687" width="39.21875" bestFit="1" customWidth="1"/>
    <col min="3688" max="3688" width="47.109375" bestFit="1" customWidth="1"/>
    <col min="3689" max="3689" width="47.33203125" bestFit="1" customWidth="1"/>
    <col min="3690" max="3690" width="23.77734375" bestFit="1" customWidth="1"/>
    <col min="3691" max="3691" width="42.44140625" bestFit="1" customWidth="1"/>
    <col min="3692" max="3692" width="54.44140625" bestFit="1" customWidth="1"/>
    <col min="3693" max="3693" width="20.44140625" bestFit="1" customWidth="1"/>
    <col min="3694" max="3694" width="23.44140625" bestFit="1" customWidth="1"/>
    <col min="3695" max="3695" width="17.5546875" bestFit="1" customWidth="1"/>
    <col min="3696" max="3696" width="32.109375" bestFit="1" customWidth="1"/>
    <col min="3697" max="3697" width="20" bestFit="1" customWidth="1"/>
    <col min="3698" max="3698" width="21.5546875" bestFit="1" customWidth="1"/>
    <col min="3699" max="3699" width="32.88671875" bestFit="1" customWidth="1"/>
    <col min="3700" max="3700" width="48" bestFit="1" customWidth="1"/>
    <col min="3701" max="3701" width="15.33203125" bestFit="1" customWidth="1"/>
    <col min="3702" max="3702" width="51.88671875" bestFit="1" customWidth="1"/>
    <col min="3703" max="3703" width="47.44140625" bestFit="1" customWidth="1"/>
    <col min="3704" max="3704" width="31.6640625" bestFit="1" customWidth="1"/>
    <col min="3705" max="3705" width="15.6640625" bestFit="1" customWidth="1"/>
    <col min="3706" max="3706" width="43.77734375" bestFit="1" customWidth="1"/>
    <col min="3707" max="3707" width="31" bestFit="1" customWidth="1"/>
    <col min="3708" max="3708" width="51.44140625" bestFit="1" customWidth="1"/>
    <col min="3709" max="3709" width="53.109375" bestFit="1" customWidth="1"/>
    <col min="3710" max="3710" width="32.109375" bestFit="1" customWidth="1"/>
    <col min="3711" max="3711" width="5.88671875" bestFit="1" customWidth="1"/>
    <col min="3712" max="3712" width="53" bestFit="1" customWidth="1"/>
    <col min="3713" max="3713" width="25" bestFit="1" customWidth="1"/>
    <col min="3714" max="3714" width="18.21875" bestFit="1" customWidth="1"/>
    <col min="3715" max="3715" width="24.33203125" bestFit="1" customWidth="1"/>
    <col min="3716" max="3716" width="21.77734375" bestFit="1" customWidth="1"/>
    <col min="3717" max="3717" width="5.6640625" bestFit="1" customWidth="1"/>
    <col min="3718" max="3718" width="48" bestFit="1" customWidth="1"/>
    <col min="3719" max="3719" width="52.21875" bestFit="1" customWidth="1"/>
    <col min="3720" max="3720" width="55.33203125" bestFit="1" customWidth="1"/>
    <col min="3721" max="3721" width="31.77734375" bestFit="1" customWidth="1"/>
    <col min="3722" max="3722" width="25" bestFit="1" customWidth="1"/>
    <col min="3723" max="3723" width="44.33203125" bestFit="1" customWidth="1"/>
    <col min="3724" max="3724" width="14.21875" bestFit="1" customWidth="1"/>
    <col min="3725" max="3725" width="32.77734375" bestFit="1" customWidth="1"/>
    <col min="3726" max="3726" width="27.88671875" bestFit="1" customWidth="1"/>
    <col min="3727" max="3727" width="32.88671875" bestFit="1" customWidth="1"/>
    <col min="3728" max="3728" width="13.109375" bestFit="1" customWidth="1"/>
    <col min="3729" max="3729" width="35.33203125" bestFit="1" customWidth="1"/>
    <col min="3730" max="3730" width="48.88671875" bestFit="1" customWidth="1"/>
    <col min="3731" max="3731" width="34.6640625" bestFit="1" customWidth="1"/>
    <col min="3732" max="3732" width="22.88671875" bestFit="1" customWidth="1"/>
    <col min="3733" max="3733" width="16.33203125" bestFit="1" customWidth="1"/>
    <col min="3734" max="3734" width="54.5546875" bestFit="1" customWidth="1"/>
    <col min="3735" max="3735" width="34.109375" bestFit="1" customWidth="1"/>
    <col min="3736" max="3736" width="33.6640625" bestFit="1" customWidth="1"/>
    <col min="3737" max="3737" width="27.88671875" bestFit="1" customWidth="1"/>
    <col min="3738" max="3738" width="11.6640625" bestFit="1" customWidth="1"/>
    <col min="3739" max="3739" width="36.88671875" bestFit="1" customWidth="1"/>
    <col min="3740" max="3740" width="47.88671875" bestFit="1" customWidth="1"/>
    <col min="3741" max="3741" width="19" bestFit="1" customWidth="1"/>
    <col min="3742" max="3742" width="32.33203125" bestFit="1" customWidth="1"/>
    <col min="3743" max="3743" width="31.6640625" bestFit="1" customWidth="1"/>
    <col min="3744" max="3744" width="15.109375" bestFit="1" customWidth="1"/>
    <col min="3745" max="3745" width="49.88671875" bestFit="1" customWidth="1"/>
    <col min="3746" max="3746" width="20.6640625" bestFit="1" customWidth="1"/>
    <col min="3747" max="3747" width="19.5546875" bestFit="1" customWidth="1"/>
    <col min="3748" max="3748" width="15.77734375" bestFit="1" customWidth="1"/>
    <col min="3749" max="3749" width="39.33203125" bestFit="1" customWidth="1"/>
    <col min="3750" max="3750" width="22.6640625" bestFit="1" customWidth="1"/>
    <col min="3751" max="3751" width="39.33203125" bestFit="1" customWidth="1"/>
    <col min="3752" max="3752" width="48.21875" bestFit="1" customWidth="1"/>
    <col min="3753" max="3753" width="49.88671875" bestFit="1" customWidth="1"/>
    <col min="3754" max="3754" width="34.21875" bestFit="1" customWidth="1"/>
    <col min="3755" max="3755" width="10.21875" bestFit="1" customWidth="1"/>
    <col min="3756" max="3756" width="29.5546875" bestFit="1" customWidth="1"/>
    <col min="3757" max="3757" width="11.77734375" bestFit="1" customWidth="1"/>
    <col min="3758" max="3758" width="16.5546875" bestFit="1" customWidth="1"/>
    <col min="3759" max="3759" width="53.6640625" bestFit="1" customWidth="1"/>
    <col min="3760" max="3760" width="46.5546875" bestFit="1" customWidth="1"/>
    <col min="3761" max="3761" width="28" bestFit="1" customWidth="1"/>
    <col min="3762" max="3762" width="43.33203125" bestFit="1" customWidth="1"/>
    <col min="3763" max="3763" width="28" bestFit="1" customWidth="1"/>
    <col min="3764" max="3764" width="54.33203125" bestFit="1" customWidth="1"/>
    <col min="3765" max="3765" width="44" bestFit="1" customWidth="1"/>
    <col min="3766" max="3766" width="26.109375" bestFit="1" customWidth="1"/>
    <col min="3767" max="3767" width="31.44140625" bestFit="1" customWidth="1"/>
    <col min="3768" max="3768" width="42.77734375" bestFit="1" customWidth="1"/>
    <col min="3769" max="3769" width="23.109375" bestFit="1" customWidth="1"/>
    <col min="3770" max="3770" width="15.33203125" bestFit="1" customWidth="1"/>
    <col min="3771" max="3771" width="21.44140625" bestFit="1" customWidth="1"/>
    <col min="3772" max="3772" width="13.44140625" bestFit="1" customWidth="1"/>
    <col min="3773" max="3773" width="11" bestFit="1" customWidth="1"/>
    <col min="3774" max="3774" width="41.109375" bestFit="1" customWidth="1"/>
    <col min="3775" max="3775" width="38.44140625" bestFit="1" customWidth="1"/>
    <col min="3776" max="3776" width="40.88671875" bestFit="1" customWidth="1"/>
    <col min="3777" max="3777" width="16.77734375" bestFit="1" customWidth="1"/>
    <col min="3778" max="3778" width="44.33203125" bestFit="1" customWidth="1"/>
    <col min="3779" max="3779" width="51.6640625" bestFit="1" customWidth="1"/>
    <col min="3780" max="3780" width="42.5546875" bestFit="1" customWidth="1"/>
    <col min="3781" max="3781" width="16.44140625" bestFit="1" customWidth="1"/>
    <col min="3782" max="3782" width="26.77734375" bestFit="1" customWidth="1"/>
    <col min="3783" max="3783" width="51.5546875" bestFit="1" customWidth="1"/>
    <col min="3784" max="3784" width="30.33203125" bestFit="1" customWidth="1"/>
    <col min="3785" max="3785" width="57.44140625" bestFit="1" customWidth="1"/>
    <col min="3786" max="3786" width="23.44140625" bestFit="1" customWidth="1"/>
    <col min="3787" max="3787" width="27.33203125" bestFit="1" customWidth="1"/>
    <col min="3788" max="3788" width="45.44140625" bestFit="1" customWidth="1"/>
    <col min="3789" max="3789" width="48.6640625" bestFit="1" customWidth="1"/>
    <col min="3790" max="3790" width="50.88671875" bestFit="1" customWidth="1"/>
    <col min="3791" max="3791" width="36.88671875" bestFit="1" customWidth="1"/>
    <col min="3792" max="3792" width="44.88671875" bestFit="1" customWidth="1"/>
    <col min="3793" max="3793" width="57" bestFit="1" customWidth="1"/>
    <col min="3794" max="3795" width="15" bestFit="1" customWidth="1"/>
    <col min="3796" max="3796" width="25" bestFit="1" customWidth="1"/>
    <col min="3797" max="3797" width="56.21875" bestFit="1" customWidth="1"/>
    <col min="3798" max="3798" width="36.21875" bestFit="1" customWidth="1"/>
    <col min="3799" max="3799" width="45.21875" bestFit="1" customWidth="1"/>
    <col min="3800" max="3800" width="25.6640625" bestFit="1" customWidth="1"/>
    <col min="3801" max="3801" width="10.88671875" bestFit="1" customWidth="1"/>
    <col min="3802" max="3802" width="32.88671875" bestFit="1" customWidth="1"/>
    <col min="3803" max="3803" width="31.6640625" bestFit="1" customWidth="1"/>
    <col min="3804" max="3804" width="26.88671875" bestFit="1" customWidth="1"/>
    <col min="3805" max="3805" width="6.44140625" bestFit="1" customWidth="1"/>
    <col min="3806" max="3806" width="18.109375" bestFit="1" customWidth="1"/>
    <col min="3807" max="3807" width="33.109375" bestFit="1" customWidth="1"/>
    <col min="3808" max="3808" width="27" bestFit="1" customWidth="1"/>
    <col min="3809" max="3809" width="38.77734375" bestFit="1" customWidth="1"/>
    <col min="3810" max="3810" width="52.33203125" bestFit="1" customWidth="1"/>
    <col min="3811" max="3811" width="10.44140625" bestFit="1" customWidth="1"/>
    <col min="3812" max="3812" width="51.33203125" bestFit="1" customWidth="1"/>
    <col min="3813" max="3813" width="32.44140625" bestFit="1" customWidth="1"/>
    <col min="3814" max="3814" width="11.88671875" bestFit="1" customWidth="1"/>
    <col min="3815" max="3815" width="34.44140625" bestFit="1" customWidth="1"/>
    <col min="3816" max="3816" width="6.88671875" bestFit="1" customWidth="1"/>
    <col min="3817" max="3817" width="37.109375" bestFit="1" customWidth="1"/>
    <col min="3818" max="3818" width="39.6640625" bestFit="1" customWidth="1"/>
    <col min="3819" max="3819" width="46.109375" bestFit="1" customWidth="1"/>
    <col min="3820" max="3820" width="6.88671875" bestFit="1" customWidth="1"/>
    <col min="3821" max="3821" width="49.109375" bestFit="1" customWidth="1"/>
    <col min="3822" max="3822" width="19.33203125" bestFit="1" customWidth="1"/>
    <col min="3823" max="3823" width="16" bestFit="1" customWidth="1"/>
    <col min="3824" max="3824" width="33.21875" bestFit="1" customWidth="1"/>
    <col min="3825" max="3825" width="27.21875" bestFit="1" customWidth="1"/>
    <col min="3826" max="3826" width="19.6640625" bestFit="1" customWidth="1"/>
    <col min="3827" max="3827" width="38.109375" bestFit="1" customWidth="1"/>
    <col min="3828" max="3828" width="18.44140625" bestFit="1" customWidth="1"/>
    <col min="3829" max="3829" width="46.109375" bestFit="1" customWidth="1"/>
    <col min="3830" max="3830" width="31.88671875" bestFit="1" customWidth="1"/>
    <col min="3831" max="3831" width="28.44140625" bestFit="1" customWidth="1"/>
    <col min="3832" max="3832" width="32.109375" bestFit="1" customWidth="1"/>
    <col min="3833" max="3833" width="10.33203125" bestFit="1" customWidth="1"/>
    <col min="3834" max="3834" width="21.6640625" bestFit="1" customWidth="1"/>
    <col min="3835" max="3835" width="53.5546875" bestFit="1" customWidth="1"/>
    <col min="3836" max="3836" width="28.88671875" bestFit="1" customWidth="1"/>
    <col min="3837" max="3837" width="49.33203125" bestFit="1" customWidth="1"/>
    <col min="3838" max="3838" width="15.44140625" bestFit="1" customWidth="1"/>
    <col min="3839" max="3839" width="30.77734375" bestFit="1" customWidth="1"/>
    <col min="3840" max="3840" width="5.6640625" bestFit="1" customWidth="1"/>
    <col min="3841" max="3841" width="43" bestFit="1" customWidth="1"/>
    <col min="3842" max="3842" width="53.6640625" bestFit="1" customWidth="1"/>
    <col min="3843" max="3843" width="38.21875" bestFit="1" customWidth="1"/>
    <col min="3844" max="3844" width="21.109375" bestFit="1" customWidth="1"/>
    <col min="3845" max="3845" width="18.33203125" bestFit="1" customWidth="1"/>
    <col min="3846" max="3846" width="33.88671875" bestFit="1" customWidth="1"/>
    <col min="3847" max="3847" width="13.88671875" bestFit="1" customWidth="1"/>
    <col min="3848" max="3848" width="27.109375" bestFit="1" customWidth="1"/>
    <col min="3849" max="3849" width="10.5546875" bestFit="1" customWidth="1"/>
    <col min="3850" max="3850" width="44.77734375" bestFit="1" customWidth="1"/>
    <col min="3851" max="3851" width="17.44140625" bestFit="1" customWidth="1"/>
    <col min="3852" max="3852" width="17.5546875" bestFit="1" customWidth="1"/>
    <col min="3853" max="3853" width="23.88671875" bestFit="1" customWidth="1"/>
    <col min="3854" max="3854" width="37.5546875" bestFit="1" customWidth="1"/>
    <col min="3855" max="3855" width="48.5546875" bestFit="1" customWidth="1"/>
    <col min="3856" max="3856" width="46.6640625" bestFit="1" customWidth="1"/>
    <col min="3857" max="3857" width="23.88671875" bestFit="1" customWidth="1"/>
    <col min="3858" max="3858" width="50.88671875" bestFit="1" customWidth="1"/>
    <col min="3859" max="3859" width="19.77734375" bestFit="1" customWidth="1"/>
    <col min="3860" max="3860" width="39" bestFit="1" customWidth="1"/>
    <col min="3861" max="3861" width="53.109375" bestFit="1" customWidth="1"/>
    <col min="3862" max="3862" width="29.6640625" bestFit="1" customWidth="1"/>
    <col min="3863" max="3863" width="55.44140625" bestFit="1" customWidth="1"/>
    <col min="3864" max="3864" width="20" bestFit="1" customWidth="1"/>
    <col min="3865" max="3865" width="29.109375" bestFit="1" customWidth="1"/>
    <col min="3866" max="3866" width="12.88671875" bestFit="1" customWidth="1"/>
    <col min="3867" max="3867" width="56" bestFit="1" customWidth="1"/>
    <col min="3868" max="3868" width="22.77734375" bestFit="1" customWidth="1"/>
    <col min="3869" max="3869" width="44" bestFit="1" customWidth="1"/>
    <col min="3870" max="3870" width="16.109375" bestFit="1" customWidth="1"/>
    <col min="3871" max="3871" width="51.77734375" bestFit="1" customWidth="1"/>
    <col min="3872" max="3872" width="47.77734375" bestFit="1" customWidth="1"/>
    <col min="3873" max="3873" width="45" bestFit="1" customWidth="1"/>
    <col min="3874" max="3874" width="30.5546875" bestFit="1" customWidth="1"/>
    <col min="3875" max="3875" width="48.77734375" bestFit="1" customWidth="1"/>
    <col min="3876" max="3876" width="20.21875" bestFit="1" customWidth="1"/>
    <col min="3877" max="3877" width="20.33203125" bestFit="1" customWidth="1"/>
    <col min="3878" max="3878" width="25.21875" bestFit="1" customWidth="1"/>
    <col min="3879" max="3879" width="42.6640625" bestFit="1" customWidth="1"/>
    <col min="3880" max="3880" width="46.77734375" bestFit="1" customWidth="1"/>
    <col min="3881" max="3881" width="15.21875" bestFit="1" customWidth="1"/>
    <col min="3882" max="3882" width="24.5546875" bestFit="1" customWidth="1"/>
    <col min="3883" max="3883" width="39" bestFit="1" customWidth="1"/>
    <col min="3884" max="3884" width="36.6640625" bestFit="1" customWidth="1"/>
    <col min="3885" max="3885" width="54.33203125" bestFit="1" customWidth="1"/>
    <col min="3886" max="3886" width="55.109375" bestFit="1" customWidth="1"/>
    <col min="3887" max="3887" width="30.33203125" bestFit="1" customWidth="1"/>
    <col min="3888" max="3888" width="43.6640625" bestFit="1" customWidth="1"/>
    <col min="3889" max="3889" width="23.33203125" bestFit="1" customWidth="1"/>
    <col min="3890" max="3890" width="32.44140625" bestFit="1" customWidth="1"/>
    <col min="3891" max="3891" width="38.77734375" bestFit="1" customWidth="1"/>
    <col min="3892" max="3892" width="42.109375" bestFit="1" customWidth="1"/>
    <col min="3893" max="3893" width="56" bestFit="1" customWidth="1"/>
    <col min="3894" max="3894" width="8.44140625" bestFit="1" customWidth="1"/>
    <col min="3895" max="3895" width="22.44140625" bestFit="1" customWidth="1"/>
    <col min="3896" max="3896" width="23.5546875" bestFit="1" customWidth="1"/>
    <col min="3897" max="3897" width="29.5546875" bestFit="1" customWidth="1"/>
    <col min="3898" max="3898" width="29.88671875" bestFit="1" customWidth="1"/>
    <col min="3899" max="3899" width="25.44140625" bestFit="1" customWidth="1"/>
    <col min="3900" max="3900" width="48.88671875" bestFit="1" customWidth="1"/>
    <col min="3901" max="3901" width="57.109375" bestFit="1" customWidth="1"/>
    <col min="3902" max="3902" width="50.33203125" bestFit="1" customWidth="1"/>
    <col min="3903" max="3903" width="19.6640625" bestFit="1" customWidth="1"/>
    <col min="3904" max="3904" width="41.6640625" bestFit="1" customWidth="1"/>
    <col min="3905" max="3905" width="31.21875" bestFit="1" customWidth="1"/>
    <col min="3906" max="3906" width="9.21875" bestFit="1" customWidth="1"/>
    <col min="3907" max="3907" width="18.5546875" bestFit="1" customWidth="1"/>
    <col min="3908" max="3908" width="20.109375" bestFit="1" customWidth="1"/>
    <col min="3909" max="3909" width="12.77734375" bestFit="1" customWidth="1"/>
    <col min="3910" max="3910" width="23" bestFit="1" customWidth="1"/>
    <col min="3911" max="3911" width="52.44140625" bestFit="1" customWidth="1"/>
    <col min="3912" max="3912" width="27.5546875" bestFit="1" customWidth="1"/>
    <col min="3913" max="3913" width="46.109375" bestFit="1" customWidth="1"/>
    <col min="3914" max="3914" width="47.77734375" bestFit="1" customWidth="1"/>
    <col min="3915" max="3915" width="23.109375" bestFit="1" customWidth="1"/>
    <col min="3916" max="3916" width="7.109375" bestFit="1" customWidth="1"/>
    <col min="3917" max="3917" width="24" bestFit="1" customWidth="1"/>
    <col min="3918" max="3918" width="41.5546875" bestFit="1" customWidth="1"/>
    <col min="3919" max="3919" width="27.109375" bestFit="1" customWidth="1"/>
    <col min="3920" max="3920" width="49.109375" bestFit="1" customWidth="1"/>
    <col min="3921" max="3921" width="35.88671875" bestFit="1" customWidth="1"/>
    <col min="3922" max="3922" width="29.33203125" bestFit="1" customWidth="1"/>
    <col min="3923" max="3923" width="8.5546875" bestFit="1" customWidth="1"/>
    <col min="3924" max="3924" width="45.21875" bestFit="1" customWidth="1"/>
    <col min="3925" max="3925" width="40" bestFit="1" customWidth="1"/>
    <col min="3926" max="3926" width="42.44140625" bestFit="1" customWidth="1"/>
    <col min="3927" max="3927" width="50.77734375" bestFit="1" customWidth="1"/>
    <col min="3928" max="3928" width="50.44140625" bestFit="1" customWidth="1"/>
    <col min="3929" max="3929" width="51.77734375" bestFit="1" customWidth="1"/>
    <col min="3930" max="3930" width="28.44140625" bestFit="1" customWidth="1"/>
    <col min="3931" max="3931" width="6.88671875" bestFit="1" customWidth="1"/>
    <col min="3932" max="3932" width="28.21875" bestFit="1" customWidth="1"/>
    <col min="3933" max="3933" width="13.6640625" bestFit="1" customWidth="1"/>
    <col min="3934" max="3934" width="25.44140625" bestFit="1" customWidth="1"/>
    <col min="3935" max="3935" width="24.77734375" bestFit="1" customWidth="1"/>
    <col min="3936" max="3936" width="20.88671875" bestFit="1" customWidth="1"/>
    <col min="3937" max="3937" width="15.33203125" bestFit="1" customWidth="1"/>
    <col min="3938" max="3938" width="26.88671875" bestFit="1" customWidth="1"/>
    <col min="3939" max="3939" width="10.21875" bestFit="1" customWidth="1"/>
    <col min="3940" max="3940" width="22.44140625" bestFit="1" customWidth="1"/>
    <col min="3941" max="3941" width="47.77734375" bestFit="1" customWidth="1"/>
    <col min="3942" max="3942" width="50.109375" bestFit="1" customWidth="1"/>
    <col min="3943" max="3943" width="26.6640625" bestFit="1" customWidth="1"/>
    <col min="3944" max="3944" width="41.109375" bestFit="1" customWidth="1"/>
    <col min="3945" max="3945" width="47.6640625" bestFit="1" customWidth="1"/>
    <col min="3946" max="3946" width="12.21875" bestFit="1" customWidth="1"/>
    <col min="3947" max="3947" width="40.5546875" bestFit="1" customWidth="1"/>
    <col min="3948" max="3948" width="16" bestFit="1" customWidth="1"/>
    <col min="3949" max="3949" width="15.77734375" bestFit="1" customWidth="1"/>
    <col min="3950" max="3950" width="47.109375" bestFit="1" customWidth="1"/>
    <col min="3951" max="3951" width="38" bestFit="1" customWidth="1"/>
    <col min="3952" max="3952" width="14.21875" bestFit="1" customWidth="1"/>
    <col min="3953" max="3953" width="24.6640625" bestFit="1" customWidth="1"/>
    <col min="3954" max="3954" width="18.5546875" bestFit="1" customWidth="1"/>
    <col min="3955" max="3955" width="27.88671875" bestFit="1" customWidth="1"/>
    <col min="3956" max="3956" width="27.109375" bestFit="1" customWidth="1"/>
    <col min="3957" max="3957" width="28" bestFit="1" customWidth="1"/>
    <col min="3958" max="3958" width="10.21875" bestFit="1" customWidth="1"/>
    <col min="3959" max="3959" width="11.6640625" bestFit="1" customWidth="1"/>
    <col min="3960" max="3960" width="45.6640625" bestFit="1" customWidth="1"/>
    <col min="3961" max="3961" width="31" bestFit="1" customWidth="1"/>
    <col min="3962" max="3962" width="15.5546875" bestFit="1" customWidth="1"/>
    <col min="3963" max="3963" width="19.33203125" bestFit="1" customWidth="1"/>
    <col min="3964" max="3964" width="28.5546875" bestFit="1" customWidth="1"/>
    <col min="3965" max="3965" width="55.33203125" bestFit="1" customWidth="1"/>
    <col min="3966" max="3966" width="52.6640625" bestFit="1" customWidth="1"/>
    <col min="3967" max="3967" width="50.44140625" bestFit="1" customWidth="1"/>
    <col min="3968" max="3968" width="17.5546875" bestFit="1" customWidth="1"/>
    <col min="3969" max="3969" width="47.5546875" bestFit="1" customWidth="1"/>
    <col min="3970" max="3970" width="50.5546875" bestFit="1" customWidth="1"/>
    <col min="3971" max="3971" width="17.21875" bestFit="1" customWidth="1"/>
    <col min="3972" max="3972" width="45.44140625" bestFit="1" customWidth="1"/>
    <col min="3973" max="3973" width="42.88671875" bestFit="1" customWidth="1"/>
    <col min="3974" max="3974" width="15.77734375" bestFit="1" customWidth="1"/>
    <col min="3975" max="3975" width="7.5546875" bestFit="1" customWidth="1"/>
    <col min="3976" max="3976" width="18.77734375" bestFit="1" customWidth="1"/>
    <col min="3977" max="3977" width="13.6640625" bestFit="1" customWidth="1"/>
    <col min="3978" max="3978" width="29.5546875" bestFit="1" customWidth="1"/>
    <col min="3979" max="3979" width="50.33203125" bestFit="1" customWidth="1"/>
    <col min="3980" max="3980" width="12.5546875" bestFit="1" customWidth="1"/>
    <col min="3981" max="3981" width="26.77734375" bestFit="1" customWidth="1"/>
    <col min="3982" max="3982" width="46.109375" bestFit="1" customWidth="1"/>
    <col min="3983" max="3983" width="38.44140625" bestFit="1" customWidth="1"/>
    <col min="3984" max="3984" width="36.77734375" bestFit="1" customWidth="1"/>
    <col min="3985" max="3985" width="28.109375" bestFit="1" customWidth="1"/>
    <col min="3986" max="3986" width="22" bestFit="1" customWidth="1"/>
    <col min="3987" max="3987" width="40.5546875" bestFit="1" customWidth="1"/>
    <col min="3988" max="3988" width="56.6640625" bestFit="1" customWidth="1"/>
    <col min="3989" max="3989" width="40.44140625" bestFit="1" customWidth="1"/>
    <col min="3990" max="3990" width="38.33203125" bestFit="1" customWidth="1"/>
    <col min="3991" max="3991" width="54.33203125" bestFit="1" customWidth="1"/>
    <col min="3992" max="3992" width="40.77734375" bestFit="1" customWidth="1"/>
    <col min="3993" max="3993" width="28" bestFit="1" customWidth="1"/>
    <col min="3994" max="3994" width="42.33203125" bestFit="1" customWidth="1"/>
    <col min="3995" max="3995" width="31.109375" bestFit="1" customWidth="1"/>
    <col min="3996" max="3996" width="41.6640625" bestFit="1" customWidth="1"/>
    <col min="3997" max="3997" width="36.5546875" bestFit="1" customWidth="1"/>
    <col min="3998" max="3998" width="11.33203125" bestFit="1" customWidth="1"/>
    <col min="3999" max="3999" width="17" bestFit="1" customWidth="1"/>
    <col min="4000" max="4000" width="25.44140625" bestFit="1" customWidth="1"/>
    <col min="4001" max="4001" width="21.109375" bestFit="1" customWidth="1"/>
    <col min="4002" max="4002" width="36.88671875" bestFit="1" customWidth="1"/>
    <col min="4003" max="4003" width="50.77734375" bestFit="1" customWidth="1"/>
    <col min="4004" max="4004" width="50.21875" bestFit="1" customWidth="1"/>
    <col min="4005" max="4005" width="48.77734375" bestFit="1" customWidth="1"/>
    <col min="4006" max="4006" width="33.109375" bestFit="1" customWidth="1"/>
    <col min="4007" max="4007" width="31" bestFit="1" customWidth="1"/>
    <col min="4008" max="4008" width="14.6640625" bestFit="1" customWidth="1"/>
    <col min="4009" max="4009" width="40.109375" bestFit="1" customWidth="1"/>
    <col min="4010" max="4010" width="16.88671875" bestFit="1" customWidth="1"/>
    <col min="4011" max="4011" width="35.21875" bestFit="1" customWidth="1"/>
    <col min="4012" max="4012" width="14.88671875" bestFit="1" customWidth="1"/>
    <col min="4013" max="4013" width="43.5546875" bestFit="1" customWidth="1"/>
    <col min="4014" max="4014" width="43.109375" bestFit="1" customWidth="1"/>
    <col min="4015" max="4015" width="15.6640625" bestFit="1" customWidth="1"/>
    <col min="4016" max="4016" width="32.77734375" bestFit="1" customWidth="1"/>
    <col min="4017" max="4017" width="55.109375" bestFit="1" customWidth="1"/>
    <col min="4018" max="4018" width="11.77734375" bestFit="1" customWidth="1"/>
    <col min="4019" max="4019" width="47.88671875" bestFit="1" customWidth="1"/>
    <col min="4020" max="4020" width="21.33203125" bestFit="1" customWidth="1"/>
    <col min="4021" max="4021" width="13.88671875" bestFit="1" customWidth="1"/>
    <col min="4022" max="4022" width="10.33203125" bestFit="1" customWidth="1"/>
    <col min="4023" max="4023" width="53" bestFit="1" customWidth="1"/>
    <col min="4024" max="4024" width="29.109375" bestFit="1" customWidth="1"/>
    <col min="4025" max="4025" width="9.77734375" bestFit="1" customWidth="1"/>
    <col min="4026" max="4026" width="40.77734375" bestFit="1" customWidth="1"/>
    <col min="4027" max="4027" width="12" bestFit="1" customWidth="1"/>
    <col min="4028" max="4028" width="9.88671875" bestFit="1" customWidth="1"/>
    <col min="4029" max="4029" width="34.5546875" bestFit="1" customWidth="1"/>
    <col min="4030" max="4030" width="31.33203125" bestFit="1" customWidth="1"/>
    <col min="4031" max="4031" width="21.44140625" bestFit="1" customWidth="1"/>
    <col min="4032" max="4032" width="26.77734375" bestFit="1" customWidth="1"/>
    <col min="4033" max="4033" width="11" bestFit="1" customWidth="1"/>
    <col min="4034" max="4034" width="39" bestFit="1" customWidth="1"/>
    <col min="4035" max="4035" width="14.88671875" bestFit="1" customWidth="1"/>
    <col min="4036" max="4036" width="16" bestFit="1" customWidth="1"/>
    <col min="4037" max="4037" width="22.5546875" bestFit="1" customWidth="1"/>
    <col min="4038" max="4038" width="19.109375" bestFit="1" customWidth="1"/>
    <col min="4039" max="4039" width="50.77734375" bestFit="1" customWidth="1"/>
    <col min="4040" max="4040" width="26.6640625" bestFit="1" customWidth="1"/>
    <col min="4041" max="4041" width="39.109375" bestFit="1" customWidth="1"/>
    <col min="4042" max="4042" width="15.44140625" bestFit="1" customWidth="1"/>
    <col min="4043" max="4043" width="21.77734375" bestFit="1" customWidth="1"/>
    <col min="4044" max="4044" width="32.33203125" bestFit="1" customWidth="1"/>
    <col min="4045" max="4045" width="47.77734375" bestFit="1" customWidth="1"/>
    <col min="4046" max="4046" width="13.88671875" bestFit="1" customWidth="1"/>
    <col min="4047" max="4047" width="45.44140625" bestFit="1" customWidth="1"/>
    <col min="4048" max="4048" width="17.21875" bestFit="1" customWidth="1"/>
    <col min="4049" max="4049" width="46.109375" bestFit="1" customWidth="1"/>
    <col min="4050" max="4050" width="27.6640625" bestFit="1" customWidth="1"/>
    <col min="4051" max="4051" width="11.5546875" bestFit="1" customWidth="1"/>
    <col min="4052" max="4052" width="54.21875" bestFit="1" customWidth="1"/>
    <col min="4053" max="4053" width="27.33203125" bestFit="1" customWidth="1"/>
    <col min="4054" max="4054" width="46.88671875" bestFit="1" customWidth="1"/>
    <col min="4055" max="4055" width="42.44140625" bestFit="1" customWidth="1"/>
    <col min="4056" max="4056" width="11.44140625" bestFit="1" customWidth="1"/>
    <col min="4057" max="4057" width="61.109375" bestFit="1" customWidth="1"/>
    <col min="4058" max="4058" width="48.44140625" bestFit="1" customWidth="1"/>
    <col min="4059" max="4059" width="45.77734375" bestFit="1" customWidth="1"/>
    <col min="4060" max="4060" width="51.21875" bestFit="1" customWidth="1"/>
    <col min="4061" max="4061" width="19" bestFit="1" customWidth="1"/>
    <col min="4062" max="4062" width="56.88671875" bestFit="1" customWidth="1"/>
    <col min="4063" max="4063" width="44.21875" bestFit="1" customWidth="1"/>
    <col min="4064" max="4064" width="11.33203125" bestFit="1" customWidth="1"/>
    <col min="4065" max="4065" width="32.44140625" bestFit="1" customWidth="1"/>
    <col min="4066" max="4066" width="43.6640625" bestFit="1" customWidth="1"/>
    <col min="4067" max="4067" width="21.77734375" bestFit="1" customWidth="1"/>
    <col min="4068" max="4068" width="16.44140625" bestFit="1" customWidth="1"/>
    <col min="4069" max="4069" width="17.77734375" bestFit="1" customWidth="1"/>
    <col min="4070" max="4070" width="48.44140625" bestFit="1" customWidth="1"/>
    <col min="4071" max="4071" width="51.44140625" bestFit="1" customWidth="1"/>
    <col min="4072" max="4072" width="48.21875" bestFit="1" customWidth="1"/>
    <col min="4073" max="4073" width="19.44140625" bestFit="1" customWidth="1"/>
    <col min="4074" max="4074" width="33.44140625" bestFit="1" customWidth="1"/>
    <col min="4075" max="4075" width="49.5546875" bestFit="1" customWidth="1"/>
    <col min="4076" max="4076" width="15.6640625" bestFit="1" customWidth="1"/>
    <col min="4077" max="4077" width="37.77734375" bestFit="1" customWidth="1"/>
    <col min="4078" max="4078" width="56.6640625" bestFit="1" customWidth="1"/>
    <col min="4079" max="4079" width="46.6640625" bestFit="1" customWidth="1"/>
    <col min="4080" max="4080" width="41" bestFit="1" customWidth="1"/>
    <col min="4081" max="4081" width="59.44140625" bestFit="1" customWidth="1"/>
    <col min="4082" max="4082" width="23.21875" bestFit="1" customWidth="1"/>
    <col min="4083" max="4083" width="18.5546875" bestFit="1" customWidth="1"/>
    <col min="4084" max="4084" width="16.6640625" bestFit="1" customWidth="1"/>
    <col min="4085" max="4085" width="20.88671875" bestFit="1" customWidth="1"/>
    <col min="4086" max="4086" width="16.44140625" bestFit="1" customWidth="1"/>
    <col min="4087" max="4087" width="32.109375" bestFit="1" customWidth="1"/>
    <col min="4088" max="4088" width="27.109375" bestFit="1" customWidth="1"/>
    <col min="4089" max="4089" width="19.88671875" bestFit="1" customWidth="1"/>
    <col min="4090" max="4090" width="37.109375" bestFit="1" customWidth="1"/>
    <col min="4091" max="4091" width="54.5546875" bestFit="1" customWidth="1"/>
    <col min="4092" max="4092" width="50.77734375" bestFit="1" customWidth="1"/>
    <col min="4093" max="4093" width="20.33203125" bestFit="1" customWidth="1"/>
    <col min="4094" max="4094" width="36" bestFit="1" customWidth="1"/>
    <col min="4095" max="4095" width="43.6640625" bestFit="1" customWidth="1"/>
    <col min="4096" max="4096" width="46.21875" bestFit="1" customWidth="1"/>
    <col min="4097" max="4097" width="15.44140625" bestFit="1" customWidth="1"/>
    <col min="4098" max="4098" width="42.109375" bestFit="1" customWidth="1"/>
    <col min="4099" max="4099" width="10.109375" bestFit="1" customWidth="1"/>
    <col min="4100" max="4100" width="51.6640625" bestFit="1" customWidth="1"/>
    <col min="4101" max="4101" width="34.77734375" bestFit="1" customWidth="1"/>
    <col min="4102" max="4102" width="50.33203125" bestFit="1" customWidth="1"/>
    <col min="4103" max="4103" width="28.109375" bestFit="1" customWidth="1"/>
    <col min="4104" max="4104" width="12.109375" bestFit="1" customWidth="1"/>
    <col min="4105" max="4105" width="10.5546875" bestFit="1" customWidth="1"/>
    <col min="4106" max="4106" width="44.77734375" bestFit="1" customWidth="1"/>
    <col min="4107" max="4107" width="53.77734375" bestFit="1" customWidth="1"/>
    <col min="4108" max="4108" width="9.77734375" bestFit="1" customWidth="1"/>
    <col min="4109" max="4109" width="10.77734375" bestFit="1" customWidth="1"/>
  </cols>
  <sheetData>
    <row r="1" spans="1:6" x14ac:dyDescent="0.3">
      <c r="A1" s="6" t="s">
        <v>8223</v>
      </c>
      <c r="B1" t="s">
        <v>8224</v>
      </c>
    </row>
    <row r="3" spans="1:6" x14ac:dyDescent="0.3">
      <c r="A3" s="6" t="s">
        <v>8380</v>
      </c>
      <c r="B3" s="6" t="s">
        <v>8313</v>
      </c>
    </row>
    <row r="4" spans="1:6" x14ac:dyDescent="0.3">
      <c r="A4" s="6" t="s">
        <v>8218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3">
      <c r="A5" s="7" t="s">
        <v>8315</v>
      </c>
      <c r="B5" s="8">
        <v>261</v>
      </c>
      <c r="C5" s="8"/>
      <c r="D5" s="8">
        <v>130</v>
      </c>
      <c r="E5" s="8">
        <v>31</v>
      </c>
      <c r="F5" s="8">
        <v>422</v>
      </c>
    </row>
    <row r="6" spans="1:6" x14ac:dyDescent="0.3">
      <c r="A6" s="7" t="s">
        <v>8341</v>
      </c>
      <c r="B6" s="8">
        <v>34</v>
      </c>
      <c r="C6" s="8">
        <v>4</v>
      </c>
      <c r="D6" s="8">
        <v>115</v>
      </c>
      <c r="E6" s="8">
        <v>15</v>
      </c>
      <c r="F6" s="8">
        <v>168</v>
      </c>
    </row>
    <row r="7" spans="1:6" x14ac:dyDescent="0.3">
      <c r="A7" s="7" t="s">
        <v>8338</v>
      </c>
      <c r="B7" s="8">
        <v>52</v>
      </c>
      <c r="C7" s="8"/>
      <c r="D7" s="8">
        <v>96</v>
      </c>
      <c r="E7" s="8"/>
      <c r="F7" s="8">
        <v>148</v>
      </c>
    </row>
    <row r="8" spans="1:6" x14ac:dyDescent="0.3">
      <c r="A8" s="7" t="s">
        <v>8336</v>
      </c>
      <c r="B8" s="8"/>
      <c r="C8" s="8"/>
      <c r="D8" s="8"/>
      <c r="E8" s="8">
        <v>23</v>
      </c>
      <c r="F8" s="8">
        <v>23</v>
      </c>
    </row>
    <row r="9" spans="1:6" x14ac:dyDescent="0.3">
      <c r="A9" s="7" t="s">
        <v>8330</v>
      </c>
      <c r="B9" s="8">
        <v>490</v>
      </c>
      <c r="C9" s="8">
        <v>17</v>
      </c>
      <c r="D9" s="8">
        <v>110</v>
      </c>
      <c r="E9" s="8">
        <v>19</v>
      </c>
      <c r="F9" s="8">
        <v>636</v>
      </c>
    </row>
    <row r="10" spans="1:6" x14ac:dyDescent="0.3">
      <c r="A10" s="7" t="s">
        <v>8343</v>
      </c>
      <c r="B10" s="8">
        <v>62</v>
      </c>
      <c r="C10" s="8"/>
      <c r="D10" s="8">
        <v>72</v>
      </c>
      <c r="E10" s="8"/>
      <c r="F10" s="8">
        <v>134</v>
      </c>
    </row>
    <row r="11" spans="1:6" x14ac:dyDescent="0.3">
      <c r="A11" s="7" t="s">
        <v>8327</v>
      </c>
      <c r="B11" s="8">
        <v>69</v>
      </c>
      <c r="C11" s="8"/>
      <c r="D11" s="8">
        <v>87</v>
      </c>
      <c r="E11" s="8">
        <v>22</v>
      </c>
      <c r="F11" s="8">
        <v>178</v>
      </c>
    </row>
    <row r="12" spans="1:6" x14ac:dyDescent="0.3">
      <c r="A12" s="7" t="s">
        <v>8324</v>
      </c>
      <c r="B12" s="8">
        <v>158</v>
      </c>
      <c r="C12" s="8"/>
      <c r="D12" s="8">
        <v>138</v>
      </c>
      <c r="E12" s="8">
        <v>121</v>
      </c>
      <c r="F12" s="8">
        <v>417</v>
      </c>
    </row>
    <row r="13" spans="1:6" x14ac:dyDescent="0.3">
      <c r="A13" s="7" t="s">
        <v>8322</v>
      </c>
      <c r="B13" s="8">
        <v>525</v>
      </c>
      <c r="C13" s="8">
        <v>12</v>
      </c>
      <c r="D13" s="8">
        <v>349</v>
      </c>
      <c r="E13" s="8">
        <v>26</v>
      </c>
      <c r="F13" s="8">
        <v>912</v>
      </c>
    </row>
    <row r="14" spans="1:6" x14ac:dyDescent="0.3">
      <c r="A14" s="7" t="s">
        <v>8310</v>
      </c>
      <c r="B14" s="8">
        <v>1651</v>
      </c>
      <c r="C14" s="8">
        <v>33</v>
      </c>
      <c r="D14" s="8">
        <v>1097</v>
      </c>
      <c r="E14" s="8">
        <v>257</v>
      </c>
      <c r="F14" s="8">
        <v>3038</v>
      </c>
    </row>
    <row r="15" spans="1:6" x14ac:dyDescent="0.3">
      <c r="A15" s="7"/>
      <c r="B15" s="8"/>
      <c r="C15" s="8"/>
      <c r="D15" s="8"/>
      <c r="E15" s="8"/>
      <c r="F15" s="8"/>
    </row>
    <row r="16" spans="1:6" ht="28.8" customHeight="1" x14ac:dyDescent="0.3">
      <c r="A16" s="26" t="s">
        <v>8409</v>
      </c>
      <c r="B16" s="27"/>
    </row>
    <row r="17" spans="1:6" ht="31.2" x14ac:dyDescent="0.3">
      <c r="A17" s="24" t="s">
        <v>8403</v>
      </c>
      <c r="B17" s="25" t="s">
        <v>8402</v>
      </c>
      <c r="C17" s="13"/>
    </row>
    <row r="18" spans="1:6" x14ac:dyDescent="0.3">
      <c r="A18" s="14" t="s">
        <v>8315</v>
      </c>
      <c r="B18" s="15">
        <f>(GETPIVOTDATA("name",$A$3,"state","successful","category","film &amp; video")/GETPIVOTDATA("name",$A$3,"category","film &amp; video"))</f>
        <v>0.61848341232227488</v>
      </c>
      <c r="C18" s="13"/>
    </row>
    <row r="19" spans="1:6" x14ac:dyDescent="0.3">
      <c r="A19" s="14" t="s">
        <v>8341</v>
      </c>
      <c r="B19" s="15">
        <f>(GETPIVOTDATA("name",$A$3,"state","successful","category","food")/GETPIVOTDATA("name",$A$3,"category","food"))</f>
        <v>0.20238095238095238</v>
      </c>
      <c r="C19" s="13"/>
    </row>
    <row r="20" spans="1:6" x14ac:dyDescent="0.3">
      <c r="A20" s="14" t="s">
        <v>8338</v>
      </c>
      <c r="B20" s="15">
        <f>(GETPIVOTDATA("name",$A$3,"state","successful","category","games")/GETPIVOTDATA("name",$A$3,"category","games"))</f>
        <v>0.35135135135135137</v>
      </c>
      <c r="C20" s="13"/>
    </row>
    <row r="21" spans="1:6" x14ac:dyDescent="0.3">
      <c r="A21" s="14" t="s">
        <v>8336</v>
      </c>
      <c r="B21" s="15">
        <f>(GETPIVOTDATA("name",$A$3,"state","successful","category","journalism")/GETPIVOTDATA("name",$A$3,"category","journalism"))</f>
        <v>0</v>
      </c>
      <c r="C21" s="13"/>
    </row>
    <row r="22" spans="1:6" x14ac:dyDescent="0.3">
      <c r="A22" s="14" t="s">
        <v>8330</v>
      </c>
      <c r="B22" s="15">
        <f>(GETPIVOTDATA("name",$A$3,"state","successful","category","music")/GETPIVOTDATA("name",$A$3,"category","music"))</f>
        <v>0.77044025157232709</v>
      </c>
      <c r="C22" s="13"/>
    </row>
    <row r="23" spans="1:6" x14ac:dyDescent="0.3">
      <c r="A23" s="14" t="s">
        <v>8343</v>
      </c>
      <c r="B23" s="15">
        <f>(GETPIVOTDATA("name",$A$3,"state","successful","category","photography")/GETPIVOTDATA("name",$A$3,"category","photography"))</f>
        <v>0.46268656716417911</v>
      </c>
      <c r="C23" s="13"/>
    </row>
    <row r="24" spans="1:6" x14ac:dyDescent="0.3">
      <c r="A24" s="14" t="s">
        <v>8327</v>
      </c>
      <c r="B24" s="15">
        <f>(GETPIVOTDATA("name",$A$3,"state","successful","category","publishing")/GETPIVOTDATA("name",$A$3,"category","publishing"))</f>
        <v>0.38764044943820225</v>
      </c>
      <c r="C24" s="13"/>
    </row>
    <row r="25" spans="1:6" x14ac:dyDescent="0.3">
      <c r="A25" s="14" t="s">
        <v>8324</v>
      </c>
      <c r="B25" s="15">
        <f>(GETPIVOTDATA("name",$A$3,"state","successful","category","technology")/GETPIVOTDATA("name",$A$3,"category","technology"))</f>
        <v>0.37889688249400477</v>
      </c>
      <c r="C25" s="13"/>
    </row>
    <row r="26" spans="1:6" ht="15" thickBot="1" x14ac:dyDescent="0.35">
      <c r="A26" s="16" t="s">
        <v>8322</v>
      </c>
      <c r="B26" s="17">
        <f>(GETPIVOTDATA("name",$A$3,"state","successful","category","theater")/GETPIVOTDATA("name",$A$3,"category","theater"))</f>
        <v>0.57565789473684215</v>
      </c>
    </row>
    <row r="28" spans="1:6" ht="28.8" customHeight="1" x14ac:dyDescent="0.3">
      <c r="A28" s="26" t="s">
        <v>8409</v>
      </c>
      <c r="B28" s="28"/>
      <c r="C28" s="28"/>
      <c r="D28" s="28"/>
      <c r="E28" s="28"/>
      <c r="F28" s="27"/>
    </row>
    <row r="29" spans="1:6" x14ac:dyDescent="0.3">
      <c r="A29" s="21" t="s">
        <v>8404</v>
      </c>
      <c r="B29" s="21" t="s">
        <v>8313</v>
      </c>
      <c r="C29" s="20"/>
      <c r="D29" s="20"/>
      <c r="E29" s="20"/>
      <c r="F29" s="20"/>
    </row>
    <row r="30" spans="1:6" x14ac:dyDescent="0.3">
      <c r="A30" s="21" t="s">
        <v>8309</v>
      </c>
      <c r="B30" s="20" t="s">
        <v>8220</v>
      </c>
      <c r="C30" s="20" t="s">
        <v>8221</v>
      </c>
      <c r="D30" s="20" t="s">
        <v>8222</v>
      </c>
      <c r="E30" s="20" t="s">
        <v>8219</v>
      </c>
      <c r="F30" s="20" t="s">
        <v>8310</v>
      </c>
    </row>
    <row r="31" spans="1:6" x14ac:dyDescent="0.3">
      <c r="A31" s="22" t="s">
        <v>8239</v>
      </c>
      <c r="B31" s="23">
        <v>0</v>
      </c>
      <c r="C31" s="23">
        <v>1.30718954248366E-3</v>
      </c>
      <c r="D31" s="23">
        <v>0.02</v>
      </c>
      <c r="E31" s="23">
        <v>1.3729977116704805E-3</v>
      </c>
      <c r="F31" s="23">
        <v>1.4584346135148275E-3</v>
      </c>
    </row>
    <row r="32" spans="1:6" x14ac:dyDescent="0.3">
      <c r="A32" s="22" t="s">
        <v>8226</v>
      </c>
      <c r="B32" s="23">
        <v>4.0114613180515762E-2</v>
      </c>
      <c r="C32" s="23">
        <v>2.6797385620915031E-2</v>
      </c>
      <c r="D32" s="23">
        <v>0</v>
      </c>
      <c r="E32" s="23">
        <v>8.6956521739130436E-3</v>
      </c>
      <c r="F32" s="23">
        <v>1.7987360233349538E-2</v>
      </c>
    </row>
    <row r="33" spans="1:6" x14ac:dyDescent="0.3">
      <c r="A33" s="22" t="s">
        <v>8242</v>
      </c>
      <c r="B33" s="23">
        <v>0</v>
      </c>
      <c r="C33" s="23">
        <v>6.5359477124183002E-4</v>
      </c>
      <c r="D33" s="23">
        <v>0</v>
      </c>
      <c r="E33" s="23">
        <v>4.5766590389016021E-4</v>
      </c>
      <c r="F33" s="23">
        <v>4.8614487117160912E-4</v>
      </c>
    </row>
    <row r="34" spans="1:6" x14ac:dyDescent="0.3">
      <c r="A34" s="22" t="s">
        <v>8229</v>
      </c>
      <c r="B34" s="23">
        <v>4.8710601719197708E-2</v>
      </c>
      <c r="C34" s="23">
        <v>4.1830065359477121E-2</v>
      </c>
      <c r="D34" s="23">
        <v>0.02</v>
      </c>
      <c r="E34" s="23">
        <v>2.9290617848970253E-2</v>
      </c>
      <c r="F34" s="23">
        <v>3.5488575595527469E-2</v>
      </c>
    </row>
    <row r="35" spans="1:6" x14ac:dyDescent="0.3">
      <c r="A35" s="22" t="s">
        <v>8240</v>
      </c>
      <c r="B35" s="23">
        <v>8.5959885386819486E-3</v>
      </c>
      <c r="C35" s="23">
        <v>1.30718954248366E-3</v>
      </c>
      <c r="D35" s="23">
        <v>0</v>
      </c>
      <c r="E35" s="23">
        <v>4.5766590389016021E-4</v>
      </c>
      <c r="F35" s="23">
        <v>1.4584346135148275E-3</v>
      </c>
    </row>
    <row r="36" spans="1:6" x14ac:dyDescent="0.3">
      <c r="A36" s="22" t="s">
        <v>8236</v>
      </c>
      <c r="B36" s="23">
        <v>8.5959885386819486E-3</v>
      </c>
      <c r="C36" s="23">
        <v>1.7647058823529412E-2</v>
      </c>
      <c r="D36" s="23">
        <v>0</v>
      </c>
      <c r="E36" s="23">
        <v>1.0526315789473684E-2</v>
      </c>
      <c r="F36" s="23">
        <v>1.2882839086047641E-2</v>
      </c>
    </row>
    <row r="37" spans="1:6" x14ac:dyDescent="0.3">
      <c r="A37" s="22" t="s">
        <v>8232</v>
      </c>
      <c r="B37" s="23">
        <v>1.1461318051575931E-2</v>
      </c>
      <c r="C37" s="23">
        <v>3.9215686274509803E-3</v>
      </c>
      <c r="D37" s="23">
        <v>0</v>
      </c>
      <c r="E37" s="23">
        <v>1.8306636155606408E-3</v>
      </c>
      <c r="F37" s="23">
        <v>3.4030140982012642E-3</v>
      </c>
    </row>
    <row r="38" spans="1:6" x14ac:dyDescent="0.3">
      <c r="A38" s="22" t="s">
        <v>8227</v>
      </c>
      <c r="B38" s="23">
        <v>2.8653295128939827E-3</v>
      </c>
      <c r="C38" s="23">
        <v>5.8823529411764705E-3</v>
      </c>
      <c r="D38" s="23">
        <v>0</v>
      </c>
      <c r="E38" s="23">
        <v>5.0343249427917619E-3</v>
      </c>
      <c r="F38" s="23">
        <v>5.1045211473018963E-3</v>
      </c>
    </row>
    <row r="39" spans="1:6" x14ac:dyDescent="0.3">
      <c r="A39" s="22" t="s">
        <v>8230</v>
      </c>
      <c r="B39" s="23">
        <v>1.4326647564469915E-2</v>
      </c>
      <c r="C39" s="23">
        <v>6.5359477124183009E-3</v>
      </c>
      <c r="D39" s="23">
        <v>0.04</v>
      </c>
      <c r="E39" s="23">
        <v>4.5766590389016018E-3</v>
      </c>
      <c r="F39" s="23">
        <v>6.5629557608167235E-3</v>
      </c>
    </row>
    <row r="40" spans="1:6" x14ac:dyDescent="0.3">
      <c r="A40" s="22" t="s">
        <v>8225</v>
      </c>
      <c r="B40" s="23">
        <v>7.1633237822349566E-2</v>
      </c>
      <c r="C40" s="23">
        <v>0.13398692810457516</v>
      </c>
      <c r="D40" s="23">
        <v>0.16</v>
      </c>
      <c r="E40" s="23">
        <v>0.16750572082379864</v>
      </c>
      <c r="F40" s="23">
        <v>0.14681575109382597</v>
      </c>
    </row>
    <row r="41" spans="1:6" x14ac:dyDescent="0.3">
      <c r="A41" s="22" t="s">
        <v>8231</v>
      </c>
      <c r="B41" s="23">
        <v>2.8653295128939827E-3</v>
      </c>
      <c r="C41" s="23">
        <v>1.30718954248366E-3</v>
      </c>
      <c r="D41" s="23">
        <v>0</v>
      </c>
      <c r="E41" s="23">
        <v>0</v>
      </c>
      <c r="F41" s="23">
        <v>7.2921730675741374E-4</v>
      </c>
    </row>
    <row r="42" spans="1:6" x14ac:dyDescent="0.3">
      <c r="A42" s="22" t="s">
        <v>8241</v>
      </c>
      <c r="B42" s="23">
        <v>5.7306590257879654E-3</v>
      </c>
      <c r="C42" s="23">
        <v>2.6143790849673201E-3</v>
      </c>
      <c r="D42" s="23">
        <v>0.02</v>
      </c>
      <c r="E42" s="23">
        <v>3.6613272311212816E-3</v>
      </c>
      <c r="F42" s="23">
        <v>3.6460865337870686E-3</v>
      </c>
    </row>
    <row r="43" spans="1:6" x14ac:dyDescent="0.3">
      <c r="A43" s="22" t="s">
        <v>8237</v>
      </c>
      <c r="B43" s="23">
        <v>8.5959885386819486E-3</v>
      </c>
      <c r="C43" s="23">
        <v>1.241830065359477E-2</v>
      </c>
      <c r="D43" s="23">
        <v>0</v>
      </c>
      <c r="E43" s="23">
        <v>3.2036613272311211E-3</v>
      </c>
      <c r="F43" s="23">
        <v>7.0491006319883323E-3</v>
      </c>
    </row>
    <row r="44" spans="1:6" x14ac:dyDescent="0.3">
      <c r="A44" s="22" t="s">
        <v>8243</v>
      </c>
      <c r="B44" s="23">
        <v>0</v>
      </c>
      <c r="C44" s="23">
        <v>0</v>
      </c>
      <c r="D44" s="23">
        <v>0</v>
      </c>
      <c r="E44" s="23">
        <v>9.1533180778032041E-4</v>
      </c>
      <c r="F44" s="23">
        <v>4.8614487117160912E-4</v>
      </c>
    </row>
    <row r="45" spans="1:6" x14ac:dyDescent="0.3">
      <c r="A45" s="22" t="s">
        <v>8238</v>
      </c>
      <c r="B45" s="23">
        <v>2.8653295128939827E-3</v>
      </c>
      <c r="C45" s="23">
        <v>5.2287581699346402E-3</v>
      </c>
      <c r="D45" s="23">
        <v>0.06</v>
      </c>
      <c r="E45" s="23">
        <v>0</v>
      </c>
      <c r="F45" s="23">
        <v>2.9168692270296549E-3</v>
      </c>
    </row>
    <row r="46" spans="1:6" x14ac:dyDescent="0.3">
      <c r="A46" s="22" t="s">
        <v>8233</v>
      </c>
      <c r="B46" s="23">
        <v>1.1461318051575931E-2</v>
      </c>
      <c r="C46" s="23">
        <v>9.1503267973856214E-3</v>
      </c>
      <c r="D46" s="23">
        <v>0.02</v>
      </c>
      <c r="E46" s="23">
        <v>9.1533180778032041E-4</v>
      </c>
      <c r="F46" s="23">
        <v>5.1045211473018963E-3</v>
      </c>
    </row>
    <row r="47" spans="1:6" x14ac:dyDescent="0.3">
      <c r="A47" s="22" t="s">
        <v>8234</v>
      </c>
      <c r="B47" s="23">
        <v>0</v>
      </c>
      <c r="C47" s="23">
        <v>3.2679738562091504E-3</v>
      </c>
      <c r="D47" s="23">
        <v>0</v>
      </c>
      <c r="E47" s="23">
        <v>9.1533180778032041E-4</v>
      </c>
      <c r="F47" s="23">
        <v>1.7015070491006321E-3</v>
      </c>
    </row>
    <row r="48" spans="1:6" x14ac:dyDescent="0.3">
      <c r="A48" s="22" t="s">
        <v>8228</v>
      </c>
      <c r="B48" s="23">
        <v>1.1461318051575931E-2</v>
      </c>
      <c r="C48" s="23">
        <v>3.2679738562091504E-3</v>
      </c>
      <c r="D48" s="23">
        <v>0</v>
      </c>
      <c r="E48" s="23">
        <v>1.3729977116704805E-3</v>
      </c>
      <c r="F48" s="23">
        <v>2.9168692270296549E-3</v>
      </c>
    </row>
    <row r="49" spans="1:6" x14ac:dyDescent="0.3">
      <c r="A49" s="22" t="s">
        <v>8235</v>
      </c>
      <c r="B49" s="23">
        <v>1.4326647564469915E-2</v>
      </c>
      <c r="C49" s="23">
        <v>5.8823529411764705E-3</v>
      </c>
      <c r="D49" s="23">
        <v>0</v>
      </c>
      <c r="E49" s="23">
        <v>3.2036613272311211E-3</v>
      </c>
      <c r="F49" s="23">
        <v>5.1045211473018963E-3</v>
      </c>
    </row>
    <row r="50" spans="1:6" x14ac:dyDescent="0.3">
      <c r="A50" s="22" t="s">
        <v>8244</v>
      </c>
      <c r="B50" s="23">
        <v>0</v>
      </c>
      <c r="C50" s="23">
        <v>0</v>
      </c>
      <c r="D50" s="23">
        <v>0</v>
      </c>
      <c r="E50" s="23">
        <v>4.5766590389016021E-4</v>
      </c>
      <c r="F50" s="23">
        <v>2.4307243558580456E-4</v>
      </c>
    </row>
    <row r="51" spans="1:6" x14ac:dyDescent="0.3">
      <c r="A51" s="22" t="s">
        <v>8224</v>
      </c>
      <c r="B51" s="23">
        <v>0.73638968481375355</v>
      </c>
      <c r="C51" s="23">
        <v>0.71699346405228759</v>
      </c>
      <c r="D51" s="23">
        <v>0.66</v>
      </c>
      <c r="E51" s="23">
        <v>0.75560640732265449</v>
      </c>
      <c r="F51" s="23">
        <v>0.73845405930967434</v>
      </c>
    </row>
    <row r="52" spans="1:6" x14ac:dyDescent="0.3">
      <c r="A52" s="22" t="s">
        <v>8310</v>
      </c>
      <c r="B52" s="23">
        <v>1</v>
      </c>
      <c r="C52" s="23">
        <v>1</v>
      </c>
      <c r="D52" s="23">
        <v>1</v>
      </c>
      <c r="E52" s="23">
        <v>1</v>
      </c>
      <c r="F52" s="23">
        <v>1</v>
      </c>
    </row>
  </sheetData>
  <sortState ref="A18:B26">
    <sortCondition ref="A18"/>
  </sortState>
  <mergeCells count="2">
    <mergeCell ref="A16:B16"/>
    <mergeCell ref="A28:F28"/>
  </mergeCell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5453F-71A7-42C9-B575-E0B4A9B1B226}">
  <dimension ref="A1:F46"/>
  <sheetViews>
    <sheetView topLeftCell="A12" zoomScaleNormal="100"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8311</v>
      </c>
    </row>
    <row r="3" spans="1:6" x14ac:dyDescent="0.3">
      <c r="A3" s="6" t="s">
        <v>8314</v>
      </c>
      <c r="B3" s="6" t="s">
        <v>8313</v>
      </c>
    </row>
    <row r="4" spans="1:6" x14ac:dyDescent="0.3">
      <c r="A4" s="6" t="s">
        <v>8218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3">
      <c r="A5" s="7" t="s">
        <v>8321</v>
      </c>
      <c r="B5" s="8"/>
      <c r="C5" s="8"/>
      <c r="D5" s="8">
        <v>100</v>
      </c>
      <c r="E5" s="8"/>
      <c r="F5" s="8">
        <v>100</v>
      </c>
    </row>
    <row r="6" spans="1:6" x14ac:dyDescent="0.3">
      <c r="A6" s="7" t="s">
        <v>8349</v>
      </c>
      <c r="B6" s="8"/>
      <c r="C6" s="8"/>
      <c r="D6" s="8"/>
      <c r="E6" s="8">
        <v>20</v>
      </c>
      <c r="F6" s="8">
        <v>20</v>
      </c>
    </row>
    <row r="7" spans="1:6" x14ac:dyDescent="0.3">
      <c r="A7" s="7" t="s">
        <v>8337</v>
      </c>
      <c r="B7" s="8"/>
      <c r="C7" s="8"/>
      <c r="D7" s="8"/>
      <c r="E7" s="8">
        <v>24</v>
      </c>
      <c r="F7" s="8">
        <v>24</v>
      </c>
    </row>
    <row r="8" spans="1:6" x14ac:dyDescent="0.3">
      <c r="A8" s="7" t="s">
        <v>8363</v>
      </c>
      <c r="B8" s="8"/>
      <c r="C8" s="8"/>
      <c r="D8" s="8">
        <v>40</v>
      </c>
      <c r="E8" s="8"/>
      <c r="F8" s="8">
        <v>40</v>
      </c>
    </row>
    <row r="9" spans="1:6" x14ac:dyDescent="0.3">
      <c r="A9" s="7" t="s">
        <v>8359</v>
      </c>
      <c r="B9" s="8">
        <v>40</v>
      </c>
      <c r="C9" s="8"/>
      <c r="D9" s="8"/>
      <c r="E9" s="8"/>
      <c r="F9" s="8">
        <v>40</v>
      </c>
    </row>
    <row r="10" spans="1:6" x14ac:dyDescent="0.3">
      <c r="A10" s="7" t="s">
        <v>8320</v>
      </c>
      <c r="B10" s="8">
        <v>180</v>
      </c>
      <c r="C10" s="8"/>
      <c r="D10" s="8"/>
      <c r="E10" s="8"/>
      <c r="F10" s="8">
        <v>180</v>
      </c>
    </row>
    <row r="11" spans="1:6" x14ac:dyDescent="0.3">
      <c r="A11" s="7" t="s">
        <v>8319</v>
      </c>
      <c r="B11" s="8"/>
      <c r="C11" s="8"/>
      <c r="D11" s="8">
        <v>80</v>
      </c>
      <c r="E11" s="8"/>
      <c r="F11" s="8">
        <v>80</v>
      </c>
    </row>
    <row r="12" spans="1:6" x14ac:dyDescent="0.3">
      <c r="A12" s="7" t="s">
        <v>8335</v>
      </c>
      <c r="B12" s="8">
        <v>40</v>
      </c>
      <c r="C12" s="8"/>
      <c r="D12" s="8"/>
      <c r="E12" s="8"/>
      <c r="F12" s="8">
        <v>40</v>
      </c>
    </row>
    <row r="13" spans="1:6" x14ac:dyDescent="0.3">
      <c r="A13" s="7" t="s">
        <v>8352</v>
      </c>
      <c r="B13" s="8"/>
      <c r="C13" s="8">
        <v>20</v>
      </c>
      <c r="D13" s="8">
        <v>40</v>
      </c>
      <c r="E13" s="8"/>
      <c r="F13" s="8">
        <v>60</v>
      </c>
    </row>
    <row r="14" spans="1:6" x14ac:dyDescent="0.3">
      <c r="A14" s="7" t="s">
        <v>8329</v>
      </c>
      <c r="B14" s="8"/>
      <c r="C14" s="8"/>
      <c r="D14" s="8">
        <v>40</v>
      </c>
      <c r="E14" s="8"/>
      <c r="F14" s="8">
        <v>40</v>
      </c>
    </row>
    <row r="15" spans="1:6" x14ac:dyDescent="0.3">
      <c r="A15" s="7" t="s">
        <v>8342</v>
      </c>
      <c r="B15" s="8"/>
      <c r="C15" s="8"/>
      <c r="D15" s="8">
        <v>120</v>
      </c>
      <c r="E15" s="8">
        <v>20</v>
      </c>
      <c r="F15" s="8">
        <v>140</v>
      </c>
    </row>
    <row r="16" spans="1:6" x14ac:dyDescent="0.3">
      <c r="A16" s="7" t="s">
        <v>8353</v>
      </c>
      <c r="B16" s="8"/>
      <c r="C16" s="8"/>
      <c r="D16" s="8">
        <v>20</v>
      </c>
      <c r="E16" s="8"/>
      <c r="F16" s="8">
        <v>20</v>
      </c>
    </row>
    <row r="17" spans="1:6" x14ac:dyDescent="0.3">
      <c r="A17" s="7" t="s">
        <v>8354</v>
      </c>
      <c r="B17" s="8">
        <v>140</v>
      </c>
      <c r="C17" s="8"/>
      <c r="D17" s="8"/>
      <c r="E17" s="8"/>
      <c r="F17" s="8">
        <v>140</v>
      </c>
    </row>
    <row r="18" spans="1:6" x14ac:dyDescent="0.3">
      <c r="A18" s="7" t="s">
        <v>8334</v>
      </c>
      <c r="B18" s="8">
        <v>140</v>
      </c>
      <c r="C18" s="8"/>
      <c r="D18" s="8">
        <v>20</v>
      </c>
      <c r="E18" s="8"/>
      <c r="F18" s="8">
        <v>160</v>
      </c>
    </row>
    <row r="19" spans="1:6" x14ac:dyDescent="0.3">
      <c r="A19" s="7" t="s">
        <v>8333</v>
      </c>
      <c r="B19" s="8"/>
      <c r="C19" s="8"/>
      <c r="D19" s="8">
        <v>60</v>
      </c>
      <c r="E19" s="8"/>
      <c r="F19" s="8">
        <v>60</v>
      </c>
    </row>
    <row r="20" spans="1:6" x14ac:dyDescent="0.3">
      <c r="A20" s="7" t="s">
        <v>8361</v>
      </c>
      <c r="B20" s="8">
        <v>9</v>
      </c>
      <c r="C20" s="8"/>
      <c r="D20" s="8">
        <v>11</v>
      </c>
      <c r="E20" s="8"/>
      <c r="F20" s="8">
        <v>20</v>
      </c>
    </row>
    <row r="21" spans="1:6" x14ac:dyDescent="0.3">
      <c r="A21" s="7" t="s">
        <v>8332</v>
      </c>
      <c r="B21" s="8">
        <v>20</v>
      </c>
      <c r="C21" s="8"/>
      <c r="D21" s="8"/>
      <c r="E21" s="8"/>
      <c r="F21" s="8">
        <v>20</v>
      </c>
    </row>
    <row r="22" spans="1:6" x14ac:dyDescent="0.3">
      <c r="A22" s="7" t="s">
        <v>8340</v>
      </c>
      <c r="B22" s="8"/>
      <c r="C22" s="8"/>
      <c r="D22" s="8">
        <v>40</v>
      </c>
      <c r="E22" s="8"/>
      <c r="F22" s="8">
        <v>40</v>
      </c>
    </row>
    <row r="23" spans="1:6" x14ac:dyDescent="0.3">
      <c r="A23" s="7" t="s">
        <v>8364</v>
      </c>
      <c r="B23" s="8">
        <v>60</v>
      </c>
      <c r="C23" s="8"/>
      <c r="D23" s="8">
        <v>60</v>
      </c>
      <c r="E23" s="8">
        <v>20</v>
      </c>
      <c r="F23" s="8">
        <v>140</v>
      </c>
    </row>
    <row r="24" spans="1:6" x14ac:dyDescent="0.3">
      <c r="A24" s="7" t="s">
        <v>8348</v>
      </c>
      <c r="B24" s="8"/>
      <c r="C24" s="8"/>
      <c r="D24" s="8">
        <v>20</v>
      </c>
      <c r="E24" s="8"/>
      <c r="F24" s="8">
        <v>20</v>
      </c>
    </row>
    <row r="25" spans="1:6" x14ac:dyDescent="0.3">
      <c r="A25" s="7" t="s">
        <v>8328</v>
      </c>
      <c r="B25" s="8">
        <v>60</v>
      </c>
      <c r="C25" s="8"/>
      <c r="D25" s="8"/>
      <c r="E25" s="8"/>
      <c r="F25" s="8">
        <v>60</v>
      </c>
    </row>
    <row r="26" spans="1:6" x14ac:dyDescent="0.3">
      <c r="A26" s="7" t="s">
        <v>8355</v>
      </c>
      <c r="B26" s="8"/>
      <c r="C26" s="8"/>
      <c r="D26" s="8">
        <v>20</v>
      </c>
      <c r="E26" s="8"/>
      <c r="F26" s="8">
        <v>20</v>
      </c>
    </row>
    <row r="27" spans="1:6" x14ac:dyDescent="0.3">
      <c r="A27" s="7" t="s">
        <v>8344</v>
      </c>
      <c r="B27" s="8">
        <v>103</v>
      </c>
      <c r="C27" s="8"/>
      <c r="D27" s="8">
        <v>57</v>
      </c>
      <c r="E27" s="8"/>
      <c r="F27" s="8">
        <v>160</v>
      </c>
    </row>
    <row r="28" spans="1:6" x14ac:dyDescent="0.3">
      <c r="A28" s="7" t="s">
        <v>8350</v>
      </c>
      <c r="B28" s="8"/>
      <c r="C28" s="8"/>
      <c r="D28" s="8">
        <v>20</v>
      </c>
      <c r="E28" s="8"/>
      <c r="F28" s="8">
        <v>20</v>
      </c>
    </row>
    <row r="29" spans="1:6" x14ac:dyDescent="0.3">
      <c r="A29" s="7" t="s">
        <v>8323</v>
      </c>
      <c r="B29" s="8">
        <v>694</v>
      </c>
      <c r="C29" s="8">
        <v>19</v>
      </c>
      <c r="D29" s="8">
        <v>353</v>
      </c>
      <c r="E29" s="8"/>
      <c r="F29" s="8">
        <v>1066</v>
      </c>
    </row>
    <row r="30" spans="1:6" x14ac:dyDescent="0.3">
      <c r="A30" s="7" t="s">
        <v>8351</v>
      </c>
      <c r="B30" s="8">
        <v>40</v>
      </c>
      <c r="C30" s="8"/>
      <c r="D30" s="8"/>
      <c r="E30" s="8"/>
      <c r="F30" s="8">
        <v>40</v>
      </c>
    </row>
    <row r="31" spans="1:6" x14ac:dyDescent="0.3">
      <c r="A31" s="7" t="s">
        <v>8347</v>
      </c>
      <c r="B31" s="8">
        <v>20</v>
      </c>
      <c r="C31" s="8"/>
      <c r="D31" s="8"/>
      <c r="E31" s="8"/>
      <c r="F31" s="8">
        <v>20</v>
      </c>
    </row>
    <row r="32" spans="1:6" x14ac:dyDescent="0.3">
      <c r="A32" s="7" t="s">
        <v>8358</v>
      </c>
      <c r="B32" s="8"/>
      <c r="C32" s="8"/>
      <c r="D32" s="8">
        <v>20</v>
      </c>
      <c r="E32" s="8"/>
      <c r="F32" s="8">
        <v>20</v>
      </c>
    </row>
    <row r="33" spans="1:6" x14ac:dyDescent="0.3">
      <c r="A33" s="7" t="s">
        <v>8331</v>
      </c>
      <c r="B33" s="8">
        <v>260</v>
      </c>
      <c r="C33" s="8"/>
      <c r="D33" s="8"/>
      <c r="E33" s="8"/>
      <c r="F33" s="8">
        <v>260</v>
      </c>
    </row>
    <row r="34" spans="1:6" x14ac:dyDescent="0.3">
      <c r="A34" s="7" t="s">
        <v>8318</v>
      </c>
      <c r="B34" s="8"/>
      <c r="C34" s="8"/>
      <c r="D34" s="8"/>
      <c r="E34" s="8">
        <v>40</v>
      </c>
      <c r="F34" s="8">
        <v>40</v>
      </c>
    </row>
    <row r="35" spans="1:6" x14ac:dyDescent="0.3">
      <c r="A35" s="7" t="s">
        <v>8317</v>
      </c>
      <c r="B35" s="8">
        <v>60</v>
      </c>
      <c r="C35" s="8"/>
      <c r="D35" s="8"/>
      <c r="E35" s="8"/>
      <c r="F35" s="8">
        <v>60</v>
      </c>
    </row>
    <row r="36" spans="1:6" x14ac:dyDescent="0.3">
      <c r="A36" s="7" t="s">
        <v>8357</v>
      </c>
      <c r="B36" s="8">
        <v>34</v>
      </c>
      <c r="C36" s="8">
        <v>6</v>
      </c>
      <c r="D36" s="8"/>
      <c r="E36" s="8"/>
      <c r="F36" s="8">
        <v>40</v>
      </c>
    </row>
    <row r="37" spans="1:6" x14ac:dyDescent="0.3">
      <c r="A37" s="7" t="s">
        <v>8360</v>
      </c>
      <c r="B37" s="8">
        <v>40</v>
      </c>
      <c r="C37" s="8"/>
      <c r="D37" s="8">
        <v>2</v>
      </c>
      <c r="E37" s="8">
        <v>18</v>
      </c>
      <c r="F37" s="8">
        <v>60</v>
      </c>
    </row>
    <row r="38" spans="1:6" x14ac:dyDescent="0.3">
      <c r="A38" s="7" t="s">
        <v>8362</v>
      </c>
      <c r="B38" s="8">
        <v>85</v>
      </c>
      <c r="C38" s="8">
        <v>5</v>
      </c>
      <c r="D38" s="8">
        <v>80</v>
      </c>
      <c r="E38" s="8">
        <v>17</v>
      </c>
      <c r="F38" s="8">
        <v>187</v>
      </c>
    </row>
    <row r="39" spans="1:6" x14ac:dyDescent="0.3">
      <c r="A39" s="7" t="s">
        <v>8356</v>
      </c>
      <c r="B39" s="8">
        <v>80</v>
      </c>
      <c r="C39" s="8"/>
      <c r="D39" s="8"/>
      <c r="E39" s="8"/>
      <c r="F39" s="8">
        <v>80</v>
      </c>
    </row>
    <row r="40" spans="1:6" x14ac:dyDescent="0.3">
      <c r="A40" s="7" t="s">
        <v>8316</v>
      </c>
      <c r="B40" s="8">
        <v>60</v>
      </c>
      <c r="C40" s="8"/>
      <c r="D40" s="8"/>
      <c r="E40" s="8"/>
      <c r="F40" s="8">
        <v>60</v>
      </c>
    </row>
    <row r="41" spans="1:6" x14ac:dyDescent="0.3">
      <c r="A41" s="7" t="s">
        <v>8346</v>
      </c>
      <c r="B41" s="8"/>
      <c r="C41" s="8"/>
      <c r="D41" s="8">
        <v>47</v>
      </c>
      <c r="E41" s="8">
        <v>10</v>
      </c>
      <c r="F41" s="8">
        <v>57</v>
      </c>
    </row>
    <row r="42" spans="1:6" x14ac:dyDescent="0.3">
      <c r="A42" s="7" t="s">
        <v>8339</v>
      </c>
      <c r="B42" s="8"/>
      <c r="C42" s="8"/>
      <c r="D42" s="8">
        <v>100</v>
      </c>
      <c r="E42" s="8"/>
      <c r="F42" s="8">
        <v>100</v>
      </c>
    </row>
    <row r="43" spans="1:6" x14ac:dyDescent="0.3">
      <c r="A43" s="7" t="s">
        <v>8326</v>
      </c>
      <c r="B43" s="8">
        <v>20</v>
      </c>
      <c r="C43" s="8"/>
      <c r="D43" s="8">
        <v>120</v>
      </c>
      <c r="E43" s="8">
        <v>60</v>
      </c>
      <c r="F43" s="8">
        <v>200</v>
      </c>
    </row>
    <row r="44" spans="1:6" x14ac:dyDescent="0.3">
      <c r="A44" s="7" t="s">
        <v>8325</v>
      </c>
      <c r="B44" s="8"/>
      <c r="C44" s="8"/>
      <c r="D44" s="8">
        <v>60</v>
      </c>
      <c r="E44" s="8">
        <v>100</v>
      </c>
      <c r="F44" s="8">
        <v>160</v>
      </c>
    </row>
    <row r="45" spans="1:6" x14ac:dyDescent="0.3">
      <c r="A45" s="7" t="s">
        <v>8345</v>
      </c>
      <c r="B45" s="8"/>
      <c r="C45" s="8"/>
      <c r="D45" s="8"/>
      <c r="E45" s="8">
        <v>20</v>
      </c>
      <c r="F45" s="8">
        <v>20</v>
      </c>
    </row>
    <row r="46" spans="1:6" x14ac:dyDescent="0.3">
      <c r="A46" s="7" t="s">
        <v>8310</v>
      </c>
      <c r="B46" s="8">
        <v>2185</v>
      </c>
      <c r="C46" s="8">
        <v>50</v>
      </c>
      <c r="D46" s="8">
        <v>1530</v>
      </c>
      <c r="E46" s="8">
        <v>349</v>
      </c>
      <c r="F46" s="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84890-40B5-4127-A4DC-70A8986875DA}">
  <dimension ref="A1:F23"/>
  <sheetViews>
    <sheetView zoomScale="70" zoomScaleNormal="70" workbookViewId="0">
      <selection activeCell="C38" sqref="C38"/>
    </sheetView>
  </sheetViews>
  <sheetFormatPr defaultRowHeight="14.4" x14ac:dyDescent="0.3"/>
  <cols>
    <col min="1" max="1" width="14.88671875" bestFit="1" customWidth="1"/>
    <col min="2" max="2" width="16.77734375" bestFit="1" customWidth="1"/>
    <col min="3" max="3" width="5.77734375" bestFit="1" customWidth="1"/>
    <col min="4" max="4" width="9.44140625" bestFit="1" customWidth="1"/>
    <col min="5" max="6" width="11.109375" bestFit="1" customWidth="1"/>
    <col min="7" max="10" width="5" bestFit="1" customWidth="1"/>
    <col min="11" max="11" width="10.77734375" bestFit="1" customWidth="1"/>
    <col min="12" max="12" width="4.44140625" bestFit="1" customWidth="1"/>
    <col min="13" max="13" width="4.109375" bestFit="1" customWidth="1"/>
    <col min="14" max="14" width="10.77734375" bestFit="1" customWidth="1"/>
  </cols>
  <sheetData>
    <row r="1" spans="1:5" x14ac:dyDescent="0.3">
      <c r="A1" s="6" t="s">
        <v>8367</v>
      </c>
      <c r="B1" t="s">
        <v>8311</v>
      </c>
    </row>
    <row r="2" spans="1:5" x14ac:dyDescent="0.3">
      <c r="A2" s="6" t="s">
        <v>8381</v>
      </c>
      <c r="B2" t="s">
        <v>8311</v>
      </c>
    </row>
    <row r="4" spans="1:5" x14ac:dyDescent="0.3">
      <c r="A4" s="6" t="s">
        <v>8312</v>
      </c>
      <c r="B4" s="6" t="s">
        <v>8313</v>
      </c>
    </row>
    <row r="5" spans="1:5" x14ac:dyDescent="0.3">
      <c r="A5" s="6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3">
      <c r="A6" s="12" t="s">
        <v>8368</v>
      </c>
      <c r="B6" s="8">
        <v>33</v>
      </c>
      <c r="C6" s="8">
        <v>147</v>
      </c>
      <c r="D6" s="8">
        <v>180</v>
      </c>
      <c r="E6" s="8">
        <v>360</v>
      </c>
    </row>
    <row r="7" spans="1:5" x14ac:dyDescent="0.3">
      <c r="A7" s="12" t="s">
        <v>8369</v>
      </c>
      <c r="B7" s="8">
        <v>28</v>
      </c>
      <c r="C7" s="8">
        <v>106</v>
      </c>
      <c r="D7" s="8">
        <v>202</v>
      </c>
      <c r="E7" s="8">
        <v>336</v>
      </c>
    </row>
    <row r="8" spans="1:5" x14ac:dyDescent="0.3">
      <c r="A8" s="12" t="s">
        <v>8370</v>
      </c>
      <c r="B8" s="8">
        <v>28</v>
      </c>
      <c r="C8" s="8">
        <v>109</v>
      </c>
      <c r="D8" s="8">
        <v>181</v>
      </c>
      <c r="E8" s="8">
        <v>318</v>
      </c>
    </row>
    <row r="9" spans="1:5" x14ac:dyDescent="0.3">
      <c r="A9" s="12" t="s">
        <v>8371</v>
      </c>
      <c r="B9" s="8">
        <v>27</v>
      </c>
      <c r="C9" s="8">
        <v>102</v>
      </c>
      <c r="D9" s="8">
        <v>188</v>
      </c>
      <c r="E9" s="8">
        <v>317</v>
      </c>
    </row>
    <row r="10" spans="1:5" x14ac:dyDescent="0.3">
      <c r="A10" s="12" t="s">
        <v>8372</v>
      </c>
      <c r="B10" s="8">
        <v>26</v>
      </c>
      <c r="C10" s="8">
        <v>127</v>
      </c>
      <c r="D10" s="8">
        <v>238</v>
      </c>
      <c r="E10" s="8">
        <v>391</v>
      </c>
    </row>
    <row r="11" spans="1:5" x14ac:dyDescent="0.3">
      <c r="A11" s="12" t="s">
        <v>8373</v>
      </c>
      <c r="B11" s="8">
        <v>25</v>
      </c>
      <c r="C11" s="8">
        <v>144</v>
      </c>
      <c r="D11" s="8">
        <v>211</v>
      </c>
      <c r="E11" s="8">
        <v>380</v>
      </c>
    </row>
    <row r="12" spans="1:5" x14ac:dyDescent="0.3">
      <c r="A12" s="12" t="s">
        <v>8374</v>
      </c>
      <c r="B12" s="8">
        <v>45</v>
      </c>
      <c r="C12" s="8">
        <v>152</v>
      </c>
      <c r="D12" s="8">
        <v>194</v>
      </c>
      <c r="E12" s="8">
        <v>391</v>
      </c>
    </row>
    <row r="13" spans="1:5" x14ac:dyDescent="0.3">
      <c r="A13" s="12" t="s">
        <v>8375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3">
      <c r="A14" s="12" t="s">
        <v>8376</v>
      </c>
      <c r="B14" s="8">
        <v>25</v>
      </c>
      <c r="C14" s="8">
        <v>127</v>
      </c>
      <c r="D14" s="8">
        <v>146</v>
      </c>
      <c r="E14" s="8">
        <v>298</v>
      </c>
    </row>
    <row r="15" spans="1:5" x14ac:dyDescent="0.3">
      <c r="A15" s="12" t="s">
        <v>8377</v>
      </c>
      <c r="B15" s="8">
        <v>20</v>
      </c>
      <c r="C15" s="8">
        <v>150</v>
      </c>
      <c r="D15" s="8">
        <v>183</v>
      </c>
      <c r="E15" s="8">
        <v>353</v>
      </c>
    </row>
    <row r="16" spans="1:5" x14ac:dyDescent="0.3">
      <c r="A16" s="12" t="s">
        <v>8378</v>
      </c>
      <c r="B16" s="8">
        <v>37</v>
      </c>
      <c r="C16" s="8">
        <v>113</v>
      </c>
      <c r="D16" s="8">
        <v>180</v>
      </c>
      <c r="E16" s="8">
        <v>330</v>
      </c>
    </row>
    <row r="17" spans="1:6" x14ac:dyDescent="0.3">
      <c r="A17" s="12" t="s">
        <v>8379</v>
      </c>
      <c r="B17" s="8">
        <v>23</v>
      </c>
      <c r="C17" s="8">
        <v>119</v>
      </c>
      <c r="D17" s="8">
        <v>115</v>
      </c>
      <c r="E17" s="8">
        <v>257</v>
      </c>
    </row>
    <row r="18" spans="1:6" x14ac:dyDescent="0.3">
      <c r="A18" s="12" t="s">
        <v>8310</v>
      </c>
      <c r="B18" s="8">
        <v>349</v>
      </c>
      <c r="C18" s="8">
        <v>1530</v>
      </c>
      <c r="D18" s="8">
        <v>2185</v>
      </c>
      <c r="E18" s="8">
        <v>4064</v>
      </c>
    </row>
    <row r="21" spans="1:6" ht="15" thickBot="1" x14ac:dyDescent="0.35"/>
    <row r="22" spans="1:6" ht="46.2" customHeight="1" thickTop="1" thickBot="1" x14ac:dyDescent="0.35">
      <c r="A22" s="29" t="s">
        <v>8401</v>
      </c>
      <c r="B22" s="30"/>
      <c r="C22" s="30"/>
      <c r="D22" s="30"/>
      <c r="E22" s="30"/>
      <c r="F22" s="31"/>
    </row>
    <row r="23" spans="1:6" ht="15" thickTop="1" x14ac:dyDescent="0.3"/>
  </sheetData>
  <sortState columnSort="1" ref="A4:E18">
    <sortCondition ref="B5"/>
  </sortState>
  <mergeCells count="1">
    <mergeCell ref="A22:F2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0A8A0-7D88-4987-9ED1-8D0925BDA199}">
  <dimension ref="A1:N17"/>
  <sheetViews>
    <sheetView zoomScaleNormal="100" workbookViewId="0">
      <selection activeCell="K23" sqref="K23"/>
    </sheetView>
  </sheetViews>
  <sheetFormatPr defaultRowHeight="14.4" x14ac:dyDescent="0.3"/>
  <cols>
    <col min="1" max="1" width="15.6640625" style="3" customWidth="1"/>
    <col min="2" max="2" width="17.5546875" bestFit="1" customWidth="1"/>
    <col min="3" max="3" width="13.5546875" bestFit="1" customWidth="1"/>
    <col min="4" max="4" width="16" bestFit="1" customWidth="1"/>
    <col min="5" max="5" width="12.77734375" bestFit="1" customWidth="1"/>
    <col min="6" max="6" width="20" bestFit="1" customWidth="1"/>
    <col min="7" max="7" width="16.109375" bestFit="1" customWidth="1"/>
    <col min="8" max="8" width="18.77734375" bestFit="1" customWidth="1"/>
    <col min="11" max="11" width="27.109375" bestFit="1" customWidth="1"/>
    <col min="12" max="12" width="27" bestFit="1" customWidth="1"/>
    <col min="13" max="13" width="23" bestFit="1" customWidth="1"/>
    <col min="14" max="14" width="26" bestFit="1" customWidth="1"/>
  </cols>
  <sheetData>
    <row r="1" spans="1:14" x14ac:dyDescent="0.3">
      <c r="A1" s="18" t="s">
        <v>8405</v>
      </c>
      <c r="B1" s="19" t="s">
        <v>8382</v>
      </c>
      <c r="C1" s="19" t="s">
        <v>8383</v>
      </c>
      <c r="D1" s="19" t="s">
        <v>8384</v>
      </c>
      <c r="E1" s="19" t="s">
        <v>8385</v>
      </c>
      <c r="F1" s="19" t="s">
        <v>8386</v>
      </c>
      <c r="G1" s="19" t="s">
        <v>8387</v>
      </c>
      <c r="H1" s="19" t="s">
        <v>8388</v>
      </c>
    </row>
    <row r="2" spans="1:14" ht="28.8" x14ac:dyDescent="0.3">
      <c r="A2" s="3" t="s">
        <v>8389</v>
      </c>
      <c r="B2">
        <f>COUNTIFS(Sheet1!$D$1:$D$4115, "&lt; 1000", Sheet1!$F$1:$F$4115, "successful")</f>
        <v>322</v>
      </c>
      <c r="C2">
        <f>COUNTIFS(Sheet1!$D$1:$D$4115, "&lt; 1000", Sheet1!$F$1:$F$4115, "failed")</f>
        <v>113</v>
      </c>
      <c r="D2">
        <f>COUNTIFS(Sheet1!$D$1:$D$4115, "&lt; 1000", Sheet1!$F$1:$F$4115, "canceled")</f>
        <v>18</v>
      </c>
      <c r="E2">
        <f>SUM(B2:D2)</f>
        <v>453</v>
      </c>
      <c r="F2" s="13">
        <f>$B2/$E2</f>
        <v>0.71081677704194257</v>
      </c>
      <c r="G2" s="13">
        <f>$C2/$E2</f>
        <v>0.24944812362030905</v>
      </c>
      <c r="H2" s="13">
        <f>$D2/$E2</f>
        <v>3.9735099337748346E-2</v>
      </c>
    </row>
    <row r="3" spans="1:14" x14ac:dyDescent="0.3">
      <c r="A3" s="3" t="s">
        <v>8390</v>
      </c>
      <c r="B3">
        <f>COUNTIFS(Sheet1!$D$1:$D$4115, "&gt;=1000",Sheet1!$D$1:$D$4115, "&lt;5000", Sheet1!$F$1:$F$4115, "successful")</f>
        <v>932</v>
      </c>
      <c r="C3">
        <f>COUNTIFS(Sheet1!$D$1:$D$4115, "&gt;=1000",Sheet1!$D$1:$D$4115, "&lt;5000", Sheet1!$F$1:$F$4115, "failed")</f>
        <v>420</v>
      </c>
      <c r="D3">
        <f>COUNTIFS(Sheet1!$D$1:$D$4115, "&gt;=1000",Sheet1!$D$1:$D$4115, "&lt;5000", Sheet1!$F$1:$F$4115, "canceled")</f>
        <v>60</v>
      </c>
      <c r="E3">
        <f t="shared" ref="E3:E13" si="0">SUM(B3:D3)</f>
        <v>1412</v>
      </c>
      <c r="F3" s="13">
        <f t="shared" ref="F3:F13" si="1">$B3/$E3</f>
        <v>0.66005665722379603</v>
      </c>
      <c r="G3" s="13">
        <f t="shared" ref="G3:G13" si="2">$C3/$E3</f>
        <v>0.29745042492917845</v>
      </c>
      <c r="H3" s="13">
        <f t="shared" ref="H3:H13" si="3">$D3/$E3</f>
        <v>4.2492917847025496E-2</v>
      </c>
    </row>
    <row r="4" spans="1:14" x14ac:dyDescent="0.3">
      <c r="A4" s="3" t="s">
        <v>8391</v>
      </c>
      <c r="B4">
        <f>COUNTIFS(Sheet1!$D$1:$D$4115, "&gt;=5000",Sheet1!$D$1:$D$4115, "&lt;10000", Sheet1!$F$1:$F$4115, "successful")</f>
        <v>381</v>
      </c>
      <c r="C4">
        <f>COUNTIFS(Sheet1!$D$1:$D$4115, "&gt;=5000",Sheet1!$D$1:$D$4115, "&lt;10000", Sheet1!$F$1:$F$4115, "failed")</f>
        <v>283</v>
      </c>
      <c r="D4">
        <f>COUNTIFS(Sheet1!$D$1:$D$4115, "&gt;=5000",Sheet1!$D$1:$D$4115, "&lt;10000", Sheet1!$F$1:$F$4115,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  <c r="K4" s="6" t="s">
        <v>8309</v>
      </c>
      <c r="L4" t="s">
        <v>8406</v>
      </c>
      <c r="M4" t="s">
        <v>8407</v>
      </c>
      <c r="N4" t="s">
        <v>8408</v>
      </c>
    </row>
    <row r="5" spans="1:14" x14ac:dyDescent="0.3">
      <c r="A5" s="3" t="s">
        <v>8392</v>
      </c>
      <c r="B5">
        <f>COUNTIFS(Sheet1!$D$1:$D$4115,"&gt;=10000",Sheet1!$D$1:$D$4115,"&lt;15000",Sheet1!$F$1:$F$4115,"successful")</f>
        <v>168</v>
      </c>
      <c r="C5">
        <f>COUNTIFS(Sheet1!$D$1:$D$4115,"&gt;=10000",Sheet1!$D$1:$D$4115,"&lt;15000",Sheet1!$F$1:$F$4115,"failed")</f>
        <v>144</v>
      </c>
      <c r="D5">
        <f>COUNTIFS(Sheet1!$D$1:$D$4115,"&gt;=10000",Sheet1!$D$1:$D$4115,"&lt;15000", Sheet1!$F$1:$F$4115,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  <c r="K5" s="7" t="s">
        <v>8389</v>
      </c>
      <c r="L5" s="8">
        <v>0.71081677704194257</v>
      </c>
      <c r="M5" s="8">
        <v>0.24944812362030905</v>
      </c>
      <c r="N5" s="8">
        <v>3.9735099337748346E-2</v>
      </c>
    </row>
    <row r="6" spans="1:14" x14ac:dyDescent="0.3">
      <c r="A6" s="3" t="s">
        <v>8393</v>
      </c>
      <c r="B6">
        <f>COUNTIFS(Sheet1!$D$1:$D$4115, "&gt;=15000",Sheet1!$D$1:$D$4115, "&lt;20000", Sheet1!$F$1:$F$4115, "successful")</f>
        <v>94</v>
      </c>
      <c r="C6">
        <f>COUNTIFS(Sheet1!$D$1:$D$4115, "&gt;=15000",Sheet1!$D$1:$D$4115, "&lt;20000", Sheet1!$F$1:$F$4115, "failed")</f>
        <v>90</v>
      </c>
      <c r="D6">
        <f>COUNTIFS(Sheet1!$D$1:$D$4115, "&gt;=15000",Sheet1!$D$1:$D$4115, "&lt;20000", Sheet1!$F$1:$F$4115,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  <c r="K6" s="7" t="s">
        <v>8390</v>
      </c>
      <c r="L6" s="8">
        <v>0.66005665722379603</v>
      </c>
      <c r="M6" s="8">
        <v>0.29745042492917845</v>
      </c>
      <c r="N6" s="8">
        <v>4.2492917847025496E-2</v>
      </c>
    </row>
    <row r="7" spans="1:14" x14ac:dyDescent="0.3">
      <c r="A7" s="3" t="s">
        <v>8394</v>
      </c>
      <c r="B7">
        <f>COUNTIFS(Sheet1!$D$1:$D$4115, "&gt;=20000",Sheet1!$D$1:$D$4115, "&lt;25000", Sheet1!$F$1:$F$4115, "successful")</f>
        <v>62</v>
      </c>
      <c r="C7">
        <f>COUNTIFS(Sheet1!$D$1:$D$4115, "&gt;=20000",Sheet1!$D$1:$D$4115, "&lt;25000", Sheet1!$F$1:$F$4115, "failed")</f>
        <v>72</v>
      </c>
      <c r="D7">
        <f>COUNTIFS(Sheet1!$D$1:$D$4115, "&gt;=20000",Sheet1!$D$1:$D$4115, "&lt;25000", Sheet1!$F$1:$F$4115,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  <c r="K7" s="7" t="s">
        <v>8391</v>
      </c>
      <c r="L7" s="8">
        <v>0.53212290502793291</v>
      </c>
      <c r="M7" s="8">
        <v>0.39525139664804471</v>
      </c>
      <c r="N7" s="8">
        <v>7.2625698324022353E-2</v>
      </c>
    </row>
    <row r="8" spans="1:14" x14ac:dyDescent="0.3">
      <c r="A8" s="3" t="s">
        <v>8395</v>
      </c>
      <c r="B8">
        <f>COUNTIFS(Sheet1!$D$1:$D$4115, "&gt;=25000",Sheet1!$D$1:$D$4115, "&lt;30000", Sheet1!$F$1:$F$4115, "successful")</f>
        <v>55</v>
      </c>
      <c r="C8">
        <f>COUNTIFS(Sheet1!$D$1:$D$4115, "&gt;=25000",Sheet1!$D$1:$D$4115, "&lt;30000", Sheet1!$F$1:$F$4115, "failed")</f>
        <v>64</v>
      </c>
      <c r="D8">
        <f>COUNTIFS(Sheet1!$D$1:$D$4115, "&gt;=25000",Sheet1!$D$1:$D$4115, "&lt;30000", Sheet1!$F$1:$F$4115,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  <c r="K8" s="7" t="s">
        <v>8392</v>
      </c>
      <c r="L8" s="8">
        <v>0.47727272727272729</v>
      </c>
      <c r="M8" s="8">
        <v>0.40909090909090912</v>
      </c>
      <c r="N8" s="8">
        <v>0.11363636363636363</v>
      </c>
    </row>
    <row r="9" spans="1:14" x14ac:dyDescent="0.3">
      <c r="A9" s="3" t="s">
        <v>8396</v>
      </c>
      <c r="B9">
        <f>COUNTIFS(Sheet1!$D$1:$D$4115, "&gt;=30000",Sheet1!$D$1:$D$4115, "&lt;35000",Sheet1!$F$1:$F$4115, "successful")</f>
        <v>32</v>
      </c>
      <c r="C9">
        <f>COUNTIFS(Sheet1!$D$1:$D$4115, "&gt;=30000",Sheet1!$D$1:$D$4115, "&lt;35000",Sheet1!$F$1:$F$4115, "failed")</f>
        <v>37</v>
      </c>
      <c r="D9">
        <f>COUNTIFS(Sheet1!$D$1:$D$4115, "&gt;=30000",Sheet1!$D$1:$D$4115, "&lt;35000", Sheet1!$F$1:$F$4115,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  <c r="K9" s="7" t="s">
        <v>8393</v>
      </c>
      <c r="L9" s="8">
        <v>0.46766169154228854</v>
      </c>
      <c r="M9" s="8">
        <v>0.44776119402985076</v>
      </c>
      <c r="N9" s="8">
        <v>8.45771144278607E-2</v>
      </c>
    </row>
    <row r="10" spans="1:14" x14ac:dyDescent="0.3">
      <c r="A10" s="3" t="s">
        <v>8397</v>
      </c>
      <c r="B10">
        <f>COUNTIFS(Sheet1!$D$1:$D$4115, "&gt;=35000",Sheet1!$D$1:$D$4115, "&lt;40000",Sheet1!$F$1:$F$4115, "successful")</f>
        <v>26</v>
      </c>
      <c r="C10">
        <f>COUNTIFS(Sheet1!$D$1:$D$4115, "&gt;=35000",Sheet1!$D$1:$D$4115, "&lt;40000",Sheet1!$F$1:$F$4115, "failed")</f>
        <v>22</v>
      </c>
      <c r="D10">
        <f>COUNTIFS(Sheet1!$D$1:$D$4115, "&gt;=35000",Sheet1!$D$1:$D$4115, "&lt;40000", Sheet1!$F$1:$F$4115,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  <c r="K10" s="7" t="s">
        <v>8394</v>
      </c>
      <c r="L10" s="8">
        <v>0.41891891891891891</v>
      </c>
      <c r="M10" s="8">
        <v>0.48648648648648651</v>
      </c>
      <c r="N10" s="8">
        <v>9.45945945945946E-2</v>
      </c>
    </row>
    <row r="11" spans="1:14" x14ac:dyDescent="0.3">
      <c r="A11" s="3" t="s">
        <v>8398</v>
      </c>
      <c r="B11">
        <f>COUNTIFS(Sheet1!$D$1:$D$4115, "&gt;=40000",Sheet1!$D$1:$D$4115, "&lt;45000", Sheet1!$F$1:$F$4115, "successful")</f>
        <v>21</v>
      </c>
      <c r="C11">
        <f>COUNTIFS(Sheet1!$D$1:$D$4115, "&gt;=40000",Sheet1!$D$1:$D$4115, "&lt;45000", Sheet1!$F$1:$F$4115, "failed")</f>
        <v>16</v>
      </c>
      <c r="D11">
        <f>COUNTIFS(Sheet1!$D$1:$D$4115, "&gt;=40000",Sheet1!$D$1:$D$4115, "&lt;45000", Sheet1!$F$1:$F$4115,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  <c r="K11" s="7" t="s">
        <v>8395</v>
      </c>
      <c r="L11" s="8">
        <v>0.40145985401459855</v>
      </c>
      <c r="M11" s="8">
        <v>0.46715328467153283</v>
      </c>
      <c r="N11" s="8">
        <v>0.13138686131386862</v>
      </c>
    </row>
    <row r="12" spans="1:14" x14ac:dyDescent="0.3">
      <c r="A12" s="3" t="s">
        <v>8399</v>
      </c>
      <c r="B12">
        <f>COUNTIFS(Sheet1!$D$1:$D$4115,"&gt;=45000",Sheet1!$D$1:$D$4115,"&lt;50000",Sheet1!$F$1:$F$4115,"successful")</f>
        <v>6</v>
      </c>
      <c r="C12">
        <f>COUNTIFS(Sheet1!$D$1:$D$4115, "&gt;=45000",Sheet1!$D$1:$D$4115, "&lt;50000", Sheet1!$F$1:$F$4115, "failed")</f>
        <v>11</v>
      </c>
      <c r="D12">
        <f>COUNTIFS(Sheet1!$D$1:$D$4115, "&gt;=45000",Sheet1!$D$1:$D$4115, "&lt;50000", Sheet1!$F$1:$F$4115,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  <c r="K12" s="7" t="s">
        <v>8396</v>
      </c>
      <c r="L12" s="8">
        <v>0.3902439024390244</v>
      </c>
      <c r="M12" s="8">
        <v>0.45121951219512196</v>
      </c>
      <c r="N12" s="8">
        <v>0.15853658536585366</v>
      </c>
    </row>
    <row r="13" spans="1:14" ht="28.8" x14ac:dyDescent="0.3">
      <c r="A13" s="3" t="s">
        <v>8400</v>
      </c>
      <c r="B13">
        <f>COUNTIFS(Sheet1!$D$1:$D$4115, "&gt;=50000", Sheet1!$F$1:$F$4115, "successful")</f>
        <v>86</v>
      </c>
      <c r="C13">
        <f>COUNTIFS(Sheet1!$D$1:$D$4115, "&gt;=50000", Sheet1!$F$1:$F$4115, "failed")</f>
        <v>258</v>
      </c>
      <c r="D13">
        <f>COUNTIFS(Sheet1!$D$1:$D$4115, "&gt;=50000", Sheet1!$F$1:$F$4115,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  <c r="K13" s="7" t="s">
        <v>8397</v>
      </c>
      <c r="L13" s="8">
        <v>0.47272727272727272</v>
      </c>
      <c r="M13" s="8">
        <v>0.4</v>
      </c>
      <c r="N13" s="8">
        <v>0.12727272727272726</v>
      </c>
    </row>
    <row r="14" spans="1:14" x14ac:dyDescent="0.3">
      <c r="K14" s="7" t="s">
        <v>8398</v>
      </c>
      <c r="L14" s="8">
        <v>0.48837209302325579</v>
      </c>
      <c r="M14" s="8">
        <v>0.37209302325581395</v>
      </c>
      <c r="N14" s="8">
        <v>0.13953488372093023</v>
      </c>
    </row>
    <row r="15" spans="1:14" x14ac:dyDescent="0.3">
      <c r="K15" s="7" t="s">
        <v>8399</v>
      </c>
      <c r="L15" s="8">
        <v>0.2857142857142857</v>
      </c>
      <c r="M15" s="8">
        <v>0.52380952380952384</v>
      </c>
      <c r="N15" s="8">
        <v>0.19047619047619047</v>
      </c>
    </row>
    <row r="16" spans="1:14" x14ac:dyDescent="0.3">
      <c r="K16" s="7" t="s">
        <v>8400</v>
      </c>
      <c r="L16" s="8">
        <v>0.19369369369369369</v>
      </c>
      <c r="M16" s="8">
        <v>0.58108108108108103</v>
      </c>
      <c r="N16" s="8">
        <v>0.22522522522522523</v>
      </c>
    </row>
    <row r="17" spans="11:14" x14ac:dyDescent="0.3">
      <c r="K17" s="7" t="s">
        <v>8310</v>
      </c>
      <c r="L17" s="8">
        <v>5.4990607786397367</v>
      </c>
      <c r="M17" s="8">
        <v>5.0808449598178518</v>
      </c>
      <c r="N17" s="8">
        <v>1.4200942615424106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Cat_Pivot</vt:lpstr>
      <vt:lpstr>SubCat_Pivot</vt:lpstr>
      <vt:lpstr>Date_Pivot+Bonus_Quest</vt:lpstr>
      <vt:lpstr>Bonus_QuestContinued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Jamuna Prakash</cp:lastModifiedBy>
  <dcterms:created xsi:type="dcterms:W3CDTF">2017-04-20T15:17:24Z</dcterms:created>
  <dcterms:modified xsi:type="dcterms:W3CDTF">2019-01-18T23:37:44Z</dcterms:modified>
</cp:coreProperties>
</file>